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irk\Desktop\"/>
    </mc:Choice>
  </mc:AlternateContent>
  <xr:revisionPtr revIDLastSave="0" documentId="13_ncr:1_{6DC550AB-6609-46D1-A099-C9F8E0B0AC4F}" xr6:coauthVersionLast="36" xr6:coauthVersionMax="36" xr10:uidLastSave="{00000000-0000-0000-0000-000000000000}"/>
  <bookViews>
    <workbookView xWindow="0" yWindow="0" windowWidth="23040" windowHeight="8952" xr2:uid="{64B5744D-97CD-4988-AEEF-AB3278AB0B2A}"/>
  </bookViews>
  <sheets>
    <sheet name="Genel" sheetId="1" r:id="rId1"/>
    <sheet name="Branş Bazlı Analiz" sheetId="2" r:id="rId2"/>
    <sheet name="Hayatdışı" sheetId="3" r:id="rId3"/>
    <sheet name="Hayat" sheetId="4" r:id="rId4"/>
    <sheet name="Kaza" sheetId="5" r:id="rId5"/>
    <sheet name="Hastalık-Sağlık" sheetId="6" r:id="rId6"/>
    <sheet name="Kara Araçları" sheetId="7" r:id="rId7"/>
    <sheet name="Kasko" sheetId="8" r:id="rId8"/>
    <sheet name="Raylı Araçlar" sheetId="9" r:id="rId9"/>
    <sheet name="Hava Araçları" sheetId="10" r:id="rId10"/>
    <sheet name="Su Araçları" sheetId="11" r:id="rId11"/>
    <sheet name="Nakliyat" sheetId="12" r:id="rId12"/>
    <sheet name="Yangın ve Doğal Afetler" sheetId="13" r:id="rId13"/>
    <sheet name="Genel Zararlar" sheetId="14" r:id="rId14"/>
    <sheet name="Kara Araçları Sorumluluk" sheetId="15" r:id="rId15"/>
    <sheet name="Trafik" sheetId="16" r:id="rId16"/>
    <sheet name="Hava Araçları Sorumluluk" sheetId="17" r:id="rId17"/>
    <sheet name="Su Araçları Sorumluluk" sheetId="18" r:id="rId18"/>
    <sheet name="Genel Sorumluluk" sheetId="19" r:id="rId19"/>
    <sheet name="Kredi" sheetId="20" r:id="rId20"/>
    <sheet name="Kefalet" sheetId="21" r:id="rId21"/>
    <sheet name="Finansal Kayıplar" sheetId="22" r:id="rId22"/>
    <sheet name="Hukuksal Koruma" sheetId="23" r:id="rId23"/>
    <sheet name="Destek" sheetId="24" r:id="rId24"/>
    <sheet name="Dev.Dest.Tarım Sigortaları" sheetId="25" r:id="rId25"/>
    <sheet name="Mühendislik Sigortaları" sheetId="26" r:id="rId26"/>
    <sheet name="H-Hayat Toplam" sheetId="27" r:id="rId27"/>
    <sheet name="H-Hastalık Sağlık" sheetId="28" r:id="rId28"/>
    <sheet name="Hayat Grubu Toplam" sheetId="29" r:id="rId29"/>
    <sheet name="Merkez" sheetId="30" r:id="rId30"/>
    <sheet name="Acente" sheetId="31" r:id="rId31"/>
    <sheet name="Banka" sheetId="32" r:id="rId32"/>
    <sheet name="Broker" sheetId="33" r:id="rId33"/>
    <sheet name="Diğer" sheetId="34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AMO_UniqueIdentifier" hidden="1">"'d96a60d8-08b9-4587-ae71-196efdd5e809'"</definedName>
    <definedName name="_Fill" localSheetId="0" hidden="1">#REF!</definedName>
    <definedName name="_Fill" localSheetId="3" hidden="1">#REF!</definedName>
    <definedName name="_Fill" localSheetId="28" hidden="1">#REF!</definedName>
    <definedName name="_Fill" localSheetId="26" hidden="1">#REF!</definedName>
    <definedName name="_Fill" localSheetId="20" hidden="1">#REF!</definedName>
    <definedName name="_Fill" hidden="1">#REF!</definedName>
    <definedName name="_Order1" hidden="1">0</definedName>
    <definedName name="_Order2" hidden="1">0</definedName>
    <definedName name="_xlnm._FilterDatabase" localSheetId="30" hidden="1">Acente!$C$1:$C$75</definedName>
    <definedName name="_xlnm._FilterDatabase" localSheetId="31" hidden="1">Banka!$C$1:$C$75</definedName>
    <definedName name="_xlnm._FilterDatabase" localSheetId="1" hidden="1">'Branş Bazlı Analiz'!$C$1:$C$75</definedName>
    <definedName name="_xlnm._FilterDatabase" localSheetId="32" hidden="1">Broker!$C$1:$C$75</definedName>
    <definedName name="_xlnm._FilterDatabase" localSheetId="23" hidden="1">Destek!$C$1:$C$75</definedName>
    <definedName name="_xlnm._FilterDatabase" localSheetId="24" hidden="1">'Dev.Dest.Tarım Sigortaları'!$C$1:$C$75</definedName>
    <definedName name="_xlnm._FilterDatabase" localSheetId="33" hidden="1">Diğer!$C$1:$C$75</definedName>
    <definedName name="_xlnm._FilterDatabase" localSheetId="21" hidden="1">'Finansal Kayıplar'!$C$1:$C$75</definedName>
    <definedName name="_xlnm._FilterDatabase" localSheetId="0" hidden="1">Genel!#REF!</definedName>
    <definedName name="_xlnm._FilterDatabase" localSheetId="18" hidden="1">'Genel Sorumluluk'!$C$1:$C$75</definedName>
    <definedName name="_xlnm._FilterDatabase" localSheetId="13" hidden="1">'Genel Zararlar'!$C$1:$C$75</definedName>
    <definedName name="_xlnm._FilterDatabase" localSheetId="5" hidden="1">'Hastalık-Sağlık'!$C$1:$C$75</definedName>
    <definedName name="_xlnm._FilterDatabase" localSheetId="9" hidden="1">'Hava Araçları'!$C$1:$C$75</definedName>
    <definedName name="_xlnm._FilterDatabase" localSheetId="16" hidden="1">'Hava Araçları Sorumluluk'!$C$1:$C$75</definedName>
    <definedName name="_xlnm._FilterDatabase" localSheetId="3" hidden="1">Hayat!$C$1:$C$75</definedName>
    <definedName name="_xlnm._FilterDatabase" localSheetId="28" hidden="1">'Hayat Grubu Toplam'!$C$1:$C$75</definedName>
    <definedName name="_xlnm._FilterDatabase" localSheetId="2" hidden="1">Hayatdışı!$C$1:$C$75</definedName>
    <definedName name="_xlnm._FilterDatabase" localSheetId="27" hidden="1">'H-Hastalık Sağlık'!$C$1:$C$75</definedName>
    <definedName name="_xlnm._FilterDatabase" localSheetId="26" hidden="1">'H-Hayat Toplam'!$C$1:$C$75</definedName>
    <definedName name="_xlnm._FilterDatabase" localSheetId="22" hidden="1">'Hukuksal Koruma'!$C$1:$C$75</definedName>
    <definedName name="_xlnm._FilterDatabase" localSheetId="6" hidden="1">'Kara Araçları'!$C$1:$C$75</definedName>
    <definedName name="_xlnm._FilterDatabase" localSheetId="14" hidden="1">'Kara Araçları Sorumluluk'!$C$1:$C$75</definedName>
    <definedName name="_xlnm._FilterDatabase" localSheetId="7" hidden="1">Kasko!$C$1:$C$75</definedName>
    <definedName name="_xlnm._FilterDatabase" localSheetId="4" hidden="1">Kaza!$C$1:$C$75</definedName>
    <definedName name="_xlnm._FilterDatabase" localSheetId="20" hidden="1">Kefalet!$C$1:$C$75</definedName>
    <definedName name="_xlnm._FilterDatabase" localSheetId="19" hidden="1">Kredi!$C$1:$C$75</definedName>
    <definedName name="_xlnm._FilterDatabase" localSheetId="29" hidden="1">Merkez!$C$1:$C$75</definedName>
    <definedName name="_xlnm._FilterDatabase" localSheetId="25" hidden="1">'Mühendislik Sigortaları'!$C$1:$C$75</definedName>
    <definedName name="_xlnm._FilterDatabase" localSheetId="11" hidden="1">Nakliyat!$C$1:$C$75</definedName>
    <definedName name="_xlnm._FilterDatabase" localSheetId="8" hidden="1">'Raylı Araçlar'!$C$1:$C$75</definedName>
    <definedName name="_xlnm._FilterDatabase" localSheetId="10" hidden="1">'Su Araçları'!$C$1:$C$75</definedName>
    <definedName name="_xlnm._FilterDatabase" localSheetId="17" hidden="1">'Su Araçları Sorumluluk'!$C$1:$C$75</definedName>
    <definedName name="_xlnm._FilterDatabase" localSheetId="15" hidden="1">Trafik!$C$1:$C$75</definedName>
    <definedName name="_xlnm._FilterDatabase" localSheetId="12" hidden="1">'Yangın ve Doğal Afetler'!$C$1:$C$75</definedName>
    <definedName name="ADET">#REF!</definedName>
    <definedName name="ADET_SİGORTALI">#REF!</definedName>
    <definedName name="Araç_Tipi">'[1]Genel (5)'!$JH$3:$JH$18</definedName>
    <definedName name="Araç_Tipi_2">'[1]Genel (6)'!$JB$3:$JB$18</definedName>
    <definedName name="Araç_Tipi_3">'[1]Genel (7)'!$JH$3:$JH$8</definedName>
    <definedName name="BMBVU">'[2]BONO USD'!$U$7:$U$46</definedName>
    <definedName name="BMCAU">'[2]BONO USD'!$W$7:$W$47</definedName>
    <definedName name="BMCFU">'[2]BONO USD'!$S$7:$S$46</definedName>
    <definedName name="BMFMU">'[2]BONO USD'!$AB$7:$AB$46</definedName>
    <definedName name="Branşlar4">'[1]Branş Bazlı Analiz'!$CQ$3:$CQ$96</definedName>
    <definedName name="Branşlar5">'[1]Branş Bazlı Analiz (2)'!$CQ$3:$CQ$95</definedName>
    <definedName name="Branşlar6">'Branş Bazlı Analiz'!$CZ$3:$CZ$95</definedName>
    <definedName name="GF_ADET">#REF!</definedName>
    <definedName name="GF_SİGORTALI">#REF!</definedName>
    <definedName name="GMCAU">'[2]GOS USD'!$W$7:$W$46</definedName>
    <definedName name="GMCFU">'[2]GOS USD'!$S$7:$S$46</definedName>
    <definedName name="GMFMU">'[2]GOS USD'!$AB$7:$AB$46</definedName>
    <definedName name="HTML_CodePage" hidden="1">9</definedName>
    <definedName name="HTML_Control" localSheetId="0" hidden="1">{"'Sheet1'!$A$2:$Q$16"}</definedName>
    <definedName name="HTML_Control" localSheetId="3" hidden="1">{"'Sheet1'!$A$2:$Q$16"}</definedName>
    <definedName name="HTML_Control" localSheetId="28" hidden="1">{"'Sheet1'!$A$2:$Q$16"}</definedName>
    <definedName name="HTML_Control" localSheetId="26" hidden="1">{"'Sheet1'!$A$2:$Q$16"}</definedName>
    <definedName name="HTML_Control" localSheetId="20" hidden="1">{"'Sheet1'!$A$2:$Q$16"}</definedName>
    <definedName name="HTML_Control" hidden="1">{"'Sheet1'!$A$2:$Q$16"}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"C:\Web98\Web\ExcelHTML\INGBransaGorePrimGel.htm"</definedName>
    <definedName name="HTML_Title" hidden="1">""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Recorder">[3]ALTMENP!$B$3:$B$17</definedName>
    <definedName name="_xlnm.Auto_Open">[4]FORMSRK!$A$1</definedName>
    <definedName name="NBRenewal">[5]PrimData!$D:$D</definedName>
    <definedName name="_xlnm.Criteria">#REF!</definedName>
    <definedName name="Prim">[5]PrimData!$N:$N</definedName>
    <definedName name="PrimAdetBransKodu">[5]PrimData!$L:$L</definedName>
    <definedName name="Report_Year">[6]Parametre!$G$1</definedName>
    <definedName name="SAPBEXrevision" hidden="1">1</definedName>
    <definedName name="SAPBEXsysID" hidden="1">"A41"</definedName>
    <definedName name="SAPBEXwbID" hidden="1">"450OLJP7MM703WTW5EBPVG6XG"</definedName>
    <definedName name="TKZ">[7]TKZ!$1:$1048576</definedName>
    <definedName name="UretimTipi">[5]PrimData!$M:$M</definedName>
    <definedName name="URUN_SAHIBI_ADET">#REF!</definedName>
    <definedName name="URUN_SAHIBI_SİGORTALI">#REF!</definedName>
    <definedName name="Ürün_Tipi">'[1]Genel (5)'!$JL$3:$JL$7</definedName>
    <definedName name="Ürün_Tipi_2">[1]Özet!$JJ$3:$JJ$7</definedName>
    <definedName name="_xlnm.Database">#REF!</definedName>
    <definedName name="XMCAU">'[2]BONO DEM'!$W$7:$W$46</definedName>
    <definedName name="XMCFU">'[2]BONO DEM'!$S$7:$S$46</definedName>
    <definedName name="XMFMU">'[2]BONO DEM'!$AB$7:$AB$46</definedName>
    <definedName name="YALNIZCA_YT_AT_ADET">#REF!</definedName>
    <definedName name="YALNIZCA_YT_AT_SİGORTALI">#REF!</definedName>
    <definedName name="_xlnm.Print_Area">#REF!</definedName>
    <definedName name="Z_B066FA3D_FBDA_11D7_B2FF_000102284AA0_.wvu.Cols" localSheetId="0" hidden="1">#REF!,#REF!</definedName>
    <definedName name="Z_B066FA3D_FBDA_11D7_B2FF_000102284AA0_.wvu.Cols" localSheetId="3" hidden="1">#REF!,#REF!</definedName>
    <definedName name="Z_B066FA3D_FBDA_11D7_B2FF_000102284AA0_.wvu.Cols" localSheetId="28" hidden="1">#REF!,#REF!</definedName>
    <definedName name="Z_B066FA3D_FBDA_11D7_B2FF_000102284AA0_.wvu.Cols" localSheetId="26" hidden="1">#REF!,#REF!</definedName>
    <definedName name="Z_B066FA3D_FBDA_11D7_B2FF_000102284AA0_.wvu.Cols" localSheetId="20" hidden="1">#REF!,#REF!</definedName>
    <definedName name="Z_B066FA3D_FBDA_11D7_B2FF_000102284AA0_.wvu.Cols" hidden="1">#REF!,#REF!</definedName>
    <definedName name="Z_B066FA3D_FBDA_11D7_B2FF_000102284AA0_.wvu.FilterData" localSheetId="0" hidden="1">#REF!</definedName>
    <definedName name="Z_B066FA3D_FBDA_11D7_B2FF_000102284AA0_.wvu.FilterData" localSheetId="3" hidden="1">#REF!</definedName>
    <definedName name="Z_B066FA3D_FBDA_11D7_B2FF_000102284AA0_.wvu.FilterData" localSheetId="28" hidden="1">#REF!</definedName>
    <definedName name="Z_B066FA3D_FBDA_11D7_B2FF_000102284AA0_.wvu.FilterData" localSheetId="26" hidden="1">#REF!</definedName>
    <definedName name="Z_B066FA3D_FBDA_11D7_B2FF_000102284AA0_.wvu.FilterData" localSheetId="20" hidden="1">#REF!</definedName>
    <definedName name="Z_B066FA3D_FBDA_11D7_B2FF_000102284AA0_.wvu.FilterData" hidden="1">#REF!</definedName>
    <definedName name="Z_B066FA3D_FBDA_11D7_B2FF_000102284AA0_.wvu.PrintArea" localSheetId="0" hidden="1">#REF!</definedName>
    <definedName name="Z_B066FA3D_FBDA_11D7_B2FF_000102284AA0_.wvu.PrintArea" localSheetId="3" hidden="1">#REF!</definedName>
    <definedName name="Z_B066FA3D_FBDA_11D7_B2FF_000102284AA0_.wvu.PrintArea" localSheetId="28" hidden="1">#REF!</definedName>
    <definedName name="Z_B066FA3D_FBDA_11D7_B2FF_000102284AA0_.wvu.PrintArea" localSheetId="26" hidden="1">#REF!</definedName>
    <definedName name="Z_B066FA3D_FBDA_11D7_B2FF_000102284AA0_.wvu.PrintArea" localSheetId="20" hidden="1">#REF!</definedName>
    <definedName name="Z_B066FA3D_FBDA_11D7_B2FF_000102284AA0_.wvu.PrintArea" hidden="1">#REF!</definedName>
    <definedName name="Z_B066FA3D_FBDA_11D7_B2FF_000102284AA0_.wvu.Rows" localSheetId="0" hidden="1">#REF!</definedName>
    <definedName name="Z_B066FA3D_FBDA_11D7_B2FF_000102284AA0_.wvu.Rows" localSheetId="3" hidden="1">#REF!</definedName>
    <definedName name="Z_B066FA3D_FBDA_11D7_B2FF_000102284AA0_.wvu.Rows" localSheetId="28" hidden="1">#REF!</definedName>
    <definedName name="Z_B066FA3D_FBDA_11D7_B2FF_000102284AA0_.wvu.Rows" localSheetId="26" hidden="1">#REF!</definedName>
    <definedName name="Z_B066FA3D_FBDA_11D7_B2FF_000102284AA0_.wvu.Rows" localSheetId="20" hidden="1">#REF!</definedName>
    <definedName name="Z_B066FA3D_FBDA_11D7_B2FF_000102284AA0_.wvu.Row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" i="2" l="1"/>
  <c r="X4" i="1"/>
  <c r="I55" i="29"/>
  <c r="E35" i="29"/>
  <c r="H14" i="29"/>
  <c r="D60" i="28"/>
  <c r="I39" i="28"/>
  <c r="M18" i="28"/>
  <c r="E42" i="27"/>
  <c r="G54" i="26"/>
  <c r="I58" i="29"/>
  <c r="E38" i="29"/>
  <c r="H17" i="29"/>
  <c r="D63" i="28"/>
  <c r="I42" i="28"/>
  <c r="M21" i="28"/>
  <c r="D53" i="27"/>
  <c r="D60" i="26"/>
  <c r="D24" i="26"/>
  <c r="H63" i="25"/>
  <c r="H70" i="29"/>
  <c r="D46" i="29"/>
  <c r="F21" i="29"/>
  <c r="J62" i="28"/>
  <c r="D38" i="28"/>
  <c r="F13" i="28"/>
  <c r="E8" i="27"/>
  <c r="G31" i="26"/>
  <c r="J65" i="25"/>
  <c r="F46" i="25"/>
  <c r="F28" i="25"/>
  <c r="E60" i="29"/>
  <c r="F72" i="29"/>
  <c r="J42" i="29"/>
  <c r="G15" i="29"/>
  <c r="J54" i="28"/>
  <c r="J27" i="28"/>
  <c r="E50" i="27"/>
  <c r="F47" i="26"/>
  <c r="J71" i="25"/>
  <c r="G50" i="25"/>
  <c r="H30" i="25"/>
  <c r="I11" i="25"/>
  <c r="D65" i="29"/>
  <c r="G35" i="29"/>
  <c r="G8" i="29"/>
  <c r="I47" i="28"/>
  <c r="L20" i="28"/>
  <c r="E26" i="27"/>
  <c r="F36" i="26"/>
  <c r="F66" i="25"/>
  <c r="E45" i="25"/>
  <c r="H25" i="25"/>
  <c r="D7" i="25"/>
  <c r="I48" i="29"/>
  <c r="D15" i="29"/>
  <c r="M48" i="28"/>
  <c r="J16" i="28"/>
  <c r="G65" i="26"/>
  <c r="D13" i="26"/>
  <c r="E50" i="25"/>
  <c r="G26" i="25"/>
  <c r="E62" i="24"/>
  <c r="D34" i="23"/>
  <c r="D60" i="22"/>
  <c r="D44" i="22"/>
  <c r="D28" i="22"/>
  <c r="D12" i="22"/>
  <c r="E48" i="21"/>
  <c r="E12" i="21"/>
  <c r="G52" i="20"/>
  <c r="G28" i="20"/>
  <c r="Q71" i="19"/>
  <c r="M61" i="19"/>
  <c r="I51" i="19"/>
  <c r="E57" i="29"/>
  <c r="D23" i="29"/>
  <c r="D57" i="28"/>
  <c r="I24" i="28"/>
  <c r="D21" i="27"/>
  <c r="D25" i="26"/>
  <c r="H56" i="25"/>
  <c r="F32" i="25"/>
  <c r="H9" i="25"/>
  <c r="D69" i="23"/>
  <c r="L63" i="22"/>
  <c r="L47" i="22"/>
  <c r="L31" i="22"/>
  <c r="L15" i="22"/>
  <c r="D57" i="21"/>
  <c r="D21" i="21"/>
  <c r="F58" i="20"/>
  <c r="F34" i="20"/>
  <c r="F10" i="20"/>
  <c r="F64" i="19"/>
  <c r="P53" i="19"/>
  <c r="J64" i="29"/>
  <c r="I23" i="29"/>
  <c r="L50" i="28"/>
  <c r="G12" i="28"/>
  <c r="F46" i="26"/>
  <c r="K61" i="25"/>
  <c r="I32" i="25"/>
  <c r="E66" i="24"/>
  <c r="D14" i="23"/>
  <c r="H54" i="22"/>
  <c r="G35" i="22"/>
  <c r="F16" i="22"/>
  <c r="E50" i="21"/>
  <c r="E7" i="21"/>
  <c r="E44" i="20"/>
  <c r="G15" i="20"/>
  <c r="I64" i="19"/>
  <c r="Q51" i="19"/>
  <c r="M40" i="19"/>
  <c r="I30" i="19"/>
  <c r="E20" i="19"/>
  <c r="O9" i="19"/>
  <c r="E36" i="29"/>
  <c r="L63" i="28"/>
  <c r="L24" i="28"/>
  <c r="G68" i="26"/>
  <c r="E72" i="25"/>
  <c r="H41" i="25"/>
  <c r="D14" i="25"/>
  <c r="D71" i="23"/>
  <c r="K60" i="22"/>
  <c r="J41" i="22"/>
  <c r="G22" i="22"/>
  <c r="D54" i="29"/>
  <c r="G33" i="29"/>
  <c r="J12" i="29"/>
  <c r="G58" i="28"/>
  <c r="L37" i="28"/>
  <c r="F17" i="28"/>
  <c r="E36" i="27"/>
  <c r="G51" i="26"/>
  <c r="D57" i="29"/>
  <c r="G36" i="29"/>
  <c r="J15" i="29"/>
  <c r="G61" i="28"/>
  <c r="L40" i="28"/>
  <c r="F20" i="28"/>
  <c r="D47" i="27"/>
  <c r="D57" i="26"/>
  <c r="D21" i="26"/>
  <c r="D62" i="25"/>
  <c r="H68" i="29"/>
  <c r="D44" i="29"/>
  <c r="E19" i="29"/>
  <c r="J60" i="28"/>
  <c r="M35" i="28"/>
  <c r="F11" i="28"/>
  <c r="E70" i="26"/>
  <c r="F28" i="26"/>
  <c r="E64" i="25"/>
  <c r="J44" i="25"/>
  <c r="J26" i="25"/>
  <c r="E58" i="29"/>
  <c r="D70" i="29"/>
  <c r="H40" i="29"/>
  <c r="F13" i="29"/>
  <c r="F52" i="28"/>
  <c r="F25" i="28"/>
  <c r="D43" i="27"/>
  <c r="G43" i="26"/>
  <c r="D70" i="25"/>
  <c r="I48" i="25"/>
  <c r="K28" i="25"/>
  <c r="E10" i="25"/>
  <c r="I62" i="29"/>
  <c r="E33" i="29"/>
  <c r="G72" i="28"/>
  <c r="G45" i="28"/>
  <c r="G18" i="28"/>
  <c r="D19" i="27"/>
  <c r="G32" i="26"/>
  <c r="H64" i="25"/>
  <c r="H43" i="25"/>
  <c r="K23" i="25"/>
  <c r="D67" i="24"/>
  <c r="I45" i="29"/>
  <c r="F12" i="29"/>
  <c r="I46" i="28"/>
  <c r="M13" i="28"/>
  <c r="F61" i="26"/>
  <c r="F8" i="26"/>
  <c r="D48" i="25"/>
  <c r="H24" i="25"/>
  <c r="E54" i="24"/>
  <c r="D22" i="23"/>
  <c r="J58" i="22"/>
  <c r="J42" i="22"/>
  <c r="J26" i="22"/>
  <c r="J10" i="22"/>
  <c r="E45" i="21"/>
  <c r="E9" i="21"/>
  <c r="G50" i="20"/>
  <c r="G26" i="20"/>
  <c r="E71" i="19"/>
  <c r="O60" i="19"/>
  <c r="K50" i="19"/>
  <c r="G54" i="29"/>
  <c r="G20" i="29"/>
  <c r="F64" i="29"/>
  <c r="J72" i="29"/>
  <c r="E47" i="29"/>
  <c r="E23" i="29"/>
  <c r="F65" i="28"/>
  <c r="F41" i="28"/>
  <c r="E71" i="29"/>
  <c r="G45" i="29"/>
  <c r="G21" i="29"/>
  <c r="I63" i="28"/>
  <c r="D36" i="28"/>
  <c r="D12" i="28"/>
  <c r="G72" i="26"/>
  <c r="H65" i="29"/>
  <c r="H41" i="29"/>
  <c r="E14" i="29"/>
  <c r="F56" i="28"/>
  <c r="F32" i="28"/>
  <c r="F8" i="28"/>
  <c r="D66" i="26"/>
  <c r="D18" i="26"/>
  <c r="H57" i="25"/>
  <c r="F58" i="29"/>
  <c r="G29" i="29"/>
  <c r="L66" i="28"/>
  <c r="L33" i="28"/>
  <c r="D66" i="27"/>
  <c r="E52" i="26"/>
  <c r="F72" i="25"/>
  <c r="G49" i="25"/>
  <c r="F25" i="25"/>
  <c r="D52" i="29"/>
  <c r="I57" i="29"/>
  <c r="F24" i="29"/>
  <c r="D59" i="28"/>
  <c r="D23" i="28"/>
  <c r="E19" i="27"/>
  <c r="D26" i="26"/>
  <c r="G57" i="25"/>
  <c r="J33" i="25"/>
  <c r="I8" i="25"/>
  <c r="D55" i="29"/>
  <c r="D22" i="29"/>
  <c r="L56" i="28"/>
  <c r="D25" i="28"/>
  <c r="E10" i="27"/>
  <c r="E22" i="26"/>
  <c r="H55" i="25"/>
  <c r="D32" i="25"/>
  <c r="D10" i="25"/>
  <c r="H42" i="29"/>
  <c r="J70" i="28"/>
  <c r="M32" i="28"/>
  <c r="E31" i="27"/>
  <c r="E21" i="26"/>
  <c r="D46" i="25"/>
  <c r="I18" i="25"/>
  <c r="E23" i="24"/>
  <c r="G65" i="22"/>
  <c r="J46" i="22"/>
  <c r="G25" i="22"/>
  <c r="E72" i="21"/>
  <c r="E30" i="21"/>
  <c r="G60" i="20"/>
  <c r="G32" i="20"/>
  <c r="G70" i="19"/>
  <c r="G58" i="19"/>
  <c r="G46" i="19"/>
  <c r="D34" i="29"/>
  <c r="F62" i="28"/>
  <c r="M26" i="28"/>
  <c r="D12" i="27"/>
  <c r="G16" i="26"/>
  <c r="K49" i="25"/>
  <c r="G24" i="25"/>
  <c r="E47" i="24"/>
  <c r="L71" i="22"/>
  <c r="I54" i="22"/>
  <c r="F37" i="22"/>
  <c r="L19" i="22"/>
  <c r="D63" i="21"/>
  <c r="D24" i="21"/>
  <c r="F56" i="20"/>
  <c r="F30" i="20"/>
  <c r="P71" i="19"/>
  <c r="N60" i="19"/>
  <c r="L49" i="19"/>
  <c r="H43" i="29"/>
  <c r="D67" i="28"/>
  <c r="M24" i="28"/>
  <c r="E64" i="26"/>
  <c r="D67" i="25"/>
  <c r="K34" i="25"/>
  <c r="E58" i="24"/>
  <c r="H70" i="22"/>
  <c r="K49" i="22"/>
  <c r="L28" i="22"/>
  <c r="F8" i="22"/>
  <c r="G28" i="21"/>
  <c r="E56" i="20"/>
  <c r="E25" i="20"/>
  <c r="I67" i="19"/>
  <c r="E54" i="19"/>
  <c r="K41" i="19"/>
  <c r="K29" i="19"/>
  <c r="I18" i="19"/>
  <c r="E68" i="29"/>
  <c r="H23" i="29"/>
  <c r="F47" i="28"/>
  <c r="E67" i="27"/>
  <c r="D31" i="26"/>
  <c r="G51" i="25"/>
  <c r="K20" i="25"/>
  <c r="D20" i="24"/>
  <c r="G62" i="22"/>
  <c r="E40" i="22"/>
  <c r="F19" i="22"/>
  <c r="F57" i="21"/>
  <c r="D14" i="21"/>
  <c r="D49" i="20"/>
  <c r="D20" i="20"/>
  <c r="H66" i="19"/>
  <c r="D54" i="19"/>
  <c r="H42" i="19"/>
  <c r="D32" i="19"/>
  <c r="N21" i="19"/>
  <c r="J11" i="19"/>
  <c r="J33" i="29"/>
  <c r="D53" i="28"/>
  <c r="E71" i="27"/>
  <c r="G24" i="26"/>
  <c r="H45" i="25"/>
  <c r="G12" i="25"/>
  <c r="G69" i="29"/>
  <c r="I43" i="29"/>
  <c r="I19" i="29"/>
  <c r="L61" i="28"/>
  <c r="G34" i="28"/>
  <c r="G10" i="28"/>
  <c r="G69" i="26"/>
  <c r="J63" i="29"/>
  <c r="J39" i="29"/>
  <c r="G12" i="29"/>
  <c r="I54" i="28"/>
  <c r="I30" i="28"/>
  <c r="D71" i="27"/>
  <c r="D63" i="26"/>
  <c r="D15" i="26"/>
  <c r="D56" i="25"/>
  <c r="F56" i="29"/>
  <c r="G27" i="29"/>
  <c r="J64" i="28"/>
  <c r="L31" i="28"/>
  <c r="E58" i="27"/>
  <c r="F48" i="26"/>
  <c r="I70" i="25"/>
  <c r="J47" i="25"/>
  <c r="J23" i="25"/>
  <c r="J49" i="29"/>
  <c r="E55" i="29"/>
  <c r="E22" i="29"/>
  <c r="M56" i="28"/>
  <c r="M20" i="28"/>
  <c r="E11" i="27"/>
  <c r="F22" i="26"/>
  <c r="I55" i="25"/>
  <c r="E32" i="25"/>
  <c r="E7" i="25"/>
  <c r="I52" i="29"/>
  <c r="J19" i="29"/>
  <c r="F54" i="28"/>
  <c r="M22" i="28"/>
  <c r="D71" i="26"/>
  <c r="F18" i="26"/>
  <c r="J53" i="25"/>
  <c r="G30" i="25"/>
  <c r="H8" i="25"/>
  <c r="G39" i="29"/>
  <c r="J67" i="28"/>
  <c r="F30" i="28"/>
  <c r="E21" i="27"/>
  <c r="D17" i="26"/>
  <c r="E44" i="25"/>
  <c r="K16" i="25"/>
  <c r="E17" i="24"/>
  <c r="D64" i="22"/>
  <c r="G45" i="22"/>
  <c r="D24" i="22"/>
  <c r="E69" i="21"/>
  <c r="E27" i="21"/>
  <c r="G58" i="20"/>
  <c r="G30" i="20"/>
  <c r="I69" i="19"/>
  <c r="I57" i="19"/>
  <c r="J71" i="29"/>
  <c r="E31" i="29"/>
  <c r="I59" i="28"/>
  <c r="L21" i="28"/>
  <c r="F70" i="26"/>
  <c r="G12" i="26"/>
  <c r="K47" i="25"/>
  <c r="H22" i="25"/>
  <c r="D41" i="24"/>
  <c r="I70" i="22"/>
  <c r="F53" i="22"/>
  <c r="L35" i="22"/>
  <c r="I18" i="22"/>
  <c r="D60" i="21"/>
  <c r="D18" i="21"/>
  <c r="F54" i="20"/>
  <c r="F28" i="20"/>
  <c r="D71" i="19"/>
  <c r="P59" i="19"/>
  <c r="N48" i="19"/>
  <c r="E40" i="29"/>
  <c r="M63" i="28"/>
  <c r="J21" i="28"/>
  <c r="E58" i="26"/>
  <c r="G64" i="25"/>
  <c r="D30" i="25"/>
  <c r="E50" i="24"/>
  <c r="L68" i="22"/>
  <c r="F48" i="22"/>
  <c r="G27" i="22"/>
  <c r="G71" i="21"/>
  <c r="E25" i="21"/>
  <c r="I53" i="20"/>
  <c r="I22" i="20"/>
  <c r="I66" i="19"/>
  <c r="Q52" i="19"/>
  <c r="O39" i="19"/>
  <c r="M28" i="19"/>
  <c r="K17" i="19"/>
  <c r="I64" i="29"/>
  <c r="E20" i="29"/>
  <c r="G44" i="28"/>
  <c r="E55" i="27"/>
  <c r="E26" i="26"/>
  <c r="D49" i="25"/>
  <c r="F18" i="25"/>
  <c r="D13" i="24"/>
  <c r="F59" i="22"/>
  <c r="G38" i="22"/>
  <c r="J17" i="22"/>
  <c r="F53" i="21"/>
  <c r="F10" i="21"/>
  <c r="H46" i="20"/>
  <c r="H17" i="20"/>
  <c r="H65" i="19"/>
  <c r="P52" i="19"/>
  <c r="J41" i="19"/>
  <c r="F31" i="19"/>
  <c r="P20" i="19"/>
  <c r="L10" i="19"/>
  <c r="I29" i="29"/>
  <c r="F49" i="28"/>
  <c r="D57" i="27"/>
  <c r="F19" i="26"/>
  <c r="J42" i="25"/>
  <c r="G9" i="25"/>
  <c r="I67" i="29"/>
  <c r="D42" i="29"/>
  <c r="D18" i="29"/>
  <c r="J56" i="28"/>
  <c r="J32" i="28"/>
  <c r="J8" i="28"/>
  <c r="G66" i="26"/>
  <c r="E62" i="29"/>
  <c r="I34" i="29"/>
  <c r="I10" i="29"/>
  <c r="L52" i="28"/>
  <c r="L28" i="28"/>
  <c r="D65" i="27"/>
  <c r="D54" i="26"/>
  <c r="D12" i="26"/>
  <c r="H54" i="25"/>
  <c r="F54" i="29"/>
  <c r="G25" i="29"/>
  <c r="J58" i="28"/>
  <c r="L29" i="28"/>
  <c r="E51" i="27"/>
  <c r="G44" i="26"/>
  <c r="D69" i="25"/>
  <c r="F43" i="25"/>
  <c r="F22" i="25"/>
  <c r="J47" i="29"/>
  <c r="J52" i="29"/>
  <c r="D20" i="29"/>
  <c r="D50" i="28"/>
  <c r="J18" i="28"/>
  <c r="E71" i="26"/>
  <c r="D19" i="26"/>
  <c r="K53" i="25"/>
  <c r="F27" i="25"/>
  <c r="E67" i="24"/>
  <c r="F50" i="29"/>
  <c r="G17" i="29"/>
  <c r="D52" i="28"/>
  <c r="F16" i="28"/>
  <c r="E67" i="26"/>
  <c r="G14" i="26"/>
  <c r="D52" i="25"/>
  <c r="J28" i="25"/>
  <c r="D66" i="29"/>
  <c r="D30" i="29"/>
  <c r="M54" i="28"/>
  <c r="D24" i="28"/>
  <c r="E18" i="27"/>
  <c r="F55" i="29"/>
  <c r="E26" i="29"/>
  <c r="J59" i="28"/>
  <c r="G25" i="28"/>
  <c r="D23" i="27"/>
  <c r="D30" i="26"/>
  <c r="H51" i="25"/>
  <c r="I39" i="29"/>
  <c r="M70" i="28"/>
  <c r="J25" i="28"/>
  <c r="E15" i="27"/>
  <c r="E12" i="26"/>
  <c r="F40" i="25"/>
  <c r="G66" i="29"/>
  <c r="J62" i="29"/>
  <c r="J10" i="29"/>
  <c r="L38" i="28"/>
  <c r="E34" i="27"/>
  <c r="F11" i="26"/>
  <c r="D42" i="25"/>
  <c r="I14" i="25"/>
  <c r="E45" i="29"/>
  <c r="L67" i="28"/>
  <c r="J29" i="28"/>
  <c r="D59" i="26"/>
  <c r="E68" i="25"/>
  <c r="F35" i="25"/>
  <c r="D55" i="24"/>
  <c r="H28" i="29"/>
  <c r="J51" i="28"/>
  <c r="D60" i="27"/>
  <c r="F25" i="26"/>
  <c r="D40" i="25"/>
  <c r="I9" i="25"/>
  <c r="D72" i="22"/>
  <c r="J50" i="22"/>
  <c r="G29" i="22"/>
  <c r="E63" i="21"/>
  <c r="E15" i="21"/>
  <c r="G42" i="20"/>
  <c r="G10" i="20"/>
  <c r="E59" i="19"/>
  <c r="E66" i="29"/>
  <c r="J14" i="29"/>
  <c r="I40" i="28"/>
  <c r="D49" i="27"/>
  <c r="G20" i="26"/>
  <c r="D44" i="25"/>
  <c r="D15" i="25"/>
  <c r="D57" i="23"/>
  <c r="I58" i="22"/>
  <c r="I38" i="22"/>
  <c r="I14" i="22"/>
  <c r="D45" i="21"/>
  <c r="F68" i="20"/>
  <c r="F38" i="20"/>
  <c r="N72" i="19"/>
  <c r="F58" i="19"/>
  <c r="I71" i="29"/>
  <c r="J16" i="29"/>
  <c r="L34" i="28"/>
  <c r="E69" i="26"/>
  <c r="H62" i="29"/>
  <c r="F28" i="29"/>
  <c r="F53" i="28"/>
  <c r="G22" i="28"/>
  <c r="E12" i="27"/>
  <c r="H53" i="29"/>
  <c r="G24" i="29"/>
  <c r="M57" i="28"/>
  <c r="J23" i="28"/>
  <c r="D17" i="27"/>
  <c r="D27" i="26"/>
  <c r="D50" i="25"/>
  <c r="I37" i="29"/>
  <c r="M68" i="28"/>
  <c r="I23" i="28"/>
  <c r="F66" i="26"/>
  <c r="G8" i="26"/>
  <c r="J38" i="25"/>
  <c r="G64" i="29"/>
  <c r="D60" i="29"/>
  <c r="H8" i="29"/>
  <c r="J36" i="28"/>
  <c r="D27" i="27"/>
  <c r="D8" i="26"/>
  <c r="G40" i="25"/>
  <c r="E13" i="25"/>
  <c r="I42" i="29"/>
  <c r="J65" i="28"/>
  <c r="G27" i="28"/>
  <c r="E55" i="26"/>
  <c r="J62" i="25"/>
  <c r="I33" i="25"/>
  <c r="D72" i="29"/>
  <c r="J25" i="29"/>
  <c r="J43" i="28"/>
  <c r="E49" i="27"/>
  <c r="H71" i="25"/>
  <c r="E38" i="25"/>
  <c r="K7" i="25"/>
  <c r="J70" i="22"/>
  <c r="G49" i="22"/>
  <c r="J22" i="22"/>
  <c r="E60" i="21"/>
  <c r="G72" i="20"/>
  <c r="G40" i="20"/>
  <c r="G8" i="20"/>
  <c r="K56" i="19"/>
  <c r="F63" i="29"/>
  <c r="E12" i="29"/>
  <c r="M37" i="28"/>
  <c r="E39" i="27"/>
  <c r="E8" i="26"/>
  <c r="E42" i="25"/>
  <c r="F13" i="25"/>
  <c r="D45" i="23"/>
  <c r="F57" i="22"/>
  <c r="I34" i="22"/>
  <c r="F13" i="22"/>
  <c r="D42" i="21"/>
  <c r="F66" i="20"/>
  <c r="F36" i="20"/>
  <c r="F70" i="19"/>
  <c r="H57" i="19"/>
  <c r="F68" i="29"/>
  <c r="J13" i="29"/>
  <c r="G31" i="28"/>
  <c r="D53" i="26"/>
  <c r="E54" i="25"/>
  <c r="G18" i="25"/>
  <c r="D56" i="23"/>
  <c r="L52" i="22"/>
  <c r="K25" i="22"/>
  <c r="E61" i="21"/>
  <c r="I70" i="20"/>
  <c r="I34" i="20"/>
  <c r="K69" i="19"/>
  <c r="Q50" i="19"/>
  <c r="G37" i="19"/>
  <c r="I24" i="19"/>
  <c r="K11" i="19"/>
  <c r="J29" i="29"/>
  <c r="G41" i="28"/>
  <c r="D22" i="27"/>
  <c r="K66" i="25"/>
  <c r="K29" i="25"/>
  <c r="D34" i="24"/>
  <c r="J57" i="22"/>
  <c r="J33" i="22"/>
  <c r="J9" i="22"/>
  <c r="F28" i="21"/>
  <c r="H53" i="20"/>
  <c r="F15" i="20"/>
  <c r="F62" i="19"/>
  <c r="N47" i="19"/>
  <c r="J35" i="19"/>
  <c r="J23" i="19"/>
  <c r="N9" i="19"/>
  <c r="G18" i="29"/>
  <c r="I29" i="28"/>
  <c r="E50" i="26"/>
  <c r="F51" i="25"/>
  <c r="E72" i="24"/>
  <c r="J60" i="29"/>
  <c r="H26" i="29"/>
  <c r="I51" i="28"/>
  <c r="J20" i="28"/>
  <c r="G63" i="26"/>
  <c r="J51" i="29"/>
  <c r="I22" i="29"/>
  <c r="D51" i="28"/>
  <c r="I18" i="28"/>
  <c r="D11" i="27"/>
  <c r="D9" i="26"/>
  <c r="H48" i="25"/>
  <c r="I35" i="29"/>
  <c r="I56" i="28"/>
  <c r="I21" i="28"/>
  <c r="G62" i="26"/>
  <c r="G67" i="25"/>
  <c r="F37" i="25"/>
  <c r="F62" i="29"/>
  <c r="G50" i="29"/>
  <c r="I72" i="28"/>
  <c r="I34" i="28"/>
  <c r="F67" i="26"/>
  <c r="F68" i="25"/>
  <c r="I38" i="25"/>
  <c r="E61" i="24"/>
  <c r="G40" i="29"/>
  <c r="G63" i="28"/>
  <c r="D14" i="28"/>
  <c r="E51" i="26"/>
  <c r="D61" i="25"/>
  <c r="E27" i="25"/>
  <c r="F69" i="29"/>
  <c r="F23" i="29"/>
  <c r="J40" i="28"/>
  <c r="D40" i="27"/>
  <c r="G69" i="25"/>
  <c r="F36" i="25"/>
  <c r="E69" i="24"/>
  <c r="G69" i="22"/>
  <c r="D48" i="22"/>
  <c r="G21" i="22"/>
  <c r="E57" i="21"/>
  <c r="G70" i="20"/>
  <c r="G38" i="20"/>
  <c r="O72" i="19"/>
  <c r="M55" i="19"/>
  <c r="H60" i="29"/>
  <c r="I9" i="29"/>
  <c r="F35" i="28"/>
  <c r="D31" i="27"/>
  <c r="G71" i="25"/>
  <c r="K39" i="25"/>
  <c r="F11" i="25"/>
  <c r="D33" i="23"/>
  <c r="L55" i="22"/>
  <c r="F33" i="22"/>
  <c r="L11" i="22"/>
  <c r="D39" i="21"/>
  <c r="F64" i="20"/>
  <c r="F32" i="20"/>
  <c r="H69" i="19"/>
  <c r="J56" i="19"/>
  <c r="G61" i="29"/>
  <c r="G10" i="29"/>
  <c r="G28" i="28"/>
  <c r="E41" i="26"/>
  <c r="I51" i="25"/>
  <c r="G16" i="25"/>
  <c r="D42" i="23"/>
  <c r="G51" i="22"/>
  <c r="F24" i="22"/>
  <c r="G57" i="21"/>
  <c r="E68" i="20"/>
  <c r="E32" i="20"/>
  <c r="I68" i="19"/>
  <c r="Q49" i="19"/>
  <c r="I36" i="19"/>
  <c r="K23" i="19"/>
  <c r="M10" i="19"/>
  <c r="J26" i="29"/>
  <c r="I37" i="28"/>
  <c r="E9" i="27"/>
  <c r="F64" i="25"/>
  <c r="I27" i="25"/>
  <c r="D27" i="24"/>
  <c r="E56" i="22"/>
  <c r="E32" i="22"/>
  <c r="E8" i="22"/>
  <c r="D25" i="21"/>
  <c r="F51" i="20"/>
  <c r="D13" i="20"/>
  <c r="F61" i="19"/>
  <c r="N46" i="19"/>
  <c r="L34" i="19"/>
  <c r="L22" i="19"/>
  <c r="G71" i="29"/>
  <c r="F14" i="29"/>
  <c r="F26" i="28"/>
  <c r="E44" i="26"/>
  <c r="F48" i="25"/>
  <c r="E63" i="24"/>
  <c r="E69" i="22"/>
  <c r="D46" i="22"/>
  <c r="E23" i="22"/>
  <c r="G56" i="21"/>
  <c r="I71" i="20"/>
  <c r="G37" i="20"/>
  <c r="G71" i="19"/>
  <c r="I56" i="19"/>
  <c r="G42" i="19"/>
  <c r="Q29" i="19"/>
  <c r="M17" i="19"/>
  <c r="D57" i="18"/>
  <c r="D59" i="16"/>
  <c r="D63" i="15"/>
  <c r="D27" i="15"/>
  <c r="L69" i="14"/>
  <c r="L61" i="14"/>
  <c r="L53" i="14"/>
  <c r="L45" i="14"/>
  <c r="L37" i="14"/>
  <c r="L29" i="14"/>
  <c r="L21" i="14"/>
  <c r="L13" i="14"/>
  <c r="G70" i="13"/>
  <c r="M55" i="13"/>
  <c r="E59" i="29"/>
  <c r="J24" i="29"/>
  <c r="L49" i="28"/>
  <c r="I15" i="28"/>
  <c r="G60" i="26"/>
  <c r="E50" i="29"/>
  <c r="D21" i="29"/>
  <c r="G49" i="28"/>
  <c r="L16" i="28"/>
  <c r="D72" i="26"/>
  <c r="H72" i="25"/>
  <c r="I72" i="29"/>
  <c r="I33" i="29"/>
  <c r="G54" i="28"/>
  <c r="I19" i="28"/>
  <c r="E59" i="26"/>
  <c r="H62" i="25"/>
  <c r="J35" i="25"/>
  <c r="E56" i="29"/>
  <c r="I47" i="29"/>
  <c r="F70" i="28"/>
  <c r="D32" i="28"/>
  <c r="F63" i="26"/>
  <c r="G66" i="25"/>
  <c r="D37" i="25"/>
  <c r="E55" i="24"/>
  <c r="J37" i="29"/>
  <c r="D61" i="28"/>
  <c r="L11" i="28"/>
  <c r="E47" i="26"/>
  <c r="E59" i="25"/>
  <c r="E22" i="25"/>
  <c r="F66" i="29"/>
  <c r="H20" i="29"/>
  <c r="F38" i="28"/>
  <c r="D13" i="27"/>
  <c r="F67" i="25"/>
  <c r="G34" i="25"/>
  <c r="D48" i="24"/>
  <c r="D68" i="22"/>
  <c r="G41" i="22"/>
  <c r="D20" i="22"/>
  <c r="E54" i="21"/>
  <c r="G68" i="20"/>
  <c r="G36" i="20"/>
  <c r="K68" i="19"/>
  <c r="O54" i="19"/>
  <c r="F51" i="29"/>
  <c r="D7" i="29"/>
  <c r="L32" i="28"/>
  <c r="F65" i="26"/>
  <c r="F69" i="25"/>
  <c r="D38" i="25"/>
  <c r="J7" i="25"/>
  <c r="D21" i="23"/>
  <c r="L51" i="22"/>
  <c r="I30" i="22"/>
  <c r="I10" i="22"/>
  <c r="D36" i="21"/>
  <c r="F62" i="20"/>
  <c r="F26" i="20"/>
  <c r="J68" i="19"/>
  <c r="L55" i="19"/>
  <c r="D58" i="29"/>
  <c r="H7" i="29"/>
  <c r="F18" i="28"/>
  <c r="E36" i="26"/>
  <c r="E49" i="25"/>
  <c r="E14" i="25"/>
  <c r="D28" i="23"/>
  <c r="H46" i="22"/>
  <c r="H22" i="22"/>
  <c r="G53" i="21"/>
  <c r="I65" i="20"/>
  <c r="I29" i="20"/>
  <c r="I65" i="19"/>
  <c r="Q48" i="19"/>
  <c r="K35" i="19"/>
  <c r="M22" i="19"/>
  <c r="Q8" i="19"/>
  <c r="I16" i="29"/>
  <c r="J34" i="28"/>
  <c r="D64" i="26"/>
  <c r="J61" i="25"/>
  <c r="E25" i="25"/>
  <c r="D55" i="23"/>
  <c r="G54" i="22"/>
  <c r="G30" i="22"/>
  <c r="F71" i="21"/>
  <c r="F21" i="21"/>
  <c r="D44" i="20"/>
  <c r="H10" i="20"/>
  <c r="F60" i="19"/>
  <c r="N45" i="19"/>
  <c r="N33" i="19"/>
  <c r="D20" i="19"/>
  <c r="E67" i="29"/>
  <c r="E10" i="29"/>
  <c r="I22" i="28"/>
  <c r="G37" i="26"/>
  <c r="J39" i="25"/>
  <c r="E52" i="24"/>
  <c r="E67" i="22"/>
  <c r="F44" i="22"/>
  <c r="E21" i="22"/>
  <c r="G52" i="21"/>
  <c r="E69" i="20"/>
  <c r="E34" i="20"/>
  <c r="Q69" i="19"/>
  <c r="G55" i="19"/>
  <c r="G41" i="19"/>
  <c r="Q28" i="19"/>
  <c r="K16" i="19"/>
  <c r="D45" i="18"/>
  <c r="D53" i="16"/>
  <c r="D60" i="15"/>
  <c r="D24" i="15"/>
  <c r="R68" i="14"/>
  <c r="R60" i="14"/>
  <c r="R52" i="14"/>
  <c r="R44" i="14"/>
  <c r="R36" i="14"/>
  <c r="R28" i="14"/>
  <c r="R20" i="14"/>
  <c r="R12" i="14"/>
  <c r="E69" i="13"/>
  <c r="K54" i="13"/>
  <c r="G57" i="29"/>
  <c r="F16" i="29"/>
  <c r="D48" i="28"/>
  <c r="L13" i="28"/>
  <c r="G57" i="26"/>
  <c r="G48" i="29"/>
  <c r="F19" i="29"/>
  <c r="J47" i="28"/>
  <c r="D15" i="28"/>
  <c r="D69" i="26"/>
  <c r="D71" i="25"/>
  <c r="H66" i="29"/>
  <c r="H31" i="29"/>
  <c r="G52" i="28"/>
  <c r="I17" i="28"/>
  <c r="G55" i="26"/>
  <c r="K60" i="25"/>
  <c r="F34" i="25"/>
  <c r="E54" i="29"/>
  <c r="F45" i="29"/>
  <c r="M67" i="28"/>
  <c r="M29" i="28"/>
  <c r="F59" i="26"/>
  <c r="I64" i="25"/>
  <c r="G35" i="25"/>
  <c r="E49" i="24"/>
  <c r="J30" i="29"/>
  <c r="M58" i="28"/>
  <c r="I9" i="28"/>
  <c r="F43" i="26"/>
  <c r="F57" i="25"/>
  <c r="H20" i="25"/>
  <c r="G63" i="29"/>
  <c r="E18" i="29"/>
  <c r="G35" i="28"/>
  <c r="G70" i="26"/>
  <c r="F65" i="25"/>
  <c r="G32" i="25"/>
  <c r="E41" i="24"/>
  <c r="J66" i="22"/>
  <c r="D40" i="22"/>
  <c r="J18" i="22"/>
  <c r="E51" i="21"/>
  <c r="G66" i="20"/>
  <c r="G34" i="20"/>
  <c r="M67" i="19"/>
  <c r="Q53" i="19"/>
  <c r="H48" i="29"/>
  <c r="I70" i="28"/>
  <c r="D30" i="28"/>
  <c r="E61" i="26"/>
  <c r="E67" i="25"/>
  <c r="E36" i="25"/>
  <c r="D69" i="24"/>
  <c r="D9" i="23"/>
  <c r="I50" i="22"/>
  <c r="F29" i="22"/>
  <c r="F9" i="22"/>
  <c r="D33" i="21"/>
  <c r="F60" i="20"/>
  <c r="F24" i="20"/>
  <c r="L67" i="19"/>
  <c r="N54" i="19"/>
  <c r="J53" i="29"/>
  <c r="L69" i="28"/>
  <c r="F15" i="28"/>
  <c r="E31" i="26"/>
  <c r="F52" i="29"/>
  <c r="J68" i="28"/>
  <c r="E54" i="27"/>
  <c r="D45" i="29"/>
  <c r="L64" i="28"/>
  <c r="D41" i="27"/>
  <c r="H66" i="25"/>
  <c r="G23" i="29"/>
  <c r="D40" i="28"/>
  <c r="E25" i="26"/>
  <c r="F31" i="25"/>
  <c r="E65" i="29"/>
  <c r="I45" i="28"/>
  <c r="E40" i="26"/>
  <c r="I25" i="25"/>
  <c r="H57" i="29"/>
  <c r="J38" i="28"/>
  <c r="E29" i="26"/>
  <c r="K36" i="25"/>
  <c r="I36" i="29"/>
  <c r="D22" i="28"/>
  <c r="E63" i="25"/>
  <c r="G13" i="25"/>
  <c r="D56" i="22"/>
  <c r="D16" i="22"/>
  <c r="E18" i="21"/>
  <c r="G16" i="20"/>
  <c r="M49" i="19"/>
  <c r="I67" i="28"/>
  <c r="E68" i="27"/>
  <c r="H58" i="25"/>
  <c r="D54" i="24"/>
  <c r="L59" i="22"/>
  <c r="I22" i="22"/>
  <c r="D15" i="21"/>
  <c r="F22" i="20"/>
  <c r="L61" i="19"/>
  <c r="J32" i="29"/>
  <c r="D68" i="27"/>
  <c r="I59" i="25"/>
  <c r="K9" i="25"/>
  <c r="H62" i="22"/>
  <c r="F32" i="22"/>
  <c r="E43" i="21"/>
  <c r="E49" i="20"/>
  <c r="K71" i="19"/>
  <c r="O46" i="19"/>
  <c r="G31" i="19"/>
  <c r="G13" i="19"/>
  <c r="F10" i="29"/>
  <c r="M14" i="28"/>
  <c r="E10" i="26"/>
  <c r="F16" i="25"/>
  <c r="G70" i="22"/>
  <c r="K36" i="22"/>
  <c r="F64" i="21"/>
  <c r="H65" i="20"/>
  <c r="D25" i="20"/>
  <c r="D58" i="19"/>
  <c r="N39" i="19"/>
  <c r="F25" i="19"/>
  <c r="D59" i="29"/>
  <c r="G56" i="28"/>
  <c r="G64" i="26"/>
  <c r="D34" i="25"/>
  <c r="E8" i="24"/>
  <c r="K53" i="22"/>
  <c r="L26" i="22"/>
  <c r="G48" i="21"/>
  <c r="H50" i="29"/>
  <c r="M66" i="28"/>
  <c r="E48" i="27"/>
  <c r="F43" i="29"/>
  <c r="M45" i="28"/>
  <c r="D35" i="27"/>
  <c r="D65" i="25"/>
  <c r="E17" i="29"/>
  <c r="L27" i="28"/>
  <c r="D22" i="26"/>
  <c r="J29" i="25"/>
  <c r="D38" i="29"/>
  <c r="G43" i="28"/>
  <c r="G36" i="26"/>
  <c r="D24" i="25"/>
  <c r="H47" i="29"/>
  <c r="I36" i="28"/>
  <c r="G25" i="26"/>
  <c r="D19" i="25"/>
  <c r="E34" i="29"/>
  <c r="G19" i="28"/>
  <c r="J60" i="25"/>
  <c r="G11" i="25"/>
  <c r="J54" i="22"/>
  <c r="J14" i="22"/>
  <c r="G64" i="20"/>
  <c r="G14" i="20"/>
  <c r="O48" i="19"/>
  <c r="M64" i="28"/>
  <c r="E59" i="27"/>
  <c r="G54" i="25"/>
  <c r="D35" i="24"/>
  <c r="F49" i="22"/>
  <c r="F21" i="22"/>
  <c r="D12" i="21"/>
  <c r="F20" i="20"/>
  <c r="D59" i="19"/>
  <c r="E30" i="29"/>
  <c r="D56" i="27"/>
  <c r="K56" i="25"/>
  <c r="I7" i="25"/>
  <c r="L60" i="22"/>
  <c r="H30" i="22"/>
  <c r="G39" i="21"/>
  <c r="I46" i="20"/>
  <c r="K70" i="19"/>
  <c r="O45" i="19"/>
  <c r="O27" i="19"/>
  <c r="I12" i="19"/>
  <c r="G7" i="29"/>
  <c r="F12" i="28"/>
  <c r="I69" i="25"/>
  <c r="D12" i="25"/>
  <c r="K68" i="22"/>
  <c r="F35" i="22"/>
  <c r="D61" i="21"/>
  <c r="F63" i="20"/>
  <c r="H22" i="20"/>
  <c r="D57" i="19"/>
  <c r="P38" i="19"/>
  <c r="H24" i="19"/>
  <c r="J54" i="29"/>
  <c r="F45" i="28"/>
  <c r="F57" i="26"/>
  <c r="G31" i="25"/>
  <c r="D60" i="23"/>
  <c r="K51" i="22"/>
  <c r="L24" i="22"/>
  <c r="E44" i="21"/>
  <c r="G57" i="20"/>
  <c r="E17" i="20"/>
  <c r="E60" i="19"/>
  <c r="I43" i="19"/>
  <c r="O26" i="19"/>
  <c r="K12" i="19"/>
  <c r="D39" i="17"/>
  <c r="D72" i="15"/>
  <c r="D30" i="15"/>
  <c r="L67" i="14"/>
  <c r="F58" i="14"/>
  <c r="R48" i="14"/>
  <c r="L39" i="14"/>
  <c r="F30" i="14"/>
  <c r="L19" i="14"/>
  <c r="F10" i="14"/>
  <c r="M61" i="13"/>
  <c r="E45" i="13"/>
  <c r="K30" i="13"/>
  <c r="G16" i="13"/>
  <c r="D47" i="12"/>
  <c r="F51" i="11"/>
  <c r="D63" i="10"/>
  <c r="D51" i="8"/>
  <c r="D23" i="7"/>
  <c r="D59" i="6"/>
  <c r="D41" i="6"/>
  <c r="D23" i="6"/>
  <c r="D63" i="29"/>
  <c r="D14" i="29"/>
  <c r="G33" i="28"/>
  <c r="F71" i="26"/>
  <c r="I66" i="25"/>
  <c r="E31" i="25"/>
  <c r="D43" i="24"/>
  <c r="D65" i="22"/>
  <c r="E42" i="22"/>
  <c r="D19" i="22"/>
  <c r="F48" i="21"/>
  <c r="D66" i="20"/>
  <c r="F31" i="20"/>
  <c r="N68" i="19"/>
  <c r="N53" i="19"/>
  <c r="F40" i="19"/>
  <c r="P27" i="19"/>
  <c r="J15" i="19"/>
  <c r="D32" i="18"/>
  <c r="E46" i="16"/>
  <c r="G56" i="15"/>
  <c r="G20" i="15"/>
  <c r="E68" i="14"/>
  <c r="E60" i="14"/>
  <c r="E52" i="14"/>
  <c r="E44" i="14"/>
  <c r="E36" i="14"/>
  <c r="E28" i="14"/>
  <c r="E20" i="14"/>
  <c r="E12" i="14"/>
  <c r="L67" i="13"/>
  <c r="J48" i="29"/>
  <c r="G46" i="28"/>
  <c r="E30" i="27"/>
  <c r="D33" i="29"/>
  <c r="F44" i="28"/>
  <c r="D29" i="27"/>
  <c r="H60" i="25"/>
  <c r="E15" i="29"/>
  <c r="G15" i="28"/>
  <c r="G18" i="26"/>
  <c r="J20" i="25"/>
  <c r="H35" i="29"/>
  <c r="D41" i="28"/>
  <c r="E33" i="26"/>
  <c r="G22" i="25"/>
  <c r="I28" i="29"/>
  <c r="F34" i="28"/>
  <c r="E11" i="26"/>
  <c r="H17" i="25"/>
  <c r="G31" i="29"/>
  <c r="D11" i="28"/>
  <c r="I58" i="25"/>
  <c r="E35" i="24"/>
  <c r="G53" i="22"/>
  <c r="G13" i="22"/>
  <c r="G62" i="20"/>
  <c r="G12" i="20"/>
  <c r="Q47" i="19"/>
  <c r="M53" i="28"/>
  <c r="F56" i="26"/>
  <c r="F52" i="25"/>
  <c r="D29" i="24"/>
  <c r="I46" i="22"/>
  <c r="F17" i="22"/>
  <c r="D9" i="21"/>
  <c r="F18" i="20"/>
  <c r="D53" i="19"/>
  <c r="D27" i="29"/>
  <c r="E45" i="27"/>
  <c r="I46" i="25"/>
  <c r="E42" i="24"/>
  <c r="G59" i="22"/>
  <c r="L20" i="22"/>
  <c r="G35" i="21"/>
  <c r="I41" i="20"/>
  <c r="G63" i="19"/>
  <c r="Q44" i="19"/>
  <c r="Q26" i="19"/>
  <c r="H71" i="29"/>
  <c r="J69" i="28"/>
  <c r="L8" i="28"/>
  <c r="H59" i="25"/>
  <c r="J9" i="25"/>
  <c r="F67" i="22"/>
  <c r="K28" i="22"/>
  <c r="D50" i="21"/>
  <c r="D61" i="20"/>
  <c r="D8" i="20"/>
  <c r="D56" i="19"/>
  <c r="D38" i="19"/>
  <c r="F19" i="19"/>
  <c r="I49" i="29"/>
  <c r="L41" i="28"/>
  <c r="D32" i="26"/>
  <c r="I28" i="25"/>
  <c r="D40" i="23"/>
  <c r="D50" i="22"/>
  <c r="E19" i="22"/>
  <c r="E40" i="21"/>
  <c r="I54" i="20"/>
  <c r="E14" i="20"/>
  <c r="O58" i="19"/>
  <c r="G40" i="19"/>
  <c r="O25" i="19"/>
  <c r="I11" i="19"/>
  <c r="D27" i="17"/>
  <c r="D69" i="15"/>
  <c r="D21" i="15"/>
  <c r="R66" i="14"/>
  <c r="L57" i="14"/>
  <c r="F48" i="14"/>
  <c r="R38" i="14"/>
  <c r="F28" i="14"/>
  <c r="R18" i="14"/>
  <c r="L9" i="14"/>
  <c r="K60" i="13"/>
  <c r="M43" i="13"/>
  <c r="I29" i="13"/>
  <c r="E15" i="13"/>
  <c r="D41" i="12"/>
  <c r="F47" i="11"/>
  <c r="D51" i="10"/>
  <c r="D39" i="8"/>
  <c r="D17" i="7"/>
  <c r="J57" i="6"/>
  <c r="J39" i="6"/>
  <c r="J21" i="6"/>
  <c r="J58" i="29"/>
  <c r="D10" i="29"/>
  <c r="G29" i="28"/>
  <c r="F64" i="26"/>
  <c r="I63" i="25"/>
  <c r="H28" i="25"/>
  <c r="D33" i="24"/>
  <c r="F63" i="22"/>
  <c r="G40" i="22"/>
  <c r="D17" i="22"/>
  <c r="D44" i="21"/>
  <c r="D63" i="20"/>
  <c r="H28" i="20"/>
  <c r="J67" i="19"/>
  <c r="L52" i="19"/>
  <c r="F39" i="19"/>
  <c r="N26" i="19"/>
  <c r="J14" i="19"/>
  <c r="D20" i="18"/>
  <c r="E40" i="16"/>
  <c r="G53" i="15"/>
  <c r="G17" i="15"/>
  <c r="K67" i="14"/>
  <c r="K59" i="14"/>
  <c r="K51" i="14"/>
  <c r="K43" i="14"/>
  <c r="K35" i="14"/>
  <c r="K27" i="14"/>
  <c r="K19" i="14"/>
  <c r="K11" i="14"/>
  <c r="J66" i="13"/>
  <c r="F40" i="29"/>
  <c r="J44" i="28"/>
  <c r="E24" i="27"/>
  <c r="F31" i="29"/>
  <c r="D39" i="28"/>
  <c r="D51" i="26"/>
  <c r="D59" i="25"/>
  <c r="E13" i="29"/>
  <c r="F9" i="28"/>
  <c r="F15" i="26"/>
  <c r="H72" i="29"/>
  <c r="F33" i="29"/>
  <c r="G16" i="28"/>
  <c r="F29" i="26"/>
  <c r="I20" i="25"/>
  <c r="G26" i="29"/>
  <c r="M31" i="28"/>
  <c r="G7" i="26"/>
  <c r="D16" i="25"/>
  <c r="J9" i="29"/>
  <c r="I8" i="28"/>
  <c r="I56" i="25"/>
  <c r="E29" i="24"/>
  <c r="D52" i="22"/>
  <c r="G9" i="22"/>
  <c r="G56" i="20"/>
  <c r="O66" i="19"/>
  <c r="E47" i="19"/>
  <c r="G51" i="28"/>
  <c r="D52" i="26"/>
  <c r="K45" i="25"/>
  <c r="D23" i="24"/>
  <c r="F45" i="22"/>
  <c r="L7" i="22"/>
  <c r="F72" i="20"/>
  <c r="F16" i="20"/>
  <c r="F52" i="19"/>
  <c r="F20" i="29"/>
  <c r="E33" i="27"/>
  <c r="G44" i="25"/>
  <c r="E34" i="24"/>
  <c r="K57" i="22"/>
  <c r="G19" i="22"/>
  <c r="E32" i="21"/>
  <c r="G39" i="20"/>
  <c r="G62" i="19"/>
  <c r="E44" i="19"/>
  <c r="E26" i="19"/>
  <c r="F61" i="29"/>
  <c r="J66" i="28"/>
  <c r="D45" i="27"/>
  <c r="J56" i="25"/>
  <c r="H7" i="25"/>
  <c r="J65" i="22"/>
  <c r="F27" i="22"/>
  <c r="F46" i="21"/>
  <c r="H58" i="20"/>
  <c r="J72" i="19"/>
  <c r="D55" i="19"/>
  <c r="F37" i="19"/>
  <c r="H18" i="19"/>
  <c r="F46" i="29"/>
  <c r="F37" i="28"/>
  <c r="F13" i="26"/>
  <c r="K25" i="25"/>
  <c r="D24" i="23"/>
  <c r="K47" i="22"/>
  <c r="E17" i="22"/>
  <c r="E35" i="21"/>
  <c r="I51" i="20"/>
  <c r="G11" i="20"/>
  <c r="M57" i="19"/>
  <c r="G39" i="19"/>
  <c r="O24" i="19"/>
  <c r="I10" i="19"/>
  <c r="D15" i="17"/>
  <c r="D66" i="15"/>
  <c r="D18" i="15"/>
  <c r="F66" i="14"/>
  <c r="R56" i="14"/>
  <c r="L47" i="14"/>
  <c r="F38" i="14"/>
  <c r="L27" i="14"/>
  <c r="F18" i="14"/>
  <c r="R8" i="14"/>
  <c r="I59" i="13"/>
  <c r="K42" i="13"/>
  <c r="G28" i="13"/>
  <c r="M13" i="13"/>
  <c r="D35" i="12"/>
  <c r="F43" i="11"/>
  <c r="D39" i="10"/>
  <c r="D27" i="8"/>
  <c r="D11" i="7"/>
  <c r="D56" i="6"/>
  <c r="D38" i="6"/>
  <c r="D20" i="6"/>
  <c r="I54" i="29"/>
  <c r="M71" i="28"/>
  <c r="D26" i="28"/>
  <c r="E57" i="26"/>
  <c r="F60" i="25"/>
  <c r="J25" i="25"/>
  <c r="D25" i="24"/>
  <c r="H61" i="22"/>
  <c r="E38" i="22"/>
  <c r="F15" i="22"/>
  <c r="D40" i="21"/>
  <c r="D60" i="20"/>
  <c r="H25" i="20"/>
  <c r="F66" i="19"/>
  <c r="J51" i="19"/>
  <c r="F38" i="19"/>
  <c r="N25" i="19"/>
  <c r="J13" i="19"/>
  <c r="D8" i="18"/>
  <c r="E34" i="16"/>
  <c r="G50" i="15"/>
  <c r="G14" i="15"/>
  <c r="Q66" i="14"/>
  <c r="Q58" i="14"/>
  <c r="Q50" i="14"/>
  <c r="Q42" i="14"/>
  <c r="Q34" i="14"/>
  <c r="Q26" i="14"/>
  <c r="Q18" i="14"/>
  <c r="Q10" i="14"/>
  <c r="H38" i="29"/>
  <c r="L25" i="28"/>
  <c r="H29" i="29"/>
  <c r="G13" i="28"/>
  <c r="D53" i="25"/>
  <c r="G48" i="28"/>
  <c r="F59" i="25"/>
  <c r="I41" i="29"/>
  <c r="F14" i="28"/>
  <c r="E52" i="25"/>
  <c r="E24" i="29"/>
  <c r="D42" i="27"/>
  <c r="H14" i="25"/>
  <c r="F57" i="28"/>
  <c r="I54" i="25"/>
  <c r="D10" i="23"/>
  <c r="D8" i="22"/>
  <c r="G24" i="20"/>
  <c r="E69" i="29"/>
  <c r="I16" i="28"/>
  <c r="E34" i="25"/>
  <c r="I66" i="22"/>
  <c r="D72" i="21"/>
  <c r="F46" i="20"/>
  <c r="H51" i="19"/>
  <c r="I44" i="28"/>
  <c r="I41" i="25"/>
  <c r="F72" i="22"/>
  <c r="K17" i="22"/>
  <c r="G63" i="20"/>
  <c r="G61" i="19"/>
  <c r="M34" i="19"/>
  <c r="J57" i="29"/>
  <c r="F31" i="28"/>
  <c r="D54" i="25"/>
  <c r="D41" i="23"/>
  <c r="J25" i="22"/>
  <c r="F17" i="21"/>
  <c r="J71" i="19"/>
  <c r="P44" i="19"/>
  <c r="J17" i="19"/>
  <c r="F72" i="28"/>
  <c r="D7" i="26"/>
  <c r="D44" i="24"/>
  <c r="F42" i="22"/>
  <c r="I7" i="22"/>
  <c r="E60" i="20"/>
  <c r="O68" i="19"/>
  <c r="M47" i="19"/>
  <c r="Q27" i="19"/>
  <c r="L7" i="19"/>
  <c r="D29" i="16"/>
  <c r="D33" i="15"/>
  <c r="F64" i="14"/>
  <c r="L51" i="14"/>
  <c r="F40" i="14"/>
  <c r="L25" i="14"/>
  <c r="F14" i="14"/>
  <c r="E63" i="13"/>
  <c r="E39" i="13"/>
  <c r="E21" i="13"/>
  <c r="D53" i="12"/>
  <c r="F31" i="11"/>
  <c r="D33" i="9"/>
  <c r="D29" i="7"/>
  <c r="J51" i="6"/>
  <c r="D29" i="6"/>
  <c r="D67" i="29"/>
  <c r="L60" i="28"/>
  <c r="E56" i="27"/>
  <c r="E70" i="25"/>
  <c r="F17" i="25"/>
  <c r="K72" i="22"/>
  <c r="E44" i="22"/>
  <c r="H9" i="22"/>
  <c r="F13" i="21"/>
  <c r="D34" i="20"/>
  <c r="L62" i="19"/>
  <c r="H44" i="19"/>
  <c r="P28" i="19"/>
  <c r="H10" i="19"/>
  <c r="E70" i="16"/>
  <c r="G59" i="15"/>
  <c r="Q72" i="14"/>
  <c r="Q62" i="14"/>
  <c r="Q52" i="14"/>
  <c r="Q40" i="14"/>
  <c r="Q30" i="14"/>
  <c r="Q20" i="14"/>
  <c r="Q8" i="14"/>
  <c r="H59" i="13"/>
  <c r="N44" i="13"/>
  <c r="J30" i="13"/>
  <c r="F16" i="13"/>
  <c r="E46" i="12"/>
  <c r="E51" i="11"/>
  <c r="D62" i="10"/>
  <c r="D50" i="8"/>
  <c r="E22" i="7"/>
  <c r="N58" i="6"/>
  <c r="N40" i="6"/>
  <c r="N22" i="6"/>
  <c r="E61" i="29"/>
  <c r="F69" i="28"/>
  <c r="M12" i="28"/>
  <c r="G21" i="26"/>
  <c r="H36" i="25"/>
  <c r="E38" i="24"/>
  <c r="K59" i="22"/>
  <c r="K31" i="22"/>
  <c r="E67" i="21"/>
  <c r="G71" i="20"/>
  <c r="E30" i="20"/>
  <c r="G65" i="19"/>
  <c r="I47" i="19"/>
  <c r="I32" i="19"/>
  <c r="I17" i="19"/>
  <c r="D27" i="18"/>
  <c r="D30" i="16"/>
  <c r="D41" i="15"/>
  <c r="D71" i="14"/>
  <c r="J61" i="14"/>
  <c r="R51" i="14"/>
  <c r="H42" i="14"/>
  <c r="N32" i="14"/>
  <c r="D23" i="14"/>
  <c r="J13" i="14"/>
  <c r="G67" i="13"/>
  <c r="E50" i="13"/>
  <c r="K32" i="13"/>
  <c r="I15" i="13"/>
  <c r="D28" i="12"/>
  <c r="F29" i="11"/>
  <c r="D35" i="9"/>
  <c r="D33" i="7"/>
  <c r="J36" i="29"/>
  <c r="E72" i="27"/>
  <c r="J27" i="29"/>
  <c r="J11" i="28"/>
  <c r="H64" i="29"/>
  <c r="F46" i="28"/>
  <c r="I57" i="25"/>
  <c r="H39" i="29"/>
  <c r="M11" i="28"/>
  <c r="K46" i="25"/>
  <c r="F15" i="29"/>
  <c r="D34" i="27"/>
  <c r="D13" i="25"/>
  <c r="D54" i="28"/>
  <c r="G52" i="25"/>
  <c r="J62" i="22"/>
  <c r="E66" i="21"/>
  <c r="G22" i="20"/>
  <c r="H45" i="29"/>
  <c r="J13" i="28"/>
  <c r="E30" i="25"/>
  <c r="F65" i="22"/>
  <c r="D69" i="21"/>
  <c r="F44" i="20"/>
  <c r="J50" i="19"/>
  <c r="I41" i="28"/>
  <c r="H39" i="25"/>
  <c r="G67" i="22"/>
  <c r="H14" i="22"/>
  <c r="E61" i="20"/>
  <c r="G60" i="19"/>
  <c r="O33" i="19"/>
  <c r="I53" i="29"/>
  <c r="F28" i="28"/>
  <c r="H46" i="25"/>
  <c r="D27" i="23"/>
  <c r="E24" i="22"/>
  <c r="D7" i="21"/>
  <c r="J70" i="19"/>
  <c r="D44" i="19"/>
  <c r="L16" i="19"/>
  <c r="L68" i="28"/>
  <c r="F70" i="25"/>
  <c r="E33" i="24"/>
  <c r="H40" i="22"/>
  <c r="E70" i="21"/>
  <c r="I48" i="20"/>
  <c r="K67" i="19"/>
  <c r="K46" i="19"/>
  <c r="O23" i="19"/>
  <c r="D69" i="18"/>
  <c r="D23" i="16"/>
  <c r="D15" i="15"/>
  <c r="L63" i="14"/>
  <c r="R50" i="14"/>
  <c r="F36" i="14"/>
  <c r="R24" i="14"/>
  <c r="F12" i="14"/>
  <c r="G58" i="13"/>
  <c r="M37" i="13"/>
  <c r="M19" i="13"/>
  <c r="D29" i="12"/>
  <c r="F27" i="11"/>
  <c r="D21" i="9"/>
  <c r="J72" i="6"/>
  <c r="D50" i="6"/>
  <c r="J27" i="6"/>
  <c r="H49" i="29"/>
  <c r="D56" i="28"/>
  <c r="E43" i="27"/>
  <c r="J57" i="25"/>
  <c r="J14" i="25"/>
  <c r="D71" i="22"/>
  <c r="G36" i="22"/>
  <c r="H7" i="22"/>
  <c r="F9" i="21"/>
  <c r="D23" i="20"/>
  <c r="H61" i="19"/>
  <c r="H43" i="19"/>
  <c r="N24" i="19"/>
  <c r="H9" i="19"/>
  <c r="E64" i="16"/>
  <c r="G47" i="15"/>
  <c r="E72" i="14"/>
  <c r="E62" i="14"/>
  <c r="E50" i="14"/>
  <c r="E40" i="14"/>
  <c r="E30" i="14"/>
  <c r="E18" i="14"/>
  <c r="E8" i="14"/>
  <c r="F58" i="13"/>
  <c r="L43" i="13"/>
  <c r="H29" i="13"/>
  <c r="N14" i="13"/>
  <c r="E40" i="12"/>
  <c r="E47" i="11"/>
  <c r="D50" i="10"/>
  <c r="D38" i="8"/>
  <c r="E16" i="7"/>
  <c r="I57" i="6"/>
  <c r="I39" i="6"/>
  <c r="I21" i="6"/>
  <c r="D56" i="29"/>
  <c r="F64" i="28"/>
  <c r="D8" i="28"/>
  <c r="D14" i="26"/>
  <c r="F33" i="25"/>
  <c r="E28" i="24"/>
  <c r="E57" i="22"/>
  <c r="K29" i="22"/>
  <c r="E62" i="21"/>
  <c r="I67" i="20"/>
  <c r="I26" i="20"/>
  <c r="M63" i="19"/>
  <c r="Q45" i="19"/>
  <c r="E31" i="19"/>
  <c r="G16" i="19"/>
  <c r="D13" i="18"/>
  <c r="D22" i="16"/>
  <c r="F37" i="15"/>
  <c r="H70" i="14"/>
  <c r="N60" i="14"/>
  <c r="D51" i="14"/>
  <c r="J41" i="14"/>
  <c r="R31" i="14"/>
  <c r="H22" i="14"/>
  <c r="N12" i="14"/>
  <c r="M65" i="13"/>
  <c r="I48" i="13"/>
  <c r="G31" i="13"/>
  <c r="E14" i="13"/>
  <c r="D21" i="12"/>
  <c r="D25" i="11"/>
  <c r="D19" i="9"/>
  <c r="I31" i="29"/>
  <c r="E66" i="27"/>
  <c r="D9" i="29"/>
  <c r="M9" i="28"/>
  <c r="G62" i="29"/>
  <c r="D44" i="28"/>
  <c r="K55" i="25"/>
  <c r="H37" i="29"/>
  <c r="J9" i="28"/>
  <c r="F45" i="25"/>
  <c r="D13" i="29"/>
  <c r="E63" i="26"/>
  <c r="H11" i="25"/>
  <c r="F27" i="28"/>
  <c r="F42" i="25"/>
  <c r="G61" i="22"/>
  <c r="E42" i="21"/>
  <c r="G20" i="20"/>
  <c r="G42" i="29"/>
  <c r="M10" i="28"/>
  <c r="E28" i="25"/>
  <c r="I62" i="22"/>
  <c r="D66" i="21"/>
  <c r="F42" i="20"/>
  <c r="P47" i="19"/>
  <c r="J37" i="28"/>
  <c r="G37" i="25"/>
  <c r="K65" i="22"/>
  <c r="L12" i="22"/>
  <c r="I58" i="20"/>
  <c r="G59" i="19"/>
  <c r="Q32" i="19"/>
  <c r="I50" i="29"/>
  <c r="G21" i="28"/>
  <c r="F44" i="25"/>
  <c r="D13" i="23"/>
  <c r="K20" i="22"/>
  <c r="H70" i="20"/>
  <c r="J69" i="19"/>
  <c r="F43" i="19"/>
  <c r="N15" i="19"/>
  <c r="I64" i="28"/>
  <c r="J66" i="25"/>
  <c r="E25" i="24"/>
  <c r="F38" i="22"/>
  <c r="G65" i="21"/>
  <c r="I45" i="20"/>
  <c r="G66" i="19"/>
  <c r="I45" i="19"/>
  <c r="O22" i="19"/>
  <c r="D33" i="18"/>
  <c r="D17" i="16"/>
  <c r="D12" i="15"/>
  <c r="R62" i="14"/>
  <c r="F50" i="14"/>
  <c r="L35" i="14"/>
  <c r="F24" i="14"/>
  <c r="L11" i="14"/>
  <c r="E57" i="13"/>
  <c r="K36" i="13"/>
  <c r="K18" i="13"/>
  <c r="D23" i="12"/>
  <c r="F23" i="11"/>
  <c r="D9" i="9"/>
  <c r="D71" i="6"/>
  <c r="J48" i="6"/>
  <c r="D26" i="6"/>
  <c r="E46" i="29"/>
  <c r="M52" i="28"/>
  <c r="E28" i="27"/>
  <c r="J54" i="25"/>
  <c r="F12" i="25"/>
  <c r="D69" i="22"/>
  <c r="G34" i="22"/>
  <c r="D70" i="21"/>
  <c r="H71" i="20"/>
  <c r="H19" i="20"/>
  <c r="D60" i="19"/>
  <c r="F42" i="19"/>
  <c r="N23" i="19"/>
  <c r="I8" i="19"/>
  <c r="E58" i="16"/>
  <c r="G44" i="15"/>
  <c r="K71" i="14"/>
  <c r="K61" i="14"/>
  <c r="K49" i="14"/>
  <c r="K39" i="14"/>
  <c r="K29" i="14"/>
  <c r="K17" i="14"/>
  <c r="K7" i="14"/>
  <c r="N56" i="13"/>
  <c r="J42" i="13"/>
  <c r="F28" i="13"/>
  <c r="L13" i="13"/>
  <c r="E34" i="12"/>
  <c r="E43" i="11"/>
  <c r="D38" i="10"/>
  <c r="D26" i="8"/>
  <c r="E10" i="7"/>
  <c r="N55" i="6"/>
  <c r="N37" i="6"/>
  <c r="N19" i="6"/>
  <c r="E51" i="29"/>
  <c r="G59" i="28"/>
  <c r="E62" i="27"/>
  <c r="J72" i="25"/>
  <c r="I29" i="25"/>
  <c r="E18" i="24"/>
  <c r="E55" i="22"/>
  <c r="I27" i="22"/>
  <c r="E56" i="21"/>
  <c r="I64" i="20"/>
  <c r="G23" i="20"/>
  <c r="E62" i="19"/>
  <c r="M44" i="19"/>
  <c r="O29" i="19"/>
  <c r="E15" i="19"/>
  <c r="D65" i="17"/>
  <c r="D15" i="16"/>
  <c r="D34" i="15"/>
  <c r="J69" i="14"/>
  <c r="R59" i="14"/>
  <c r="H50" i="14"/>
  <c r="N40" i="14"/>
  <c r="D31" i="14"/>
  <c r="J21" i="14"/>
  <c r="R11" i="14"/>
  <c r="I64" i="13"/>
  <c r="E47" i="13"/>
  <c r="M29" i="13"/>
  <c r="I12" i="13"/>
  <c r="D14" i="12"/>
  <c r="E20" i="11"/>
  <c r="D71" i="8"/>
  <c r="E11" i="29"/>
  <c r="E60" i="27"/>
  <c r="F7" i="29"/>
  <c r="D59" i="27"/>
  <c r="F60" i="29"/>
  <c r="D42" i="28"/>
  <c r="F54" i="25"/>
  <c r="H67" i="29"/>
  <c r="I7" i="28"/>
  <c r="I43" i="25"/>
  <c r="H10" i="29"/>
  <c r="D40" i="26"/>
  <c r="D61" i="24"/>
  <c r="J24" i="28"/>
  <c r="F30" i="25"/>
  <c r="G57" i="22"/>
  <c r="E39" i="21"/>
  <c r="G18" i="20"/>
  <c r="F39" i="29"/>
  <c r="G8" i="28"/>
  <c r="F26" i="25"/>
  <c r="F61" i="22"/>
  <c r="D54" i="21"/>
  <c r="F40" i="20"/>
  <c r="D47" i="19"/>
  <c r="M8" i="28"/>
  <c r="J27" i="25"/>
  <c r="F64" i="22"/>
  <c r="G11" i="22"/>
  <c r="G51" i="20"/>
  <c r="E58" i="19"/>
  <c r="E32" i="19"/>
  <c r="J46" i="29"/>
  <c r="D18" i="28"/>
  <c r="G39" i="25"/>
  <c r="E72" i="22"/>
  <c r="E16" i="22"/>
  <c r="D68" i="20"/>
  <c r="H68" i="19"/>
  <c r="L40" i="19"/>
  <c r="P14" i="19"/>
  <c r="M60" i="28"/>
  <c r="J63" i="25"/>
  <c r="E16" i="24"/>
  <c r="H36" i="22"/>
  <c r="G61" i="21"/>
  <c r="E43" i="20"/>
  <c r="Q64" i="19"/>
  <c r="I44" i="19"/>
  <c r="M21" i="19"/>
  <c r="D21" i="18"/>
  <c r="D11" i="16"/>
  <c r="D9" i="15"/>
  <c r="F62" i="14"/>
  <c r="L49" i="14"/>
  <c r="R34" i="14"/>
  <c r="L23" i="14"/>
  <c r="R10" i="14"/>
  <c r="I53" i="13"/>
  <c r="I35" i="13"/>
  <c r="I17" i="13"/>
  <c r="D17" i="12"/>
  <c r="F19" i="11"/>
  <c r="D63" i="8"/>
  <c r="J69" i="6"/>
  <c r="D47" i="6"/>
  <c r="J24" i="6"/>
  <c r="F41" i="29"/>
  <c r="D49" i="28"/>
  <c r="D16" i="27"/>
  <c r="E51" i="25"/>
  <c r="G70" i="28"/>
  <c r="I70" i="29"/>
  <c r="I66" i="28"/>
  <c r="D39" i="26"/>
  <c r="J41" i="29"/>
  <c r="D30" i="27"/>
  <c r="J32" i="25"/>
  <c r="I17" i="29"/>
  <c r="F51" i="26"/>
  <c r="E43" i="24"/>
  <c r="M40" i="28"/>
  <c r="G48" i="25"/>
  <c r="G51" i="29"/>
  <c r="D47" i="26"/>
  <c r="E15" i="25"/>
  <c r="J34" i="22"/>
  <c r="E21" i="21"/>
  <c r="I63" i="19"/>
  <c r="J17" i="29"/>
  <c r="D34" i="26"/>
  <c r="D62" i="24"/>
  <c r="L39" i="22"/>
  <c r="D27" i="21"/>
  <c r="N66" i="19"/>
  <c r="F36" i="29"/>
  <c r="F20" i="26"/>
  <c r="E12" i="25"/>
  <c r="K41" i="22"/>
  <c r="G46" i="21"/>
  <c r="I17" i="20"/>
  <c r="O47" i="19"/>
  <c r="G19" i="19"/>
  <c r="I13" i="29"/>
  <c r="E46" i="26"/>
  <c r="D23" i="25"/>
  <c r="J49" i="22"/>
  <c r="D68" i="21"/>
  <c r="D37" i="20"/>
  <c r="F59" i="19"/>
  <c r="J29" i="19"/>
  <c r="E63" i="29"/>
  <c r="I10" i="28"/>
  <c r="J36" i="25"/>
  <c r="G63" i="22"/>
  <c r="J28" i="22"/>
  <c r="G18" i="21"/>
  <c r="I25" i="20"/>
  <c r="O53" i="19"/>
  <c r="E35" i="19"/>
  <c r="K15" i="19"/>
  <c r="D71" i="16"/>
  <c r="D48" i="15"/>
  <c r="R70" i="14"/>
  <c r="F56" i="14"/>
  <c r="L43" i="14"/>
  <c r="F32" i="14"/>
  <c r="L17" i="14"/>
  <c r="I71" i="13"/>
  <c r="K48" i="13"/>
  <c r="E27" i="13"/>
  <c r="E9" i="13"/>
  <c r="F63" i="11"/>
  <c r="D27" i="10"/>
  <c r="D59" i="7"/>
  <c r="J63" i="6"/>
  <c r="J36" i="6"/>
  <c r="D14" i="6"/>
  <c r="F25" i="29"/>
  <c r="F22" i="28"/>
  <c r="F31" i="26"/>
  <c r="I39" i="25"/>
  <c r="D16" i="24"/>
  <c r="J53" i="22"/>
  <c r="K24" i="22"/>
  <c r="D35" i="21"/>
  <c r="H48" i="20"/>
  <c r="H72" i="19"/>
  <c r="F50" i="19"/>
  <c r="D34" i="19"/>
  <c r="L18" i="19"/>
  <c r="D62" i="17"/>
  <c r="E10" i="16"/>
  <c r="G29" i="15"/>
  <c r="E66" i="14"/>
  <c r="E56" i="14"/>
  <c r="E46" i="14"/>
  <c r="E34" i="14"/>
  <c r="E24" i="14"/>
  <c r="E14" i="14"/>
  <c r="H65" i="13"/>
  <c r="N50" i="13"/>
  <c r="J36" i="13"/>
  <c r="F22" i="13"/>
  <c r="L7" i="13"/>
  <c r="E71" i="11"/>
  <c r="E23" i="11"/>
  <c r="D44" i="9"/>
  <c r="E52" i="7"/>
  <c r="I66" i="6"/>
  <c r="I48" i="6"/>
  <c r="I30" i="6"/>
  <c r="I12" i="6"/>
  <c r="F26" i="29"/>
  <c r="G36" i="28"/>
  <c r="E60" i="26"/>
  <c r="I53" i="25"/>
  <c r="I13" i="25"/>
  <c r="G71" i="22"/>
  <c r="I43" i="22"/>
  <c r="K15" i="22"/>
  <c r="G30" i="21"/>
  <c r="G47" i="20"/>
  <c r="M72" i="19"/>
  <c r="M54" i="19"/>
  <c r="K38" i="19"/>
  <c r="M23" i="19"/>
  <c r="P8" i="19"/>
  <c r="D66" i="16"/>
  <c r="D59" i="15"/>
  <c r="D16" i="15"/>
  <c r="J65" i="14"/>
  <c r="R55" i="14"/>
  <c r="H46" i="14"/>
  <c r="N36" i="14"/>
  <c r="D27" i="14"/>
  <c r="J17" i="14"/>
  <c r="R7" i="14"/>
  <c r="G9" i="29"/>
  <c r="G60" i="29"/>
  <c r="D36" i="26"/>
  <c r="E44" i="27"/>
  <c r="J43" i="29"/>
  <c r="K62" i="25"/>
  <c r="F43" i="28"/>
  <c r="I60" i="29"/>
  <c r="E34" i="26"/>
  <c r="G33" i="22"/>
  <c r="E65" i="19"/>
  <c r="F19" i="28"/>
  <c r="D11" i="24"/>
  <c r="D30" i="21"/>
  <c r="F46" i="19"/>
  <c r="G72" i="25"/>
  <c r="F40" i="22"/>
  <c r="G27" i="20"/>
  <c r="E38" i="19"/>
  <c r="G57" i="28"/>
  <c r="H32" i="25"/>
  <c r="G14" i="22"/>
  <c r="H29" i="20"/>
  <c r="L28" i="19"/>
  <c r="M17" i="28"/>
  <c r="K14" i="25"/>
  <c r="I13" i="22"/>
  <c r="I28" i="20"/>
  <c r="G38" i="19"/>
  <c r="I9" i="19"/>
  <c r="D45" i="15"/>
  <c r="L59" i="14"/>
  <c r="R40" i="14"/>
  <c r="F16" i="14"/>
  <c r="M49" i="13"/>
  <c r="K12" i="13"/>
  <c r="F39" i="11"/>
  <c r="D53" i="7"/>
  <c r="D44" i="6"/>
  <c r="F71" i="29"/>
  <c r="G14" i="28"/>
  <c r="I42" i="25"/>
  <c r="D23" i="23"/>
  <c r="K26" i="22"/>
  <c r="F18" i="21"/>
  <c r="H8" i="20"/>
  <c r="H45" i="19"/>
  <c r="L19" i="19"/>
  <c r="D14" i="17"/>
  <c r="G32" i="15"/>
  <c r="K63" i="14"/>
  <c r="Q46" i="14"/>
  <c r="K31" i="14"/>
  <c r="Q14" i="14"/>
  <c r="J60" i="13"/>
  <c r="L37" i="13"/>
  <c r="H17" i="13"/>
  <c r="E10" i="12"/>
  <c r="E7" i="11"/>
  <c r="E58" i="7"/>
  <c r="I60" i="6"/>
  <c r="N31" i="6"/>
  <c r="J65" i="29"/>
  <c r="G40" i="28"/>
  <c r="E28" i="26"/>
  <c r="I16" i="25"/>
  <c r="D62" i="22"/>
  <c r="F18" i="22"/>
  <c r="E10" i="21"/>
  <c r="G9" i="20"/>
  <c r="M48" i="19"/>
  <c r="Q24" i="19"/>
  <c r="D41" i="18"/>
  <c r="F62" i="15"/>
  <c r="R71" i="14"/>
  <c r="N56" i="14"/>
  <c r="D43" i="14"/>
  <c r="R27" i="14"/>
  <c r="H14" i="14"/>
  <c r="K58" i="13"/>
  <c r="E37" i="13"/>
  <c r="E11" i="13"/>
  <c r="E58" i="11"/>
  <c r="D11" i="10"/>
  <c r="D26" i="7"/>
  <c r="G56" i="6"/>
  <c r="J34" i="6"/>
  <c r="D13" i="6"/>
  <c r="G52" i="5"/>
  <c r="H23" i="5"/>
  <c r="P68" i="4"/>
  <c r="J58" i="4"/>
  <c r="F48" i="4"/>
  <c r="S37" i="4"/>
  <c r="M27" i="4"/>
  <c r="D35" i="29"/>
  <c r="J45" i="28"/>
  <c r="E13" i="27"/>
  <c r="H61" i="25"/>
  <c r="H19" i="25"/>
  <c r="D31" i="23"/>
  <c r="G48" i="22"/>
  <c r="G20" i="22"/>
  <c r="D41" i="21"/>
  <c r="D54" i="20"/>
  <c r="H12" i="20"/>
  <c r="N57" i="19"/>
  <c r="P40" i="19"/>
  <c r="F26" i="19"/>
  <c r="F11" i="19"/>
  <c r="D20" i="17"/>
  <c r="E66" i="15"/>
  <c r="G22" i="15"/>
  <c r="U66" i="14"/>
  <c r="I57" i="14"/>
  <c r="Q47" i="14"/>
  <c r="G38" i="14"/>
  <c r="M28" i="14"/>
  <c r="U18" i="14"/>
  <c r="I9" i="14"/>
  <c r="N59" i="13"/>
  <c r="L42" i="13"/>
  <c r="H25" i="13"/>
  <c r="F8" i="13"/>
  <c r="F62" i="11"/>
  <c r="D68" i="10"/>
  <c r="D28" i="8"/>
  <c r="I70" i="6"/>
  <c r="N48" i="6"/>
  <c r="F27" i="6"/>
  <c r="G71" i="5"/>
  <c r="H42" i="5"/>
  <c r="D14" i="5"/>
  <c r="G65" i="4"/>
  <c r="T54" i="4"/>
  <c r="O44" i="4"/>
  <c r="I34" i="4"/>
  <c r="F70" i="29"/>
  <c r="G66" i="28"/>
  <c r="D48" i="27"/>
  <c r="E60" i="25"/>
  <c r="E11" i="25"/>
  <c r="K63" i="22"/>
  <c r="E31" i="22"/>
  <c r="E52" i="21"/>
  <c r="E53" i="20"/>
  <c r="M71" i="19"/>
  <c r="E50" i="19"/>
  <c r="M31" i="19"/>
  <c r="Q13" i="19"/>
  <c r="D17" i="17"/>
  <c r="F56" i="15"/>
  <c r="L72" i="14"/>
  <c r="D61" i="14"/>
  <c r="N49" i="14"/>
  <c r="T37" i="14"/>
  <c r="L26" i="14"/>
  <c r="T14" i="14"/>
  <c r="I66" i="13"/>
  <c r="M45" i="13"/>
  <c r="E25" i="13"/>
  <c r="D60" i="12"/>
  <c r="E38" i="11"/>
  <c r="D27" i="9"/>
  <c r="D13" i="7"/>
  <c r="G48" i="6"/>
  <c r="J22" i="6"/>
  <c r="F59" i="5"/>
  <c r="D25" i="5"/>
  <c r="F67" i="4"/>
  <c r="P54" i="4"/>
  <c r="J42" i="4"/>
  <c r="D30" i="4"/>
  <c r="R18" i="4"/>
  <c r="L8" i="4"/>
  <c r="BN71" i="3"/>
  <c r="N70" i="3"/>
  <c r="BB68" i="3"/>
  <c r="CS66" i="3"/>
  <c r="AP65" i="3"/>
  <c r="CD63" i="3"/>
  <c r="AD62" i="3"/>
  <c r="BR60" i="3"/>
  <c r="R59" i="3"/>
  <c r="BF57" i="3"/>
  <c r="F56" i="3"/>
  <c r="AT54" i="3"/>
  <c r="CH52" i="3"/>
  <c r="AH51" i="3"/>
  <c r="BV49" i="3"/>
  <c r="V48" i="3"/>
  <c r="BJ46" i="3"/>
  <c r="J45" i="3"/>
  <c r="AX43" i="3"/>
  <c r="CN41" i="3"/>
  <c r="AL40" i="3"/>
  <c r="BZ38" i="3"/>
  <c r="Z37" i="3"/>
  <c r="BN35" i="3"/>
  <c r="N34" i="3"/>
  <c r="BB32" i="3"/>
  <c r="CS30" i="3"/>
  <c r="AP29" i="3"/>
  <c r="CD27" i="3"/>
  <c r="AD26" i="3"/>
  <c r="BR24" i="3"/>
  <c r="R23" i="3"/>
  <c r="BF21" i="3"/>
  <c r="F20" i="3"/>
  <c r="AT18" i="3"/>
  <c r="CH16" i="3"/>
  <c r="AH15" i="3"/>
  <c r="F34" i="29"/>
  <c r="D33" i="28"/>
  <c r="F34" i="26"/>
  <c r="D35" i="25"/>
  <c r="D9" i="24"/>
  <c r="F47" i="22"/>
  <c r="E14" i="22"/>
  <c r="F14" i="21"/>
  <c r="D28" i="20"/>
  <c r="P60" i="19"/>
  <c r="J40" i="19"/>
  <c r="P22" i="19"/>
  <c r="D52" i="18"/>
  <c r="E25" i="16"/>
  <c r="G30" i="15"/>
  <c r="O66" i="14"/>
  <c r="G55" i="14"/>
  <c r="O43" i="14"/>
  <c r="G32" i="14"/>
  <c r="O20" i="14"/>
  <c r="E9" i="14"/>
  <c r="F56" i="13"/>
  <c r="F35" i="13"/>
  <c r="J14" i="13"/>
  <c r="E7" i="12"/>
  <c r="D64" i="10"/>
  <c r="E63" i="7"/>
  <c r="F61" i="6"/>
  <c r="I35" i="6"/>
  <c r="L9" i="6"/>
  <c r="D42" i="5"/>
  <c r="G7" i="5"/>
  <c r="I7" i="29"/>
  <c r="I46" i="29"/>
  <c r="D33" i="26"/>
  <c r="E37" i="27"/>
  <c r="D31" i="29"/>
  <c r="E61" i="25"/>
  <c r="G7" i="28"/>
  <c r="F57" i="29"/>
  <c r="E30" i="26"/>
  <c r="D32" i="22"/>
  <c r="G64" i="19"/>
  <c r="G46" i="26"/>
  <c r="F69" i="22"/>
  <c r="F70" i="20"/>
  <c r="J50" i="29"/>
  <c r="J69" i="25"/>
  <c r="H38" i="22"/>
  <c r="E20" i="20"/>
  <c r="G25" i="19"/>
  <c r="J53" i="28"/>
  <c r="D66" i="24"/>
  <c r="K12" i="22"/>
  <c r="F27" i="20"/>
  <c r="N27" i="19"/>
  <c r="I14" i="28"/>
  <c r="L72" i="22"/>
  <c r="I11" i="22"/>
  <c r="E23" i="20"/>
  <c r="E37" i="19"/>
  <c r="J8" i="19"/>
  <c r="D42" i="15"/>
  <c r="R58" i="14"/>
  <c r="F34" i="14"/>
  <c r="L15" i="14"/>
  <c r="I47" i="13"/>
  <c r="I11" i="13"/>
  <c r="F35" i="11"/>
  <c r="D47" i="7"/>
  <c r="J42" i="6"/>
  <c r="F37" i="29"/>
  <c r="F10" i="28"/>
  <c r="I36" i="25"/>
  <c r="D67" i="22"/>
  <c r="D23" i="22"/>
  <c r="D69" i="20"/>
  <c r="F71" i="19"/>
  <c r="F41" i="19"/>
  <c r="L17" i="19"/>
  <c r="E52" i="16"/>
  <c r="G26" i="15"/>
  <c r="Q60" i="14"/>
  <c r="K45" i="14"/>
  <c r="Q28" i="14"/>
  <c r="K13" i="14"/>
  <c r="L55" i="13"/>
  <c r="H35" i="13"/>
  <c r="J12" i="13"/>
  <c r="E67" i="11"/>
  <c r="D26" i="10"/>
  <c r="E46" i="7"/>
  <c r="I54" i="6"/>
  <c r="N28" i="6"/>
  <c r="J44" i="29"/>
  <c r="J31" i="28"/>
  <c r="J68" i="25"/>
  <c r="I10" i="25"/>
  <c r="J52" i="22"/>
  <c r="K13" i="22"/>
  <c r="G61" i="20"/>
  <c r="Q70" i="19"/>
  <c r="K43" i="19"/>
  <c r="I22" i="19"/>
  <c r="D49" i="17"/>
  <c r="F55" i="15"/>
  <c r="N68" i="14"/>
  <c r="D55" i="14"/>
  <c r="R39" i="14"/>
  <c r="H26" i="14"/>
  <c r="D11" i="14"/>
  <c r="G57" i="13"/>
  <c r="K35" i="13"/>
  <c r="K9" i="13"/>
  <c r="F53" i="11"/>
  <c r="D63" i="9"/>
  <c r="D19" i="7"/>
  <c r="G54" i="6"/>
  <c r="M32" i="6"/>
  <c r="G11" i="6"/>
  <c r="E50" i="5"/>
  <c r="F21" i="5"/>
  <c r="S67" i="4"/>
  <c r="M57" i="4"/>
  <c r="H47" i="4"/>
  <c r="D37" i="4"/>
  <c r="P26" i="4"/>
  <c r="H30" i="29"/>
  <c r="F40" i="28"/>
  <c r="G67" i="26"/>
  <c r="D58" i="25"/>
  <c r="H16" i="25"/>
  <c r="D11" i="23"/>
  <c r="J45" i="22"/>
  <c r="E18" i="22"/>
  <c r="F36" i="21"/>
  <c r="H50" i="20"/>
  <c r="F9" i="20"/>
  <c r="F56" i="19"/>
  <c r="L39" i="19"/>
  <c r="P24" i="19"/>
  <c r="D10" i="19"/>
  <c r="E72" i="16"/>
  <c r="E62" i="15"/>
  <c r="E19" i="15"/>
  <c r="G66" i="14"/>
  <c r="M56" i="14"/>
  <c r="U46" i="14"/>
  <c r="I37" i="14"/>
  <c r="Q27" i="14"/>
  <c r="G18" i="14"/>
  <c r="M8" i="14"/>
  <c r="J58" i="13"/>
  <c r="F41" i="13"/>
  <c r="N23" i="13"/>
  <c r="E71" i="12"/>
  <c r="D58" i="11"/>
  <c r="D54" i="10"/>
  <c r="D12" i="8"/>
  <c r="L68" i="6"/>
  <c r="F47" i="6"/>
  <c r="I25" i="6"/>
  <c r="E69" i="5"/>
  <c r="F40" i="5"/>
  <c r="G11" i="5"/>
  <c r="I64" i="4"/>
  <c r="E54" i="4"/>
  <c r="R43" i="4"/>
  <c r="L33" i="4"/>
  <c r="E64" i="29"/>
  <c r="J61" i="28"/>
  <c r="D26" i="27"/>
  <c r="E56" i="25"/>
  <c r="E8" i="25"/>
  <c r="E61" i="22"/>
  <c r="F28" i="22"/>
  <c r="G45" i="21"/>
  <c r="G49" i="20"/>
  <c r="O69" i="19"/>
  <c r="I48" i="19"/>
  <c r="G30" i="19"/>
  <c r="G12" i="19"/>
  <c r="D69" i="16"/>
  <c r="F52" i="15"/>
  <c r="N71" i="14"/>
  <c r="D60" i="14"/>
  <c r="L48" i="14"/>
  <c r="D37" i="14"/>
  <c r="N25" i="14"/>
  <c r="T13" i="14"/>
  <c r="M64" i="13"/>
  <c r="E44" i="13"/>
  <c r="G23" i="13"/>
  <c r="D51" i="12"/>
  <c r="D33" i="11"/>
  <c r="D11" i="9"/>
  <c r="D72" i="6"/>
  <c r="G46" i="6"/>
  <c r="J20" i="6"/>
  <c r="G56" i="5"/>
  <c r="E22" i="5"/>
  <c r="D66" i="4"/>
  <c r="P53" i="4"/>
  <c r="J41" i="4"/>
  <c r="D29" i="4"/>
  <c r="T17" i="4"/>
  <c r="O7" i="4"/>
  <c r="BB71" i="3"/>
  <c r="CS69" i="3"/>
  <c r="D72" i="28"/>
  <c r="J71" i="28"/>
  <c r="H69" i="25"/>
  <c r="E22" i="27"/>
  <c r="J28" i="29"/>
  <c r="G59" i="25"/>
  <c r="E65" i="27"/>
  <c r="H54" i="29"/>
  <c r="G28" i="25"/>
  <c r="J30" i="22"/>
  <c r="K62" i="19"/>
  <c r="F42" i="26"/>
  <c r="L67" i="22"/>
  <c r="F52" i="20"/>
  <c r="D47" i="29"/>
  <c r="G25" i="25"/>
  <c r="L36" i="22"/>
  <c r="E13" i="20"/>
  <c r="O21" i="19"/>
  <c r="J50" i="28"/>
  <c r="D58" i="24"/>
  <c r="F11" i="22"/>
  <c r="H67" i="19"/>
  <c r="P26" i="19"/>
  <c r="D44" i="27"/>
  <c r="E71" i="22"/>
  <c r="I9" i="22"/>
  <c r="I19" i="20"/>
  <c r="E36" i="19"/>
  <c r="D9" i="18"/>
  <c r="D39" i="15"/>
  <c r="L55" i="14"/>
  <c r="L33" i="14"/>
  <c r="R14" i="14"/>
  <c r="G46" i="13"/>
  <c r="G10" i="13"/>
  <c r="F15" i="11"/>
  <c r="D41" i="7"/>
  <c r="D35" i="6"/>
  <c r="H33" i="29"/>
  <c r="E70" i="27"/>
  <c r="K33" i="25"/>
  <c r="H59" i="22"/>
  <c r="D21" i="22"/>
  <c r="F57" i="20"/>
  <c r="P69" i="19"/>
  <c r="D37" i="19"/>
  <c r="J16" i="19"/>
  <c r="E28" i="16"/>
  <c r="G23" i="15"/>
  <c r="E58" i="14"/>
  <c r="Q44" i="14"/>
  <c r="E26" i="14"/>
  <c r="Q12" i="14"/>
  <c r="J54" i="13"/>
  <c r="F34" i="13"/>
  <c r="H11" i="13"/>
  <c r="E63" i="11"/>
  <c r="D14" i="10"/>
  <c r="E40" i="7"/>
  <c r="N52" i="6"/>
  <c r="I27" i="6"/>
  <c r="J40" i="29"/>
  <c r="L26" i="28"/>
  <c r="H65" i="25"/>
  <c r="G7" i="25"/>
  <c r="H50" i="22"/>
  <c r="E11" i="22"/>
  <c r="I57" i="20"/>
  <c r="M69" i="19"/>
  <c r="E42" i="19"/>
  <c r="G21" i="19"/>
  <c r="D35" i="17"/>
  <c r="D52" i="15"/>
  <c r="R67" i="14"/>
  <c r="H54" i="14"/>
  <c r="D39" i="14"/>
  <c r="J25" i="14"/>
  <c r="H10" i="14"/>
  <c r="K55" i="13"/>
  <c r="E34" i="13"/>
  <c r="G8" i="13"/>
  <c r="D49" i="11"/>
  <c r="D49" i="9"/>
  <c r="D12" i="7"/>
  <c r="J52" i="6"/>
  <c r="D31" i="6"/>
  <c r="G9" i="6"/>
  <c r="H47" i="5"/>
  <c r="D19" i="5"/>
  <c r="D67" i="4"/>
  <c r="P56" i="4"/>
  <c r="J46" i="4"/>
  <c r="F36" i="4"/>
  <c r="S25" i="4"/>
  <c r="D26" i="29"/>
  <c r="F36" i="28"/>
  <c r="G59" i="26"/>
  <c r="H53" i="25"/>
  <c r="H13" i="25"/>
  <c r="F71" i="22"/>
  <c r="H43" i="22"/>
  <c r="J15" i="22"/>
  <c r="F30" i="21"/>
  <c r="F47" i="20"/>
  <c r="L72" i="19"/>
  <c r="L54" i="19"/>
  <c r="J38" i="19"/>
  <c r="L23" i="19"/>
  <c r="O8" i="19"/>
  <c r="E65" i="16"/>
  <c r="G58" i="15"/>
  <c r="G15" i="15"/>
  <c r="I65" i="14"/>
  <c r="Q55" i="14"/>
  <c r="G46" i="14"/>
  <c r="M36" i="14"/>
  <c r="U26" i="14"/>
  <c r="I17" i="14"/>
  <c r="Q7" i="14"/>
  <c r="F57" i="13"/>
  <c r="L39" i="13"/>
  <c r="J22" i="13"/>
  <c r="E63" i="12"/>
  <c r="E53" i="11"/>
  <c r="D40" i="10"/>
  <c r="E68" i="7"/>
  <c r="N66" i="6"/>
  <c r="F45" i="6"/>
  <c r="L23" i="6"/>
  <c r="H66" i="5"/>
  <c r="D38" i="5"/>
  <c r="E9" i="5"/>
  <c r="L63" i="4"/>
  <c r="G53" i="4"/>
  <c r="T42" i="4"/>
  <c r="O32" i="4"/>
  <c r="H58" i="29"/>
  <c r="J55" i="28"/>
  <c r="E7" i="27"/>
  <c r="K51" i="25"/>
  <c r="E59" i="24"/>
  <c r="H58" i="22"/>
  <c r="I25" i="22"/>
  <c r="G38" i="21"/>
  <c r="E45" i="20"/>
  <c r="Q67" i="19"/>
  <c r="M46" i="19"/>
  <c r="O28" i="19"/>
  <c r="Q10" i="19"/>
  <c r="D61" i="16"/>
  <c r="F47" i="15"/>
  <c r="N70" i="14"/>
  <c r="F59" i="14"/>
  <c r="N47" i="14"/>
  <c r="D36" i="14"/>
  <c r="L24" i="14"/>
  <c r="D13" i="14"/>
  <c r="G63" i="13"/>
  <c r="G42" i="13"/>
  <c r="K21" i="13"/>
  <c r="D42" i="12"/>
  <c r="D27" i="11"/>
  <c r="D59" i="8"/>
  <c r="D70" i="6"/>
  <c r="G44" i="6"/>
  <c r="D18" i="6"/>
  <c r="H53" i="5"/>
  <c r="F19" i="5"/>
  <c r="D65" i="4"/>
  <c r="P52" i="4"/>
  <c r="H40" i="4"/>
  <c r="D28" i="4"/>
  <c r="E17" i="4"/>
  <c r="CS72" i="3"/>
  <c r="AP71" i="3"/>
  <c r="CD69" i="3"/>
  <c r="AD68" i="3"/>
  <c r="BR66" i="3"/>
  <c r="R65" i="3"/>
  <c r="BF63" i="3"/>
  <c r="F62" i="3"/>
  <c r="AT60" i="3"/>
  <c r="CH58" i="3"/>
  <c r="AH57" i="3"/>
  <c r="BV55" i="3"/>
  <c r="V54" i="3"/>
  <c r="BJ52" i="3"/>
  <c r="J51" i="3"/>
  <c r="AX49" i="3"/>
  <c r="CN47" i="3"/>
  <c r="AL46" i="3"/>
  <c r="BZ44" i="3"/>
  <c r="Z43" i="3"/>
  <c r="BN41" i="3"/>
  <c r="N40" i="3"/>
  <c r="BB38" i="3"/>
  <c r="CS36" i="3"/>
  <c r="AP35" i="3"/>
  <c r="CD33" i="3"/>
  <c r="AD32" i="3"/>
  <c r="BR30" i="3"/>
  <c r="R29" i="3"/>
  <c r="BF27" i="3"/>
  <c r="F26" i="3"/>
  <c r="AT24" i="3"/>
  <c r="CH22" i="3"/>
  <c r="AH21" i="3"/>
  <c r="BV19" i="3"/>
  <c r="V18" i="3"/>
  <c r="BJ16" i="3"/>
  <c r="J15" i="3"/>
  <c r="H22" i="29"/>
  <c r="D21" i="28"/>
  <c r="E17" i="26"/>
  <c r="K26" i="25"/>
  <c r="D25" i="23"/>
  <c r="L41" i="22"/>
  <c r="I8" i="22"/>
  <c r="H69" i="20"/>
  <c r="H20" i="20"/>
  <c r="F57" i="19"/>
  <c r="L37" i="19"/>
  <c r="N19" i="19"/>
  <c r="D18" i="18"/>
  <c r="E8" i="16"/>
  <c r="G21" i="15"/>
  <c r="S64" i="14"/>
  <c r="G53" i="14"/>
  <c r="Q41" i="14"/>
  <c r="I30" i="14"/>
  <c r="O18" i="14"/>
  <c r="G7" i="14"/>
  <c r="J52" i="13"/>
  <c r="N31" i="13"/>
  <c r="F11" i="13"/>
  <c r="E61" i="11"/>
  <c r="D30" i="10"/>
  <c r="E45" i="7"/>
  <c r="N56" i="6"/>
  <c r="F31" i="6"/>
  <c r="H70" i="5"/>
  <c r="F36" i="5"/>
  <c r="E71" i="4"/>
  <c r="R58" i="4"/>
  <c r="L46" i="4"/>
  <c r="E34" i="4"/>
  <c r="F22" i="4"/>
  <c r="S11" i="4"/>
  <c r="U72" i="3"/>
  <c r="BI70" i="3"/>
  <c r="I69" i="3"/>
  <c r="AW67" i="3"/>
  <c r="CL65" i="3"/>
  <c r="AK64" i="3"/>
  <c r="M42" i="28"/>
  <c r="M69" i="28"/>
  <c r="D68" i="25"/>
  <c r="F41" i="26"/>
  <c r="I26" i="29"/>
  <c r="E19" i="25"/>
  <c r="E57" i="27"/>
  <c r="E7" i="29"/>
  <c r="I22" i="25"/>
  <c r="G17" i="22"/>
  <c r="Q59" i="19"/>
  <c r="D38" i="26"/>
  <c r="L43" i="22"/>
  <c r="F50" i="20"/>
  <c r="I60" i="28"/>
  <c r="E23" i="25"/>
  <c r="K33" i="22"/>
  <c r="I10" i="20"/>
  <c r="Q20" i="19"/>
  <c r="D33" i="27"/>
  <c r="D50" i="24"/>
  <c r="D43" i="21"/>
  <c r="H64" i="19"/>
  <c r="D26" i="19"/>
  <c r="E29" i="27"/>
  <c r="E65" i="22"/>
  <c r="E31" i="21"/>
  <c r="I8" i="20"/>
  <c r="E34" i="19"/>
  <c r="D63" i="17"/>
  <c r="D36" i="15"/>
  <c r="R54" i="14"/>
  <c r="R32" i="14"/>
  <c r="F8" i="14"/>
  <c r="I41" i="13"/>
  <c r="M7" i="13"/>
  <c r="F11" i="11"/>
  <c r="D35" i="7"/>
  <c r="J33" i="6"/>
  <c r="F29" i="29"/>
  <c r="D50" i="26"/>
  <c r="J22" i="25"/>
  <c r="H57" i="22"/>
  <c r="H13" i="22"/>
  <c r="H54" i="20"/>
  <c r="P64" i="19"/>
  <c r="D36" i="19"/>
  <c r="J12" i="19"/>
  <c r="E22" i="16"/>
  <c r="G11" i="15"/>
  <c r="K57" i="14"/>
  <c r="E42" i="14"/>
  <c r="K25" i="14"/>
  <c r="E10" i="14"/>
  <c r="H53" i="13"/>
  <c r="N32" i="13"/>
  <c r="F10" i="13"/>
  <c r="E59" i="11"/>
  <c r="D68" i="9"/>
  <c r="E34" i="7"/>
  <c r="I51" i="6"/>
  <c r="N25" i="6"/>
  <c r="F35" i="29"/>
  <c r="L22" i="28"/>
  <c r="I61" i="25"/>
  <c r="E60" i="24"/>
  <c r="H48" i="22"/>
  <c r="L8" i="22"/>
  <c r="E54" i="20"/>
  <c r="E68" i="19"/>
  <c r="Q40" i="19"/>
  <c r="Q19" i="19"/>
  <c r="D21" i="17"/>
  <c r="F48" i="15"/>
  <c r="D67" i="14"/>
  <c r="J53" i="14"/>
  <c r="H38" i="14"/>
  <c r="N24" i="14"/>
  <c r="J9" i="14"/>
  <c r="G54" i="13"/>
  <c r="I28" i="13"/>
  <c r="D72" i="12"/>
  <c r="E44" i="11"/>
  <c r="D57" i="8"/>
  <c r="G72" i="6"/>
  <c r="M50" i="6"/>
  <c r="G29" i="6"/>
  <c r="M7" i="6"/>
  <c r="F45" i="5"/>
  <c r="G16" i="5"/>
  <c r="F66" i="4"/>
  <c r="S55" i="4"/>
  <c r="M45" i="4"/>
  <c r="H35" i="4"/>
  <c r="D25" i="4"/>
  <c r="E21" i="29"/>
  <c r="I31" i="28"/>
  <c r="F50" i="26"/>
  <c r="H50" i="25"/>
  <c r="H10" i="25"/>
  <c r="I68" i="22"/>
  <c r="D41" i="22"/>
  <c r="J13" i="22"/>
  <c r="F25" i="21"/>
  <c r="H43" i="20"/>
  <c r="P70" i="19"/>
  <c r="H53" i="19"/>
  <c r="H37" i="19"/>
  <c r="H22" i="19"/>
  <c r="O7" i="19"/>
  <c r="E57" i="16"/>
  <c r="E55" i="15"/>
  <c r="E12" i="15"/>
  <c r="M64" i="14"/>
  <c r="U54" i="14"/>
  <c r="I45" i="14"/>
  <c r="Q35" i="14"/>
  <c r="G26" i="14"/>
  <c r="M16" i="14"/>
  <c r="N72" i="13"/>
  <c r="J55" i="13"/>
  <c r="H38" i="13"/>
  <c r="F21" i="13"/>
  <c r="E56" i="12"/>
  <c r="F48" i="11"/>
  <c r="D24" i="10"/>
  <c r="E61" i="7"/>
  <c r="F65" i="6"/>
  <c r="I43" i="6"/>
  <c r="N21" i="6"/>
  <c r="F64" i="5"/>
  <c r="G35" i="5"/>
  <c r="T72" i="4"/>
  <c r="O62" i="4"/>
  <c r="I52" i="4"/>
  <c r="E42" i="4"/>
  <c r="R31" i="4"/>
  <c r="H52" i="29"/>
  <c r="J49" i="28"/>
  <c r="F62" i="26"/>
  <c r="G47" i="25"/>
  <c r="D46" i="24"/>
  <c r="K55" i="22"/>
  <c r="F22" i="22"/>
  <c r="G33" i="21"/>
  <c r="E41" i="20"/>
  <c r="E66" i="19"/>
  <c r="E45" i="19"/>
  <c r="G27" i="19"/>
  <c r="K9" i="19"/>
  <c r="D52" i="16"/>
  <c r="F43" i="15"/>
  <c r="P69" i="14"/>
  <c r="D58" i="14"/>
  <c r="N46" i="14"/>
  <c r="F35" i="14"/>
  <c r="N23" i="14"/>
  <c r="D12" i="14"/>
  <c r="G61" i="13"/>
  <c r="K40" i="13"/>
  <c r="E20" i="13"/>
  <c r="D33" i="12"/>
  <c r="F21" i="11"/>
  <c r="D41" i="8"/>
  <c r="M67" i="6"/>
  <c r="D42" i="6"/>
  <c r="D16" i="6"/>
  <c r="D51" i="5"/>
  <c r="E16" i="5"/>
  <c r="D64" i="4"/>
  <c r="P51" i="4"/>
  <c r="H39" i="4"/>
  <c r="D27" i="4"/>
  <c r="G16" i="4"/>
  <c r="CD72" i="3"/>
  <c r="AD71" i="3"/>
  <c r="BR69" i="3"/>
  <c r="R68" i="3"/>
  <c r="BF66" i="3"/>
  <c r="F65" i="3"/>
  <c r="AT63" i="3"/>
  <c r="CH61" i="3"/>
  <c r="AH60" i="3"/>
  <c r="BV58" i="3"/>
  <c r="V57" i="3"/>
  <c r="BJ55" i="3"/>
  <c r="J54" i="3"/>
  <c r="AX52" i="3"/>
  <c r="CN50" i="3"/>
  <c r="AL49" i="3"/>
  <c r="BZ47" i="3"/>
  <c r="Z46" i="3"/>
  <c r="BN44" i="3"/>
  <c r="N43" i="3"/>
  <c r="BB41" i="3"/>
  <c r="CS39" i="3"/>
  <c r="AP38" i="3"/>
  <c r="CD36" i="3"/>
  <c r="AD35" i="3"/>
  <c r="BR33" i="3"/>
  <c r="R32" i="3"/>
  <c r="BF30" i="3"/>
  <c r="F29" i="3"/>
  <c r="AT27" i="3"/>
  <c r="CH25" i="3"/>
  <c r="AH24" i="3"/>
  <c r="BV22" i="3"/>
  <c r="V21" i="3"/>
  <c r="BJ19" i="3"/>
  <c r="J18" i="3"/>
  <c r="AX16" i="3"/>
  <c r="CN14" i="3"/>
  <c r="D17" i="29"/>
  <c r="M15" i="28"/>
  <c r="E9" i="26"/>
  <c r="K21" i="25"/>
  <c r="G72" i="22"/>
  <c r="F39" i="22"/>
  <c r="F70" i="21"/>
  <c r="F65" i="20"/>
  <c r="H15" i="20"/>
  <c r="J55" i="19"/>
  <c r="F36" i="19"/>
  <c r="F18" i="19"/>
  <c r="D68" i="17"/>
  <c r="E69" i="15"/>
  <c r="E17" i="15"/>
  <c r="S63" i="14"/>
  <c r="I52" i="14"/>
  <c r="S40" i="14"/>
  <c r="G29" i="14"/>
  <c r="Q17" i="14"/>
  <c r="L71" i="13"/>
  <c r="L50" i="13"/>
  <c r="F30" i="13"/>
  <c r="H9" i="13"/>
  <c r="D56" i="11"/>
  <c r="D12" i="10"/>
  <c r="E37" i="7"/>
  <c r="N54" i="6"/>
  <c r="L28" i="6"/>
  <c r="D68" i="5"/>
  <c r="G33" i="5"/>
  <c r="E70" i="4"/>
  <c r="R57" i="4"/>
  <c r="I45" i="4"/>
  <c r="E33" i="4"/>
  <c r="H21" i="4"/>
  <c r="D11" i="4"/>
  <c r="I72" i="3"/>
  <c r="AW70" i="3"/>
  <c r="CL68" i="3"/>
  <c r="AK67" i="3"/>
  <c r="BY65" i="3"/>
  <c r="Y64" i="3"/>
  <c r="G48" i="26"/>
  <c r="M33" i="28"/>
  <c r="D11" i="29"/>
  <c r="D51" i="25"/>
  <c r="L47" i="28"/>
  <c r="J69" i="29"/>
  <c r="F50" i="25"/>
  <c r="D69" i="27"/>
  <c r="D58" i="23"/>
  <c r="G54" i="20"/>
  <c r="G28" i="29"/>
  <c r="I60" i="25"/>
  <c r="I26" i="22"/>
  <c r="F8" i="20"/>
  <c r="E23" i="27"/>
  <c r="E13" i="24"/>
  <c r="G21" i="21"/>
  <c r="E56" i="19"/>
  <c r="E14" i="19"/>
  <c r="G35" i="26"/>
  <c r="F51" i="22"/>
  <c r="D56" i="20"/>
  <c r="P49" i="19"/>
  <c r="G41" i="29"/>
  <c r="K57" i="25"/>
  <c r="I55" i="22"/>
  <c r="G9" i="21"/>
  <c r="I61" i="19"/>
  <c r="M20" i="19"/>
  <c r="D41" i="16"/>
  <c r="F70" i="14"/>
  <c r="F46" i="14"/>
  <c r="F26" i="14"/>
  <c r="K66" i="13"/>
  <c r="M31" i="13"/>
  <c r="D11" i="12"/>
  <c r="D57" i="9"/>
  <c r="D62" i="6"/>
  <c r="D17" i="6"/>
  <c r="G64" i="28"/>
  <c r="E19" i="26"/>
  <c r="D63" i="24"/>
  <c r="J47" i="22"/>
  <c r="F56" i="21"/>
  <c r="D40" i="20"/>
  <c r="H56" i="19"/>
  <c r="P30" i="19"/>
  <c r="D56" i="18"/>
  <c r="G65" i="15"/>
  <c r="K69" i="14"/>
  <c r="E54" i="14"/>
  <c r="K37" i="14"/>
  <c r="E22" i="14"/>
  <c r="F70" i="13"/>
  <c r="H47" i="13"/>
  <c r="J24" i="13"/>
  <c r="E58" i="12"/>
  <c r="E31" i="11"/>
  <c r="D8" i="9"/>
  <c r="I69" i="6"/>
  <c r="N43" i="6"/>
  <c r="I15" i="6"/>
  <c r="D12" i="29"/>
  <c r="D14" i="27"/>
  <c r="G43" i="25"/>
  <c r="D32" i="23"/>
  <c r="J36" i="22"/>
  <c r="E41" i="21"/>
  <c r="I36" i="20"/>
  <c r="O57" i="19"/>
  <c r="O34" i="19"/>
  <c r="G11" i="19"/>
  <c r="D44" i="16"/>
  <c r="D23" i="15"/>
  <c r="D63" i="14"/>
  <c r="R47" i="14"/>
  <c r="H34" i="14"/>
  <c r="D19" i="14"/>
  <c r="E70" i="13"/>
  <c r="G44" i="13"/>
  <c r="K22" i="13"/>
  <c r="D43" i="12"/>
  <c r="E10" i="11"/>
  <c r="D69" i="7"/>
  <c r="G65" i="6"/>
  <c r="J43" i="6"/>
  <c r="D22" i="6"/>
  <c r="G64" i="5"/>
  <c r="H35" i="5"/>
  <c r="D7" i="5"/>
  <c r="P62" i="4"/>
  <c r="J52" i="4"/>
  <c r="F42" i="4"/>
  <c r="S31" i="4"/>
  <c r="D61" i="29"/>
  <c r="D69" i="28"/>
  <c r="L12" i="28"/>
  <c r="F21" i="26"/>
  <c r="G36" i="25"/>
  <c r="D38" i="24"/>
  <c r="J59" i="22"/>
  <c r="J31" i="22"/>
  <c r="D67" i="21"/>
  <c r="F71" i="20"/>
  <c r="D30" i="20"/>
  <c r="F65" i="19"/>
  <c r="H47" i="19"/>
  <c r="H32" i="19"/>
  <c r="H17" i="19"/>
  <c r="D26" i="18"/>
  <c r="E29" i="16"/>
  <c r="G40" i="15"/>
  <c r="U70" i="14"/>
  <c r="I61" i="14"/>
  <c r="Q51" i="14"/>
  <c r="G42" i="14"/>
  <c r="M32" i="14"/>
  <c r="U22" i="14"/>
  <c r="I13" i="14"/>
  <c r="F67" i="13"/>
  <c r="N49" i="13"/>
  <c r="J32" i="13"/>
  <c r="H15" i="13"/>
  <c r="E27" i="12"/>
  <c r="E29" i="11"/>
  <c r="D34" i="9"/>
  <c r="E32" i="7"/>
  <c r="N57" i="6"/>
  <c r="F36" i="6"/>
  <c r="L14" i="6"/>
  <c r="H54" i="5"/>
  <c r="D26" i="5"/>
  <c r="L69" i="4"/>
  <c r="G59" i="4"/>
  <c r="T48" i="4"/>
  <c r="O38" i="4"/>
  <c r="I28" i="4"/>
  <c r="E28" i="29"/>
  <c r="D28" i="28"/>
  <c r="E27" i="26"/>
  <c r="D31" i="25"/>
  <c r="D50" i="23"/>
  <c r="J44" i="22"/>
  <c r="K11" i="22"/>
  <c r="E8" i="21"/>
  <c r="E24" i="20"/>
  <c r="Q58" i="19"/>
  <c r="E39" i="19"/>
  <c r="I21" i="19"/>
  <c r="D37" i="18"/>
  <c r="D18" i="16"/>
  <c r="D26" i="15"/>
  <c r="R65" i="14"/>
  <c r="J54" i="14"/>
  <c r="P42" i="14"/>
  <c r="H31" i="14"/>
  <c r="P19" i="14"/>
  <c r="H8" i="14"/>
  <c r="I54" i="13"/>
  <c r="K33" i="13"/>
  <c r="E13" i="13"/>
  <c r="D67" i="11"/>
  <c r="D47" i="10"/>
  <c r="D56" i="7"/>
  <c r="G59" i="6"/>
  <c r="G33" i="6"/>
  <c r="J7" i="6"/>
  <c r="F39" i="5"/>
  <c r="H72" i="4"/>
  <c r="S59" i="4"/>
  <c r="M47" i="4"/>
  <c r="F35" i="4"/>
  <c r="E23" i="4"/>
  <c r="R12" i="4"/>
  <c r="AH72" i="3"/>
  <c r="BV70" i="3"/>
  <c r="V69" i="3"/>
  <c r="BJ67" i="3"/>
  <c r="J66" i="3"/>
  <c r="AX64" i="3"/>
  <c r="CN62" i="3"/>
  <c r="AL61" i="3"/>
  <c r="M30" i="28"/>
  <c r="D45" i="26"/>
  <c r="J41" i="25"/>
  <c r="E16" i="25"/>
  <c r="H38" i="25"/>
  <c r="J38" i="22"/>
  <c r="H36" i="29"/>
  <c r="I42" i="22"/>
  <c r="H63" i="19"/>
  <c r="D72" i="23"/>
  <c r="K72" i="19"/>
  <c r="G60" i="28"/>
  <c r="G46" i="22"/>
  <c r="P50" i="19"/>
  <c r="E16" i="27"/>
  <c r="L30" i="22"/>
  <c r="M52" i="19"/>
  <c r="D65" i="16"/>
  <c r="F60" i="14"/>
  <c r="F22" i="14"/>
  <c r="E33" i="13"/>
  <c r="F7" i="11"/>
  <c r="D53" i="6"/>
  <c r="D45" i="28"/>
  <c r="F9" i="25"/>
  <c r="I28" i="22"/>
  <c r="D17" i="20"/>
  <c r="P31" i="19"/>
  <c r="E16" i="16"/>
  <c r="Q64" i="14"/>
  <c r="Q36" i="14"/>
  <c r="J72" i="13"/>
  <c r="N38" i="13"/>
  <c r="E28" i="12"/>
  <c r="D20" i="9"/>
  <c r="N49" i="6"/>
  <c r="I9" i="6"/>
  <c r="D68" i="26"/>
  <c r="E7" i="24"/>
  <c r="H20" i="22"/>
  <c r="G19" i="20"/>
  <c r="Q35" i="19"/>
  <c r="D7" i="17"/>
  <c r="F8" i="15"/>
  <c r="D47" i="14"/>
  <c r="N20" i="14"/>
  <c r="E60" i="13"/>
  <c r="K19" i="13"/>
  <c r="D15" i="11"/>
  <c r="J70" i="6"/>
  <c r="G38" i="6"/>
  <c r="E62" i="5"/>
  <c r="H11" i="5"/>
  <c r="H59" i="4"/>
  <c r="J40" i="4"/>
  <c r="I65" i="29"/>
  <c r="J26" i="28"/>
  <c r="I68" i="25"/>
  <c r="D28" i="24"/>
  <c r="I36" i="22"/>
  <c r="D46" i="21"/>
  <c r="F23" i="20"/>
  <c r="L48" i="19"/>
  <c r="F21" i="19"/>
  <c r="D48" i="17"/>
  <c r="E37" i="15"/>
  <c r="U62" i="14"/>
  <c r="M48" i="14"/>
  <c r="U30" i="14"/>
  <c r="G14" i="14"/>
  <c r="F54" i="13"/>
  <c r="H28" i="13"/>
  <c r="E20" i="12"/>
  <c r="D62" i="9"/>
  <c r="F72" i="6"/>
  <c r="L32" i="6"/>
  <c r="E57" i="5"/>
  <c r="E72" i="4"/>
  <c r="O56" i="4"/>
  <c r="R37" i="4"/>
  <c r="E39" i="29"/>
  <c r="E64" i="27"/>
  <c r="D22" i="25"/>
  <c r="G47" i="22"/>
  <c r="G27" i="21"/>
  <c r="I11" i="20"/>
  <c r="M37" i="19"/>
  <c r="D7" i="19"/>
  <c r="D61" i="15"/>
  <c r="T63" i="14"/>
  <c r="P43" i="14"/>
  <c r="N22" i="14"/>
  <c r="M69" i="13"/>
  <c r="E32" i="13"/>
  <c r="D16" i="12"/>
  <c r="D43" i="9"/>
  <c r="D55" i="6"/>
  <c r="M9" i="6"/>
  <c r="F13" i="5"/>
  <c r="S56" i="4"/>
  <c r="F34" i="4"/>
  <c r="L14" i="4"/>
  <c r="BZ71" i="3"/>
  <c r="CN68" i="3"/>
  <c r="AT66" i="3"/>
  <c r="Z64" i="3"/>
  <c r="BV61" i="3"/>
  <c r="BN59" i="3"/>
  <c r="BR57" i="3"/>
  <c r="AL55" i="3"/>
  <c r="AP53" i="3"/>
  <c r="AT51" i="3"/>
  <c r="N49" i="3"/>
  <c r="R47" i="3"/>
  <c r="V45" i="3"/>
  <c r="CD42" i="3"/>
  <c r="CH40" i="3"/>
  <c r="CN38" i="3"/>
  <c r="BF36" i="3"/>
  <c r="BJ34" i="3"/>
  <c r="BN32" i="3"/>
  <c r="AH30" i="3"/>
  <c r="AL28" i="3"/>
  <c r="AP26" i="3"/>
  <c r="J24" i="3"/>
  <c r="N22" i="3"/>
  <c r="R20" i="3"/>
  <c r="BZ17" i="3"/>
  <c r="CD15" i="3"/>
  <c r="D39" i="29"/>
  <c r="D64" i="27"/>
  <c r="J51" i="25"/>
  <c r="D21" i="24"/>
  <c r="H33" i="22"/>
  <c r="F38" i="21"/>
  <c r="H32" i="20"/>
  <c r="D52" i="19"/>
  <c r="N28" i="19"/>
  <c r="D72" i="18"/>
  <c r="G60" i="15"/>
  <c r="M70" i="14"/>
  <c r="G56" i="14"/>
  <c r="S38" i="14"/>
  <c r="K24" i="14"/>
  <c r="U9" i="14"/>
  <c r="J47" i="13"/>
  <c r="J21" i="13"/>
  <c r="E15" i="12"/>
  <c r="D42" i="9"/>
  <c r="N69" i="6"/>
  <c r="I37" i="6"/>
  <c r="F62" i="5"/>
  <c r="E19" i="5"/>
  <c r="T61" i="4"/>
  <c r="L47" i="4"/>
  <c r="E31" i="4"/>
  <c r="S17" i="4"/>
  <c r="CC72" i="3"/>
  <c r="E71" i="3"/>
  <c r="U69" i="3"/>
  <c r="M67" i="3"/>
  <c r="AC65" i="3"/>
  <c r="AS63" i="3"/>
  <c r="CG61" i="3"/>
  <c r="AG60" i="3"/>
  <c r="BU58" i="3"/>
  <c r="U57" i="3"/>
  <c r="BI55" i="3"/>
  <c r="I54" i="3"/>
  <c r="AW52" i="3"/>
  <c r="CL50" i="3"/>
  <c r="AK49" i="3"/>
  <c r="BY47" i="3"/>
  <c r="Y46" i="3"/>
  <c r="BM44" i="3"/>
  <c r="M43" i="3"/>
  <c r="BA41" i="3"/>
  <c r="CR39" i="3"/>
  <c r="AO38" i="3"/>
  <c r="CC36" i="3"/>
  <c r="AC35" i="3"/>
  <c r="BQ33" i="3"/>
  <c r="Q32" i="3"/>
  <c r="BE30" i="3"/>
  <c r="E29" i="3"/>
  <c r="AS27" i="3"/>
  <c r="CG25" i="3"/>
  <c r="AG24" i="3"/>
  <c r="BU22" i="3"/>
  <c r="U21" i="3"/>
  <c r="BI19" i="3"/>
  <c r="I18" i="3"/>
  <c r="AW16" i="3"/>
  <c r="CL14" i="3"/>
  <c r="H12" i="29"/>
  <c r="G11" i="28"/>
  <c r="G70" i="25"/>
  <c r="F19" i="25"/>
  <c r="L69" i="22"/>
  <c r="D37" i="22"/>
  <c r="D65" i="21"/>
  <c r="D62" i="20"/>
  <c r="D12" i="20"/>
  <c r="F54" i="19"/>
  <c r="G53" i="29"/>
  <c r="D29" i="28"/>
  <c r="E66" i="25"/>
  <c r="E51" i="24"/>
  <c r="I45" i="22"/>
  <c r="G59" i="21"/>
  <c r="E42" i="20"/>
  <c r="M59" i="19"/>
  <c r="F34" i="19"/>
  <c r="P12" i="19"/>
  <c r="E49" i="16"/>
  <c r="E32" i="15"/>
  <c r="F22" i="29"/>
  <c r="E40" i="27"/>
  <c r="G42" i="25"/>
  <c r="D19" i="23"/>
  <c r="E30" i="22"/>
  <c r="D26" i="21"/>
  <c r="D19" i="20"/>
  <c r="N49" i="19"/>
  <c r="F29" i="28"/>
  <c r="D42" i="26"/>
  <c r="G70" i="29"/>
  <c r="E72" i="29"/>
  <c r="D65" i="28"/>
  <c r="G37" i="22"/>
  <c r="I25" i="29"/>
  <c r="F41" i="22"/>
  <c r="J62" i="19"/>
  <c r="F56" i="22"/>
  <c r="E57" i="19"/>
  <c r="D58" i="26"/>
  <c r="K44" i="22"/>
  <c r="P48" i="19"/>
  <c r="G71" i="26"/>
  <c r="G15" i="22"/>
  <c r="K51" i="19"/>
  <c r="D47" i="16"/>
  <c r="F54" i="14"/>
  <c r="F20" i="14"/>
  <c r="M25" i="13"/>
  <c r="D15" i="10"/>
  <c r="J45" i="6"/>
  <c r="J41" i="28"/>
  <c r="D72" i="24"/>
  <c r="H11" i="22"/>
  <c r="D14" i="20"/>
  <c r="P29" i="19"/>
  <c r="G71" i="15"/>
  <c r="E64" i="14"/>
  <c r="K33" i="14"/>
  <c r="H71" i="13"/>
  <c r="L31" i="13"/>
  <c r="E22" i="12"/>
  <c r="D62" i="8"/>
  <c r="N46" i="6"/>
  <c r="D71" i="29"/>
  <c r="G50" i="26"/>
  <c r="D52" i="23"/>
  <c r="G72" i="21"/>
  <c r="E16" i="20"/>
  <c r="K33" i="19"/>
  <c r="D58" i="16"/>
  <c r="N72" i="14"/>
  <c r="J45" i="14"/>
  <c r="R19" i="14"/>
  <c r="M52" i="13"/>
  <c r="G18" i="13"/>
  <c r="D69" i="10"/>
  <c r="M68" i="6"/>
  <c r="G36" i="6"/>
  <c r="H59" i="5"/>
  <c r="F9" i="5"/>
  <c r="D55" i="4"/>
  <c r="M39" i="4"/>
  <c r="J55" i="29"/>
  <c r="J22" i="28"/>
  <c r="G65" i="25"/>
  <c r="D18" i="24"/>
  <c r="E34" i="22"/>
  <c r="D20" i="21"/>
  <c r="F19" i="20"/>
  <c r="P45" i="19"/>
  <c r="P19" i="19"/>
  <c r="D34" i="17"/>
  <c r="G33" i="15"/>
  <c r="G62" i="14"/>
  <c r="M44" i="14"/>
  <c r="G30" i="14"/>
  <c r="M12" i="14"/>
  <c r="L52" i="13"/>
  <c r="L26" i="13"/>
  <c r="E13" i="12"/>
  <c r="D48" i="9"/>
  <c r="F63" i="6"/>
  <c r="N30" i="6"/>
  <c r="F52" i="5"/>
  <c r="G71" i="4"/>
  <c r="R55" i="4"/>
  <c r="T36" i="4"/>
  <c r="G34" i="29"/>
  <c r="E54" i="26"/>
  <c r="K18" i="25"/>
  <c r="D42" i="22"/>
  <c r="G20" i="21"/>
  <c r="G7" i="20"/>
  <c r="G36" i="19"/>
  <c r="D53" i="18"/>
  <c r="F39" i="15"/>
  <c r="T62" i="14"/>
  <c r="R41" i="14"/>
  <c r="P21" i="14"/>
  <c r="G68" i="13"/>
  <c r="G30" i="13"/>
  <c r="D8" i="12"/>
  <c r="D23" i="8"/>
  <c r="M52" i="6"/>
  <c r="D71" i="5"/>
  <c r="G10" i="5"/>
  <c r="P55" i="4"/>
  <c r="F33" i="4"/>
  <c r="O13" i="4"/>
  <c r="R71" i="3"/>
  <c r="BZ68" i="3"/>
  <c r="AH66" i="3"/>
  <c r="N64" i="3"/>
  <c r="BJ61" i="3"/>
  <c r="BB59" i="3"/>
  <c r="AT57" i="3"/>
  <c r="Z55" i="3"/>
  <c r="AD53" i="3"/>
  <c r="V51" i="3"/>
  <c r="CS48" i="3"/>
  <c r="F47" i="3"/>
  <c r="CN44" i="3"/>
  <c r="BR42" i="3"/>
  <c r="BV40" i="3"/>
  <c r="BN38" i="3"/>
  <c r="AT36" i="3"/>
  <c r="AX34" i="3"/>
  <c r="AP32" i="3"/>
  <c r="V30" i="3"/>
  <c r="Z28" i="3"/>
  <c r="R26" i="3"/>
  <c r="CN23" i="3"/>
  <c r="CS21" i="3"/>
  <c r="CH19" i="3"/>
  <c r="BN17" i="3"/>
  <c r="BR15" i="3"/>
  <c r="D28" i="29"/>
  <c r="E47" i="27"/>
  <c r="F47" i="25"/>
  <c r="D49" i="23"/>
  <c r="D31" i="22"/>
  <c r="F33" i="21"/>
  <c r="D24" i="20"/>
  <c r="D50" i="19"/>
  <c r="F27" i="19"/>
  <c r="D36" i="18"/>
  <c r="E56" i="15"/>
  <c r="O69" i="14"/>
  <c r="I54" i="14"/>
  <c r="S37" i="14"/>
  <c r="M23" i="14"/>
  <c r="G8" i="14"/>
  <c r="L45" i="13"/>
  <c r="N19" i="13"/>
  <c r="F66" i="11"/>
  <c r="D26" i="9"/>
  <c r="L67" i="6"/>
  <c r="F33" i="6"/>
  <c r="E59" i="5"/>
  <c r="D16" i="5"/>
  <c r="R60" i="4"/>
  <c r="I44" i="4"/>
  <c r="T29" i="4"/>
  <c r="D17" i="4"/>
  <c r="BQ72" i="3"/>
  <c r="CG70" i="3"/>
  <c r="BY68" i="3"/>
  <c r="CR66" i="3"/>
  <c r="Q65" i="3"/>
  <c r="AG63" i="3"/>
  <c r="BU61" i="3"/>
  <c r="U60" i="3"/>
  <c r="BI58" i="3"/>
  <c r="I57" i="3"/>
  <c r="AW55" i="3"/>
  <c r="CL53" i="3"/>
  <c r="AK52" i="3"/>
  <c r="BY50" i="3"/>
  <c r="Y49" i="3"/>
  <c r="BM47" i="3"/>
  <c r="M46" i="3"/>
  <c r="BA44" i="3"/>
  <c r="CR42" i="3"/>
  <c r="AO41" i="3"/>
  <c r="CC39" i="3"/>
  <c r="AC38" i="3"/>
  <c r="BQ36" i="3"/>
  <c r="Q35" i="3"/>
  <c r="BE33" i="3"/>
  <c r="E32" i="3"/>
  <c r="AS30" i="3"/>
  <c r="CG28" i="3"/>
  <c r="AG27" i="3"/>
  <c r="BU25" i="3"/>
  <c r="U24" i="3"/>
  <c r="BI22" i="3"/>
  <c r="I21" i="3"/>
  <c r="AW19" i="3"/>
  <c r="CL17" i="3"/>
  <c r="AK16" i="3"/>
  <c r="BY14" i="3"/>
  <c r="J72" i="28"/>
  <c r="E69" i="27"/>
  <c r="I65" i="25"/>
  <c r="H15" i="25"/>
  <c r="H67" i="22"/>
  <c r="L33" i="22"/>
  <c r="D59" i="21"/>
  <c r="D58" i="20"/>
  <c r="H7" i="20"/>
  <c r="H52" i="19"/>
  <c r="H44" i="29"/>
  <c r="I20" i="28"/>
  <c r="K59" i="25"/>
  <c r="E31" i="24"/>
  <c r="I41" i="22"/>
  <c r="G50" i="21"/>
  <c r="I35" i="20"/>
  <c r="Q56" i="19"/>
  <c r="J32" i="19"/>
  <c r="D11" i="19"/>
  <c r="E39" i="16"/>
  <c r="G27" i="15"/>
  <c r="I14" i="29"/>
  <c r="D18" i="27"/>
  <c r="I37" i="25"/>
  <c r="L70" i="22"/>
  <c r="H26" i="22"/>
  <c r="E17" i="21"/>
  <c r="I13" i="20"/>
  <c r="K47" i="19"/>
  <c r="E25" i="19"/>
  <c r="D39" i="18"/>
  <c r="D68" i="15"/>
  <c r="F51" i="28"/>
  <c r="G27" i="26"/>
  <c r="I15" i="25"/>
  <c r="H56" i="22"/>
  <c r="F12" i="22"/>
  <c r="E58" i="20"/>
  <c r="K66" i="19"/>
  <c r="I39" i="19"/>
  <c r="P17" i="19"/>
  <c r="D22" i="17"/>
  <c r="E27" i="29"/>
  <c r="E48" i="26"/>
  <c r="E57" i="24"/>
  <c r="K32" i="22"/>
  <c r="E67" i="20"/>
  <c r="K60" i="19"/>
  <c r="D28" i="19"/>
  <c r="D56" i="17"/>
  <c r="E41" i="15"/>
  <c r="D66" i="14"/>
  <c r="H52" i="14"/>
  <c r="L38" i="14"/>
  <c r="P24" i="14"/>
  <c r="P10" i="14"/>
  <c r="E55" i="13"/>
  <c r="E30" i="13"/>
  <c r="D63" i="12"/>
  <c r="E28" i="11"/>
  <c r="I27" i="28"/>
  <c r="E52" i="29"/>
  <c r="G68" i="29"/>
  <c r="G67" i="29"/>
  <c r="G62" i="28"/>
  <c r="D36" i="22"/>
  <c r="L48" i="28"/>
  <c r="L27" i="22"/>
  <c r="I57" i="28"/>
  <c r="L44" i="22"/>
  <c r="E55" i="19"/>
  <c r="G52" i="26"/>
  <c r="F43" i="22"/>
  <c r="H36" i="19"/>
  <c r="G60" i="25"/>
  <c r="G26" i="21"/>
  <c r="G50" i="19"/>
  <c r="D35" i="16"/>
  <c r="F52" i="14"/>
  <c r="R16" i="14"/>
  <c r="K24" i="13"/>
  <c r="D69" i="9"/>
  <c r="D32" i="6"/>
  <c r="D37" i="28"/>
  <c r="D52" i="24"/>
  <c r="F65" i="21"/>
  <c r="F11" i="20"/>
  <c r="N22" i="19"/>
  <c r="G68" i="15"/>
  <c r="Q56" i="14"/>
  <c r="Q32" i="14"/>
  <c r="N68" i="13"/>
  <c r="N26" i="13"/>
  <c r="E16" i="12"/>
  <c r="D14" i="8"/>
  <c r="I45" i="6"/>
  <c r="I30" i="29"/>
  <c r="E43" i="26"/>
  <c r="D12" i="23"/>
  <c r="G51" i="21"/>
  <c r="I12" i="20"/>
  <c r="K28" i="19"/>
  <c r="D51" i="16"/>
  <c r="H66" i="14"/>
  <c r="N44" i="14"/>
  <c r="H18" i="14"/>
  <c r="I51" i="13"/>
  <c r="M16" i="13"/>
  <c r="D55" i="10"/>
  <c r="D67" i="6"/>
  <c r="G27" i="6"/>
  <c r="F57" i="5"/>
  <c r="F72" i="4"/>
  <c r="F54" i="4"/>
  <c r="P38" i="4"/>
  <c r="D51" i="29"/>
  <c r="G17" i="28"/>
  <c r="D47" i="25"/>
  <c r="D7" i="24"/>
  <c r="J29" i="22"/>
  <c r="F15" i="21"/>
  <c r="D16" i="20"/>
  <c r="L44" i="19"/>
  <c r="N18" i="19"/>
  <c r="E50" i="16"/>
  <c r="E30" i="15"/>
  <c r="M60" i="14"/>
  <c r="Q43" i="14"/>
  <c r="I29" i="14"/>
  <c r="Q11" i="14"/>
  <c r="H51" i="13"/>
  <c r="J19" i="13"/>
  <c r="F72" i="11"/>
  <c r="D18" i="9"/>
  <c r="I61" i="6"/>
  <c r="F29" i="6"/>
  <c r="D50" i="5"/>
  <c r="I70" i="4"/>
  <c r="L51" i="4"/>
  <c r="E36" i="4"/>
  <c r="J22" i="29"/>
  <c r="E45" i="26"/>
  <c r="G15" i="25"/>
  <c r="G39" i="22"/>
  <c r="G14" i="21"/>
  <c r="K64" i="19"/>
  <c r="K34" i="19"/>
  <c r="D19" i="18"/>
  <c r="D35" i="15"/>
  <c r="T61" i="14"/>
  <c r="T40" i="14"/>
  <c r="P20" i="14"/>
  <c r="K59" i="13"/>
  <c r="K28" i="13"/>
  <c r="F61" i="11"/>
  <c r="D7" i="8"/>
  <c r="J50" i="6"/>
  <c r="E68" i="5"/>
  <c r="H7" i="5"/>
  <c r="M50" i="4"/>
  <c r="F32" i="4"/>
  <c r="T11" i="4"/>
  <c r="F71" i="3"/>
  <c r="BN68" i="3"/>
  <c r="V66" i="3"/>
  <c r="CS63" i="3"/>
  <c r="AX61" i="3"/>
  <c r="AP59" i="3"/>
  <c r="J57" i="3"/>
  <c r="N55" i="3"/>
  <c r="R53" i="3"/>
  <c r="BZ50" i="3"/>
  <c r="CD48" i="3"/>
  <c r="CH46" i="3"/>
  <c r="BB44" i="3"/>
  <c r="BF42" i="3"/>
  <c r="BJ40" i="3"/>
  <c r="AD38" i="3"/>
  <c r="AH36" i="3"/>
  <c r="AL34" i="3"/>
  <c r="F32" i="3"/>
  <c r="J30" i="3"/>
  <c r="N28" i="3"/>
  <c r="BV25" i="3"/>
  <c r="BZ23" i="3"/>
  <c r="CD21" i="3"/>
  <c r="AX19" i="3"/>
  <c r="BB17" i="3"/>
  <c r="BF15" i="3"/>
  <c r="H11" i="29"/>
  <c r="E25" i="27"/>
  <c r="K42" i="25"/>
  <c r="J69" i="22"/>
  <c r="E28" i="22"/>
  <c r="F27" i="21"/>
  <c r="H11" i="20"/>
  <c r="H48" i="19"/>
  <c r="L25" i="19"/>
  <c r="D52" i="17"/>
  <c r="E52" i="15"/>
  <c r="O68" i="14"/>
  <c r="I51" i="14"/>
  <c r="U36" i="14"/>
  <c r="M22" i="14"/>
  <c r="L69" i="13"/>
  <c r="N43" i="13"/>
  <c r="N17" i="13"/>
  <c r="D50" i="11"/>
  <c r="D10" i="9"/>
  <c r="L65" i="6"/>
  <c r="L26" i="6"/>
  <c r="F56" i="5"/>
  <c r="E13" i="5"/>
  <c r="R59" i="4"/>
  <c r="I43" i="4"/>
  <c r="T28" i="4"/>
  <c r="F16" i="4"/>
  <c r="BE72" i="3"/>
  <c r="BU70" i="3"/>
  <c r="BM68" i="3"/>
  <c r="CC66" i="3"/>
  <c r="E65" i="3"/>
  <c r="U63" i="3"/>
  <c r="BI61" i="3"/>
  <c r="I60" i="3"/>
  <c r="AW58" i="3"/>
  <c r="CL56" i="3"/>
  <c r="AK55" i="3"/>
  <c r="BY53" i="3"/>
  <c r="Y52" i="3"/>
  <c r="BM50" i="3"/>
  <c r="M49" i="3"/>
  <c r="BA47" i="3"/>
  <c r="CR45" i="3"/>
  <c r="AO44" i="3"/>
  <c r="CC42" i="3"/>
  <c r="AC41" i="3"/>
  <c r="BQ39" i="3"/>
  <c r="Q38" i="3"/>
  <c r="BE36" i="3"/>
  <c r="E35" i="3"/>
  <c r="AS33" i="3"/>
  <c r="CG31" i="3"/>
  <c r="AG30" i="3"/>
  <c r="BU28" i="3"/>
  <c r="U27" i="3"/>
  <c r="BI25" i="3"/>
  <c r="I24" i="3"/>
  <c r="AW22" i="3"/>
  <c r="CL20" i="3"/>
  <c r="AK19" i="3"/>
  <c r="BY17" i="3"/>
  <c r="Y16" i="3"/>
  <c r="BM14" i="3"/>
  <c r="F67" i="28"/>
  <c r="D51" i="27"/>
  <c r="F61" i="25"/>
  <c r="J11" i="25"/>
  <c r="I64" i="22"/>
  <c r="F31" i="22"/>
  <c r="D53" i="21"/>
  <c r="F53" i="20"/>
  <c r="N71" i="19"/>
  <c r="L50" i="19"/>
  <c r="F38" i="29"/>
  <c r="J14" i="28"/>
  <c r="D55" i="25"/>
  <c r="D15" i="24"/>
  <c r="L37" i="22"/>
  <c r="F43" i="21"/>
  <c r="D31" i="20"/>
  <c r="P54" i="19"/>
  <c r="L30" i="19"/>
  <c r="F9" i="19"/>
  <c r="E30" i="16"/>
  <c r="E22" i="15"/>
  <c r="E8" i="29"/>
  <c r="E66" i="26"/>
  <c r="J31" i="25"/>
  <c r="J67" i="22"/>
  <c r="H23" i="22"/>
  <c r="D11" i="21"/>
  <c r="D9" i="20"/>
  <c r="J45" i="19"/>
  <c r="G45" i="26"/>
  <c r="D50" i="29"/>
  <c r="J45" i="29"/>
  <c r="J59" i="29"/>
  <c r="L59" i="28"/>
  <c r="E36" i="21"/>
  <c r="D46" i="28"/>
  <c r="F25" i="22"/>
  <c r="L53" i="28"/>
  <c r="G43" i="22"/>
  <c r="G43" i="19"/>
  <c r="D41" i="26"/>
  <c r="F39" i="21"/>
  <c r="P32" i="19"/>
  <c r="K54" i="25"/>
  <c r="G22" i="21"/>
  <c r="E49" i="19"/>
  <c r="D57" i="15"/>
  <c r="R46" i="14"/>
  <c r="L7" i="14"/>
  <c r="I23" i="13"/>
  <c r="D45" i="9"/>
  <c r="J30" i="6"/>
  <c r="L17" i="28"/>
  <c r="D8" i="24"/>
  <c r="F61" i="21"/>
  <c r="N63" i="19"/>
  <c r="L21" i="19"/>
  <c r="G62" i="15"/>
  <c r="K55" i="14"/>
  <c r="E32" i="14"/>
  <c r="F64" i="13"/>
  <c r="L25" i="13"/>
  <c r="E55" i="11"/>
  <c r="E70" i="7"/>
  <c r="I42" i="6"/>
  <c r="H21" i="29"/>
  <c r="F35" i="26"/>
  <c r="J68" i="22"/>
  <c r="E46" i="21"/>
  <c r="M66" i="19"/>
  <c r="I27" i="19"/>
  <c r="D37" i="16"/>
  <c r="N64" i="14"/>
  <c r="R43" i="14"/>
  <c r="N16" i="14"/>
  <c r="K45" i="13"/>
  <c r="D64" i="12"/>
  <c r="D41" i="10"/>
  <c r="G63" i="6"/>
  <c r="J25" i="6"/>
  <c r="D55" i="5"/>
  <c r="H71" i="4"/>
  <c r="H53" i="4"/>
  <c r="J34" i="4"/>
  <c r="I44" i="29"/>
  <c r="M7" i="28"/>
  <c r="E43" i="25"/>
  <c r="D51" i="23"/>
  <c r="H27" i="22"/>
  <c r="D10" i="21"/>
  <c r="L69" i="19"/>
  <c r="J43" i="19"/>
  <c r="F16" i="19"/>
  <c r="E43" i="16"/>
  <c r="E26" i="15"/>
  <c r="Q59" i="14"/>
  <c r="U42" i="14"/>
  <c r="I25" i="14"/>
  <c r="U10" i="14"/>
  <c r="H48" i="13"/>
  <c r="F18" i="13"/>
  <c r="D68" i="11"/>
  <c r="D70" i="8"/>
  <c r="L59" i="6"/>
  <c r="F20" i="6"/>
  <c r="G47" i="5"/>
  <c r="O68" i="4"/>
  <c r="O50" i="4"/>
  <c r="G35" i="4"/>
  <c r="F17" i="29"/>
  <c r="G34" i="26"/>
  <c r="E32" i="24"/>
  <c r="F36" i="22"/>
  <c r="I69" i="20"/>
  <c r="O62" i="19"/>
  <c r="G33" i="19"/>
  <c r="D69" i="17"/>
  <c r="D31" i="15"/>
  <c r="F57" i="14"/>
  <c r="T39" i="14"/>
  <c r="P18" i="14"/>
  <c r="M57" i="13"/>
  <c r="K26" i="13"/>
  <c r="E56" i="11"/>
  <c r="D64" i="7"/>
  <c r="M39" i="6"/>
  <c r="F65" i="5"/>
  <c r="F71" i="4"/>
  <c r="M49" i="4"/>
  <c r="F31" i="4"/>
  <c r="E11" i="4"/>
  <c r="CH70" i="3"/>
  <c r="AP68" i="3"/>
  <c r="CN65" i="3"/>
  <c r="BR63" i="3"/>
  <c r="Z61" i="3"/>
  <c r="AD59" i="3"/>
  <c r="CN56" i="3"/>
  <c r="CS54" i="3"/>
  <c r="F53" i="3"/>
  <c r="BN50" i="3"/>
  <c r="BR48" i="3"/>
  <c r="BV46" i="3"/>
  <c r="AP44" i="3"/>
  <c r="AT42" i="3"/>
  <c r="AX40" i="3"/>
  <c r="R38" i="3"/>
  <c r="V36" i="3"/>
  <c r="Z34" i="3"/>
  <c r="CH31" i="3"/>
  <c r="CN29" i="3"/>
  <c r="CS27" i="3"/>
  <c r="BJ25" i="3"/>
  <c r="BN23" i="3"/>
  <c r="BR21" i="3"/>
  <c r="AL19" i="3"/>
  <c r="AP17" i="3"/>
  <c r="AT15" i="3"/>
  <c r="I71" i="28"/>
  <c r="D7" i="27"/>
  <c r="K38" i="25"/>
  <c r="K66" i="22"/>
  <c r="H25" i="22"/>
  <c r="F20" i="21"/>
  <c r="F7" i="20"/>
  <c r="L46" i="19"/>
  <c r="F24" i="19"/>
  <c r="D32" i="17"/>
  <c r="E47" i="15"/>
  <c r="O67" i="14"/>
  <c r="K50" i="14"/>
  <c r="U35" i="14"/>
  <c r="O21" i="14"/>
  <c r="F68" i="13"/>
  <c r="F42" i="13"/>
  <c r="H16" i="13"/>
  <c r="F44" i="11"/>
  <c r="D58" i="8"/>
  <c r="L63" i="6"/>
  <c r="L24" i="6"/>
  <c r="G53" i="5"/>
  <c r="F10" i="5"/>
  <c r="R56" i="4"/>
  <c r="I42" i="4"/>
  <c r="T27" i="4"/>
  <c r="H15" i="4"/>
  <c r="AS72" i="3"/>
  <c r="AK70" i="3"/>
  <c r="BA68" i="3"/>
  <c r="BQ66" i="3"/>
  <c r="CG64" i="3"/>
  <c r="I63" i="3"/>
  <c r="AW61" i="3"/>
  <c r="CL59" i="3"/>
  <c r="AK58" i="3"/>
  <c r="F68" i="28"/>
  <c r="G50" i="28"/>
  <c r="D67" i="27"/>
  <c r="I71" i="25"/>
  <c r="F38" i="26"/>
  <c r="G46" i="20"/>
  <c r="D63" i="25"/>
  <c r="F48" i="20"/>
  <c r="D16" i="26"/>
  <c r="G17" i="21"/>
  <c r="O15" i="19"/>
  <c r="J34" i="25"/>
  <c r="F39" i="20"/>
  <c r="H12" i="19"/>
  <c r="I61" i="22"/>
  <c r="E40" i="20"/>
  <c r="M19" i="19"/>
  <c r="F72" i="14"/>
  <c r="L41" i="14"/>
  <c r="G64" i="13"/>
  <c r="D59" i="12"/>
  <c r="D68" i="6"/>
  <c r="D11" i="6"/>
  <c r="E13" i="26"/>
  <c r="J51" i="22"/>
  <c r="F22" i="21"/>
  <c r="D49" i="19"/>
  <c r="D68" i="18"/>
  <c r="G8" i="15"/>
  <c r="E48" i="14"/>
  <c r="K21" i="14"/>
  <c r="L49" i="13"/>
  <c r="J18" i="13"/>
  <c r="E19" i="11"/>
  <c r="N70" i="6"/>
  <c r="I24" i="6"/>
  <c r="I50" i="28"/>
  <c r="I40" i="25"/>
  <c r="E41" i="22"/>
  <c r="G15" i="21"/>
  <c r="I53" i="19"/>
  <c r="M12" i="19"/>
  <c r="F44" i="15"/>
  <c r="H58" i="14"/>
  <c r="J33" i="14"/>
  <c r="D7" i="14"/>
  <c r="I38" i="13"/>
  <c r="D7" i="12"/>
  <c r="D13" i="8"/>
  <c r="D49" i="6"/>
  <c r="J16" i="6"/>
  <c r="F33" i="5"/>
  <c r="J64" i="4"/>
  <c r="D49" i="4"/>
  <c r="F30" i="4"/>
  <c r="J7" i="29"/>
  <c r="D43" i="26"/>
  <c r="H26" i="25"/>
  <c r="D57" i="22"/>
  <c r="K8" i="22"/>
  <c r="H57" i="20"/>
  <c r="D62" i="19"/>
  <c r="J33" i="19"/>
  <c r="D70" i="18"/>
  <c r="E7" i="16"/>
  <c r="G70" i="14"/>
  <c r="I53" i="14"/>
  <c r="U38" i="14"/>
  <c r="I21" i="14"/>
  <c r="J68" i="13"/>
  <c r="N36" i="13"/>
  <c r="N10" i="13"/>
  <c r="F24" i="11"/>
  <c r="E47" i="7"/>
  <c r="L50" i="6"/>
  <c r="F11" i="6"/>
  <c r="F28" i="5"/>
  <c r="R61" i="4"/>
  <c r="I46" i="4"/>
  <c r="L27" i="4"/>
  <c r="F39" i="28"/>
  <c r="K64" i="25"/>
  <c r="H72" i="22"/>
  <c r="F14" i="22"/>
  <c r="E36" i="20"/>
  <c r="M53" i="19"/>
  <c r="O19" i="19"/>
  <c r="D34" i="16"/>
  <c r="F9" i="15"/>
  <c r="J52" i="14"/>
  <c r="H32" i="14"/>
  <c r="F11" i="14"/>
  <c r="G49" i="13"/>
  <c r="G11" i="13"/>
  <c r="F9" i="11"/>
  <c r="D21" i="7"/>
  <c r="M28" i="6"/>
  <c r="E42" i="5"/>
  <c r="D63" i="4"/>
  <c r="J44" i="4"/>
  <c r="G22" i="4"/>
  <c r="BF72" i="3"/>
  <c r="Z70" i="3"/>
  <c r="AX67" i="3"/>
  <c r="AD65" i="3"/>
  <c r="BZ62" i="3"/>
  <c r="BF60" i="3"/>
  <c r="AL58" i="3"/>
  <c r="AP56" i="3"/>
  <c r="AH54" i="3"/>
  <c r="N52" i="3"/>
  <c r="R50" i="3"/>
  <c r="J48" i="3"/>
  <c r="CD45" i="3"/>
  <c r="CH43" i="3"/>
  <c r="BZ41" i="3"/>
  <c r="BF39" i="3"/>
  <c r="BJ37" i="3"/>
  <c r="BB35" i="3"/>
  <c r="AH33" i="3"/>
  <c r="AL31" i="3"/>
  <c r="AD29" i="3"/>
  <c r="J27" i="3"/>
  <c r="N25" i="3"/>
  <c r="F23" i="3"/>
  <c r="BZ20" i="3"/>
  <c r="CD18" i="3"/>
  <c r="BV16" i="3"/>
  <c r="E70" i="29"/>
  <c r="I49" i="28"/>
  <c r="G26" i="26"/>
  <c r="D11" i="25"/>
  <c r="J55" i="22"/>
  <c r="J11" i="22"/>
  <c r="D53" i="20"/>
  <c r="D66" i="19"/>
  <c r="D39" i="19"/>
  <c r="P13" i="19"/>
  <c r="E51" i="16"/>
  <c r="G25" i="15"/>
  <c r="U60" i="14"/>
  <c r="M46" i="14"/>
  <c r="G31" i="14"/>
  <c r="S14" i="14"/>
  <c r="F61" i="13"/>
  <c r="J33" i="13"/>
  <c r="E59" i="12"/>
  <c r="E21" i="11"/>
  <c r="E55" i="7"/>
  <c r="F48" i="6"/>
  <c r="N15" i="6"/>
  <c r="E39" i="5"/>
  <c r="E67" i="4"/>
  <c r="O52" i="4"/>
  <c r="G38" i="4"/>
  <c r="S23" i="4"/>
  <c r="F10" i="4"/>
  <c r="BM71" i="3"/>
  <c r="CC69" i="3"/>
  <c r="E68" i="3"/>
  <c r="U66" i="3"/>
  <c r="M64" i="3"/>
  <c r="BA62" i="3"/>
  <c r="CR60" i="3"/>
  <c r="AO59" i="3"/>
  <c r="CC57" i="3"/>
  <c r="AC56" i="3"/>
  <c r="BQ54" i="3"/>
  <c r="Q53" i="3"/>
  <c r="BE51" i="3"/>
  <c r="E50" i="3"/>
  <c r="AS48" i="3"/>
  <c r="CG46" i="3"/>
  <c r="AG45" i="3"/>
  <c r="BU43" i="3"/>
  <c r="U42" i="3"/>
  <c r="BI40" i="3"/>
  <c r="I39" i="3"/>
  <c r="AW37" i="3"/>
  <c r="CL35" i="3"/>
  <c r="AK34" i="3"/>
  <c r="BY32" i="3"/>
  <c r="Y31" i="3"/>
  <c r="BM29" i="3"/>
  <c r="M28" i="3"/>
  <c r="BA26" i="3"/>
  <c r="CR24" i="3"/>
  <c r="AO23" i="3"/>
  <c r="CC21" i="3"/>
  <c r="AC20" i="3"/>
  <c r="BQ18" i="3"/>
  <c r="Q17" i="3"/>
  <c r="BE15" i="3"/>
  <c r="D41" i="29"/>
  <c r="G39" i="28"/>
  <c r="F45" i="26"/>
  <c r="E39" i="25"/>
  <c r="D22" i="24"/>
  <c r="K50" i="22"/>
  <c r="H17" i="22"/>
  <c r="D22" i="21"/>
  <c r="D33" i="20"/>
  <c r="P62" i="19"/>
  <c r="J42" i="19"/>
  <c r="D66" i="28"/>
  <c r="F53" i="26"/>
  <c r="E26" i="25"/>
  <c r="I63" i="22"/>
  <c r="I19" i="22"/>
  <c r="G69" i="20"/>
  <c r="I71" i="19"/>
  <c r="E43" i="19"/>
  <c r="P21" i="19"/>
  <c r="D66" i="17"/>
  <c r="E58" i="15"/>
  <c r="I61" i="29"/>
  <c r="L35" i="28"/>
  <c r="F71" i="25"/>
  <c r="E68" i="24"/>
  <c r="L48" i="22"/>
  <c r="G67" i="21"/>
  <c r="E47" i="20"/>
  <c r="O61" i="19"/>
  <c r="M35" i="19"/>
  <c r="I14" i="19"/>
  <c r="D60" i="16"/>
  <c r="E29" i="29"/>
  <c r="D70" i="27"/>
  <c r="I47" i="25"/>
  <c r="D54" i="23"/>
  <c r="D34" i="22"/>
  <c r="E34" i="21"/>
  <c r="I24" i="20"/>
  <c r="G72" i="29"/>
  <c r="D35" i="26"/>
  <c r="K69" i="25"/>
  <c r="E24" i="21"/>
  <c r="D17" i="24"/>
  <c r="D21" i="25"/>
  <c r="M16" i="19"/>
  <c r="F35" i="21"/>
  <c r="J21" i="29"/>
  <c r="G31" i="20"/>
  <c r="D51" i="15"/>
  <c r="R22" i="14"/>
  <c r="F67" i="11"/>
  <c r="J12" i="6"/>
  <c r="D59" i="23"/>
  <c r="D43" i="20"/>
  <c r="D44" i="18"/>
  <c r="K53" i="14"/>
  <c r="K9" i="14"/>
  <c r="E70" i="12"/>
  <c r="I72" i="6"/>
  <c r="H16" i="29"/>
  <c r="I19" i="25"/>
  <c r="I50" i="20"/>
  <c r="O18" i="19"/>
  <c r="F12" i="15"/>
  <c r="J29" i="14"/>
  <c r="M39" i="13"/>
  <c r="D25" i="10"/>
  <c r="M41" i="6"/>
  <c r="D31" i="5"/>
  <c r="P50" i="4"/>
  <c r="J70" i="29"/>
  <c r="D28" i="26"/>
  <c r="L61" i="22"/>
  <c r="H67" i="20"/>
  <c r="N51" i="19"/>
  <c r="D54" i="18"/>
  <c r="M72" i="14"/>
  <c r="I49" i="14"/>
  <c r="Q19" i="14"/>
  <c r="F44" i="13"/>
  <c r="D44" i="11"/>
  <c r="E18" i="7"/>
  <c r="F9" i="6"/>
  <c r="T66" i="4"/>
  <c r="L39" i="4"/>
  <c r="F21" i="28"/>
  <c r="D26" i="23"/>
  <c r="G65" i="20"/>
  <c r="Q41" i="19"/>
  <c r="D26" i="16"/>
  <c r="H55" i="14"/>
  <c r="J27" i="14"/>
  <c r="M38" i="13"/>
  <c r="E16" i="11"/>
  <c r="J37" i="6"/>
  <c r="G30" i="5"/>
  <c r="J43" i="4"/>
  <c r="I9" i="4"/>
  <c r="J69" i="3"/>
  <c r="BV64" i="3"/>
  <c r="CD60" i="3"/>
  <c r="BZ56" i="3"/>
  <c r="BN53" i="3"/>
  <c r="F50" i="3"/>
  <c r="N46" i="3"/>
  <c r="CS42" i="3"/>
  <c r="AH39" i="3"/>
  <c r="BZ35" i="3"/>
  <c r="BV31" i="3"/>
  <c r="BJ28" i="3"/>
  <c r="CS24" i="3"/>
  <c r="J21" i="3"/>
  <c r="CN17" i="3"/>
  <c r="G58" i="29"/>
  <c r="F44" i="26"/>
  <c r="J63" i="22"/>
  <c r="D52" i="21"/>
  <c r="J64" i="19"/>
  <c r="P16" i="19"/>
  <c r="D69" i="29"/>
  <c r="I52" i="25"/>
  <c r="J46" i="25"/>
  <c r="G48" i="20"/>
  <c r="L23" i="22"/>
  <c r="E27" i="24"/>
  <c r="Q14" i="19"/>
  <c r="D32" i="21"/>
  <c r="I33" i="28"/>
  <c r="I72" i="19"/>
  <c r="R72" i="14"/>
  <c r="K72" i="13"/>
  <c r="F59" i="11"/>
  <c r="J9" i="6"/>
  <c r="D39" i="23"/>
  <c r="F37" i="20"/>
  <c r="D50" i="17"/>
  <c r="Q48" i="14"/>
  <c r="N62" i="13"/>
  <c r="E64" i="12"/>
  <c r="N67" i="6"/>
  <c r="D8" i="29"/>
  <c r="D49" i="24"/>
  <c r="I43" i="20"/>
  <c r="O13" i="19"/>
  <c r="R63" i="14"/>
  <c r="N28" i="14"/>
  <c r="M26" i="13"/>
  <c r="D43" i="8"/>
  <c r="D40" i="6"/>
  <c r="G28" i="5"/>
  <c r="S49" i="4"/>
  <c r="I40" i="29"/>
  <c r="G13" i="26"/>
  <c r="D55" i="22"/>
  <c r="H64" i="20"/>
  <c r="H50" i="19"/>
  <c r="D40" i="18"/>
  <c r="Q71" i="14"/>
  <c r="I41" i="14"/>
  <c r="Q15" i="14"/>
  <c r="J35" i="13"/>
  <c r="F38" i="11"/>
  <c r="E11" i="7"/>
  <c r="L7" i="6"/>
  <c r="E66" i="4"/>
  <c r="T30" i="4"/>
  <c r="D16" i="28"/>
  <c r="K69" i="22"/>
  <c r="I61" i="20"/>
  <c r="K40" i="19"/>
  <c r="D9" i="16"/>
  <c r="H53" i="14"/>
  <c r="R17" i="14"/>
  <c r="G37" i="13"/>
  <c r="D65" i="10"/>
  <c r="J35" i="6"/>
  <c r="H27" i="5"/>
  <c r="H38" i="4"/>
  <c r="BR72" i="3"/>
  <c r="F68" i="3"/>
  <c r="BJ64" i="3"/>
  <c r="V60" i="3"/>
  <c r="BN56" i="3"/>
  <c r="BB53" i="3"/>
  <c r="CH49" i="3"/>
  <c r="CS45" i="3"/>
  <c r="AH42" i="3"/>
  <c r="V39" i="3"/>
  <c r="R35" i="3"/>
  <c r="BJ31" i="3"/>
  <c r="AX28" i="3"/>
  <c r="CD24" i="3"/>
  <c r="CN20" i="3"/>
  <c r="AD17" i="3"/>
  <c r="G52" i="29"/>
  <c r="K68" i="25"/>
  <c r="D61" i="22"/>
  <c r="F45" i="21"/>
  <c r="N62" i="19"/>
  <c r="H15" i="19"/>
  <c r="E43" i="15"/>
  <c r="U57" i="14"/>
  <c r="I28" i="14"/>
  <c r="L64" i="13"/>
  <c r="F23" i="13"/>
  <c r="F67" i="29"/>
  <c r="L65" i="28"/>
  <c r="K41" i="25"/>
  <c r="G44" i="20"/>
  <c r="D51" i="21"/>
  <c r="E20" i="24"/>
  <c r="G43" i="29"/>
  <c r="H41" i="20"/>
  <c r="K22" i="25"/>
  <c r="O63" i="19"/>
  <c r="L71" i="14"/>
  <c r="M67" i="13"/>
  <c r="F55" i="11"/>
  <c r="I21" i="29"/>
  <c r="H55" i="22"/>
  <c r="N58" i="19"/>
  <c r="D38" i="17"/>
  <c r="K47" i="14"/>
  <c r="L61" i="13"/>
  <c r="E52" i="12"/>
  <c r="N64" i="6"/>
  <c r="G55" i="28"/>
  <c r="H66" i="22"/>
  <c r="I40" i="20"/>
  <c r="E10" i="19"/>
  <c r="H62" i="14"/>
  <c r="R23" i="14"/>
  <c r="I25" i="13"/>
  <c r="D29" i="8"/>
  <c r="M23" i="6"/>
  <c r="E26" i="5"/>
  <c r="P44" i="4"/>
  <c r="G16" i="29"/>
  <c r="I72" i="25"/>
  <c r="I52" i="22"/>
  <c r="F61" i="20"/>
  <c r="D42" i="19"/>
  <c r="D12" i="18"/>
  <c r="I69" i="14"/>
  <c r="M40" i="14"/>
  <c r="U14" i="14"/>
  <c r="N33" i="13"/>
  <c r="D34" i="11"/>
  <c r="F56" i="6"/>
  <c r="D62" i="5"/>
  <c r="T60" i="4"/>
  <c r="E30" i="4"/>
  <c r="L10" i="28"/>
  <c r="L66" i="22"/>
  <c r="E57" i="20"/>
  <c r="M25" i="19"/>
  <c r="F69" i="15"/>
  <c r="J51" i="14"/>
  <c r="T16" i="14"/>
  <c r="G35" i="13"/>
  <c r="D31" i="10"/>
  <c r="G31" i="6"/>
  <c r="F70" i="4"/>
  <c r="H37" i="4"/>
  <c r="AT72" i="3"/>
  <c r="CH67" i="3"/>
  <c r="AL64" i="3"/>
  <c r="J60" i="3"/>
  <c r="BB56" i="3"/>
  <c r="BV52" i="3"/>
  <c r="BJ49" i="3"/>
  <c r="BR45" i="3"/>
  <c r="V42" i="3"/>
  <c r="J39" i="3"/>
  <c r="F35" i="3"/>
  <c r="AX31" i="3"/>
  <c r="BR27" i="3"/>
  <c r="BF24" i="3"/>
  <c r="BN20" i="3"/>
  <c r="R17" i="3"/>
  <c r="G46" i="29"/>
  <c r="J64" i="25"/>
  <c r="G58" i="22"/>
  <c r="D8" i="21"/>
  <c r="P58" i="19"/>
  <c r="F12" i="19"/>
  <c r="G37" i="28"/>
  <c r="J63" i="28"/>
  <c r="E40" i="25"/>
  <c r="Q65" i="19"/>
  <c r="D48" i="21"/>
  <c r="K9" i="22"/>
  <c r="D40" i="29"/>
  <c r="H34" i="20"/>
  <c r="K19" i="25"/>
  <c r="M62" i="19"/>
  <c r="F68" i="14"/>
  <c r="I65" i="13"/>
  <c r="D15" i="8"/>
  <c r="F18" i="29"/>
  <c r="L49" i="22"/>
  <c r="L57" i="19"/>
  <c r="D26" i="17"/>
  <c r="K41" i="14"/>
  <c r="F52" i="13"/>
  <c r="E39" i="11"/>
  <c r="I63" i="6"/>
  <c r="L45" i="28"/>
  <c r="H64" i="22"/>
  <c r="G33" i="20"/>
  <c r="P7" i="19"/>
  <c r="D59" i="14"/>
  <c r="R15" i="14"/>
  <c r="E24" i="13"/>
  <c r="D62" i="7"/>
  <c r="G20" i="6"/>
  <c r="E14" i="5"/>
  <c r="S43" i="4"/>
  <c r="J11" i="29"/>
  <c r="H40" i="25"/>
  <c r="G50" i="22"/>
  <c r="H40" i="20"/>
  <c r="P35" i="19"/>
  <c r="D64" i="17"/>
  <c r="M68" i="14"/>
  <c r="Q39" i="14"/>
  <c r="G10" i="14"/>
  <c r="F31" i="13"/>
  <c r="D20" i="11"/>
  <c r="F54" i="6"/>
  <c r="G59" i="5"/>
  <c r="E60" i="4"/>
  <c r="G29" i="4"/>
  <c r="F17" i="26"/>
  <c r="E53" i="22"/>
  <c r="I32" i="20"/>
  <c r="G24" i="19"/>
  <c r="D65" i="15"/>
  <c r="L50" i="14"/>
  <c r="T15" i="14"/>
  <c r="E18" i="13"/>
  <c r="D13" i="10"/>
  <c r="M26" i="6"/>
  <c r="F69" i="4"/>
  <c r="H36" i="4"/>
  <c r="V72" i="3"/>
  <c r="BV67" i="3"/>
  <c r="AH63" i="3"/>
  <c r="CN59" i="3"/>
  <c r="AD56" i="3"/>
  <c r="AL52" i="3"/>
  <c r="Z49" i="3"/>
  <c r="BF45" i="3"/>
  <c r="J42" i="3"/>
  <c r="F38" i="3"/>
  <c r="CH34" i="3"/>
  <c r="Z31" i="3"/>
  <c r="AH27" i="3"/>
  <c r="V24" i="3"/>
  <c r="BB20" i="3"/>
  <c r="F17" i="3"/>
  <c r="F66" i="28"/>
  <c r="D60" i="25"/>
  <c r="D53" i="22"/>
  <c r="H61" i="20"/>
  <c r="L53" i="19"/>
  <c r="P10" i="19"/>
  <c r="G34" i="15"/>
  <c r="M49" i="14"/>
  <c r="K26" i="14"/>
  <c r="J59" i="13"/>
  <c r="J7" i="13"/>
  <c r="D60" i="9"/>
  <c r="F44" i="6"/>
  <c r="H44" i="5"/>
  <c r="O55" i="4"/>
  <c r="E35" i="4"/>
  <c r="H9" i="4"/>
  <c r="M70" i="3"/>
  <c r="Y67" i="3"/>
  <c r="CC63" i="3"/>
  <c r="M61" i="3"/>
  <c r="Y58" i="3"/>
  <c r="E56" i="3"/>
  <c r="BA53" i="3"/>
  <c r="AG51" i="3"/>
  <c r="CC48" i="3"/>
  <c r="BI46" i="3"/>
  <c r="Q44" i="3"/>
  <c r="CL41" i="3"/>
  <c r="AS39" i="3"/>
  <c r="Y37" i="3"/>
  <c r="BU34" i="3"/>
  <c r="BA32" i="3"/>
  <c r="I30" i="3"/>
  <c r="CC27" i="3"/>
  <c r="AK25" i="3"/>
  <c r="Q23" i="3"/>
  <c r="BM20" i="3"/>
  <c r="AS18" i="3"/>
  <c r="CR15" i="3"/>
  <c r="D29" i="29"/>
  <c r="D8" i="27"/>
  <c r="H31" i="25"/>
  <c r="K58" i="22"/>
  <c r="E12" i="22"/>
  <c r="F45" i="20"/>
  <c r="J59" i="19"/>
  <c r="G22" i="29"/>
  <c r="D29" i="26"/>
  <c r="D20" i="23"/>
  <c r="H12" i="22"/>
  <c r="E19" i="20"/>
  <c r="K39" i="19"/>
  <c r="J35" i="28"/>
  <c r="F61" i="28"/>
  <c r="G56" i="26"/>
  <c r="E53" i="19"/>
  <c r="F14" i="20"/>
  <c r="E68" i="21"/>
  <c r="I32" i="29"/>
  <c r="D32" i="20"/>
  <c r="G17" i="25"/>
  <c r="E33" i="19"/>
  <c r="L65" i="14"/>
  <c r="G52" i="13"/>
  <c r="D71" i="7"/>
  <c r="I68" i="28"/>
  <c r="L45" i="22"/>
  <c r="F55" i="19"/>
  <c r="G41" i="15"/>
  <c r="Q38" i="14"/>
  <c r="J48" i="13"/>
  <c r="E35" i="11"/>
  <c r="N61" i="6"/>
  <c r="J17" i="28"/>
  <c r="K45" i="22"/>
  <c r="M60" i="19"/>
  <c r="D71" i="18"/>
  <c r="J57" i="14"/>
  <c r="D15" i="14"/>
  <c r="G21" i="13"/>
  <c r="D55" i="7"/>
  <c r="G18" i="6"/>
  <c r="J70" i="4"/>
  <c r="D43" i="4"/>
  <c r="D64" i="28"/>
  <c r="E33" i="25"/>
  <c r="D39" i="22"/>
  <c r="H36" i="20"/>
  <c r="N34" i="19"/>
  <c r="E36" i="16"/>
  <c r="Q67" i="14"/>
  <c r="U34" i="14"/>
  <c r="J71" i="13"/>
  <c r="L29" i="13"/>
  <c r="F14" i="11"/>
  <c r="I52" i="6"/>
  <c r="E45" i="5"/>
  <c r="I58" i="4"/>
  <c r="O26" i="4"/>
  <c r="F9" i="26"/>
  <c r="F50" i="22"/>
  <c r="E28" i="20"/>
  <c r="Q22" i="19"/>
  <c r="D22" i="15"/>
  <c r="P45" i="14"/>
  <c r="D10" i="14"/>
  <c r="I16" i="13"/>
  <c r="D61" i="9"/>
  <c r="M24" i="6"/>
  <c r="F68" i="4"/>
  <c r="D26" i="4"/>
  <c r="J72" i="3"/>
  <c r="AL67" i="3"/>
  <c r="V63" i="3"/>
  <c r="BZ59" i="3"/>
  <c r="R56" i="3"/>
  <c r="Z52" i="3"/>
  <c r="BF48" i="3"/>
  <c r="AT45" i="3"/>
  <c r="AP41" i="3"/>
  <c r="CH37" i="3"/>
  <c r="BV34" i="3"/>
  <c r="N31" i="3"/>
  <c r="V27" i="3"/>
  <c r="BB23" i="3"/>
  <c r="AP20" i="3"/>
  <c r="AL16" i="3"/>
  <c r="I61" i="28"/>
  <c r="J55" i="25"/>
  <c r="E50" i="22"/>
  <c r="D57" i="20"/>
  <c r="D45" i="19"/>
  <c r="J9" i="19"/>
  <c r="E13" i="15"/>
  <c r="K48" i="14"/>
  <c r="M25" i="14"/>
  <c r="L57" i="13"/>
  <c r="E67" i="12"/>
  <c r="D40" i="8"/>
  <c r="N41" i="6"/>
  <c r="F30" i="5"/>
  <c r="O54" i="4"/>
  <c r="E32" i="4"/>
  <c r="J8" i="4"/>
  <c r="CR69" i="3"/>
  <c r="BE66" i="3"/>
  <c r="BQ63" i="3"/>
  <c r="CC60" i="3"/>
  <c r="M58" i="3"/>
  <c r="CG55" i="3"/>
  <c r="AO53" i="3"/>
  <c r="U51" i="3"/>
  <c r="BQ48" i="3"/>
  <c r="AW46" i="3"/>
  <c r="E44" i="3"/>
  <c r="BY41" i="3"/>
  <c r="AG39" i="3"/>
  <c r="M37" i="3"/>
  <c r="BI34" i="3"/>
  <c r="AO32" i="3"/>
  <c r="CL29" i="3"/>
  <c r="BQ27" i="3"/>
  <c r="Y25" i="3"/>
  <c r="E23" i="3"/>
  <c r="BA20" i="3"/>
  <c r="AG18" i="3"/>
  <c r="CC15" i="3"/>
  <c r="J23" i="29"/>
  <c r="D65" i="26"/>
  <c r="G27" i="25"/>
  <c r="G56" i="22"/>
  <c r="D9" i="22"/>
  <c r="F41" i="20"/>
  <c r="J57" i="19"/>
  <c r="H15" i="29"/>
  <c r="F16" i="26"/>
  <c r="H71" i="22"/>
  <c r="H8" i="22"/>
  <c r="H14" i="20"/>
  <c r="D27" i="28"/>
  <c r="M49" i="28"/>
  <c r="E65" i="25"/>
  <c r="E14" i="21"/>
  <c r="E48" i="22"/>
  <c r="G13" i="21"/>
  <c r="R42" i="14"/>
  <c r="D65" i="7"/>
  <c r="G45" i="25"/>
  <c r="D33" i="19"/>
  <c r="Q24" i="14"/>
  <c r="N8" i="13"/>
  <c r="N16" i="6"/>
  <c r="E25" i="22"/>
  <c r="D55" i="18"/>
  <c r="D35" i="14"/>
  <c r="E68" i="11"/>
  <c r="H71" i="5"/>
  <c r="M51" i="4"/>
  <c r="D46" i="27"/>
  <c r="D11" i="22"/>
  <c r="D31" i="19"/>
  <c r="E44" i="15"/>
  <c r="M24" i="14"/>
  <c r="N13" i="13"/>
  <c r="E25" i="7"/>
  <c r="H18" i="5"/>
  <c r="H46" i="29"/>
  <c r="I33" i="22"/>
  <c r="E52" i="19"/>
  <c r="P67" i="14"/>
  <c r="H7" i="14"/>
  <c r="D45" i="11"/>
  <c r="D45" i="5"/>
  <c r="I21" i="4"/>
  <c r="Z67" i="3"/>
  <c r="N61" i="3"/>
  <c r="BR54" i="3"/>
  <c r="AH48" i="3"/>
  <c r="AL43" i="3"/>
  <c r="BR36" i="3"/>
  <c r="BZ29" i="3"/>
  <c r="AP23" i="3"/>
  <c r="BF18" i="3"/>
  <c r="M27" i="28"/>
  <c r="E36" i="22"/>
  <c r="P67" i="19"/>
  <c r="E42" i="16"/>
  <c r="E59" i="14"/>
  <c r="S16" i="14"/>
  <c r="F37" i="13"/>
  <c r="D16" i="11"/>
  <c r="F46" i="6"/>
  <c r="H24" i="5"/>
  <c r="L49" i="4"/>
  <c r="M19" i="4"/>
  <c r="AC71" i="3"/>
  <c r="BI67" i="3"/>
  <c r="CL62" i="3"/>
  <c r="BY59" i="3"/>
  <c r="BY56" i="3"/>
  <c r="AG54" i="3"/>
  <c r="AS51" i="3"/>
  <c r="AG48" i="3"/>
  <c r="BE45" i="3"/>
  <c r="BQ42" i="3"/>
  <c r="Y40" i="3"/>
  <c r="AK37" i="3"/>
  <c r="Y34" i="3"/>
  <c r="AW31" i="3"/>
  <c r="BI28" i="3"/>
  <c r="Q26" i="3"/>
  <c r="AC23" i="3"/>
  <c r="Q20" i="3"/>
  <c r="AO17" i="3"/>
  <c r="F65" i="29"/>
  <c r="F23" i="28"/>
  <c r="H35" i="25"/>
  <c r="H47" i="22"/>
  <c r="D34" i="21"/>
  <c r="D70" i="19"/>
  <c r="I69" i="29"/>
  <c r="F40" i="26"/>
  <c r="G60" i="22"/>
  <c r="D19" i="21"/>
  <c r="K52" i="19"/>
  <c r="D18" i="19"/>
  <c r="E9" i="16"/>
  <c r="G44" i="29"/>
  <c r="G39" i="26"/>
  <c r="D31" i="24"/>
  <c r="I15" i="22"/>
  <c r="H35" i="20"/>
  <c r="I41" i="19"/>
  <c r="E16" i="19"/>
  <c r="D39" i="16"/>
  <c r="I65" i="28"/>
  <c r="F14" i="26"/>
  <c r="D47" i="24"/>
  <c r="J37" i="22"/>
  <c r="D17" i="21"/>
  <c r="O70" i="19"/>
  <c r="H41" i="19"/>
  <c r="D16" i="19"/>
  <c r="E59" i="16"/>
  <c r="L62" i="28"/>
  <c r="F62" i="25"/>
  <c r="F66" i="22"/>
  <c r="G63" i="21"/>
  <c r="E15" i="20"/>
  <c r="Q36" i="19"/>
  <c r="E7" i="19"/>
  <c r="G52" i="15"/>
  <c r="H67" i="14"/>
  <c r="F51" i="14"/>
  <c r="H36" i="14"/>
  <c r="F21" i="14"/>
  <c r="G71" i="13"/>
  <c r="K44" i="13"/>
  <c r="K17" i="13"/>
  <c r="E62" i="11"/>
  <c r="D37" i="9"/>
  <c r="G70" i="6"/>
  <c r="D39" i="6"/>
  <c r="G8" i="6"/>
  <c r="D33" i="5"/>
  <c r="M67" i="4"/>
  <c r="S52" i="4"/>
  <c r="D38" i="4"/>
  <c r="I23" i="4"/>
  <c r="T10" i="4"/>
  <c r="BT71" i="3"/>
  <c r="CF69" i="3"/>
  <c r="CS67" i="3"/>
  <c r="N66" i="3"/>
  <c r="X64" i="3"/>
  <c r="E25" i="29"/>
  <c r="G47" i="26"/>
  <c r="D57" i="24"/>
  <c r="H32" i="22"/>
  <c r="D67" i="20"/>
  <c r="J60" i="19"/>
  <c r="M27" i="19"/>
  <c r="D55" i="17"/>
  <c r="F40" i="15"/>
  <c r="U65" i="14"/>
  <c r="G52" i="14"/>
  <c r="K38" i="14"/>
  <c r="O24" i="14"/>
  <c r="O10" i="14"/>
  <c r="N54" i="13"/>
  <c r="N29" i="13"/>
  <c r="E62" i="12"/>
  <c r="D28" i="11"/>
  <c r="D18" i="8"/>
  <c r="N59" i="6"/>
  <c r="I28" i="6"/>
  <c r="J67" i="29"/>
  <c r="I11" i="28"/>
  <c r="G29" i="25"/>
  <c r="H51" i="22"/>
  <c r="G40" i="21"/>
  <c r="Q72" i="19"/>
  <c r="O36" i="19"/>
  <c r="L8" i="19"/>
  <c r="E63" i="15"/>
  <c r="L70" i="14"/>
  <c r="P56" i="14"/>
  <c r="T42" i="14"/>
  <c r="D29" i="14"/>
  <c r="H15" i="14"/>
  <c r="K62" i="13"/>
  <c r="E38" i="13"/>
  <c r="G13" i="13"/>
  <c r="E54" i="11"/>
  <c r="D31" i="9"/>
  <c r="M69" i="6"/>
  <c r="M38" i="6"/>
  <c r="D8" i="6"/>
  <c r="D10" i="28"/>
  <c r="D56" i="24"/>
  <c r="L10" i="22"/>
  <c r="P72" i="19"/>
  <c r="K27" i="19"/>
  <c r="D38" i="16"/>
  <c r="K70" i="14"/>
  <c r="U51" i="14"/>
  <c r="O33" i="14"/>
  <c r="G15" i="14"/>
  <c r="L54" i="13"/>
  <c r="H21" i="13"/>
  <c r="D54" i="11"/>
  <c r="D16" i="8"/>
  <c r="F49" i="6"/>
  <c r="N7" i="6"/>
  <c r="E27" i="5"/>
  <c r="F64" i="4"/>
  <c r="T47" i="4"/>
  <c r="O31" i="4"/>
  <c r="D48" i="26"/>
  <c r="D50" i="27"/>
  <c r="F20" i="25"/>
  <c r="G10" i="21"/>
  <c r="F63" i="19"/>
  <c r="E66" i="20"/>
  <c r="F42" i="14"/>
  <c r="J66" i="6"/>
  <c r="J19" i="25"/>
  <c r="L20" i="19"/>
  <c r="K23" i="14"/>
  <c r="E27" i="11"/>
  <c r="N13" i="6"/>
  <c r="L22" i="22"/>
  <c r="D8" i="16"/>
  <c r="H30" i="14"/>
  <c r="D63" i="11"/>
  <c r="F69" i="5"/>
  <c r="H41" i="4"/>
  <c r="E27" i="27"/>
  <c r="F72" i="21"/>
  <c r="N29" i="19"/>
  <c r="E8" i="15"/>
  <c r="Q23" i="14"/>
  <c r="H12" i="13"/>
  <c r="L41" i="6"/>
  <c r="F16" i="5"/>
  <c r="I11" i="29"/>
  <c r="K19" i="22"/>
  <c r="M43" i="19"/>
  <c r="P66" i="14"/>
  <c r="M71" i="13"/>
  <c r="D46" i="7"/>
  <c r="G36" i="5"/>
  <c r="L20" i="4"/>
  <c r="N67" i="3"/>
  <c r="CS60" i="3"/>
  <c r="BF54" i="3"/>
  <c r="BN47" i="3"/>
  <c r="AD41" i="3"/>
  <c r="J36" i="3"/>
  <c r="BN29" i="3"/>
  <c r="AD23" i="3"/>
  <c r="AH18" i="3"/>
  <c r="J10" i="28"/>
  <c r="E22" i="22"/>
  <c r="L43" i="19"/>
  <c r="E33" i="16"/>
  <c r="E57" i="14"/>
  <c r="S15" i="14"/>
  <c r="J28" i="13"/>
  <c r="E9" i="11"/>
  <c r="L39" i="6"/>
  <c r="D22" i="5"/>
  <c r="L48" i="4"/>
  <c r="P18" i="4"/>
  <c r="Q71" i="3"/>
  <c r="AS66" i="3"/>
  <c r="BY62" i="3"/>
  <c r="BM59" i="3"/>
  <c r="BM56" i="3"/>
  <c r="U54" i="3"/>
  <c r="I51" i="3"/>
  <c r="U48" i="3"/>
  <c r="AS45" i="3"/>
  <c r="BE42" i="3"/>
  <c r="M40" i="3"/>
  <c r="CR36" i="3"/>
  <c r="M34" i="3"/>
  <c r="AK31" i="3"/>
  <c r="AW28" i="3"/>
  <c r="E26" i="3"/>
  <c r="CG22" i="3"/>
  <c r="E20" i="3"/>
  <c r="AC17" i="3"/>
  <c r="F59" i="29"/>
  <c r="M16" i="28"/>
  <c r="H23" i="25"/>
  <c r="D45" i="22"/>
  <c r="D28" i="21"/>
  <c r="F68" i="19"/>
  <c r="J61" i="29"/>
  <c r="K71" i="25"/>
  <c r="J56" i="22"/>
  <c r="E11" i="21"/>
  <c r="O49" i="19"/>
  <c r="H16" i="19"/>
  <c r="E68" i="15"/>
  <c r="E37" i="29"/>
  <c r="G28" i="26"/>
  <c r="E14" i="24"/>
  <c r="G12" i="22"/>
  <c r="I30" i="20"/>
  <c r="J39" i="19"/>
  <c r="O12" i="19"/>
  <c r="D28" i="16"/>
  <c r="D58" i="28"/>
  <c r="E71" i="25"/>
  <c r="E30" i="24"/>
  <c r="D30" i="22"/>
  <c r="G8" i="21"/>
  <c r="P68" i="19"/>
  <c r="J37" i="19"/>
  <c r="H14" i="19"/>
  <c r="E48" i="16"/>
  <c r="G53" i="28"/>
  <c r="E53" i="25"/>
  <c r="F62" i="22"/>
  <c r="G54" i="21"/>
  <c r="E7" i="20"/>
  <c r="F35" i="19"/>
  <c r="D47" i="18"/>
  <c r="F46" i="15"/>
  <c r="D65" i="14"/>
  <c r="T49" i="14"/>
  <c r="T34" i="14"/>
  <c r="D20" i="14"/>
  <c r="I69" i="13"/>
  <c r="I42" i="13"/>
  <c r="K15" i="13"/>
  <c r="D55" i="11"/>
  <c r="D15" i="9"/>
  <c r="J67" i="6"/>
  <c r="M36" i="6"/>
  <c r="F71" i="5"/>
  <c r="H29" i="5"/>
  <c r="J66" i="4"/>
  <c r="J51" i="4"/>
  <c r="P36" i="4"/>
  <c r="I22" i="4"/>
  <c r="T9" i="4"/>
  <c r="BF71" i="3"/>
  <c r="BP69" i="3"/>
  <c r="CB67" i="3"/>
  <c r="CQ65" i="3"/>
  <c r="J64" i="3"/>
  <c r="D16" i="29"/>
  <c r="G30" i="26"/>
  <c r="D37" i="24"/>
  <c r="J27" i="22"/>
  <c r="G59" i="20"/>
  <c r="P57" i="19"/>
  <c r="J25" i="19"/>
  <c r="D28" i="17"/>
  <c r="E35" i="15"/>
  <c r="U64" i="14"/>
  <c r="E51" i="14"/>
  <c r="G37" i="14"/>
  <c r="I23" i="14"/>
  <c r="O9" i="14"/>
  <c r="N52" i="13"/>
  <c r="L27" i="13"/>
  <c r="E53" i="12"/>
  <c r="F20" i="11"/>
  <c r="E67" i="7"/>
  <c r="F57" i="6"/>
  <c r="F26" i="6"/>
  <c r="H56" i="29"/>
  <c r="D54" i="27"/>
  <c r="I23" i="25"/>
  <c r="L46" i="22"/>
  <c r="F29" i="21"/>
  <c r="E70" i="19"/>
  <c r="P34" i="19"/>
  <c r="D66" i="18"/>
  <c r="F57" i="15"/>
  <c r="H69" i="14"/>
  <c r="N55" i="14"/>
  <c r="P41" i="14"/>
  <c r="T27" i="14"/>
  <c r="D14" i="14"/>
  <c r="M60" i="13"/>
  <c r="E36" i="13"/>
  <c r="M10" i="13"/>
  <c r="D47" i="11"/>
  <c r="D13" i="9"/>
  <c r="G67" i="6"/>
  <c r="D36" i="6"/>
  <c r="G70" i="5"/>
  <c r="E38" i="27"/>
  <c r="E24" i="24"/>
  <c r="G69" i="21"/>
  <c r="M68" i="19"/>
  <c r="J24" i="19"/>
  <c r="D21" i="16"/>
  <c r="D69" i="14"/>
  <c r="N50" i="14"/>
  <c r="D32" i="14"/>
  <c r="P13" i="14"/>
  <c r="D48" i="29"/>
  <c r="F52" i="26"/>
  <c r="H18" i="25"/>
  <c r="E37" i="20"/>
  <c r="P51" i="19"/>
  <c r="E63" i="20"/>
  <c r="L31" i="14"/>
  <c r="D65" i="6"/>
  <c r="I32" i="22"/>
  <c r="H11" i="19"/>
  <c r="Q22" i="14"/>
  <c r="E15" i="11"/>
  <c r="N10" i="6"/>
  <c r="G36" i="21"/>
  <c r="D70" i="15"/>
  <c r="N8" i="14"/>
  <c r="D39" i="11"/>
  <c r="D67" i="5"/>
  <c r="M33" i="4"/>
  <c r="E35" i="26"/>
  <c r="D62" i="21"/>
  <c r="J28" i="19"/>
  <c r="Q63" i="14"/>
  <c r="G22" i="14"/>
  <c r="J9" i="13"/>
  <c r="N39" i="6"/>
  <c r="R67" i="4"/>
  <c r="L71" i="28"/>
  <c r="L16" i="22"/>
  <c r="G18" i="19"/>
  <c r="T64" i="14"/>
  <c r="G56" i="13"/>
  <c r="D38" i="7"/>
  <c r="H33" i="5"/>
  <c r="O19" i="4"/>
  <c r="CD66" i="3"/>
  <c r="F59" i="3"/>
  <c r="CN53" i="3"/>
  <c r="BB47" i="3"/>
  <c r="R41" i="3"/>
  <c r="CN35" i="3"/>
  <c r="BB29" i="3"/>
  <c r="BJ22" i="3"/>
  <c r="Z16" i="3"/>
  <c r="E62" i="26"/>
  <c r="J19" i="22"/>
  <c r="P41" i="19"/>
  <c r="E17" i="16"/>
  <c r="M47" i="14"/>
  <c r="S13" i="14"/>
  <c r="J26" i="13"/>
  <c r="D46" i="10"/>
  <c r="I22" i="6"/>
  <c r="G72" i="4"/>
  <c r="I41" i="4"/>
  <c r="J14" i="4"/>
  <c r="Y70" i="3"/>
  <c r="AG66" i="3"/>
  <c r="BM62" i="3"/>
  <c r="BA59" i="3"/>
  <c r="BA56" i="3"/>
  <c r="BM53" i="3"/>
  <c r="BA50" i="3"/>
  <c r="I48" i="3"/>
  <c r="U45" i="3"/>
  <c r="AS42" i="3"/>
  <c r="BE39" i="3"/>
  <c r="AS36" i="3"/>
  <c r="CR33" i="3"/>
  <c r="M31" i="3"/>
  <c r="AK28" i="3"/>
  <c r="AW25" i="3"/>
  <c r="AK22" i="3"/>
  <c r="CG19" i="3"/>
  <c r="E17" i="3"/>
  <c r="D53" i="29"/>
  <c r="D32" i="27"/>
  <c r="F8" i="25"/>
  <c r="G42" i="22"/>
  <c r="D16" i="21"/>
  <c r="J66" i="19"/>
  <c r="G30" i="29"/>
  <c r="K48" i="25"/>
  <c r="H52" i="22"/>
  <c r="D64" i="20"/>
  <c r="D48" i="19"/>
  <c r="L14" i="19"/>
  <c r="G63" i="15"/>
  <c r="F30" i="29"/>
  <c r="E16" i="26"/>
  <c r="D61" i="23"/>
  <c r="G8" i="22"/>
  <c r="F25" i="20"/>
  <c r="K37" i="19"/>
  <c r="O10" i="19"/>
  <c r="D19" i="16"/>
  <c r="J42" i="28"/>
  <c r="K65" i="25"/>
  <c r="D14" i="24"/>
  <c r="G26" i="22"/>
  <c r="I68" i="20"/>
  <c r="Q63" i="19"/>
  <c r="L35" i="19"/>
  <c r="N12" i="19"/>
  <c r="E38" i="16"/>
  <c r="G42" i="28"/>
  <c r="I45" i="25"/>
  <c r="L57" i="22"/>
  <c r="G41" i="21"/>
  <c r="I70" i="19"/>
  <c r="M32" i="19"/>
  <c r="D15" i="18"/>
  <c r="F35" i="15"/>
  <c r="P63" i="14"/>
  <c r="T48" i="14"/>
  <c r="R33" i="14"/>
  <c r="T18" i="14"/>
  <c r="I67" i="13"/>
  <c r="I40" i="13"/>
  <c r="I13" i="13"/>
  <c r="E48" i="11"/>
  <c r="D61" i="8"/>
  <c r="M64" i="6"/>
  <c r="D34" i="6"/>
  <c r="H67" i="5"/>
  <c r="G26" i="5"/>
  <c r="F65" i="4"/>
  <c r="H50" i="4"/>
  <c r="M35" i="4"/>
  <c r="G21" i="4"/>
  <c r="T8" i="4"/>
  <c r="AR71" i="3"/>
  <c r="BB69" i="3"/>
  <c r="BN67" i="3"/>
  <c r="BX65" i="3"/>
  <c r="CK63" i="3"/>
  <c r="F71" i="28"/>
  <c r="F12" i="26"/>
  <c r="D12" i="24"/>
  <c r="L21" i="22"/>
  <c r="E51" i="20"/>
  <c r="H54" i="19"/>
  <c r="D23" i="19"/>
  <c r="E67" i="16"/>
  <c r="D29" i="15"/>
  <c r="O63" i="14"/>
  <c r="S49" i="14"/>
  <c r="G36" i="14"/>
  <c r="I22" i="14"/>
  <c r="K8" i="14"/>
  <c r="J50" i="13"/>
  <c r="N25" i="13"/>
  <c r="E43" i="12"/>
  <c r="E13" i="11"/>
  <c r="E57" i="7"/>
  <c r="L54" i="6"/>
  <c r="I23" i="6"/>
  <c r="G47" i="29"/>
  <c r="E20" i="27"/>
  <c r="D17" i="25"/>
  <c r="H42" i="22"/>
  <c r="E19" i="21"/>
  <c r="D67" i="19"/>
  <c r="K32" i="19"/>
  <c r="D43" i="18"/>
  <c r="E51" i="15"/>
  <c r="H68" i="14"/>
  <c r="L54" i="14"/>
  <c r="L40" i="14"/>
  <c r="P26" i="14"/>
  <c r="T12" i="14"/>
  <c r="M58" i="13"/>
  <c r="M33" i="13"/>
  <c r="M8" i="13"/>
  <c r="D41" i="11"/>
  <c r="D55" i="8"/>
  <c r="J64" i="6"/>
  <c r="M33" i="6"/>
  <c r="F67" i="5"/>
  <c r="F69" i="26"/>
  <c r="D48" i="23"/>
  <c r="F55" i="21"/>
  <c r="O64" i="19"/>
  <c r="E21" i="19"/>
  <c r="E71" i="15"/>
  <c r="M67" i="14"/>
  <c r="E49" i="14"/>
  <c r="O30" i="14"/>
  <c r="I12" i="14"/>
  <c r="J8" i="29"/>
  <c r="G42" i="26"/>
  <c r="J16" i="25"/>
  <c r="E8" i="20"/>
  <c r="H30" i="19"/>
  <c r="Q31" i="19"/>
  <c r="R30" i="14"/>
  <c r="J60" i="6"/>
  <c r="K30" i="22"/>
  <c r="K7" i="19"/>
  <c r="Q16" i="14"/>
  <c r="E11" i="11"/>
  <c r="E46" i="27"/>
  <c r="G25" i="21"/>
  <c r="F66" i="15"/>
  <c r="K71" i="13"/>
  <c r="E34" i="11"/>
  <c r="D43" i="5"/>
  <c r="P32" i="4"/>
  <c r="H29" i="25"/>
  <c r="D56" i="21"/>
  <c r="H27" i="19"/>
  <c r="U58" i="14"/>
  <c r="M20" i="14"/>
  <c r="E49" i="12"/>
  <c r="F38" i="6"/>
  <c r="L57" i="4"/>
  <c r="M43" i="28"/>
  <c r="J8" i="22"/>
  <c r="Q16" i="19"/>
  <c r="H56" i="14"/>
  <c r="K52" i="13"/>
  <c r="D30" i="7"/>
  <c r="D62" i="4"/>
  <c r="I15" i="4"/>
  <c r="BZ65" i="3"/>
  <c r="BJ58" i="3"/>
  <c r="BZ53" i="3"/>
  <c r="AP47" i="3"/>
  <c r="F41" i="3"/>
  <c r="CS33" i="3"/>
  <c r="CH28" i="3"/>
  <c r="AX22" i="3"/>
  <c r="N16" i="3"/>
  <c r="G53" i="26"/>
  <c r="K16" i="22"/>
  <c r="J34" i="19"/>
  <c r="G64" i="15"/>
  <c r="O45" i="14"/>
  <c r="U12" i="14"/>
  <c r="N24" i="13"/>
  <c r="D22" i="8"/>
  <c r="I20" i="6"/>
  <c r="E69" i="4"/>
  <c r="G40" i="4"/>
  <c r="M13" i="4"/>
  <c r="BQ69" i="3"/>
  <c r="I66" i="3"/>
  <c r="AO62" i="3"/>
  <c r="AC59" i="3"/>
  <c r="AO56" i="3"/>
  <c r="AC53" i="3"/>
  <c r="AO50" i="3"/>
  <c r="CL47" i="3"/>
  <c r="I45" i="3"/>
  <c r="AG42" i="3"/>
  <c r="U39" i="3"/>
  <c r="AG36" i="3"/>
  <c r="CC33" i="3"/>
  <c r="CR30" i="3"/>
  <c r="Y28" i="3"/>
  <c r="M25" i="3"/>
  <c r="Y22" i="3"/>
  <c r="BU19" i="3"/>
  <c r="CG16" i="3"/>
  <c r="F47" i="29"/>
  <c r="F54" i="26"/>
  <c r="D64" i="24"/>
  <c r="H39" i="22"/>
  <c r="F8" i="21"/>
  <c r="L64" i="19"/>
  <c r="F8" i="29"/>
  <c r="H42" i="25"/>
  <c r="D49" i="22"/>
  <c r="E59" i="20"/>
  <c r="K45" i="19"/>
  <c r="M7" i="19"/>
  <c r="E53" i="15"/>
  <c r="M65" i="28"/>
  <c r="D66" i="25"/>
  <c r="H63" i="22"/>
  <c r="F59" i="21"/>
  <c r="H71" i="19"/>
  <c r="Q33" i="19"/>
  <c r="E9" i="19"/>
  <c r="D7" i="16"/>
  <c r="I35" i="28"/>
  <c r="K58" i="25"/>
  <c r="D18" i="23"/>
  <c r="G23" i="22"/>
  <c r="H63" i="20"/>
  <c r="N61" i="19"/>
  <c r="P33" i="19"/>
  <c r="N10" i="19"/>
  <c r="E27" i="16"/>
  <c r="I32" i="28"/>
  <c r="G38" i="25"/>
  <c r="E52" i="22"/>
  <c r="F31" i="21"/>
  <c r="F67" i="19"/>
  <c r="E30" i="19"/>
  <c r="D29" i="17"/>
  <c r="E29" i="15"/>
  <c r="N62" i="14"/>
  <c r="P47" i="14"/>
  <c r="P32" i="14"/>
  <c r="P17" i="14"/>
  <c r="G65" i="13"/>
  <c r="G38" i="13"/>
  <c r="K11" i="13"/>
  <c r="F41" i="11"/>
  <c r="D37" i="8"/>
  <c r="J62" i="6"/>
  <c r="J31" i="6"/>
  <c r="E64" i="5"/>
  <c r="D23" i="5"/>
  <c r="S63" i="4"/>
  <c r="F49" i="4"/>
  <c r="H34" i="4"/>
  <c r="G20" i="4"/>
  <c r="T7" i="4"/>
  <c r="AB71" i="3"/>
  <c r="AN69" i="3"/>
  <c r="AZ67" i="3"/>
  <c r="BJ65" i="3"/>
  <c r="BV63" i="3"/>
  <c r="I62" i="28"/>
  <c r="G68" i="25"/>
  <c r="D38" i="23"/>
  <c r="L17" i="22"/>
  <c r="H44" i="20"/>
  <c r="E51" i="19"/>
  <c r="K20" i="19"/>
  <c r="D55" i="16"/>
  <c r="E24" i="15"/>
  <c r="M62" i="14"/>
  <c r="S48" i="14"/>
  <c r="S34" i="14"/>
  <c r="E21" i="14"/>
  <c r="I7" i="14"/>
  <c r="L48" i="13"/>
  <c r="L23" i="13"/>
  <c r="E31" i="12"/>
  <c r="D72" i="10"/>
  <c r="E48" i="7"/>
  <c r="N51" i="6"/>
  <c r="N20" i="6"/>
  <c r="J34" i="29"/>
  <c r="D61" i="26"/>
  <c r="D9" i="25"/>
  <c r="E37" i="22"/>
  <c r="I72" i="20"/>
  <c r="J63" i="19"/>
  <c r="M29" i="19"/>
  <c r="D11" i="18"/>
  <c r="D46" i="15"/>
  <c r="F67" i="14"/>
  <c r="F53" i="14"/>
  <c r="J39" i="14"/>
  <c r="P25" i="14"/>
  <c r="P11" i="14"/>
  <c r="K56" i="13"/>
  <c r="K31" i="13"/>
  <c r="E7" i="13"/>
  <c r="F33" i="11"/>
  <c r="D35" i="8"/>
  <c r="G62" i="6"/>
  <c r="M30" i="6"/>
  <c r="J66" i="29"/>
  <c r="E42" i="26"/>
  <c r="F70" i="22"/>
  <c r="E38" i="21"/>
  <c r="H60" i="19"/>
  <c r="O17" i="19"/>
  <c r="D62" i="15"/>
  <c r="S65" i="14"/>
  <c r="I47" i="14"/>
  <c r="U28" i="14"/>
  <c r="M10" i="14"/>
  <c r="H46" i="13"/>
  <c r="F13" i="13"/>
  <c r="D26" i="11"/>
  <c r="E35" i="7"/>
  <c r="L38" i="6"/>
  <c r="E61" i="5"/>
  <c r="G15" i="5"/>
  <c r="D60" i="4"/>
  <c r="T43" i="4"/>
  <c r="P27" i="4"/>
  <c r="D58" i="27"/>
  <c r="D46" i="23"/>
  <c r="G47" i="28"/>
  <c r="G15" i="26"/>
  <c r="H25" i="29"/>
  <c r="K13" i="19"/>
  <c r="G34" i="13"/>
  <c r="D44" i="26"/>
  <c r="H51" i="20"/>
  <c r="E70" i="14"/>
  <c r="H41" i="13"/>
  <c r="E28" i="7"/>
  <c r="E47" i="25"/>
  <c r="O51" i="19"/>
  <c r="N52" i="14"/>
  <c r="M42" i="13"/>
  <c r="M59" i="6"/>
  <c r="H65" i="4"/>
  <c r="F24" i="4"/>
  <c r="E48" i="24"/>
  <c r="D68" i="19"/>
  <c r="E21" i="16"/>
  <c r="U50" i="14"/>
  <c r="L62" i="13"/>
  <c r="D10" i="10"/>
  <c r="N12" i="6"/>
  <c r="L45" i="4"/>
  <c r="D39" i="25"/>
  <c r="I20" i="20"/>
  <c r="D33" i="17"/>
  <c r="F33" i="14"/>
  <c r="I9" i="13"/>
  <c r="D57" i="6"/>
  <c r="M48" i="4"/>
  <c r="AX70" i="3"/>
  <c r="J63" i="3"/>
  <c r="CS57" i="3"/>
  <c r="BF51" i="3"/>
  <c r="AD44" i="3"/>
  <c r="AT39" i="3"/>
  <c r="J33" i="3"/>
  <c r="BN26" i="3"/>
  <c r="AD20" i="3"/>
  <c r="BN14" i="3"/>
  <c r="D8" i="25"/>
  <c r="D45" i="20"/>
  <c r="H21" i="19"/>
  <c r="M71" i="14"/>
  <c r="E35" i="14"/>
  <c r="F63" i="13"/>
  <c r="E32" i="12"/>
  <c r="E12" i="7"/>
  <c r="I7" i="6"/>
  <c r="T63" i="4"/>
  <c r="T26" i="4"/>
  <c r="AG72" i="3"/>
  <c r="AO68" i="3"/>
  <c r="BU64" i="3"/>
  <c r="AK61" i="3"/>
  <c r="CR57" i="3"/>
  <c r="M55" i="3"/>
  <c r="BI52" i="3"/>
  <c r="BU49" i="3"/>
  <c r="E47" i="3"/>
  <c r="CG43" i="3"/>
  <c r="E41" i="3"/>
  <c r="BA38" i="3"/>
  <c r="BM35" i="3"/>
  <c r="CL32" i="3"/>
  <c r="BY29" i="3"/>
  <c r="CL26" i="3"/>
  <c r="AS24" i="3"/>
  <c r="BE21" i="3"/>
  <c r="CC18" i="3"/>
  <c r="BQ15" i="3"/>
  <c r="L55" i="28"/>
  <c r="G9" i="26"/>
  <c r="D53" i="23"/>
  <c r="E20" i="22"/>
  <c r="H37" i="20"/>
  <c r="P46" i="19"/>
  <c r="L36" i="28"/>
  <c r="K15" i="25"/>
  <c r="I23" i="22"/>
  <c r="E9" i="20"/>
  <c r="D29" i="19"/>
  <c r="D44" i="17"/>
  <c r="G16" i="15"/>
  <c r="M28" i="28"/>
  <c r="D26" i="25"/>
  <c r="H45" i="22"/>
  <c r="F69" i="20"/>
  <c r="L59" i="19"/>
  <c r="M26" i="19"/>
  <c r="D61" i="17"/>
  <c r="F44" i="29"/>
  <c r="D39" i="27"/>
  <c r="I31" i="25"/>
  <c r="E60" i="22"/>
  <c r="F67" i="21"/>
  <c r="G35" i="20"/>
  <c r="I52" i="19"/>
  <c r="L26" i="19"/>
  <c r="D38" i="18"/>
  <c r="J56" i="29"/>
  <c r="D25" i="27"/>
  <c r="F10" i="25"/>
  <c r="K27" i="22"/>
  <c r="D52" i="20"/>
  <c r="F51" i="19"/>
  <c r="K18" i="19"/>
  <c r="D27" i="16"/>
  <c r="E7" i="15"/>
  <c r="T57" i="14"/>
  <c r="F43" i="14"/>
  <c r="D28" i="14"/>
  <c r="F13" i="14"/>
  <c r="M56" i="13"/>
  <c r="M27" i="13"/>
  <c r="D44" i="12"/>
  <c r="D7" i="11"/>
  <c r="D49" i="7"/>
  <c r="D52" i="6"/>
  <c r="D21" i="6"/>
  <c r="G50" i="5"/>
  <c r="D9" i="5"/>
  <c r="D59" i="4"/>
  <c r="F44" i="4"/>
  <c r="J29" i="4"/>
  <c r="E16" i="4"/>
  <c r="AZ72" i="3"/>
  <c r="BL70" i="3"/>
  <c r="BV68" i="3"/>
  <c r="CH66" i="3"/>
  <c r="CU64" i="3"/>
  <c r="P63" i="3"/>
  <c r="L23" i="28"/>
  <c r="F38" i="25"/>
  <c r="L56" i="22"/>
  <c r="F54" i="21"/>
  <c r="D15" i="20"/>
  <c r="Q39" i="19"/>
  <c r="L11" i="19"/>
  <c r="E70" i="15"/>
  <c r="S71" i="14"/>
  <c r="S57" i="14"/>
  <c r="G44" i="14"/>
  <c r="K30" i="14"/>
  <c r="K16" i="14"/>
  <c r="F65" i="13"/>
  <c r="H40" i="13"/>
  <c r="J15" i="13"/>
  <c r="D62" i="11"/>
  <c r="D54" i="9"/>
  <c r="N72" i="6"/>
  <c r="I41" i="6"/>
  <c r="I10" i="6"/>
  <c r="D62" i="28"/>
  <c r="K67" i="25"/>
  <c r="D37" i="23"/>
  <c r="I17" i="22"/>
  <c r="G43" i="20"/>
  <c r="D51" i="19"/>
  <c r="J20" i="19"/>
  <c r="E54" i="16"/>
  <c r="F23" i="15"/>
  <c r="L62" i="14"/>
  <c r="P48" i="14"/>
  <c r="P34" i="14"/>
  <c r="D21" i="14"/>
  <c r="F7" i="14"/>
  <c r="G48" i="13"/>
  <c r="K23" i="13"/>
  <c r="D31" i="12"/>
  <c r="D71" i="10"/>
  <c r="D45" i="7"/>
  <c r="M51" i="6"/>
  <c r="M20" i="6"/>
  <c r="G11" i="29"/>
  <c r="I49" i="25"/>
  <c r="H44" i="22"/>
  <c r="H55" i="20"/>
  <c r="Q43" i="19"/>
  <c r="D59" i="18"/>
  <c r="F32" i="15"/>
  <c r="P59" i="14"/>
  <c r="H41" i="14"/>
  <c r="T22" i="14"/>
  <c r="I68" i="13"/>
  <c r="E35" i="13"/>
  <c r="D48" i="12"/>
  <c r="D21" i="10"/>
  <c r="G66" i="6"/>
  <c r="D25" i="6"/>
  <c r="E46" i="5"/>
  <c r="R70" i="4"/>
  <c r="M54" i="4"/>
  <c r="L38" i="4"/>
  <c r="O22" i="4"/>
  <c r="F9" i="4"/>
  <c r="AF71" i="3"/>
  <c r="AA69" i="3"/>
  <c r="U67" i="3"/>
  <c r="P65" i="3"/>
  <c r="M63" i="3"/>
  <c r="W61" i="3"/>
  <c r="AI59" i="3"/>
  <c r="AU57" i="3"/>
  <c r="BE55" i="3"/>
  <c r="BQ53" i="3"/>
  <c r="CA51" i="3"/>
  <c r="CO49" i="3"/>
  <c r="K48" i="3"/>
  <c r="U46" i="3"/>
  <c r="AG44" i="3"/>
  <c r="AQ42" i="3"/>
  <c r="BC40" i="3"/>
  <c r="BO38" i="3"/>
  <c r="BY36" i="3"/>
  <c r="CL34" i="3"/>
  <c r="G33" i="3"/>
  <c r="S31" i="3"/>
  <c r="AE29" i="3"/>
  <c r="AO27" i="3"/>
  <c r="BA25" i="3"/>
  <c r="BK23" i="3"/>
  <c r="BW21" i="3"/>
  <c r="CI19" i="3"/>
  <c r="E18" i="3"/>
  <c r="Q16" i="3"/>
  <c r="AG14" i="3"/>
  <c r="BU12" i="3"/>
  <c r="U11" i="3"/>
  <c r="BI9" i="3"/>
  <c r="I8" i="3"/>
  <c r="T69" i="2"/>
  <c r="H60" i="2"/>
  <c r="P50" i="2"/>
  <c r="D38" i="27"/>
  <c r="D24" i="24"/>
  <c r="F69" i="21"/>
  <c r="L68" i="19"/>
  <c r="E24" i="19"/>
  <c r="E20" i="16"/>
  <c r="U68" i="14"/>
  <c r="M50" i="14"/>
  <c r="U31" i="14"/>
  <c r="O13" i="14"/>
  <c r="L51" i="13"/>
  <c r="L18" i="13"/>
  <c r="E45" i="11"/>
  <c r="E62" i="7"/>
  <c r="L45" i="6"/>
  <c r="G69" i="5"/>
  <c r="E23" i="5"/>
  <c r="M72" i="28"/>
  <c r="I43" i="28"/>
  <c r="E37" i="25"/>
  <c r="M18" i="19"/>
  <c r="F71" i="11"/>
  <c r="L47" i="19"/>
  <c r="F46" i="13"/>
  <c r="D28" i="27"/>
  <c r="I37" i="19"/>
  <c r="G41" i="13"/>
  <c r="E38" i="5"/>
  <c r="D62" i="27"/>
  <c r="L63" i="19"/>
  <c r="M52" i="14"/>
  <c r="E42" i="12"/>
  <c r="G23" i="5"/>
  <c r="E35" i="25"/>
  <c r="F8" i="19"/>
  <c r="F9" i="14"/>
  <c r="M11" i="6"/>
  <c r="BJ70" i="3"/>
  <c r="AX58" i="3"/>
  <c r="AD50" i="3"/>
  <c r="BV37" i="3"/>
  <c r="CN26" i="3"/>
  <c r="BR18" i="3"/>
  <c r="E45" i="24"/>
  <c r="F30" i="19"/>
  <c r="O44" i="14"/>
  <c r="J40" i="13"/>
  <c r="N71" i="6"/>
  <c r="T65" i="4"/>
  <c r="J20" i="4"/>
  <c r="Q68" i="3"/>
  <c r="E62" i="3"/>
  <c r="Q56" i="3"/>
  <c r="CC51" i="3"/>
  <c r="BU46" i="3"/>
  <c r="BM41" i="3"/>
  <c r="BI37" i="3"/>
  <c r="AC32" i="3"/>
  <c r="I27" i="3"/>
  <c r="M22" i="3"/>
  <c r="BM17" i="3"/>
  <c r="M50" i="28"/>
  <c r="D36" i="24"/>
  <c r="F40" i="21"/>
  <c r="N43" i="19"/>
  <c r="G21" i="25"/>
  <c r="I52" i="20"/>
  <c r="H23" i="19"/>
  <c r="E11" i="15"/>
  <c r="G53" i="25"/>
  <c r="H19" i="22"/>
  <c r="K54" i="19"/>
  <c r="D17" i="18"/>
  <c r="J28" i="28"/>
  <c r="G10" i="25"/>
  <c r="E59" i="21"/>
  <c r="O56" i="19"/>
  <c r="J19" i="19"/>
  <c r="D36" i="29"/>
  <c r="J17" i="25"/>
  <c r="G19" i="21"/>
  <c r="M42" i="19"/>
  <c r="E13" i="16"/>
  <c r="J60" i="14"/>
  <c r="H37" i="14"/>
  <c r="P9" i="14"/>
  <c r="G32" i="13"/>
  <c r="D35" i="11"/>
  <c r="D16" i="7"/>
  <c r="M18" i="6"/>
  <c r="H15" i="5"/>
  <c r="D54" i="4"/>
  <c r="S26" i="4"/>
  <c r="BN72" i="3"/>
  <c r="Z69" i="3"/>
  <c r="AP66" i="3"/>
  <c r="D68" i="29"/>
  <c r="K52" i="25"/>
  <c r="H37" i="22"/>
  <c r="H70" i="19"/>
  <c r="I13" i="19"/>
  <c r="F18" i="15"/>
  <c r="M54" i="14"/>
  <c r="E29" i="14"/>
  <c r="H69" i="13"/>
  <c r="F32" i="13"/>
  <c r="D48" i="11"/>
  <c r="E15" i="7"/>
  <c r="L18" i="6"/>
  <c r="D31" i="28"/>
  <c r="I71" i="22"/>
  <c r="F59" i="20"/>
  <c r="P39" i="19"/>
  <c r="D25" i="16"/>
  <c r="N63" i="14"/>
  <c r="J38" i="14"/>
  <c r="N17" i="14"/>
  <c r="I46" i="13"/>
  <c r="D52" i="12"/>
  <c r="D53" i="9"/>
  <c r="J46" i="6"/>
  <c r="I24" i="29"/>
  <c r="L64" i="22"/>
  <c r="D27" i="20"/>
  <c r="D25" i="18"/>
  <c r="E63" i="14"/>
  <c r="I35" i="14"/>
  <c r="J62" i="13"/>
  <c r="M18" i="13"/>
  <c r="F8" i="11"/>
  <c r="I59" i="6"/>
  <c r="H69" i="5"/>
  <c r="F8" i="5"/>
  <c r="D52" i="4"/>
  <c r="J30" i="4"/>
  <c r="P13" i="4"/>
  <c r="CA71" i="3"/>
  <c r="BG69" i="3"/>
  <c r="AM67" i="3"/>
  <c r="CR64" i="3"/>
  <c r="BW62" i="3"/>
  <c r="BU60" i="3"/>
  <c r="BQ58" i="3"/>
  <c r="BO56" i="3"/>
  <c r="BK54" i="3"/>
  <c r="BG52" i="3"/>
  <c r="BE50" i="3"/>
  <c r="BA48" i="3"/>
  <c r="AY46" i="3"/>
  <c r="AU44" i="3"/>
  <c r="AC42" i="3"/>
  <c r="AA40" i="3"/>
  <c r="W38" i="3"/>
  <c r="S36" i="3"/>
  <c r="Q34" i="3"/>
  <c r="M32" i="3"/>
  <c r="K30" i="3"/>
  <c r="G28" i="3"/>
  <c r="CT25" i="3"/>
  <c r="CR23" i="3"/>
  <c r="CL21" i="3"/>
  <c r="BS19" i="3"/>
  <c r="BQ17" i="3"/>
  <c r="BM15" i="3"/>
  <c r="BY13" i="3"/>
  <c r="M12" i="3"/>
  <c r="AO10" i="3"/>
  <c r="BQ8" i="3"/>
  <c r="E7" i="3"/>
  <c r="P62" i="2"/>
  <c r="H52" i="2"/>
  <c r="L9" i="28"/>
  <c r="D47" i="23"/>
  <c r="D38" i="21"/>
  <c r="P55" i="19"/>
  <c r="O11" i="19"/>
  <c r="G39" i="15"/>
  <c r="O59" i="14"/>
  <c r="P39" i="14"/>
  <c r="N19" i="14"/>
  <c r="F60" i="13"/>
  <c r="G24" i="13"/>
  <c r="D53" i="11"/>
  <c r="D50" i="7"/>
  <c r="J38" i="6"/>
  <c r="D57" i="5"/>
  <c r="E8" i="5"/>
  <c r="G57" i="4"/>
  <c r="D41" i="4"/>
  <c r="E25" i="4"/>
  <c r="I11" i="4"/>
  <c r="BI71" i="3"/>
  <c r="BD69" i="3"/>
  <c r="BA67" i="3"/>
  <c r="AU65" i="3"/>
  <c r="AP63" i="3"/>
  <c r="AZ61" i="3"/>
  <c r="BJ59" i="3"/>
  <c r="BV57" i="3"/>
  <c r="CF55" i="3"/>
  <c r="CU53" i="3"/>
  <c r="P52" i="3"/>
  <c r="Z50" i="3"/>
  <c r="AL48" i="3"/>
  <c r="AV46" i="3"/>
  <c r="BH44" i="3"/>
  <c r="BT42" i="3"/>
  <c r="CD40" i="3"/>
  <c r="CS38" i="3"/>
  <c r="L37" i="3"/>
  <c r="X35" i="3"/>
  <c r="AJ33" i="3"/>
  <c r="F48" i="28"/>
  <c r="D29" i="25"/>
  <c r="G31" i="22"/>
  <c r="D35" i="20"/>
  <c r="L36" i="19"/>
  <c r="D45" i="17"/>
  <c r="E16" i="15"/>
  <c r="K56" i="14"/>
  <c r="U37" i="14"/>
  <c r="M19" i="14"/>
  <c r="H62" i="13"/>
  <c r="F29" i="13"/>
  <c r="E18" i="12"/>
  <c r="F7" i="28"/>
  <c r="G29" i="26"/>
  <c r="D42" i="24"/>
  <c r="K14" i="19"/>
  <c r="J54" i="6"/>
  <c r="J46" i="19"/>
  <c r="F40" i="13"/>
  <c r="E58" i="25"/>
  <c r="G26" i="19"/>
  <c r="D57" i="12"/>
  <c r="M69" i="4"/>
  <c r="F23" i="25"/>
  <c r="L60" i="19"/>
  <c r="G50" i="14"/>
  <c r="E35" i="12"/>
  <c r="E21" i="5"/>
  <c r="D27" i="25"/>
  <c r="D53" i="17"/>
  <c r="M50" i="13"/>
  <c r="G62" i="5"/>
  <c r="AL70" i="3"/>
  <c r="Z58" i="3"/>
  <c r="AT48" i="3"/>
  <c r="AX37" i="3"/>
  <c r="BZ26" i="3"/>
  <c r="CS15" i="3"/>
  <c r="D32" i="24"/>
  <c r="E8" i="19"/>
  <c r="O42" i="14"/>
  <c r="L38" i="13"/>
  <c r="F59" i="6"/>
  <c r="T64" i="4"/>
  <c r="P12" i="4"/>
  <c r="CG67" i="3"/>
  <c r="Y61" i="3"/>
  <c r="BU55" i="3"/>
  <c r="BQ51" i="3"/>
  <c r="AK46" i="3"/>
  <c r="Q41" i="3"/>
  <c r="U36" i="3"/>
  <c r="BU31" i="3"/>
  <c r="BY26" i="3"/>
  <c r="CR21" i="3"/>
  <c r="BA17" i="3"/>
  <c r="L44" i="28"/>
  <c r="D10" i="24"/>
  <c r="D70" i="20"/>
  <c r="N40" i="19"/>
  <c r="K10" i="25"/>
  <c r="H47" i="20"/>
  <c r="F20" i="19"/>
  <c r="U72" i="14"/>
  <c r="J48" i="25"/>
  <c r="F50" i="21"/>
  <c r="J52" i="19"/>
  <c r="D43" i="17"/>
  <c r="D20" i="28"/>
  <c r="D68" i="24"/>
  <c r="G49" i="21"/>
  <c r="J54" i="19"/>
  <c r="D9" i="19"/>
  <c r="E16" i="29"/>
  <c r="E37" i="24"/>
  <c r="G7" i="21"/>
  <c r="D40" i="19"/>
  <c r="F70" i="15"/>
  <c r="H59" i="14"/>
  <c r="N31" i="14"/>
  <c r="L8" i="14"/>
  <c r="E26" i="13"/>
  <c r="D21" i="11"/>
  <c r="D7" i="7"/>
  <c r="M15" i="6"/>
  <c r="G12" i="5"/>
  <c r="S47" i="4"/>
  <c r="M25" i="4"/>
  <c r="AL72" i="3"/>
  <c r="L69" i="3"/>
  <c r="AB66" i="3"/>
  <c r="I56" i="29"/>
  <c r="D45" i="25"/>
  <c r="J12" i="22"/>
  <c r="E67" i="19"/>
  <c r="M8" i="19"/>
  <c r="G12" i="15"/>
  <c r="M53" i="14"/>
  <c r="U27" i="14"/>
  <c r="H67" i="13"/>
  <c r="L21" i="13"/>
  <c r="E41" i="11"/>
  <c r="F70" i="6"/>
  <c r="L15" i="6"/>
  <c r="G23" i="28"/>
  <c r="D66" i="22"/>
  <c r="D51" i="20"/>
  <c r="L27" i="19"/>
  <c r="E12" i="16"/>
  <c r="H61" i="14"/>
  <c r="F37" i="14"/>
  <c r="J16" i="14"/>
  <c r="I44" i="13"/>
  <c r="D40" i="12"/>
  <c r="D17" i="8"/>
  <c r="M43" i="6"/>
  <c r="G65" i="28"/>
  <c r="F58" i="22"/>
  <c r="G17" i="20"/>
  <c r="D47" i="17"/>
  <c r="G61" i="14"/>
  <c r="N27" i="14"/>
  <c r="G60" i="13"/>
  <c r="N15" i="13"/>
  <c r="D48" i="10"/>
  <c r="M55" i="6"/>
  <c r="G65" i="5"/>
  <c r="D72" i="4"/>
  <c r="R50" i="4"/>
  <c r="E29" i="4"/>
  <c r="L12" i="4"/>
  <c r="BJ71" i="3"/>
  <c r="AP69" i="3"/>
  <c r="F67" i="3"/>
  <c r="BZ64" i="3"/>
  <c r="BI62" i="3"/>
  <c r="BG60" i="3"/>
  <c r="BC58" i="3"/>
  <c r="AY56" i="3"/>
  <c r="AW54" i="3"/>
  <c r="AS52" i="3"/>
  <c r="AQ50" i="3"/>
  <c r="AM48" i="3"/>
  <c r="AI46" i="3"/>
  <c r="S44" i="3"/>
  <c r="O42" i="3"/>
  <c r="K40" i="3"/>
  <c r="I38" i="3"/>
  <c r="E36" i="3"/>
  <c r="CT33" i="3"/>
  <c r="CO31" i="3"/>
  <c r="CI29" i="3"/>
  <c r="CG27" i="3"/>
  <c r="CC25" i="3"/>
  <c r="CA23" i="3"/>
  <c r="BI21" i="3"/>
  <c r="BE19" i="3"/>
  <c r="BC17" i="3"/>
  <c r="AY15" i="3"/>
  <c r="BM13" i="3"/>
  <c r="CR11" i="3"/>
  <c r="AC10" i="3"/>
  <c r="BE8" i="3"/>
  <c r="H72" i="2"/>
  <c r="T61" i="2"/>
  <c r="L51" i="2"/>
  <c r="F68" i="26"/>
  <c r="E70" i="22"/>
  <c r="G23" i="21"/>
  <c r="L51" i="19"/>
  <c r="H8" i="19"/>
  <c r="D32" i="15"/>
  <c r="J58" i="14"/>
  <c r="D38" i="14"/>
  <c r="I18" i="14"/>
  <c r="I57" i="13"/>
  <c r="M20" i="13"/>
  <c r="E36" i="11"/>
  <c r="D34" i="7"/>
  <c r="F35" i="6"/>
  <c r="E53" i="5"/>
  <c r="T71" i="4"/>
  <c r="D56" i="4"/>
  <c r="R39" i="4"/>
  <c r="O23" i="4"/>
  <c r="H10" i="4"/>
  <c r="AT71" i="3"/>
  <c r="AO69" i="3"/>
  <c r="AI67" i="3"/>
  <c r="AF65" i="3"/>
  <c r="AA63" i="3"/>
  <c r="AJ61" i="3"/>
  <c r="AV59" i="3"/>
  <c r="BH57" i="3"/>
  <c r="BR55" i="3"/>
  <c r="CD53" i="3"/>
  <c r="CQ51" i="3"/>
  <c r="L50" i="3"/>
  <c r="X48" i="3"/>
  <c r="AH46" i="3"/>
  <c r="AT44" i="3"/>
  <c r="BD42" i="3"/>
  <c r="BP40" i="3"/>
  <c r="CB38" i="3"/>
  <c r="CN36" i="3"/>
  <c r="J35" i="3"/>
  <c r="T33" i="3"/>
  <c r="M36" i="28"/>
  <c r="G19" i="25"/>
  <c r="H24" i="22"/>
  <c r="D26" i="20"/>
  <c r="I33" i="19"/>
  <c r="D10" i="17"/>
  <c r="G9" i="15"/>
  <c r="T54" i="14"/>
  <c r="L36" i="14"/>
  <c r="D18" i="14"/>
  <c r="M59" i="13"/>
  <c r="I26" i="13"/>
  <c r="D71" i="11"/>
  <c r="D67" i="8"/>
  <c r="J55" i="6"/>
  <c r="G14" i="6"/>
  <c r="F34" i="5"/>
  <c r="M66" i="4"/>
  <c r="I50" i="4"/>
  <c r="G34" i="4"/>
  <c r="E19" i="4"/>
  <c r="BY72" i="3"/>
  <c r="E38" i="26"/>
  <c r="F12" i="20"/>
  <c r="E64" i="22"/>
  <c r="D51" i="17"/>
  <c r="J18" i="6"/>
  <c r="D35" i="19"/>
  <c r="H23" i="13"/>
  <c r="I50" i="25"/>
  <c r="F30" i="15"/>
  <c r="D50" i="12"/>
  <c r="M63" i="4"/>
  <c r="F7" i="25"/>
  <c r="H59" i="19"/>
  <c r="G34" i="14"/>
  <c r="D10" i="11"/>
  <c r="R49" i="4"/>
  <c r="E21" i="24"/>
  <c r="D43" i="16"/>
  <c r="K47" i="13"/>
  <c r="E48" i="5"/>
  <c r="BF69" i="3"/>
  <c r="N58" i="3"/>
  <c r="AD47" i="3"/>
  <c r="AL37" i="3"/>
  <c r="BB26" i="3"/>
  <c r="V15" i="3"/>
  <c r="I44" i="22"/>
  <c r="D16" i="17"/>
  <c r="S39" i="14"/>
  <c r="N12" i="13"/>
  <c r="L52" i="6"/>
  <c r="T62" i="4"/>
  <c r="M7" i="4"/>
  <c r="BU67" i="3"/>
  <c r="BQ60" i="3"/>
  <c r="Y55" i="3"/>
  <c r="AC50" i="3"/>
  <c r="CC45" i="3"/>
  <c r="CG40" i="3"/>
  <c r="I36" i="3"/>
  <c r="BI31" i="3"/>
  <c r="BM26" i="3"/>
  <c r="BQ21" i="3"/>
  <c r="BU16" i="3"/>
  <c r="J33" i="28"/>
  <c r="D29" i="23"/>
  <c r="H66" i="20"/>
  <c r="H39" i="19"/>
  <c r="D70" i="24"/>
  <c r="G25" i="20"/>
  <c r="D62" i="18"/>
  <c r="H69" i="29"/>
  <c r="F21" i="25"/>
  <c r="G42" i="21"/>
  <c r="D43" i="19"/>
  <c r="D23" i="17"/>
  <c r="D13" i="28"/>
  <c r="K70" i="22"/>
  <c r="F42" i="21"/>
  <c r="K49" i="19"/>
  <c r="I7" i="19"/>
  <c r="G71" i="28"/>
  <c r="E12" i="24"/>
  <c r="H59" i="20"/>
  <c r="K25" i="19"/>
  <c r="D64" i="15"/>
  <c r="T56" i="14"/>
  <c r="L30" i="14"/>
  <c r="J7" i="14"/>
  <c r="M23" i="13"/>
  <c r="F13" i="11"/>
  <c r="D60" i="6"/>
  <c r="G13" i="6"/>
  <c r="M72" i="4"/>
  <c r="P46" i="4"/>
  <c r="J24" i="4"/>
  <c r="X72" i="3"/>
  <c r="CK68" i="3"/>
  <c r="AV65" i="3"/>
  <c r="E48" i="29"/>
  <c r="I30" i="25"/>
  <c r="G7" i="22"/>
  <c r="K63" i="19"/>
  <c r="D67" i="18"/>
  <c r="D7" i="15"/>
  <c r="O47" i="14"/>
  <c r="S26" i="14"/>
  <c r="H63" i="13"/>
  <c r="H19" i="13"/>
  <c r="F34" i="11"/>
  <c r="I67" i="6"/>
  <c r="F13" i="6"/>
  <c r="D46" i="26"/>
  <c r="K61" i="22"/>
  <c r="I37" i="20"/>
  <c r="I25" i="19"/>
  <c r="F68" i="15"/>
  <c r="H60" i="14"/>
  <c r="T35" i="14"/>
  <c r="N10" i="14"/>
  <c r="E42" i="13"/>
  <c r="D20" i="12"/>
  <c r="D67" i="7"/>
  <c r="G41" i="6"/>
  <c r="J48" i="28"/>
  <c r="E51" i="22"/>
  <c r="Q55" i="19"/>
  <c r="D12" i="17"/>
  <c r="K58" i="14"/>
  <c r="U25" i="14"/>
  <c r="J57" i="13"/>
  <c r="I10" i="13"/>
  <c r="D64" i="9"/>
  <c r="F53" i="6"/>
  <c r="G57" i="5"/>
  <c r="J69" i="4"/>
  <c r="H49" i="4"/>
  <c r="I26" i="4"/>
  <c r="J11" i="4"/>
  <c r="AU71" i="3"/>
  <c r="K69" i="3"/>
  <c r="CE66" i="3"/>
  <c r="BK64" i="3"/>
  <c r="AU62" i="3"/>
  <c r="AQ60" i="3"/>
  <c r="AO58" i="3"/>
  <c r="AK56" i="3"/>
  <c r="AI54" i="3"/>
  <c r="AE52" i="3"/>
  <c r="AA50" i="3"/>
  <c r="Y48" i="3"/>
  <c r="G46" i="3"/>
  <c r="CT43" i="3"/>
  <c r="CR41" i="3"/>
  <c r="CL39" i="3"/>
  <c r="CI37" i="3"/>
  <c r="CE35" i="3"/>
  <c r="CA33" i="3"/>
  <c r="BY31" i="3"/>
  <c r="BU29" i="3"/>
  <c r="BS27" i="3"/>
  <c r="BO25" i="3"/>
  <c r="AW23" i="3"/>
  <c r="AU21" i="3"/>
  <c r="AQ19" i="3"/>
  <c r="AM17" i="3"/>
  <c r="AK15" i="3"/>
  <c r="BA13" i="3"/>
  <c r="CC11" i="3"/>
  <c r="Q10" i="3"/>
  <c r="AS8" i="3"/>
  <c r="L71" i="2"/>
  <c r="D61" i="2"/>
  <c r="T49" i="2"/>
  <c r="G41" i="26"/>
  <c r="K64" i="22"/>
  <c r="G11" i="21"/>
  <c r="F47" i="19"/>
  <c r="D58" i="18"/>
  <c r="D25" i="15"/>
  <c r="L56" i="14"/>
  <c r="O36" i="14"/>
  <c r="P16" i="14"/>
  <c r="E54" i="13"/>
  <c r="M15" i="13"/>
  <c r="F25" i="11"/>
  <c r="E21" i="7"/>
  <c r="M31" i="6"/>
  <c r="F49" i="5"/>
  <c r="P70" i="4"/>
  <c r="L54" i="4"/>
  <c r="J38" i="4"/>
  <c r="M22" i="4"/>
  <c r="E9" i="4"/>
  <c r="AE71" i="3"/>
  <c r="Y69" i="3"/>
  <c r="T67" i="3"/>
  <c r="O65" i="3"/>
  <c r="L63" i="3"/>
  <c r="V61" i="3"/>
  <c r="AH59" i="3"/>
  <c r="AR57" i="3"/>
  <c r="BD55" i="3"/>
  <c r="BP53" i="3"/>
  <c r="BZ51" i="3"/>
  <c r="CN49" i="3"/>
  <c r="H48" i="3"/>
  <c r="T46" i="3"/>
  <c r="AF44" i="3"/>
  <c r="AP42" i="3"/>
  <c r="BB40" i="3"/>
  <c r="BL38" i="3"/>
  <c r="BX36" i="3"/>
  <c r="CK34" i="3"/>
  <c r="F33" i="3"/>
  <c r="F24" i="28"/>
  <c r="K11" i="25"/>
  <c r="G18" i="22"/>
  <c r="I16" i="20"/>
  <c r="M30" i="19"/>
  <c r="D56" i="16"/>
  <c r="U71" i="14"/>
  <c r="O53" i="14"/>
  <c r="G35" i="14"/>
  <c r="O16" i="14"/>
  <c r="H57" i="13"/>
  <c r="F24" i="13"/>
  <c r="D64" i="11"/>
  <c r="F55" i="26"/>
  <c r="P65" i="19"/>
  <c r="K52" i="22"/>
  <c r="D54" i="15"/>
  <c r="J15" i="6"/>
  <c r="G38" i="15"/>
  <c r="N20" i="13"/>
  <c r="I26" i="25"/>
  <c r="F26" i="15"/>
  <c r="D36" i="12"/>
  <c r="S61" i="4"/>
  <c r="D60" i="24"/>
  <c r="D15" i="19"/>
  <c r="I33" i="14"/>
  <c r="D56" i="8"/>
  <c r="E48" i="4"/>
  <c r="E9" i="24"/>
  <c r="F17" i="15"/>
  <c r="K14" i="13"/>
  <c r="S60" i="4"/>
  <c r="AT69" i="3"/>
  <c r="CD57" i="3"/>
  <c r="AX46" i="3"/>
  <c r="N37" i="3"/>
  <c r="AX25" i="3"/>
  <c r="BZ14" i="3"/>
  <c r="D64" i="21"/>
  <c r="E68" i="16"/>
  <c r="U33" i="14"/>
  <c r="E50" i="12"/>
  <c r="I50" i="6"/>
  <c r="O53" i="4"/>
  <c r="CR72" i="3"/>
  <c r="BM65" i="3"/>
  <c r="BE60" i="3"/>
  <c r="CR54" i="3"/>
  <c r="Q50" i="3"/>
  <c r="BQ45" i="3"/>
  <c r="BU40" i="3"/>
  <c r="BY35" i="3"/>
  <c r="CC30" i="3"/>
  <c r="AO26" i="3"/>
  <c r="AS21" i="3"/>
  <c r="BI16" i="3"/>
  <c r="I28" i="28"/>
  <c r="I72" i="22"/>
  <c r="H49" i="20"/>
  <c r="I58" i="28"/>
  <c r="D62" i="23"/>
  <c r="D69" i="19"/>
  <c r="D42" i="18"/>
  <c r="F53" i="29"/>
  <c r="J15" i="25"/>
  <c r="F34" i="21"/>
  <c r="G32" i="19"/>
  <c r="D70" i="16"/>
  <c r="E17" i="27"/>
  <c r="I67" i="22"/>
  <c r="G24" i="21"/>
  <c r="J47" i="19"/>
  <c r="D60" i="18"/>
  <c r="M23" i="28"/>
  <c r="D43" i="23"/>
  <c r="I44" i="20"/>
  <c r="E23" i="19"/>
  <c r="D58" i="15"/>
  <c r="P55" i="14"/>
  <c r="F29" i="14"/>
  <c r="I63" i="13"/>
  <c r="M21" i="13"/>
  <c r="D53" i="10"/>
  <c r="G57" i="6"/>
  <c r="J10" i="6"/>
  <c r="J71" i="4"/>
  <c r="H45" i="4"/>
  <c r="G19" i="4"/>
  <c r="H72" i="3"/>
  <c r="BH68" i="3"/>
  <c r="AH65" i="3"/>
  <c r="J35" i="29"/>
  <c r="E24" i="25"/>
  <c r="F63" i="21"/>
  <c r="F48" i="19"/>
  <c r="D46" i="18"/>
  <c r="O70" i="14"/>
  <c r="K46" i="14"/>
  <c r="Q25" i="14"/>
  <c r="N60" i="13"/>
  <c r="J17" i="13"/>
  <c r="D52" i="10"/>
  <c r="L64" i="6"/>
  <c r="F8" i="6"/>
  <c r="F30" i="26"/>
  <c r="K56" i="22"/>
  <c r="E29" i="20"/>
  <c r="K22" i="19"/>
  <c r="E40" i="15"/>
  <c r="T58" i="14"/>
  <c r="P33" i="14"/>
  <c r="N9" i="14"/>
  <c r="E40" i="13"/>
  <c r="D10" i="12"/>
  <c r="D57" i="7"/>
  <c r="G28" i="6"/>
  <c r="I38" i="28"/>
  <c r="L38" i="22"/>
  <c r="M51" i="19"/>
  <c r="D57" i="16"/>
  <c r="O56" i="14"/>
  <c r="I24" i="14"/>
  <c r="M51" i="13"/>
  <c r="N7" i="13"/>
  <c r="D30" i="9"/>
  <c r="M45" i="6"/>
  <c r="F53" i="5"/>
  <c r="G68" i="4"/>
  <c r="O46" i="4"/>
  <c r="F25" i="4"/>
  <c r="I10" i="4"/>
  <c r="O71" i="3"/>
  <c r="CH68" i="3"/>
  <c r="BN66" i="3"/>
  <c r="AT64" i="3"/>
  <c r="AG62" i="3"/>
  <c r="AC60" i="3"/>
  <c r="AA58" i="3"/>
  <c r="W56" i="3"/>
  <c r="S54" i="3"/>
  <c r="Q52" i="3"/>
  <c r="M50" i="3"/>
  <c r="CI47" i="3"/>
  <c r="CG45" i="3"/>
  <c r="CC43" i="3"/>
  <c r="CA41" i="3"/>
  <c r="BW39" i="3"/>
  <c r="BS37" i="3"/>
  <c r="BQ35" i="3"/>
  <c r="BM33" i="3"/>
  <c r="BK31" i="3"/>
  <c r="BG29" i="3"/>
  <c r="BC27" i="3"/>
  <c r="AM25" i="3"/>
  <c r="AI23" i="3"/>
  <c r="AE21" i="3"/>
  <c r="AC19" i="3"/>
  <c r="Y17" i="3"/>
  <c r="W15" i="3"/>
  <c r="AO13" i="3"/>
  <c r="BQ11" i="3"/>
  <c r="E10" i="3"/>
  <c r="AG8" i="3"/>
  <c r="P70" i="2"/>
  <c r="L59" i="2"/>
  <c r="I66" i="29"/>
  <c r="D23" i="26"/>
  <c r="E58" i="22"/>
  <c r="D65" i="20"/>
  <c r="P43" i="19"/>
  <c r="D24" i="18"/>
  <c r="F16" i="15"/>
  <c r="E55" i="14"/>
  <c r="H35" i="14"/>
  <c r="F15" i="14"/>
  <c r="E49" i="13"/>
  <c r="M12" i="13"/>
  <c r="E17" i="11"/>
  <c r="D8" i="7"/>
  <c r="D28" i="6"/>
  <c r="D46" i="5"/>
  <c r="I69" i="4"/>
  <c r="F53" i="4"/>
  <c r="E37" i="4"/>
  <c r="L21" i="4"/>
  <c r="D8" i="4"/>
  <c r="M71" i="3"/>
  <c r="H69" i="3"/>
  <c r="E67" i="3"/>
  <c r="CQ64" i="3"/>
  <c r="CK62" i="3"/>
  <c r="H61" i="3"/>
  <c r="T59" i="3"/>
  <c r="AD57" i="3"/>
  <c r="AP55" i="3"/>
  <c r="AZ53" i="3"/>
  <c r="BL51" i="3"/>
  <c r="BX49" i="3"/>
  <c r="CH47" i="3"/>
  <c r="F46" i="3"/>
  <c r="P44" i="3"/>
  <c r="AB42" i="3"/>
  <c r="AN40" i="3"/>
  <c r="AX38" i="3"/>
  <c r="BJ36" i="3"/>
  <c r="BT34" i="3"/>
  <c r="CF32" i="3"/>
  <c r="G9" i="28"/>
  <c r="D53" i="24"/>
  <c r="H10" i="22"/>
  <c r="F72" i="19"/>
  <c r="E27" i="19"/>
  <c r="D36" i="16"/>
  <c r="I70" i="14"/>
  <c r="S51" i="14"/>
  <c r="M33" i="14"/>
  <c r="E15" i="14"/>
  <c r="N53" i="13"/>
  <c r="L20" i="13"/>
  <c r="F52" i="11"/>
  <c r="D10" i="8"/>
  <c r="L48" i="6"/>
  <c r="F7" i="6"/>
  <c r="H26" i="5"/>
  <c r="R63" i="4"/>
  <c r="P47" i="4"/>
  <c r="L31" i="4"/>
  <c r="R16" i="4"/>
  <c r="AU72" i="3"/>
  <c r="AP70" i="3"/>
  <c r="AK68" i="3"/>
  <c r="AF66" i="3"/>
  <c r="AC64" i="3"/>
  <c r="AE62" i="3"/>
  <c r="AO60" i="3"/>
  <c r="BA58" i="3"/>
  <c r="BK56" i="3"/>
  <c r="BW54" i="3"/>
  <c r="CI52" i="3"/>
  <c r="E51" i="3"/>
  <c r="Q49" i="3"/>
  <c r="AA47" i="3"/>
  <c r="AM45" i="3"/>
  <c r="AY43" i="3"/>
  <c r="BI41" i="3"/>
  <c r="BU39" i="3"/>
  <c r="CE37" i="3"/>
  <c r="CT35" i="3"/>
  <c r="O34" i="3"/>
  <c r="I27" i="29"/>
  <c r="J21" i="25"/>
  <c r="E58" i="21"/>
  <c r="G49" i="19"/>
  <c r="D19" i="17"/>
  <c r="T67" i="14"/>
  <c r="I43" i="14"/>
  <c r="M18" i="14"/>
  <c r="K49" i="13"/>
  <c r="E66" i="12"/>
  <c r="D12" i="9"/>
  <c r="D43" i="6"/>
  <c r="E51" i="5"/>
  <c r="G67" i="4"/>
  <c r="P45" i="4"/>
  <c r="E24" i="4"/>
  <c r="CG72" i="3"/>
  <c r="Q70" i="3"/>
  <c r="E15" i="26"/>
  <c r="D65" i="19"/>
  <c r="D14" i="19"/>
  <c r="R64" i="14"/>
  <c r="F37" i="26"/>
  <c r="G35" i="15"/>
  <c r="L19" i="13"/>
  <c r="G23" i="25"/>
  <c r="F19" i="15"/>
  <c r="D48" i="7"/>
  <c r="D61" i="4"/>
  <c r="G66" i="22"/>
  <c r="N13" i="19"/>
  <c r="Q31" i="14"/>
  <c r="D42" i="8"/>
  <c r="G47" i="4"/>
  <c r="G70" i="21"/>
  <c r="F13" i="15"/>
  <c r="K7" i="13"/>
  <c r="S58" i="4"/>
  <c r="AH69" i="3"/>
  <c r="CH55" i="3"/>
  <c r="AH45" i="3"/>
  <c r="BF33" i="3"/>
  <c r="AL25" i="3"/>
  <c r="D64" i="29"/>
  <c r="F58" i="21"/>
  <c r="E60" i="16"/>
  <c r="E33" i="14"/>
  <c r="E41" i="12"/>
  <c r="N17" i="6"/>
  <c r="O51" i="4"/>
  <c r="CL71" i="3"/>
  <c r="BA65" i="3"/>
  <c r="AS60" i="3"/>
  <c r="CC54" i="3"/>
  <c r="CG49" i="3"/>
  <c r="CL44" i="3"/>
  <c r="AW40" i="3"/>
  <c r="BA35" i="3"/>
  <c r="BQ30" i="3"/>
  <c r="AC26" i="3"/>
  <c r="AG21" i="3"/>
  <c r="M16" i="3"/>
  <c r="D37" i="26"/>
  <c r="J61" i="22"/>
  <c r="D29" i="20"/>
  <c r="M51" i="28"/>
  <c r="K67" i="22"/>
  <c r="Q66" i="19"/>
  <c r="D22" i="18"/>
  <c r="F58" i="28"/>
  <c r="J10" i="25"/>
  <c r="I63" i="20"/>
  <c r="K30" i="19"/>
  <c r="D49" i="16"/>
  <c r="E65" i="26"/>
  <c r="E63" i="22"/>
  <c r="E52" i="20"/>
  <c r="G45" i="19"/>
  <c r="D16" i="18"/>
  <c r="J12" i="28"/>
  <c r="K71" i="22"/>
  <c r="E38" i="20"/>
  <c r="N20" i="19"/>
  <c r="F24" i="15"/>
  <c r="N54" i="14"/>
  <c r="T26" i="14"/>
  <c r="E61" i="13"/>
  <c r="I19" i="13"/>
  <c r="D33" i="10"/>
  <c r="M54" i="6"/>
  <c r="D61" i="5"/>
  <c r="D70" i="4"/>
  <c r="S42" i="4"/>
  <c r="G18" i="4"/>
  <c r="CH71" i="3"/>
  <c r="AT68" i="3"/>
  <c r="T65" i="3"/>
  <c r="J52" i="28"/>
  <c r="E17" i="25"/>
  <c r="F41" i="21"/>
  <c r="N44" i="19"/>
  <c r="D14" i="18"/>
  <c r="M69" i="14"/>
  <c r="G45" i="14"/>
  <c r="U19" i="14"/>
  <c r="N58" i="13"/>
  <c r="H13" i="13"/>
  <c r="D32" i="10"/>
  <c r="I62" i="6"/>
  <c r="E71" i="5"/>
  <c r="G11" i="26"/>
  <c r="G32" i="22"/>
  <c r="H21" i="20"/>
  <c r="E18" i="19"/>
  <c r="F34" i="15"/>
  <c r="R57" i="14"/>
  <c r="L32" i="14"/>
  <c r="J8" i="14"/>
  <c r="K29" i="13"/>
  <c r="D69" i="11"/>
  <c r="D36" i="7"/>
  <c r="M25" i="6"/>
  <c r="I25" i="28"/>
  <c r="I31" i="22"/>
  <c r="G47" i="19"/>
  <c r="D55" i="15"/>
  <c r="F55" i="14"/>
  <c r="M21" i="14"/>
  <c r="H49" i="13"/>
  <c r="E61" i="12"/>
  <c r="D69" i="8"/>
  <c r="L42" i="6"/>
  <c r="G49" i="5"/>
  <c r="P66" i="4"/>
  <c r="F45" i="4"/>
  <c r="P23" i="4"/>
  <c r="E8" i="4"/>
  <c r="CO70" i="3"/>
  <c r="BS68" i="3"/>
  <c r="AY66" i="3"/>
  <c r="AE64" i="3"/>
  <c r="S62" i="3"/>
  <c r="O60" i="3"/>
  <c r="K58" i="3"/>
  <c r="I56" i="3"/>
  <c r="E54" i="3"/>
  <c r="CT51" i="3"/>
  <c r="BY49" i="3"/>
  <c r="BU47" i="3"/>
  <c r="BS45" i="3"/>
  <c r="BO43" i="3"/>
  <c r="BK41" i="3"/>
  <c r="BI39" i="3"/>
  <c r="BE37" i="3"/>
  <c r="BC35" i="3"/>
  <c r="AY33" i="3"/>
  <c r="AU31" i="3"/>
  <c r="AS29" i="3"/>
  <c r="AA27" i="3"/>
  <c r="W25" i="3"/>
  <c r="U23" i="3"/>
  <c r="Q21" i="3"/>
  <c r="O19" i="3"/>
  <c r="K17" i="3"/>
  <c r="G15" i="3"/>
  <c r="AC13" i="3"/>
  <c r="BE11" i="3"/>
  <c r="CG9" i="3"/>
  <c r="U8" i="3"/>
  <c r="D69" i="2"/>
  <c r="P58" i="2"/>
  <c r="H51" i="29"/>
  <c r="J70" i="25"/>
  <c r="D51" i="22"/>
  <c r="G55" i="20"/>
  <c r="H40" i="19"/>
  <c r="D46" i="17"/>
  <c r="D10" i="15"/>
  <c r="P53" i="14"/>
  <c r="N33" i="14"/>
  <c r="H12" i="14"/>
  <c r="E46" i="13"/>
  <c r="H10" i="13"/>
  <c r="E8" i="11"/>
  <c r="G69" i="6"/>
  <c r="N24" i="6"/>
  <c r="H41" i="5"/>
  <c r="D68" i="4"/>
  <c r="T51" i="4"/>
  <c r="P35" i="4"/>
  <c r="H20" i="4"/>
  <c r="CT72" i="3"/>
  <c r="CN70" i="3"/>
  <c r="CG68" i="3"/>
  <c r="CB66" i="3"/>
  <c r="BY64" i="3"/>
  <c r="BV62" i="3"/>
  <c r="CH60" i="3"/>
  <c r="CU58" i="3"/>
  <c r="P57" i="3"/>
  <c r="AB55" i="3"/>
  <c r="AL53" i="3"/>
  <c r="AX51" i="3"/>
  <c r="BH49" i="3"/>
  <c r="BT47" i="3"/>
  <c r="CF45" i="3"/>
  <c r="CS43" i="3"/>
  <c r="N42" i="3"/>
  <c r="X40" i="3"/>
  <c r="AJ38" i="3"/>
  <c r="AV36" i="3"/>
  <c r="BF34" i="3"/>
  <c r="BR32" i="3"/>
  <c r="D37" i="27"/>
  <c r="E22" i="24"/>
  <c r="G68" i="21"/>
  <c r="G68" i="19"/>
  <c r="D24" i="19"/>
  <c r="D20" i="16"/>
  <c r="T68" i="14"/>
  <c r="J50" i="14"/>
  <c r="T31" i="14"/>
  <c r="N13" i="14"/>
  <c r="K51" i="13"/>
  <c r="I18" i="13"/>
  <c r="D43" i="11"/>
  <c r="D61" i="7"/>
  <c r="D45" i="6"/>
  <c r="D69" i="5"/>
  <c r="H22" i="5"/>
  <c r="J62" i="4"/>
  <c r="G46" i="4"/>
  <c r="H30" i="4"/>
  <c r="P15" i="4"/>
  <c r="AD72" i="3"/>
  <c r="AA70" i="3"/>
  <c r="V68" i="3"/>
  <c r="Q66" i="3"/>
  <c r="L64" i="3"/>
  <c r="O62" i="3"/>
  <c r="AA60" i="3"/>
  <c r="AM58" i="3"/>
  <c r="AW56" i="3"/>
  <c r="BI54" i="3"/>
  <c r="BS52" i="3"/>
  <c r="CE50" i="3"/>
  <c r="CT48" i="3"/>
  <c r="M47" i="3"/>
  <c r="Y45" i="3"/>
  <c r="AI43" i="3"/>
  <c r="AU41" i="3"/>
  <c r="BG39" i="3"/>
  <c r="BQ37" i="3"/>
  <c r="CC35" i="3"/>
  <c r="CO33" i="3"/>
  <c r="F9" i="29"/>
  <c r="K8" i="25"/>
  <c r="F37" i="21"/>
  <c r="P42" i="19"/>
  <c r="D54" i="16"/>
  <c r="N65" i="14"/>
  <c r="E41" i="14"/>
  <c r="I16" i="14"/>
  <c r="I45" i="13"/>
  <c r="E45" i="12"/>
  <c r="D34" i="8"/>
  <c r="M37" i="6"/>
  <c r="G45" i="5"/>
  <c r="E65" i="4"/>
  <c r="M43" i="4"/>
  <c r="J22" i="4"/>
  <c r="BI72" i="3"/>
  <c r="CH69" i="3"/>
  <c r="I17" i="25"/>
  <c r="Q38" i="19"/>
  <c r="G40" i="13"/>
  <c r="Q68" i="14"/>
  <c r="I18" i="6"/>
  <c r="K68" i="13"/>
  <c r="H29" i="4"/>
  <c r="L12" i="19"/>
  <c r="J45" i="13"/>
  <c r="T24" i="4"/>
  <c r="P44" i="14"/>
  <c r="M13" i="6"/>
  <c r="BB62" i="3"/>
  <c r="BV43" i="3"/>
  <c r="Z25" i="3"/>
  <c r="F15" i="25"/>
  <c r="Q65" i="14"/>
  <c r="D38" i="11"/>
  <c r="E68" i="4"/>
  <c r="AS69" i="3"/>
  <c r="CG58" i="3"/>
  <c r="BI49" i="3"/>
  <c r="Y43" i="3"/>
  <c r="AG33" i="3"/>
  <c r="BQ24" i="3"/>
  <c r="U18" i="3"/>
  <c r="H47" i="25"/>
  <c r="H16" i="20"/>
  <c r="L34" i="22"/>
  <c r="D27" i="19"/>
  <c r="I13" i="28"/>
  <c r="H52" i="20"/>
  <c r="D61" i="18"/>
  <c r="H37" i="25"/>
  <c r="H30" i="20"/>
  <c r="D60" i="17"/>
  <c r="J30" i="25"/>
  <c r="Q57" i="19"/>
  <c r="D13" i="15"/>
  <c r="N39" i="14"/>
  <c r="K46" i="13"/>
  <c r="D19" i="8"/>
  <c r="H57" i="5"/>
  <c r="J56" i="4"/>
  <c r="E13" i="4"/>
  <c r="P68" i="3"/>
  <c r="AD63" i="3"/>
  <c r="I51" i="22"/>
  <c r="Q34" i="19"/>
  <c r="I68" i="14"/>
  <c r="O32" i="14"/>
  <c r="H42" i="13"/>
  <c r="D36" i="9"/>
  <c r="I31" i="6"/>
  <c r="E56" i="24"/>
  <c r="K57" i="19"/>
  <c r="G28" i="15"/>
  <c r="F45" i="14"/>
  <c r="E65" i="13"/>
  <c r="E26" i="11"/>
  <c r="G49" i="6"/>
  <c r="F29" i="25"/>
  <c r="M33" i="19"/>
  <c r="Q53" i="14"/>
  <c r="N70" i="13"/>
  <c r="F64" i="11"/>
  <c r="F32" i="6"/>
  <c r="E12" i="5"/>
  <c r="R35" i="4"/>
  <c r="BL72" i="3"/>
  <c r="BD68" i="3"/>
  <c r="AW65" i="3"/>
  <c r="BA61" i="3"/>
  <c r="BW57" i="3"/>
  <c r="BY54" i="3"/>
  <c r="G51" i="3"/>
  <c r="AE47" i="3"/>
  <c r="BA43" i="3"/>
  <c r="BQ40" i="3"/>
  <c r="CO36" i="3"/>
  <c r="W33" i="3"/>
  <c r="Y30" i="3"/>
  <c r="AU26" i="3"/>
  <c r="BQ22" i="3"/>
  <c r="CO18" i="3"/>
  <c r="CT15" i="3"/>
  <c r="BI12" i="3"/>
  <c r="AW9" i="3"/>
  <c r="Q7" i="3"/>
  <c r="P54" i="2"/>
  <c r="J40" i="25"/>
  <c r="D46" i="20"/>
  <c r="N17" i="19"/>
  <c r="P65" i="14"/>
  <c r="T28" i="14"/>
  <c r="I62" i="13"/>
  <c r="D19" i="12"/>
  <c r="M58" i="6"/>
  <c r="F38" i="5"/>
  <c r="T59" i="4"/>
  <c r="I30" i="4"/>
  <c r="BK72" i="3"/>
  <c r="BU69" i="3"/>
  <c r="CT65" i="3"/>
  <c r="AF62" i="3"/>
  <c r="CD58" i="3"/>
  <c r="V56" i="3"/>
  <c r="BT52" i="3"/>
  <c r="AF49" i="3"/>
  <c r="BL46" i="3"/>
  <c r="V43" i="3"/>
  <c r="BV39" i="3"/>
  <c r="AF36" i="3"/>
  <c r="BL33" i="3"/>
  <c r="H70" i="25"/>
  <c r="G37" i="21"/>
  <c r="E40" i="19"/>
  <c r="F38" i="15"/>
  <c r="R45" i="14"/>
  <c r="G12" i="14"/>
  <c r="M34" i="13"/>
  <c r="D8" i="11"/>
  <c r="L62" i="6"/>
  <c r="H64" i="5"/>
  <c r="D8" i="5"/>
  <c r="E53" i="4"/>
  <c r="R28" i="4"/>
  <c r="H11" i="4"/>
  <c r="L71" i="3"/>
  <c r="BQ68" i="3"/>
  <c r="CS65" i="3"/>
  <c r="BD63" i="3"/>
  <c r="AI61" i="3"/>
  <c r="S59" i="3"/>
  <c r="CR56" i="3"/>
  <c r="AU54" i="3"/>
  <c r="AC52" i="3"/>
  <c r="K50" i="3"/>
  <c r="CG47" i="3"/>
  <c r="BO45" i="3"/>
  <c r="U43" i="3"/>
  <c r="CT40" i="3"/>
  <c r="CA38" i="3"/>
  <c r="BI36" i="3"/>
  <c r="AQ34" i="3"/>
  <c r="L57" i="28"/>
  <c r="I69" i="22"/>
  <c r="I27" i="20"/>
  <c r="E13" i="19"/>
  <c r="O71" i="14"/>
  <c r="F39" i="14"/>
  <c r="J10" i="14"/>
  <c r="J27" i="13"/>
  <c r="F12" i="11"/>
  <c r="L51" i="6"/>
  <c r="H40" i="5"/>
  <c r="O59" i="4"/>
  <c r="R34" i="4"/>
  <c r="D12" i="4"/>
  <c r="BD70" i="3"/>
  <c r="AP67" i="3"/>
  <c r="BN64" i="3"/>
  <c r="H62" i="3"/>
  <c r="AZ59" i="3"/>
  <c r="F57" i="3"/>
  <c r="AZ54" i="3"/>
  <c r="F52" i="3"/>
  <c r="AZ49" i="3"/>
  <c r="CU46" i="3"/>
  <c r="AX44" i="3"/>
  <c r="CU41" i="3"/>
  <c r="AX39" i="3"/>
  <c r="CU36" i="3"/>
  <c r="AV34" i="3"/>
  <c r="K32" i="3"/>
  <c r="F30" i="3"/>
  <c r="CT27" i="3"/>
  <c r="CN25" i="3"/>
  <c r="CG23" i="3"/>
  <c r="CB21" i="3"/>
  <c r="BY19" i="3"/>
  <c r="BT17" i="3"/>
  <c r="BO15" i="3"/>
  <c r="BZ13" i="3"/>
  <c r="L12" i="3"/>
  <c r="AM10" i="3"/>
  <c r="BN8" i="3"/>
  <c r="R72" i="2"/>
  <c r="I62" i="2"/>
  <c r="T51" i="2"/>
  <c r="D42" i="2"/>
  <c r="L32" i="2"/>
  <c r="T22" i="2"/>
  <c r="H13" i="2"/>
  <c r="O126" i="1"/>
  <c r="C114" i="1"/>
  <c r="K103" i="1"/>
  <c r="S91" i="1"/>
  <c r="G82" i="1"/>
  <c r="G38" i="26"/>
  <c r="E43" i="22"/>
  <c r="F13" i="20"/>
  <c r="E17" i="19"/>
  <c r="E31" i="15"/>
  <c r="D53" i="14"/>
  <c r="O28" i="14"/>
  <c r="K67" i="13"/>
  <c r="E23" i="13"/>
  <c r="D24" i="11"/>
  <c r="J65" i="6"/>
  <c r="D10" i="6"/>
  <c r="H14" i="5"/>
  <c r="H54" i="4"/>
  <c r="M32" i="4"/>
  <c r="H13" i="4"/>
  <c r="Y71" i="3"/>
  <c r="AX68" i="3"/>
  <c r="BV65" i="3"/>
  <c r="G63" i="3"/>
  <c r="BA60" i="3"/>
  <c r="G58" i="3"/>
  <c r="BA55" i="3"/>
  <c r="G53" i="3"/>
  <c r="AY50" i="3"/>
  <c r="E48" i="3"/>
  <c r="AY45" i="3"/>
  <c r="E43" i="3"/>
  <c r="AY40" i="3"/>
  <c r="CT37" i="3"/>
  <c r="AW35" i="3"/>
  <c r="CT32" i="3"/>
  <c r="CG30" i="3"/>
  <c r="CB28" i="3"/>
  <c r="BV26" i="3"/>
  <c r="BS24" i="3"/>
  <c r="BN22" i="3"/>
  <c r="BI20" i="3"/>
  <c r="BD18" i="3"/>
  <c r="BA16" i="3"/>
  <c r="AX14" i="3"/>
  <c r="BY12" i="3"/>
  <c r="L11" i="3"/>
  <c r="AM9" i="3"/>
  <c r="BN7" i="3"/>
  <c r="N66" i="2"/>
  <c r="E56" i="2"/>
  <c r="V45" i="2"/>
  <c r="J36" i="2"/>
  <c r="R26" i="2"/>
  <c r="F17" i="2"/>
  <c r="N7" i="2"/>
  <c r="U119" i="1"/>
  <c r="I108" i="1"/>
  <c r="Q96" i="1"/>
  <c r="E86" i="1"/>
  <c r="D70" i="28"/>
  <c r="E20" i="26"/>
  <c r="G22" i="13"/>
  <c r="K65" i="14"/>
  <c r="E39" i="22"/>
  <c r="M62" i="13"/>
  <c r="J28" i="4"/>
  <c r="E14" i="16"/>
  <c r="L16" i="13"/>
  <c r="F33" i="28"/>
  <c r="T38" i="14"/>
  <c r="S57" i="4"/>
  <c r="AP62" i="3"/>
  <c r="BJ43" i="3"/>
  <c r="AL22" i="3"/>
  <c r="D59" i="24"/>
  <c r="S62" i="14"/>
  <c r="F32" i="11"/>
  <c r="L50" i="4"/>
  <c r="AG69" i="3"/>
  <c r="BQ57" i="3"/>
  <c r="AW49" i="3"/>
  <c r="I42" i="3"/>
  <c r="U33" i="3"/>
  <c r="BE24" i="3"/>
  <c r="AS15" i="3"/>
  <c r="J43" i="25"/>
  <c r="D61" i="19"/>
  <c r="F30" i="22"/>
  <c r="H25" i="19"/>
  <c r="D72" i="27"/>
  <c r="D42" i="20"/>
  <c r="J68" i="29"/>
  <c r="D25" i="25"/>
  <c r="I18" i="20"/>
  <c r="D42" i="17"/>
  <c r="F24" i="25"/>
  <c r="I54" i="19"/>
  <c r="T71" i="14"/>
  <c r="R25" i="14"/>
  <c r="G36" i="13"/>
  <c r="D68" i="7"/>
  <c r="E54" i="5"/>
  <c r="H55" i="4"/>
  <c r="E12" i="4"/>
  <c r="AJ67" i="3"/>
  <c r="F42" i="28"/>
  <c r="D47" i="22"/>
  <c r="L32" i="19"/>
  <c r="G67" i="14"/>
  <c r="M31" i="14"/>
  <c r="F38" i="13"/>
  <c r="D14" i="9"/>
  <c r="G67" i="5"/>
  <c r="E36" i="24"/>
  <c r="G54" i="19"/>
  <c r="E18" i="15"/>
  <c r="D44" i="14"/>
  <c r="M54" i="13"/>
  <c r="D19" i="11"/>
  <c r="G23" i="6"/>
  <c r="E20" i="25"/>
  <c r="O30" i="19"/>
  <c r="T45" i="14"/>
  <c r="N65" i="13"/>
  <c r="F45" i="11"/>
  <c r="F28" i="6"/>
  <c r="L65" i="4"/>
  <c r="M34" i="4"/>
  <c r="AW72" i="3"/>
  <c r="AM68" i="3"/>
  <c r="AG65" i="3"/>
  <c r="AM61" i="3"/>
  <c r="BI57" i="3"/>
  <c r="CE53" i="3"/>
  <c r="CG50" i="3"/>
  <c r="O47" i="3"/>
  <c r="AM43" i="3"/>
  <c r="AO40" i="3"/>
  <c r="BK36" i="3"/>
  <c r="CG32" i="3"/>
  <c r="O29" i="3"/>
  <c r="AG26" i="3"/>
  <c r="BC22" i="3"/>
  <c r="BY18" i="3"/>
  <c r="CA15" i="3"/>
  <c r="AW12" i="3"/>
  <c r="AK9" i="3"/>
  <c r="H68" i="2"/>
  <c r="T53" i="2"/>
  <c r="E29" i="25"/>
  <c r="E35" i="20"/>
  <c r="N14" i="19"/>
  <c r="I64" i="14"/>
  <c r="M27" i="14"/>
  <c r="H43" i="13"/>
  <c r="D72" i="11"/>
  <c r="L55" i="6"/>
  <c r="G34" i="5"/>
  <c r="M58" i="4"/>
  <c r="S28" i="4"/>
  <c r="AV72" i="3"/>
  <c r="BR68" i="3"/>
  <c r="CB65" i="3"/>
  <c r="P62" i="3"/>
  <c r="BP58" i="3"/>
  <c r="H56" i="3"/>
  <c r="BF52" i="3"/>
  <c r="R49" i="3"/>
  <c r="BP45" i="3"/>
  <c r="H43" i="3"/>
  <c r="BH39" i="3"/>
  <c r="R36" i="3"/>
  <c r="AX33" i="3"/>
  <c r="F58" i="25"/>
  <c r="F23" i="21"/>
  <c r="O20" i="19"/>
  <c r="G31" i="15"/>
  <c r="I44" i="14"/>
  <c r="K10" i="14"/>
  <c r="H32" i="13"/>
  <c r="D44" i="10"/>
  <c r="L58" i="6"/>
  <c r="G60" i="5"/>
  <c r="S71" i="4"/>
  <c r="S51" i="4"/>
  <c r="J27" i="4"/>
  <c r="E10" i="4"/>
  <c r="CL70" i="3"/>
  <c r="AZ68" i="3"/>
  <c r="CA65" i="3"/>
  <c r="AO63" i="3"/>
  <c r="U61" i="3"/>
  <c r="CT58" i="3"/>
  <c r="CA56" i="3"/>
  <c r="AE54" i="3"/>
  <c r="O52" i="3"/>
  <c r="CL49" i="3"/>
  <c r="BS47" i="3"/>
  <c r="BA45" i="3"/>
  <c r="G43" i="3"/>
  <c r="CC40" i="3"/>
  <c r="BK38" i="3"/>
  <c r="AU36" i="3"/>
  <c r="AC34" i="3"/>
  <c r="M39" i="28"/>
  <c r="J60" i="22"/>
  <c r="G13" i="20"/>
  <c r="M9" i="19"/>
  <c r="S69" i="14"/>
  <c r="E37" i="14"/>
  <c r="I8" i="14"/>
  <c r="J23" i="13"/>
  <c r="D58" i="10"/>
  <c r="L47" i="6"/>
  <c r="F35" i="5"/>
  <c r="E58" i="4"/>
  <c r="R32" i="4"/>
  <c r="M10" i="4"/>
  <c r="AJ70" i="3"/>
  <c r="R67" i="3"/>
  <c r="AQ64" i="3"/>
  <c r="BZ61" i="3"/>
  <c r="AF59" i="3"/>
  <c r="BX56" i="3"/>
  <c r="AD54" i="3"/>
  <c r="BX51" i="3"/>
  <c r="AD49" i="3"/>
  <c r="BX46" i="3"/>
  <c r="AB44" i="3"/>
  <c r="BV41" i="3"/>
  <c r="AB39" i="3"/>
  <c r="BV36" i="3"/>
  <c r="AB34" i="3"/>
  <c r="CK31" i="3"/>
  <c r="CE29" i="3"/>
  <c r="BZ27" i="3"/>
  <c r="BW25" i="3"/>
  <c r="BR23" i="3"/>
  <c r="BM21" i="3"/>
  <c r="BH19" i="3"/>
  <c r="BE17" i="3"/>
  <c r="AZ15" i="3"/>
  <c r="BL13" i="3"/>
  <c r="CO11" i="3"/>
  <c r="Z10" i="3"/>
  <c r="BA8" i="3"/>
  <c r="U71" i="2"/>
  <c r="L61" i="2"/>
  <c r="V50" i="2"/>
  <c r="H41" i="2"/>
  <c r="P31" i="2"/>
  <c r="D22" i="2"/>
  <c r="L12" i="2"/>
  <c r="S125" i="1"/>
  <c r="G113" i="1"/>
  <c r="O102" i="1"/>
  <c r="C91" i="1"/>
  <c r="K81" i="1"/>
  <c r="G10" i="26"/>
  <c r="E35" i="22"/>
  <c r="M70" i="19"/>
  <c r="D13" i="19"/>
  <c r="F20" i="15"/>
  <c r="H51" i="14"/>
  <c r="N26" i="14"/>
  <c r="N63" i="13"/>
  <c r="G20" i="13"/>
  <c r="E12" i="11"/>
  <c r="N60" i="6"/>
  <c r="E72" i="5"/>
  <c r="D10" i="5"/>
  <c r="L52" i="4"/>
  <c r="S30" i="4"/>
  <c r="R11" i="4"/>
  <c r="G71" i="3"/>
  <c r="AE68" i="3"/>
  <c r="BD65" i="3"/>
  <c r="CD62" i="3"/>
  <c r="AJ60" i="3"/>
  <c r="CB57" i="3"/>
  <c r="AH55" i="3"/>
  <c r="CB52" i="3"/>
  <c r="AH50" i="3"/>
  <c r="CB47" i="3"/>
  <c r="AF45" i="3"/>
  <c r="BZ42" i="3"/>
  <c r="AF40" i="3"/>
  <c r="BZ37" i="3"/>
  <c r="AF35" i="3"/>
  <c r="BX32" i="3"/>
  <c r="BP30" i="3"/>
  <c r="BL28" i="3"/>
  <c r="BG26" i="3"/>
  <c r="BB24" i="3"/>
  <c r="AY22" i="3"/>
  <c r="AT20" i="3"/>
  <c r="AO18" i="3"/>
  <c r="AJ16" i="3"/>
  <c r="AK14" i="3"/>
  <c r="BL12" i="3"/>
  <c r="CO10" i="3"/>
  <c r="Z9" i="3"/>
  <c r="AZ7" i="3"/>
  <c r="Q65" i="2"/>
  <c r="H55" i="2"/>
  <c r="F45" i="2"/>
  <c r="N35" i="2"/>
  <c r="V25" i="2"/>
  <c r="J16" i="2"/>
  <c r="Q129" i="1"/>
  <c r="E119" i="1"/>
  <c r="M107" i="1"/>
  <c r="U95" i="1"/>
  <c r="I85" i="1"/>
  <c r="G20" i="25"/>
  <c r="F13" i="19"/>
  <c r="D71" i="12"/>
  <c r="Q54" i="14"/>
  <c r="F34" i="22"/>
  <c r="I61" i="13"/>
  <c r="F59" i="28"/>
  <c r="G69" i="15"/>
  <c r="E54" i="7"/>
  <c r="E69" i="25"/>
  <c r="D34" i="14"/>
  <c r="M46" i="4"/>
  <c r="R62" i="3"/>
  <c r="Z40" i="3"/>
  <c r="Z22" i="3"/>
  <c r="F49" i="20"/>
  <c r="S61" i="14"/>
  <c r="F26" i="11"/>
  <c r="G39" i="4"/>
  <c r="AC68" i="3"/>
  <c r="BE57" i="3"/>
  <c r="CR48" i="3"/>
  <c r="AK40" i="3"/>
  <c r="I33" i="3"/>
  <c r="CL23" i="3"/>
  <c r="AG15" i="3"/>
  <c r="E46" i="24"/>
  <c r="N55" i="19"/>
  <c r="D27" i="22"/>
  <c r="D24" i="17"/>
  <c r="E53" i="26"/>
  <c r="Q68" i="19"/>
  <c r="H61" i="29"/>
  <c r="E21" i="25"/>
  <c r="H13" i="20"/>
  <c r="E69" i="16"/>
  <c r="E47" i="22"/>
  <c r="G48" i="19"/>
  <c r="P70" i="14"/>
  <c r="J23" i="14"/>
  <c r="I34" i="13"/>
  <c r="D58" i="7"/>
  <c r="D47" i="5"/>
  <c r="P41" i="4"/>
  <c r="CU72" i="3"/>
  <c r="V67" i="3"/>
  <c r="G32" i="28"/>
  <c r="K42" i="22"/>
  <c r="D30" i="19"/>
  <c r="M61" i="14"/>
  <c r="S18" i="14"/>
  <c r="F36" i="13"/>
  <c r="D60" i="8"/>
  <c r="D64" i="5"/>
  <c r="E10" i="24"/>
  <c r="E48" i="19"/>
  <c r="F11" i="15"/>
  <c r="J31" i="14"/>
  <c r="I52" i="13"/>
  <c r="D13" i="11"/>
  <c r="M17" i="6"/>
  <c r="I12" i="25"/>
  <c r="O14" i="19"/>
  <c r="K44" i="14"/>
  <c r="I43" i="13"/>
  <c r="F36" i="11"/>
  <c r="L21" i="6"/>
  <c r="R62" i="4"/>
  <c r="G33" i="4"/>
  <c r="AF72" i="3"/>
  <c r="X68" i="3"/>
  <c r="P64" i="3"/>
  <c r="I61" i="3"/>
  <c r="AE57" i="3"/>
  <c r="BC53" i="3"/>
  <c r="BS50" i="3"/>
  <c r="CR46" i="3"/>
  <c r="W43" i="3"/>
  <c r="AU39" i="3"/>
  <c r="AW36" i="3"/>
  <c r="BS32" i="3"/>
  <c r="CR28" i="3"/>
  <c r="S26" i="3"/>
  <c r="AO22" i="3"/>
  <c r="BK18" i="3"/>
  <c r="CG14" i="3"/>
  <c r="AK12" i="3"/>
  <c r="Y9" i="3"/>
  <c r="L67" i="2"/>
  <c r="D53" i="2"/>
  <c r="D20" i="25"/>
  <c r="E26" i="20"/>
  <c r="D11" i="17"/>
  <c r="P62" i="14"/>
  <c r="T25" i="14"/>
  <c r="M40" i="13"/>
  <c r="E64" i="11"/>
  <c r="G52" i="6"/>
  <c r="E31" i="5"/>
  <c r="J50" i="4"/>
  <c r="O27" i="4"/>
  <c r="AE72" i="3"/>
  <c r="BC68" i="3"/>
  <c r="BK65" i="3"/>
  <c r="CS61" i="3"/>
  <c r="BB58" i="3"/>
  <c r="L55" i="3"/>
  <c r="AR52" i="3"/>
  <c r="CU48" i="3"/>
  <c r="BB45" i="3"/>
  <c r="CH42" i="3"/>
  <c r="AR39" i="3"/>
  <c r="CU35" i="3"/>
  <c r="BD32" i="3"/>
  <c r="F49" i="25"/>
  <c r="F11" i="21"/>
  <c r="G17" i="19"/>
  <c r="G24" i="15"/>
  <c r="M42" i="14"/>
  <c r="T8" i="14"/>
  <c r="L15" i="13"/>
  <c r="D19" i="10"/>
  <c r="F52" i="6"/>
  <c r="H56" i="5"/>
  <c r="O70" i="4"/>
  <c r="E49" i="4"/>
  <c r="G26" i="4"/>
  <c r="D9" i="4"/>
  <c r="BT70" i="3"/>
  <c r="G68" i="3"/>
  <c r="BI65" i="3"/>
  <c r="Z63" i="3"/>
  <c r="G61" i="3"/>
  <c r="CC58" i="3"/>
  <c r="AI56" i="3"/>
  <c r="Q54" i="3"/>
  <c r="CO51" i="3"/>
  <c r="BW49" i="3"/>
  <c r="BE47" i="3"/>
  <c r="K45" i="3"/>
  <c r="CG42" i="3"/>
  <c r="BO40" i="3"/>
  <c r="AW38" i="3"/>
  <c r="AE36" i="3"/>
  <c r="BY33" i="3"/>
  <c r="M19" i="28"/>
  <c r="D54" i="22"/>
  <c r="N70" i="19"/>
  <c r="D50" i="18"/>
  <c r="M63" i="14"/>
  <c r="O34" i="14"/>
  <c r="F72" i="13"/>
  <c r="H20" i="13"/>
  <c r="D18" i="10"/>
  <c r="L33" i="6"/>
  <c r="D30" i="5"/>
  <c r="H56" i="4"/>
  <c r="G31" i="4"/>
  <c r="S8" i="4"/>
  <c r="BM69" i="3"/>
  <c r="CN66" i="3"/>
  <c r="V64" i="3"/>
  <c r="BG61" i="3"/>
  <c r="M59" i="3"/>
  <c r="BG56" i="3"/>
  <c r="M54" i="3"/>
  <c r="BG51" i="3"/>
  <c r="K49" i="3"/>
  <c r="BE46" i="3"/>
  <c r="K44" i="3"/>
  <c r="BE41" i="3"/>
  <c r="K39" i="3"/>
  <c r="BC36" i="3"/>
  <c r="I34" i="3"/>
  <c r="BS31" i="3"/>
  <c r="BP29" i="3"/>
  <c r="BK27" i="3"/>
  <c r="BF25" i="3"/>
  <c r="BC23" i="3"/>
  <c r="AX21" i="3"/>
  <c r="AS19" i="3"/>
  <c r="AN17" i="3"/>
  <c r="AJ15" i="3"/>
  <c r="AY13" i="3"/>
  <c r="BZ11" i="3"/>
  <c r="M10" i="3"/>
  <c r="AN8" i="3"/>
  <c r="D71" i="2"/>
  <c r="N60" i="2"/>
  <c r="E50" i="2"/>
  <c r="L40" i="2"/>
  <c r="T30" i="2"/>
  <c r="H21" i="2"/>
  <c r="P11" i="2"/>
  <c r="C125" i="1"/>
  <c r="K112" i="1"/>
  <c r="S101" i="1"/>
  <c r="G90" i="1"/>
  <c r="O80" i="1"/>
  <c r="I62" i="25"/>
  <c r="E26" i="22"/>
  <c r="K65" i="19"/>
  <c r="L9" i="19"/>
  <c r="G10" i="15"/>
  <c r="G49" i="14"/>
  <c r="T24" i="14"/>
  <c r="I60" i="13"/>
  <c r="J16" i="13"/>
  <c r="D57" i="10"/>
  <c r="J56" i="6"/>
  <c r="D66" i="5"/>
  <c r="J72" i="4"/>
  <c r="T50" i="4"/>
  <c r="I29" i="4"/>
  <c r="L10" i="4"/>
  <c r="CA70" i="3"/>
  <c r="K68" i="3"/>
  <c r="AJ65" i="3"/>
  <c r="BK62" i="3"/>
  <c r="Q60" i="3"/>
  <c r="BK57" i="3"/>
  <c r="Q55" i="3"/>
  <c r="BK52" i="3"/>
  <c r="O50" i="3"/>
  <c r="BI47" i="3"/>
  <c r="O45" i="3"/>
  <c r="BI42" i="3"/>
  <c r="O40" i="3"/>
  <c r="BG37" i="3"/>
  <c r="M35" i="3"/>
  <c r="BG32" i="3"/>
  <c r="AZ30" i="3"/>
  <c r="AU28" i="3"/>
  <c r="AR26" i="3"/>
  <c r="AM24" i="3"/>
  <c r="AH22" i="3"/>
  <c r="AE20" i="3"/>
  <c r="Z18" i="3"/>
  <c r="U16" i="3"/>
  <c r="X14" i="3"/>
  <c r="AY12" i="3"/>
  <c r="BZ10" i="3"/>
  <c r="L9" i="3"/>
  <c r="AM7" i="3"/>
  <c r="T64" i="2"/>
  <c r="J54" i="2"/>
  <c r="J44" i="2"/>
  <c r="R34" i="2"/>
  <c r="F25" i="2"/>
  <c r="N15" i="2"/>
  <c r="U128" i="1"/>
  <c r="I118" i="1"/>
  <c r="Q106" i="1"/>
  <c r="E95" i="1"/>
  <c r="M84" i="1"/>
  <c r="E61" i="27"/>
  <c r="H60" i="22"/>
  <c r="E39" i="20"/>
  <c r="P25" i="19"/>
  <c r="D50" i="15"/>
  <c r="H57" i="14"/>
  <c r="S32" i="14"/>
  <c r="U7" i="14"/>
  <c r="M30" i="13"/>
  <c r="E49" i="11"/>
  <c r="E13" i="7"/>
  <c r="G19" i="6"/>
  <c r="G24" i="5"/>
  <c r="T57" i="4"/>
  <c r="I36" i="4"/>
  <c r="I16" i="4"/>
  <c r="BP71" i="3"/>
  <c r="CR68" i="3"/>
  <c r="Y66" i="3"/>
  <c r="AX63" i="3"/>
  <c r="CO60" i="3"/>
  <c r="AS58" i="3"/>
  <c r="E11" i="24"/>
  <c r="G37" i="29"/>
  <c r="D65" i="12"/>
  <c r="E38" i="14"/>
  <c r="E20" i="21"/>
  <c r="D40" i="7"/>
  <c r="F55" i="28"/>
  <c r="G51" i="15"/>
  <c r="E39" i="7"/>
  <c r="D43" i="25"/>
  <c r="J30" i="14"/>
  <c r="J45" i="4"/>
  <c r="AX55" i="3"/>
  <c r="CD39" i="3"/>
  <c r="AT21" i="3"/>
  <c r="D41" i="20"/>
  <c r="U59" i="14"/>
  <c r="E72" i="7"/>
  <c r="G37" i="4"/>
  <c r="AO65" i="3"/>
  <c r="AS57" i="3"/>
  <c r="BE48" i="3"/>
  <c r="CL38" i="3"/>
  <c r="BM32" i="3"/>
  <c r="BY23" i="3"/>
  <c r="U15" i="3"/>
  <c r="H53" i="22"/>
  <c r="J48" i="19"/>
  <c r="G16" i="22"/>
  <c r="E71" i="16"/>
  <c r="J59" i="25"/>
  <c r="P66" i="19"/>
  <c r="E53" i="29"/>
  <c r="F52" i="22"/>
  <c r="I7" i="20"/>
  <c r="E18" i="16"/>
  <c r="L42" i="22"/>
  <c r="O44" i="19"/>
  <c r="N69" i="14"/>
  <c r="J22" i="14"/>
  <c r="G9" i="13"/>
  <c r="D37" i="7"/>
  <c r="H43" i="5"/>
  <c r="M40" i="4"/>
  <c r="CB72" i="3"/>
  <c r="H67" i="3"/>
  <c r="I12" i="28"/>
  <c r="G29" i="21"/>
  <c r="J18" i="19"/>
  <c r="I60" i="14"/>
  <c r="O17" i="14"/>
  <c r="H34" i="13"/>
  <c r="D36" i="8"/>
  <c r="D25" i="29"/>
  <c r="E27" i="22"/>
  <c r="K44" i="19"/>
  <c r="T72" i="14"/>
  <c r="D30" i="14"/>
  <c r="I50" i="13"/>
  <c r="D49" i="10"/>
  <c r="G15" i="6"/>
  <c r="J24" i="22"/>
  <c r="P11" i="19"/>
  <c r="S42" i="14"/>
  <c r="N40" i="13"/>
  <c r="F17" i="11"/>
  <c r="L17" i="6"/>
  <c r="I61" i="4"/>
  <c r="M21" i="4"/>
  <c r="Q72" i="3"/>
  <c r="I68" i="3"/>
  <c r="CO63" i="3"/>
  <c r="CI60" i="3"/>
  <c r="Q57" i="3"/>
  <c r="AM53" i="3"/>
  <c r="BK49" i="3"/>
  <c r="CA46" i="3"/>
  <c r="I43" i="3"/>
  <c r="AE39" i="3"/>
  <c r="AI36" i="3"/>
  <c r="BE32" i="3"/>
  <c r="CA28" i="3"/>
  <c r="I25" i="3"/>
  <c r="AA22" i="3"/>
  <c r="AW18" i="3"/>
  <c r="BS14" i="3"/>
  <c r="Y12" i="3"/>
  <c r="M9" i="3"/>
  <c r="P66" i="2"/>
  <c r="I38" i="29"/>
  <c r="H12" i="25"/>
  <c r="F17" i="20"/>
  <c r="E56" i="16"/>
  <c r="F61" i="14"/>
  <c r="H24" i="14"/>
  <c r="K37" i="13"/>
  <c r="D45" i="10"/>
  <c r="M48" i="6"/>
  <c r="D27" i="5"/>
  <c r="G49" i="4"/>
  <c r="H26" i="4"/>
  <c r="P72" i="3"/>
  <c r="AL68" i="3"/>
  <c r="BH64" i="3"/>
  <c r="CB61" i="3"/>
  <c r="AN58" i="3"/>
  <c r="CN54" i="3"/>
  <c r="AD52" i="3"/>
  <c r="CB48" i="3"/>
  <c r="AN45" i="3"/>
  <c r="CQ41" i="3"/>
  <c r="AD39" i="3"/>
  <c r="CD35" i="3"/>
  <c r="G65" i="29"/>
  <c r="F39" i="25"/>
  <c r="E64" i="20"/>
  <c r="M14" i="19"/>
  <c r="I67" i="14"/>
  <c r="F41" i="14"/>
  <c r="M7" i="14"/>
  <c r="L12" i="13"/>
  <c r="D58" i="9"/>
  <c r="F42" i="6"/>
  <c r="D53" i="5"/>
  <c r="H69" i="4"/>
  <c r="D45" i="4"/>
  <c r="P24" i="4"/>
  <c r="S7" i="4"/>
  <c r="BE70" i="3"/>
  <c r="CD67" i="3"/>
  <c r="AT65" i="3"/>
  <c r="K63" i="3"/>
  <c r="CG60" i="3"/>
  <c r="BO58" i="3"/>
  <c r="U56" i="3"/>
  <c r="CT53" i="3"/>
  <c r="BY51" i="3"/>
  <c r="BG49" i="3"/>
  <c r="AQ47" i="3"/>
  <c r="CI44" i="3"/>
  <c r="BS42" i="3"/>
  <c r="BA40" i="3"/>
  <c r="AI38" i="3"/>
  <c r="Q36" i="3"/>
  <c r="BK33" i="3"/>
  <c r="E63" i="27"/>
  <c r="J43" i="22"/>
  <c r="L65" i="19"/>
  <c r="D71" i="17"/>
  <c r="Q61" i="14"/>
  <c r="U32" i="14"/>
  <c r="N67" i="13"/>
  <c r="K16" i="13"/>
  <c r="D47" i="9"/>
  <c r="L29" i="6"/>
  <c r="F25" i="5"/>
  <c r="I54" i="4"/>
  <c r="L29" i="4"/>
  <c r="J7" i="4"/>
  <c r="AU69" i="3"/>
  <c r="BS66" i="3"/>
  <c r="CU63" i="3"/>
  <c r="AP61" i="3"/>
  <c r="CK58" i="3"/>
  <c r="AN56" i="3"/>
  <c r="CH53" i="3"/>
  <c r="AN51" i="3"/>
  <c r="CH48" i="3"/>
  <c r="AN46" i="3"/>
  <c r="CF43" i="3"/>
  <c r="AL41" i="3"/>
  <c r="CF38" i="3"/>
  <c r="AL36" i="3"/>
  <c r="CF33" i="3"/>
  <c r="BD31" i="3"/>
  <c r="AY29" i="3"/>
  <c r="AV27" i="3"/>
  <c r="AQ25" i="3"/>
  <c r="AL23" i="3"/>
  <c r="AI21" i="3"/>
  <c r="AD19" i="3"/>
  <c r="X17" i="3"/>
  <c r="S15" i="3"/>
  <c r="AL13" i="3"/>
  <c r="BM11" i="3"/>
  <c r="CQ9" i="3"/>
  <c r="AA8" i="3"/>
  <c r="F70" i="2"/>
  <c r="Q59" i="2"/>
  <c r="H49" i="2"/>
  <c r="P39" i="2"/>
  <c r="D30" i="2"/>
  <c r="L20" i="2"/>
  <c r="T10" i="2"/>
  <c r="G124" i="1"/>
  <c r="O111" i="1"/>
  <c r="C101" i="1"/>
  <c r="K89" i="1"/>
  <c r="H63" i="29"/>
  <c r="E46" i="25"/>
  <c r="I16" i="22"/>
  <c r="L58" i="19"/>
  <c r="D49" i="18"/>
  <c r="J71" i="14"/>
  <c r="E47" i="14"/>
  <c r="L22" i="14"/>
  <c r="I56" i="13"/>
  <c r="F12" i="13"/>
  <c r="D17" i="10"/>
  <c r="G51" i="6"/>
  <c r="E60" i="5"/>
  <c r="L70" i="4"/>
  <c r="R48" i="4"/>
  <c r="H27" i="4"/>
  <c r="R8" i="4"/>
  <c r="BC70" i="3"/>
  <c r="CA67" i="3"/>
  <c r="L65" i="3"/>
  <c r="AQ62" i="3"/>
  <c r="CI59" i="3"/>
  <c r="AO57" i="3"/>
  <c r="CI54" i="3"/>
  <c r="AO52" i="3"/>
  <c r="CI49" i="3"/>
  <c r="AM47" i="3"/>
  <c r="CG44" i="3"/>
  <c r="AM42" i="3"/>
  <c r="CG39" i="3"/>
  <c r="AM37" i="3"/>
  <c r="CE34" i="3"/>
  <c r="AN32" i="3"/>
  <c r="AK30" i="3"/>
  <c r="AF28" i="3"/>
  <c r="AA26" i="3"/>
  <c r="X24" i="3"/>
  <c r="S22" i="3"/>
  <c r="N20" i="3"/>
  <c r="K18" i="3"/>
  <c r="F16" i="3"/>
  <c r="K14" i="3"/>
  <c r="AL12" i="3"/>
  <c r="BL10" i="3"/>
  <c r="CO8" i="3"/>
  <c r="Z7" i="3"/>
  <c r="V63" i="2"/>
  <c r="M53" i="2"/>
  <c r="N43" i="2"/>
  <c r="V33" i="2"/>
  <c r="J24" i="2"/>
  <c r="R14" i="2"/>
  <c r="E128" i="1"/>
  <c r="M116" i="1"/>
  <c r="U104" i="1"/>
  <c r="I94" i="1"/>
  <c r="Q83" i="1"/>
  <c r="D70" i="23"/>
  <c r="I59" i="22"/>
  <c r="F24" i="26"/>
  <c r="E16" i="14"/>
  <c r="I59" i="19"/>
  <c r="J61" i="6"/>
  <c r="F50" i="28"/>
  <c r="E48" i="15"/>
  <c r="I34" i="6"/>
  <c r="E64" i="21"/>
  <c r="H29" i="14"/>
  <c r="S24" i="4"/>
  <c r="CD54" i="3"/>
  <c r="BR39" i="3"/>
  <c r="Z19" i="3"/>
  <c r="D36" i="20"/>
  <c r="I27" i="14"/>
  <c r="E29" i="7"/>
  <c r="G36" i="4"/>
  <c r="BI64" i="3"/>
  <c r="AG57" i="3"/>
  <c r="AO47" i="3"/>
  <c r="BY38" i="3"/>
  <c r="U30" i="3"/>
  <c r="BM23" i="3"/>
  <c r="I15" i="3"/>
  <c r="G28" i="22"/>
  <c r="F45" i="19"/>
  <c r="F68" i="21"/>
  <c r="E61" i="16"/>
  <c r="D51" i="24"/>
  <c r="D64" i="19"/>
  <c r="D37" i="29"/>
  <c r="K48" i="22"/>
  <c r="K59" i="19"/>
  <c r="G72" i="15"/>
  <c r="I37" i="22"/>
  <c r="Q15" i="19"/>
  <c r="J68" i="14"/>
  <c r="L16" i="14"/>
  <c r="G7" i="13"/>
  <c r="D27" i="7"/>
  <c r="E40" i="5"/>
  <c r="F39" i="4"/>
  <c r="N71" i="3"/>
  <c r="BT66" i="3"/>
  <c r="D55" i="27"/>
  <c r="F19" i="21"/>
  <c r="P15" i="19"/>
  <c r="G59" i="14"/>
  <c r="I15" i="14"/>
  <c r="J11" i="13"/>
  <c r="E36" i="7"/>
  <c r="I15" i="29"/>
  <c r="K21" i="22"/>
  <c r="K42" i="19"/>
  <c r="P71" i="14"/>
  <c r="J24" i="14"/>
  <c r="K27" i="13"/>
  <c r="D29" i="10"/>
  <c r="M12" i="6"/>
  <c r="K18" i="22"/>
  <c r="K8" i="19"/>
  <c r="U39" i="14"/>
  <c r="N37" i="13"/>
  <c r="D46" i="8"/>
  <c r="J14" i="6"/>
  <c r="O58" i="4"/>
  <c r="I20" i="4"/>
  <c r="CS71" i="3"/>
  <c r="CF67" i="3"/>
  <c r="BX63" i="3"/>
  <c r="CR59" i="3"/>
  <c r="CT56" i="3"/>
  <c r="Y53" i="3"/>
  <c r="AU49" i="3"/>
  <c r="BM46" i="3"/>
  <c r="CI42" i="3"/>
  <c r="Q39" i="3"/>
  <c r="AM35" i="3"/>
  <c r="AQ32" i="3"/>
  <c r="BM28" i="3"/>
  <c r="CI24" i="3"/>
  <c r="K22" i="3"/>
  <c r="AI18" i="3"/>
  <c r="BE14" i="3"/>
  <c r="AS11" i="3"/>
  <c r="CR8" i="3"/>
  <c r="T65" i="2"/>
  <c r="H24" i="29"/>
  <c r="E53" i="24"/>
  <c r="G72" i="19"/>
  <c r="E37" i="16"/>
  <c r="T51" i="14"/>
  <c r="S22" i="14"/>
  <c r="N34" i="13"/>
  <c r="D20" i="10"/>
  <c r="G42" i="6"/>
  <c r="G19" i="5"/>
  <c r="R47" i="4"/>
  <c r="F19" i="4"/>
  <c r="CR71" i="3"/>
  <c r="W68" i="3"/>
  <c r="AS64" i="3"/>
  <c r="BN61" i="3"/>
  <c r="X58" i="3"/>
  <c r="BX54" i="3"/>
  <c r="AJ51" i="3"/>
  <c r="BN48" i="3"/>
  <c r="Z45" i="3"/>
  <c r="BX41" i="3"/>
  <c r="P39" i="3"/>
  <c r="BP35" i="3"/>
  <c r="G49" i="29"/>
  <c r="D44" i="23"/>
  <c r="F55" i="20"/>
  <c r="N11" i="19"/>
  <c r="O65" i="14"/>
  <c r="O39" i="14"/>
  <c r="L70" i="13"/>
  <c r="E10" i="13"/>
  <c r="D28" i="9"/>
  <c r="I38" i="6"/>
  <c r="E49" i="5"/>
  <c r="T67" i="4"/>
  <c r="O43" i="4"/>
  <c r="M23" i="4"/>
  <c r="CQ72" i="3"/>
  <c r="J70" i="3"/>
  <c r="BO67" i="3"/>
  <c r="AE65" i="3"/>
  <c r="CI62" i="3"/>
  <c r="BS60" i="3"/>
  <c r="W58" i="3"/>
  <c r="G56" i="3"/>
  <c r="CC53" i="3"/>
  <c r="BK51" i="3"/>
  <c r="AS49" i="3"/>
  <c r="CO46" i="3"/>
  <c r="BU44" i="3"/>
  <c r="BC42" i="3"/>
  <c r="AM40" i="3"/>
  <c r="U38" i="3"/>
  <c r="BO35" i="3"/>
  <c r="AW33" i="3"/>
  <c r="F72" i="26"/>
  <c r="H35" i="22"/>
  <c r="M58" i="19"/>
  <c r="D32" i="16"/>
  <c r="M59" i="14"/>
  <c r="T30" i="14"/>
  <c r="E64" i="13"/>
  <c r="G12" i="13"/>
  <c r="E71" i="7"/>
  <c r="F24" i="6"/>
  <c r="G20" i="5"/>
  <c r="M52" i="4"/>
  <c r="I27" i="4"/>
  <c r="AO72" i="3"/>
  <c r="W69" i="3"/>
  <c r="AV66" i="3"/>
  <c r="BT63" i="3"/>
  <c r="T61" i="3"/>
  <c r="BN58" i="3"/>
  <c r="T56" i="3"/>
  <c r="BL53" i="3"/>
  <c r="R51" i="3"/>
  <c r="BL48" i="3"/>
  <c r="R46" i="3"/>
  <c r="BL43" i="3"/>
  <c r="P41" i="3"/>
  <c r="BJ38" i="3"/>
  <c r="P36" i="3"/>
  <c r="BJ33" i="3"/>
  <c r="AO31" i="3"/>
  <c r="AJ29" i="3"/>
  <c r="AE27" i="3"/>
  <c r="AB25" i="3"/>
  <c r="W23" i="3"/>
  <c r="R21" i="3"/>
  <c r="L19" i="3"/>
  <c r="I17" i="3"/>
  <c r="CU14" i="3"/>
  <c r="Y13" i="3"/>
  <c r="AZ11" i="3"/>
  <c r="CA9" i="3"/>
  <c r="N8" i="3"/>
  <c r="I69" i="2"/>
  <c r="T58" i="2"/>
  <c r="L48" i="2"/>
  <c r="T38" i="2"/>
  <c r="H29" i="2"/>
  <c r="P19" i="2"/>
  <c r="D10" i="2"/>
  <c r="K123" i="1"/>
  <c r="S110" i="1"/>
  <c r="G99" i="1"/>
  <c r="O88" i="1"/>
  <c r="E43" i="29"/>
  <c r="H34" i="25"/>
  <c r="L9" i="22"/>
  <c r="J53" i="19"/>
  <c r="D70" i="17"/>
  <c r="R69" i="14"/>
  <c r="D45" i="14"/>
  <c r="K20" i="14"/>
  <c r="G53" i="13"/>
  <c r="K8" i="13"/>
  <c r="D46" i="9"/>
  <c r="J47" i="6"/>
  <c r="F55" i="5"/>
  <c r="M68" i="4"/>
  <c r="E47" i="4"/>
  <c r="L25" i="4"/>
  <c r="I7" i="4"/>
  <c r="AI70" i="3"/>
  <c r="BG67" i="3"/>
  <c r="CF64" i="3"/>
  <c r="X62" i="3"/>
  <c r="BR59" i="3"/>
  <c r="X57" i="3"/>
  <c r="BP54" i="3"/>
  <c r="V52" i="3"/>
  <c r="BP49" i="3"/>
  <c r="V47" i="3"/>
  <c r="BP44" i="3"/>
  <c r="T42" i="3"/>
  <c r="BN39" i="3"/>
  <c r="T37" i="3"/>
  <c r="BN34" i="3"/>
  <c r="Y32" i="3"/>
  <c r="T30" i="3"/>
  <c r="Q28" i="3"/>
  <c r="L26" i="3"/>
  <c r="G24" i="3"/>
  <c r="CU21" i="3"/>
  <c r="CO19" i="3"/>
  <c r="CH17" i="3"/>
  <c r="CE15" i="3"/>
  <c r="CN13" i="3"/>
  <c r="X12" i="3"/>
  <c r="AY10" i="3"/>
  <c r="BZ8" i="3"/>
  <c r="M7" i="3"/>
  <c r="E63" i="2"/>
  <c r="P52" i="2"/>
  <c r="R42" i="2"/>
  <c r="F33" i="2"/>
  <c r="N23" i="2"/>
  <c r="V13" i="2"/>
  <c r="I127" i="1"/>
  <c r="Q114" i="1"/>
  <c r="E104" i="1"/>
  <c r="M92" i="1"/>
  <c r="U82" i="1"/>
  <c r="E37" i="26"/>
  <c r="D43" i="22"/>
  <c r="E12" i="20"/>
  <c r="D17" i="19"/>
  <c r="F29" i="15"/>
  <c r="U52" i="14"/>
  <c r="L28" i="14"/>
  <c r="J67" i="13"/>
  <c r="N22" i="13"/>
  <c r="D23" i="11"/>
  <c r="I65" i="6"/>
  <c r="N9" i="6"/>
  <c r="G14" i="5"/>
  <c r="G54" i="4"/>
  <c r="L32" i="4"/>
  <c r="G13" i="4"/>
  <c r="X71" i="3"/>
  <c r="AW68" i="3"/>
  <c r="BU65" i="3"/>
  <c r="F63" i="3"/>
  <c r="AZ60" i="3"/>
  <c r="F58" i="3"/>
  <c r="E33" i="21"/>
  <c r="R26" i="14"/>
  <c r="E64" i="7"/>
  <c r="G47" i="6"/>
  <c r="L66" i="19"/>
  <c r="G41" i="4"/>
  <c r="D25" i="12"/>
  <c r="CS51" i="3"/>
  <c r="AT30" i="3"/>
  <c r="L31" i="19"/>
  <c r="L13" i="6"/>
  <c r="BE69" i="3"/>
  <c r="BU52" i="3"/>
  <c r="CG37" i="3"/>
  <c r="BA23" i="3"/>
  <c r="F56" i="25"/>
  <c r="D20" i="27"/>
  <c r="G48" i="15"/>
  <c r="D59" i="20"/>
  <c r="F39" i="26"/>
  <c r="J30" i="19"/>
  <c r="D22" i="22"/>
  <c r="D42" i="16"/>
  <c r="E59" i="13"/>
  <c r="M46" i="6"/>
  <c r="P57" i="4"/>
  <c r="T70" i="3"/>
  <c r="E62" i="25"/>
  <c r="E41" i="16"/>
  <c r="M39" i="14"/>
  <c r="E11" i="12"/>
  <c r="I52" i="28"/>
  <c r="I60" i="19"/>
  <c r="R49" i="14"/>
  <c r="G19" i="13"/>
  <c r="G10" i="6"/>
  <c r="I40" i="19"/>
  <c r="J18" i="14"/>
  <c r="E50" i="7"/>
  <c r="D20" i="5"/>
  <c r="R14" i="4"/>
  <c r="AJ66" i="3"/>
  <c r="CA59" i="3"/>
  <c r="O55" i="3"/>
  <c r="CE48" i="3"/>
  <c r="BG42" i="3"/>
  <c r="O37" i="3"/>
  <c r="BO30" i="3"/>
  <c r="AQ24" i="3"/>
  <c r="S18" i="3"/>
  <c r="E13" i="3"/>
  <c r="BM7" i="3"/>
  <c r="F63" i="28"/>
  <c r="E55" i="21"/>
  <c r="D72" i="14"/>
  <c r="U8" i="14"/>
  <c r="D59" i="9"/>
  <c r="D65" i="5"/>
  <c r="L42" i="4"/>
  <c r="BW70" i="3"/>
  <c r="R66" i="3"/>
  <c r="N60" i="3"/>
  <c r="AF54" i="3"/>
  <c r="AZ48" i="3"/>
  <c r="AZ43" i="3"/>
  <c r="BR37" i="3"/>
  <c r="D24" i="29"/>
  <c r="D55" i="21"/>
  <c r="F61" i="15"/>
  <c r="H27" i="14"/>
  <c r="H7" i="13"/>
  <c r="F69" i="6"/>
  <c r="E30" i="5"/>
  <c r="T40" i="4"/>
  <c r="I12" i="4"/>
  <c r="X69" i="3"/>
  <c r="BX64" i="3"/>
  <c r="BC60" i="3"/>
  <c r="AC57" i="3"/>
  <c r="W53" i="3"/>
  <c r="CA48" i="3"/>
  <c r="CE45" i="3"/>
  <c r="BW41" i="3"/>
  <c r="AO37" i="3"/>
  <c r="AI33" i="3"/>
  <c r="D40" i="24"/>
  <c r="L29" i="19"/>
  <c r="M55" i="14"/>
  <c r="L12" i="14"/>
  <c r="F50" i="11"/>
  <c r="F10" i="6"/>
  <c r="D51" i="4"/>
  <c r="D15" i="4"/>
  <c r="AG68" i="3"/>
  <c r="AF63" i="3"/>
  <c r="BS59" i="3"/>
  <c r="R55" i="3"/>
  <c r="AZ50" i="3"/>
  <c r="CO45" i="3"/>
  <c r="AN42" i="3"/>
  <c r="CA37" i="3"/>
  <c r="Z33" i="3"/>
  <c r="W30" i="3"/>
  <c r="AS26" i="3"/>
  <c r="BO22" i="3"/>
  <c r="CL18" i="3"/>
  <c r="G16" i="3"/>
  <c r="BM12" i="3"/>
  <c r="BA9" i="3"/>
  <c r="N7" i="3"/>
  <c r="L54" i="2"/>
  <c r="L36" i="2"/>
  <c r="T18" i="2"/>
  <c r="G128" i="1"/>
  <c r="O107" i="1"/>
  <c r="C87" i="1"/>
  <c r="E72" i="26"/>
  <c r="D55" i="20"/>
  <c r="E31" i="16"/>
  <c r="H43" i="14"/>
  <c r="D8" i="14"/>
  <c r="D9" i="12"/>
  <c r="L37" i="6"/>
  <c r="F20" i="5"/>
  <c r="E38" i="4"/>
  <c r="AN72" i="3"/>
  <c r="AO67" i="3"/>
  <c r="AY63" i="3"/>
  <c r="CI58" i="3"/>
  <c r="AC54" i="3"/>
  <c r="BU50" i="3"/>
  <c r="Q46" i="3"/>
  <c r="BD41" i="3"/>
  <c r="CT36" i="3"/>
  <c r="AP33" i="3"/>
  <c r="AX29" i="3"/>
  <c r="BT25" i="3"/>
  <c r="CC22" i="3"/>
  <c r="K19" i="3"/>
  <c r="AI15" i="3"/>
  <c r="K12" i="3"/>
  <c r="BM9" i="3"/>
  <c r="E70" i="2"/>
  <c r="U50" i="2"/>
  <c r="F37" i="2"/>
  <c r="N19" i="2"/>
  <c r="U124" i="1"/>
  <c r="I103" i="1"/>
  <c r="Q87" i="1"/>
  <c r="D10" i="26"/>
  <c r="H16" i="22"/>
  <c r="K48" i="19"/>
  <c r="D31" i="16"/>
  <c r="I59" i="14"/>
  <c r="M26" i="14"/>
  <c r="H56" i="13"/>
  <c r="E65" i="12"/>
  <c r="E69" i="7"/>
  <c r="N23" i="6"/>
  <c r="H9" i="5"/>
  <c r="P48" i="4"/>
  <c r="R23" i="4"/>
  <c r="AM72" i="3"/>
  <c r="S69" i="3"/>
  <c r="BC65" i="3"/>
  <c r="AN62" i="3"/>
  <c r="AX59" i="3"/>
  <c r="BE56" i="3"/>
  <c r="K54" i="3"/>
  <c r="BC51" i="3"/>
  <c r="I49" i="3"/>
  <c r="BC46" i="3"/>
  <c r="I44" i="3"/>
  <c r="BC41" i="3"/>
  <c r="G39" i="3"/>
  <c r="BA36" i="3"/>
  <c r="G34" i="3"/>
  <c r="BQ31" i="3"/>
  <c r="BL29" i="3"/>
  <c r="BI27" i="3"/>
  <c r="BD25" i="3"/>
  <c r="AY23" i="3"/>
  <c r="AV21" i="3"/>
  <c r="AP19" i="3"/>
  <c r="AK17" i="3"/>
  <c r="AF15" i="3"/>
  <c r="AW13" i="3"/>
  <c r="BX11" i="3"/>
  <c r="K10" i="3"/>
  <c r="AL8" i="3"/>
  <c r="U70" i="2"/>
  <c r="L60" i="2"/>
  <c r="V49" i="2"/>
  <c r="I40" i="2"/>
  <c r="Q30" i="2"/>
  <c r="E21" i="2"/>
  <c r="M11" i="2"/>
  <c r="T124" i="1"/>
  <c r="H112" i="1"/>
  <c r="P101" i="1"/>
  <c r="D90" i="1"/>
  <c r="L80" i="1"/>
  <c r="T66" i="1"/>
  <c r="H57" i="1"/>
  <c r="P46" i="1"/>
  <c r="D34" i="1"/>
  <c r="L19" i="1"/>
  <c r="I59" i="29"/>
  <c r="I44" i="25"/>
  <c r="E15" i="22"/>
  <c r="J58" i="19"/>
  <c r="D35" i="18"/>
  <c r="H71" i="14"/>
  <c r="S46" i="14"/>
  <c r="U21" i="14"/>
  <c r="E56" i="13"/>
  <c r="N11" i="13"/>
  <c r="D72" i="9"/>
  <c r="D51" i="6"/>
  <c r="D59" i="5"/>
  <c r="G70" i="4"/>
  <c r="O48" i="4"/>
  <c r="F27" i="4"/>
  <c r="O8" i="4"/>
  <c r="BA70" i="3"/>
  <c r="BY67" i="3"/>
  <c r="J65" i="3"/>
  <c r="AM62" i="3"/>
  <c r="CG59" i="3"/>
  <c r="AM57" i="3"/>
  <c r="F32" i="29"/>
  <c r="L54" i="22"/>
  <c r="M50" i="19"/>
  <c r="E45" i="15"/>
  <c r="S43" i="14"/>
  <c r="L72" i="13"/>
  <c r="E69" i="12"/>
  <c r="L71" i="6"/>
  <c r="D52" i="5"/>
  <c r="T56" i="4"/>
  <c r="L24" i="4"/>
  <c r="BD71" i="3"/>
  <c r="AT67" i="3"/>
  <c r="AL63" i="3"/>
  <c r="BF59" i="3"/>
  <c r="CB55" i="3"/>
  <c r="AT52" i="3"/>
  <c r="L49" i="3"/>
  <c r="BW45" i="3"/>
  <c r="AR42" i="3"/>
  <c r="L39" i="3"/>
  <c r="BU35" i="3"/>
  <c r="AS32" i="3"/>
  <c r="BQ29" i="3"/>
  <c r="CS26" i="3"/>
  <c r="Z24" i="3"/>
  <c r="AY21" i="3"/>
  <c r="BW18" i="3"/>
  <c r="H16" i="3"/>
  <c r="AZ13" i="3"/>
  <c r="AA11" i="3"/>
  <c r="CS8" i="3"/>
  <c r="E71" i="2"/>
  <c r="F57" i="2"/>
  <c r="Q43" i="2"/>
  <c r="U30" i="2"/>
  <c r="E18" i="2"/>
  <c r="H128" i="1"/>
  <c r="L112" i="1"/>
  <c r="P97" i="1"/>
  <c r="T83" i="1"/>
  <c r="Q68" i="1"/>
  <c r="H58" i="1"/>
  <c r="S46" i="1"/>
  <c r="I33" i="1"/>
  <c r="S16" i="1"/>
  <c r="AT10" i="3"/>
  <c r="E72" i="2"/>
  <c r="J53" i="2"/>
  <c r="T32" i="2"/>
  <c r="L11" i="2"/>
  <c r="G111" i="1"/>
  <c r="C88" i="1"/>
  <c r="C66" i="1"/>
  <c r="Q46" i="1"/>
  <c r="E23" i="1"/>
  <c r="D73" i="1"/>
  <c r="P37" i="1"/>
  <c r="O49" i="14"/>
  <c r="N16" i="13"/>
  <c r="E58" i="5"/>
  <c r="L26" i="4"/>
  <c r="BS67" i="3"/>
  <c r="W59" i="3"/>
  <c r="J52" i="3"/>
  <c r="AH44" i="3"/>
  <c r="H37" i="3"/>
  <c r="M30" i="3"/>
  <c r="BJ24" i="3"/>
  <c r="BO18" i="3"/>
  <c r="M13" i="3"/>
  <c r="BV7" i="3"/>
  <c r="M46" i="2"/>
  <c r="U18" i="2"/>
  <c r="D110" i="1"/>
  <c r="O77" i="1"/>
  <c r="G49" i="1"/>
  <c r="C13" i="1"/>
  <c r="G7" i="15"/>
  <c r="F55" i="13"/>
  <c r="L35" i="6"/>
  <c r="T31" i="4"/>
  <c r="BR67" i="3"/>
  <c r="V59" i="3"/>
  <c r="J50" i="3"/>
  <c r="CF42" i="3"/>
  <c r="E70" i="24"/>
  <c r="E10" i="20"/>
  <c r="D46" i="16"/>
  <c r="P52" i="14"/>
  <c r="P15" i="14"/>
  <c r="I22" i="13"/>
  <c r="D25" i="8"/>
  <c r="M8" i="6"/>
  <c r="M64" i="4"/>
  <c r="H32" i="4"/>
  <c r="BB72" i="3"/>
  <c r="AS68" i="3"/>
  <c r="AI64" i="3"/>
  <c r="AW60" i="3"/>
  <c r="BS56" i="3"/>
  <c r="V53" i="3"/>
  <c r="CE49" i="3"/>
  <c r="BB46" i="3"/>
  <c r="T43" i="3"/>
  <c r="CE39" i="3"/>
  <c r="AZ36" i="3"/>
  <c r="R33" i="3"/>
  <c r="AI30" i="3"/>
  <c r="BH27" i="3"/>
  <c r="CF24" i="3"/>
  <c r="Q22" i="3"/>
  <c r="AO19" i="3"/>
  <c r="BN16" i="3"/>
  <c r="H14" i="3"/>
  <c r="BG11" i="3"/>
  <c r="P68" i="2"/>
  <c r="P28" i="2"/>
  <c r="K116" i="1"/>
  <c r="Q77" i="1"/>
  <c r="O47" i="1"/>
  <c r="K10" i="1"/>
  <c r="D65" i="1"/>
  <c r="P26" i="1"/>
  <c r="I65" i="22"/>
  <c r="E27" i="15"/>
  <c r="E53" i="7"/>
  <c r="AY72" i="3"/>
  <c r="AI57" i="3"/>
  <c r="CC44" i="3"/>
  <c r="AJ32" i="3"/>
  <c r="BN21" i="3"/>
  <c r="Q12" i="3"/>
  <c r="E52" i="2"/>
  <c r="D129" i="1"/>
  <c r="K70" i="1"/>
  <c r="L28" i="1"/>
  <c r="I39" i="22"/>
  <c r="J36" i="14"/>
  <c r="I8" i="6"/>
  <c r="BW69" i="3"/>
  <c r="BO55" i="3"/>
  <c r="CB44" i="3"/>
  <c r="F41" i="25"/>
  <c r="E48" i="20"/>
  <c r="D30" i="18"/>
  <c r="N58" i="14"/>
  <c r="R21" i="14"/>
  <c r="G33" i="13"/>
  <c r="D67" i="9"/>
  <c r="G22" i="6"/>
  <c r="R69" i="4"/>
  <c r="L37" i="4"/>
  <c r="H8" i="4"/>
  <c r="O69" i="3"/>
  <c r="G65" i="3"/>
  <c r="L61" i="3"/>
  <c r="AJ57" i="3"/>
  <c r="BV53" i="3"/>
  <c r="AS50" i="3"/>
  <c r="K47" i="3"/>
  <c r="BT43" i="3"/>
  <c r="AQ40" i="3"/>
  <c r="I37" i="3"/>
  <c r="BT33" i="3"/>
  <c r="BX30" i="3"/>
  <c r="I28" i="3"/>
  <c r="AG25" i="3"/>
  <c r="BF22" i="3"/>
  <c r="CD19" i="3"/>
  <c r="O17" i="3"/>
  <c r="AQ14" i="3"/>
  <c r="R12" i="3"/>
  <c r="CF9" i="3"/>
  <c r="BG7" i="3"/>
  <c r="Q62" i="2"/>
  <c r="R48" i="2"/>
  <c r="V35" i="2"/>
  <c r="F23" i="2"/>
  <c r="J10" i="2"/>
  <c r="M119" i="1"/>
  <c r="Q103" i="1"/>
  <c r="U73" i="1"/>
  <c r="K41" i="1"/>
  <c r="D9" i="27"/>
  <c r="F22" i="19"/>
  <c r="K43" i="13"/>
  <c r="G48" i="4"/>
  <c r="BQ61" i="3"/>
  <c r="AV48" i="3"/>
  <c r="BZ36" i="3"/>
  <c r="BX25" i="3"/>
  <c r="CO15" i="3"/>
  <c r="BF7" i="3"/>
  <c r="I27" i="2"/>
  <c r="P102" i="1"/>
  <c r="U58" i="1"/>
  <c r="H10" i="1"/>
  <c r="O32" i="19"/>
  <c r="J10" i="13"/>
  <c r="J39" i="4"/>
  <c r="AH62" i="3"/>
  <c r="BC49" i="3"/>
  <c r="E56" i="26"/>
  <c r="G44" i="19"/>
  <c r="N51" i="14"/>
  <c r="K39" i="13"/>
  <c r="L53" i="6"/>
  <c r="H58" i="4"/>
  <c r="E7" i="4"/>
  <c r="CI65" i="3"/>
  <c r="AK59" i="3"/>
  <c r="N53" i="3"/>
  <c r="AU47" i="3"/>
  <c r="BO41" i="3"/>
  <c r="BL36" i="3"/>
  <c r="BZ31" i="3"/>
  <c r="BO27" i="3"/>
  <c r="BG23" i="3"/>
  <c r="AY19" i="3"/>
  <c r="AO15" i="3"/>
  <c r="CE11" i="3"/>
  <c r="AR8" i="3"/>
  <c r="T60" i="2"/>
  <c r="Q40" i="2"/>
  <c r="M21" i="2"/>
  <c r="H125" i="1"/>
  <c r="D102" i="1"/>
  <c r="T80" i="1"/>
  <c r="D61" i="1"/>
  <c r="K44" i="1"/>
  <c r="P21" i="1"/>
  <c r="S64" i="1"/>
  <c r="K26" i="1"/>
  <c r="BX22" i="3"/>
  <c r="BF14" i="3"/>
  <c r="BU7" i="3"/>
  <c r="P33" i="2"/>
  <c r="G116" i="1"/>
  <c r="G52" i="19"/>
  <c r="E51" i="13"/>
  <c r="I36" i="6"/>
  <c r="G45" i="6"/>
  <c r="G58" i="14"/>
  <c r="I40" i="4"/>
  <c r="E50" i="11"/>
  <c r="CD51" i="3"/>
  <c r="BV28" i="3"/>
  <c r="E39" i="15"/>
  <c r="L11" i="6"/>
  <c r="AW64" i="3"/>
  <c r="M52" i="3"/>
  <c r="BU37" i="3"/>
  <c r="BY20" i="3"/>
  <c r="H52" i="25"/>
  <c r="D67" i="26"/>
  <c r="G42" i="15"/>
  <c r="P56" i="19"/>
  <c r="F53" i="25"/>
  <c r="H28" i="19"/>
  <c r="D18" i="22"/>
  <c r="G18" i="15"/>
  <c r="E53" i="13"/>
  <c r="J44" i="6"/>
  <c r="D33" i="4"/>
  <c r="F70" i="3"/>
  <c r="E9" i="25"/>
  <c r="E26" i="16"/>
  <c r="Q33" i="14"/>
  <c r="E69" i="11"/>
  <c r="M41" i="28"/>
  <c r="M15" i="19"/>
  <c r="J47" i="14"/>
  <c r="G17" i="13"/>
  <c r="I51" i="29"/>
  <c r="N36" i="19"/>
  <c r="U16" i="14"/>
  <c r="D22" i="7"/>
  <c r="H57" i="4"/>
  <c r="D7" i="4"/>
  <c r="S66" i="3"/>
  <c r="BK59" i="3"/>
  <c r="CO54" i="3"/>
  <c r="BO48" i="3"/>
  <c r="AW41" i="3"/>
  <c r="Y35" i="3"/>
  <c r="BA30" i="3"/>
  <c r="AC24" i="3"/>
  <c r="CE17" i="3"/>
  <c r="CG12" i="3"/>
  <c r="BA7" i="3"/>
  <c r="I48" i="28"/>
  <c r="N64" i="19"/>
  <c r="J70" i="14"/>
  <c r="N7" i="14"/>
  <c r="D29" i="9"/>
  <c r="H60" i="5"/>
  <c r="L34" i="4"/>
  <c r="BF70" i="3"/>
  <c r="AD64" i="3"/>
  <c r="CQ59" i="3"/>
  <c r="R54" i="3"/>
  <c r="BF47" i="3"/>
  <c r="AJ43" i="3"/>
  <c r="BD37" i="3"/>
  <c r="H9" i="29"/>
  <c r="G45" i="20"/>
  <c r="F54" i="15"/>
  <c r="S25" i="14"/>
  <c r="E60" i="12"/>
  <c r="D66" i="6"/>
  <c r="G18" i="5"/>
  <c r="P39" i="4"/>
  <c r="BJ72" i="3"/>
  <c r="G69" i="3"/>
  <c r="BG64" i="3"/>
  <c r="M60" i="3"/>
  <c r="O57" i="3"/>
  <c r="I53" i="3"/>
  <c r="BM48" i="3"/>
  <c r="BG44" i="3"/>
  <c r="AG41" i="3"/>
  <c r="AA37" i="3"/>
  <c r="S33" i="3"/>
  <c r="D65" i="23"/>
  <c r="H26" i="19"/>
  <c r="E53" i="14"/>
  <c r="L60" i="13"/>
  <c r="F37" i="11"/>
  <c r="F72" i="5"/>
  <c r="S48" i="4"/>
  <c r="I13" i="4"/>
  <c r="L68" i="3"/>
  <c r="H63" i="3"/>
  <c r="AU58" i="3"/>
  <c r="CK54" i="3"/>
  <c r="AI50" i="3"/>
  <c r="BV45" i="3"/>
  <c r="W42" i="3"/>
  <c r="BH37" i="3"/>
  <c r="CU32" i="3"/>
  <c r="U29" i="3"/>
  <c r="AB26" i="3"/>
  <c r="AZ22" i="3"/>
  <c r="BV18" i="3"/>
  <c r="CF15" i="3"/>
  <c r="AZ12" i="3"/>
  <c r="AN9" i="3"/>
  <c r="L68" i="2"/>
  <c r="N53" i="2"/>
  <c r="P35" i="2"/>
  <c r="D18" i="2"/>
  <c r="K127" i="1"/>
  <c r="S106" i="1"/>
  <c r="G86" i="1"/>
  <c r="I21" i="25"/>
  <c r="H39" i="20"/>
  <c r="E72" i="15"/>
  <c r="D41" i="14"/>
  <c r="E72" i="13"/>
  <c r="E60" i="11"/>
  <c r="D33" i="6"/>
  <c r="S66" i="4"/>
  <c r="J36" i="4"/>
  <c r="S72" i="3"/>
  <c r="Q67" i="3"/>
  <c r="AE63" i="3"/>
  <c r="BM58" i="3"/>
  <c r="L54" i="3"/>
  <c r="AY49" i="3"/>
  <c r="CN45" i="3"/>
  <c r="AK41" i="3"/>
  <c r="BU36" i="3"/>
  <c r="Y33" i="3"/>
  <c r="AI29" i="3"/>
  <c r="BE25" i="3"/>
  <c r="CA21" i="3"/>
  <c r="CK18" i="3"/>
  <c r="R15" i="3"/>
  <c r="CN11" i="3"/>
  <c r="AZ9" i="3"/>
  <c r="H69" i="2"/>
  <c r="D50" i="2"/>
  <c r="J32" i="2"/>
  <c r="R18" i="2"/>
  <c r="E124" i="1"/>
  <c r="M102" i="1"/>
  <c r="U86" i="1"/>
  <c r="G62" i="25"/>
  <c r="E9" i="22"/>
  <c r="N42" i="19"/>
  <c r="F71" i="15"/>
  <c r="I55" i="14"/>
  <c r="S24" i="14"/>
  <c r="F53" i="13"/>
  <c r="E44" i="12"/>
  <c r="D51" i="7"/>
  <c r="N14" i="6"/>
  <c r="I72" i="4"/>
  <c r="D47" i="4"/>
  <c r="E22" i="4"/>
  <c r="R72" i="3"/>
  <c r="BT68" i="3"/>
  <c r="AI65" i="3"/>
  <c r="W62" i="3"/>
  <c r="AB59" i="3"/>
  <c r="AL56" i="3"/>
  <c r="CF53" i="3"/>
  <c r="AL51" i="3"/>
  <c r="CF48" i="3"/>
  <c r="AJ46" i="3"/>
  <c r="CD43" i="3"/>
  <c r="AJ41" i="3"/>
  <c r="CD38" i="3"/>
  <c r="AJ36" i="3"/>
  <c r="CB33" i="3"/>
  <c r="BB31" i="3"/>
  <c r="AW29" i="3"/>
  <c r="AR27" i="3"/>
  <c r="AO25" i="3"/>
  <c r="AJ23" i="3"/>
  <c r="AD21" i="3"/>
  <c r="AA19" i="3"/>
  <c r="V17" i="3"/>
  <c r="Q15" i="3"/>
  <c r="AJ13" i="3"/>
  <c r="BK11" i="3"/>
  <c r="CN9" i="3"/>
  <c r="Y8" i="3"/>
  <c r="D70" i="2"/>
  <c r="N59" i="2"/>
  <c r="E49" i="2"/>
  <c r="M39" i="2"/>
  <c r="U29" i="2"/>
  <c r="I20" i="2"/>
  <c r="Q10" i="2"/>
  <c r="D124" i="1"/>
  <c r="L111" i="1"/>
  <c r="T99" i="1"/>
  <c r="H89" i="1"/>
  <c r="P79" i="1"/>
  <c r="D66" i="1"/>
  <c r="L56" i="1"/>
  <c r="T45" i="1"/>
  <c r="H33" i="1"/>
  <c r="P18" i="1"/>
  <c r="F42" i="29"/>
  <c r="G33" i="25"/>
  <c r="E7" i="22"/>
  <c r="F53" i="19"/>
  <c r="D59" i="17"/>
  <c r="G69" i="14"/>
  <c r="T44" i="14"/>
  <c r="I20" i="14"/>
  <c r="H52" i="13"/>
  <c r="I8" i="13"/>
  <c r="D40" i="9"/>
  <c r="I46" i="6"/>
  <c r="G54" i="5"/>
  <c r="J68" i="4"/>
  <c r="T46" i="4"/>
  <c r="I25" i="4"/>
  <c r="G7" i="4"/>
  <c r="AF70" i="3"/>
  <c r="BE67" i="3"/>
  <c r="CC64" i="3"/>
  <c r="V62" i="3"/>
  <c r="BP59" i="3"/>
  <c r="T57" i="3"/>
  <c r="I69" i="28"/>
  <c r="J40" i="22"/>
  <c r="N41" i="19"/>
  <c r="E28" i="15"/>
  <c r="J40" i="14"/>
  <c r="M66" i="13"/>
  <c r="D39" i="12"/>
  <c r="G64" i="6"/>
  <c r="D44" i="5"/>
  <c r="S53" i="4"/>
  <c r="T21" i="4"/>
  <c r="V71" i="3"/>
  <c r="L67" i="3"/>
  <c r="CU62" i="3"/>
  <c r="Z59" i="3"/>
  <c r="AV55" i="3"/>
  <c r="R52" i="3"/>
  <c r="BX48" i="3"/>
  <c r="AU45" i="3"/>
  <c r="P42" i="3"/>
  <c r="BV38" i="3"/>
  <c r="AS35" i="3"/>
  <c r="U32" i="3"/>
  <c r="AT29" i="3"/>
  <c r="BR26" i="3"/>
  <c r="CT23" i="3"/>
  <c r="AA21" i="3"/>
  <c r="AZ18" i="3"/>
  <c r="BX15" i="3"/>
  <c r="AG13" i="3"/>
  <c r="G11" i="3"/>
  <c r="BV8" i="3"/>
  <c r="R69" i="2"/>
  <c r="T55" i="2"/>
  <c r="M42" i="2"/>
  <c r="Q29" i="2"/>
  <c r="U16" i="2"/>
  <c r="D127" i="1"/>
  <c r="H111" i="1"/>
  <c r="L96" i="1"/>
  <c r="P82" i="1"/>
  <c r="T67" i="1"/>
  <c r="K57" i="1"/>
  <c r="U45" i="1"/>
  <c r="K32" i="1"/>
  <c r="U15" i="1"/>
  <c r="J10" i="3"/>
  <c r="T70" i="2"/>
  <c r="F51" i="2"/>
  <c r="T31" i="2"/>
  <c r="L9" i="2"/>
  <c r="G110" i="1"/>
  <c r="S85" i="1"/>
  <c r="H64" i="1"/>
  <c r="U44" i="1"/>
  <c r="K21" i="1"/>
  <c r="L70" i="1"/>
  <c r="C34" i="1"/>
  <c r="J43" i="14"/>
  <c r="D67" i="12"/>
  <c r="D36" i="5"/>
  <c r="P19" i="4"/>
  <c r="BU66" i="3"/>
  <c r="CL58" i="3"/>
  <c r="AA51" i="3"/>
  <c r="BS43" i="3"/>
  <c r="Y36" i="3"/>
  <c r="CF29" i="3"/>
  <c r="R24" i="3"/>
  <c r="CU17" i="3"/>
  <c r="BA12" i="3"/>
  <c r="AP7" i="3"/>
  <c r="M45" i="2"/>
  <c r="Q15" i="2"/>
  <c r="T106" i="1"/>
  <c r="C73" i="1"/>
  <c r="M46" i="1"/>
  <c r="K9" i="1"/>
  <c r="T66" i="14"/>
  <c r="H37" i="13"/>
  <c r="J13" i="6"/>
  <c r="J23" i="4"/>
  <c r="BJ66" i="3"/>
  <c r="U58" i="3"/>
  <c r="CB49" i="3"/>
  <c r="G42" i="3"/>
  <c r="D68" i="23"/>
  <c r="O65" i="19"/>
  <c r="D12" i="16"/>
  <c r="Q49" i="14"/>
  <c r="S12" i="14"/>
  <c r="F17" i="13"/>
  <c r="E56" i="7"/>
  <c r="E67" i="5"/>
  <c r="F62" i="4"/>
  <c r="P29" i="4"/>
  <c r="Z72" i="3"/>
  <c r="O68" i="3"/>
  <c r="G64" i="3"/>
  <c r="W60" i="3"/>
  <c r="AS56" i="3"/>
  <c r="CQ52" i="3"/>
  <c r="BF49" i="3"/>
  <c r="AC46" i="3"/>
  <c r="CN42" i="3"/>
  <c r="BD39" i="3"/>
  <c r="AA36" i="3"/>
  <c r="CK32" i="3"/>
  <c r="O30" i="3"/>
  <c r="AM27" i="3"/>
  <c r="BL24" i="3"/>
  <c r="CK21" i="3"/>
  <c r="U19" i="3"/>
  <c r="AT16" i="3"/>
  <c r="CF13" i="3"/>
  <c r="AP11" i="3"/>
  <c r="R62" i="2"/>
  <c r="L25" i="2"/>
  <c r="G112" i="1"/>
  <c r="E73" i="1"/>
  <c r="S45" i="1"/>
  <c r="S7" i="1"/>
  <c r="L62" i="1"/>
  <c r="D23" i="1"/>
  <c r="J39" i="22"/>
  <c r="T70" i="14"/>
  <c r="L57" i="6"/>
  <c r="S71" i="3"/>
  <c r="K56" i="3"/>
  <c r="CU43" i="3"/>
  <c r="AS31" i="3"/>
  <c r="X21" i="3"/>
  <c r="AN11" i="3"/>
  <c r="Q47" i="2"/>
  <c r="P124" i="1"/>
  <c r="Q66" i="1"/>
  <c r="C23" i="1"/>
  <c r="E13" i="22"/>
  <c r="U23" i="14"/>
  <c r="G42" i="5"/>
  <c r="BO68" i="3"/>
  <c r="BC54" i="3"/>
  <c r="BR43" i="3"/>
  <c r="J24" i="25"/>
  <c r="H31" i="20"/>
  <c r="D31" i="17"/>
  <c r="T55" i="14"/>
  <c r="F19" i="14"/>
  <c r="E28" i="13"/>
  <c r="D17" i="9"/>
  <c r="G16" i="6"/>
  <c r="I67" i="4"/>
  <c r="T34" i="4"/>
  <c r="CI72" i="3"/>
  <c r="CA68" i="3"/>
  <c r="BQ64" i="3"/>
  <c r="BZ60" i="3"/>
  <c r="H57" i="3"/>
  <c r="AW53" i="3"/>
  <c r="T50" i="3"/>
  <c r="CC46" i="3"/>
  <c r="AU43" i="3"/>
  <c r="R40" i="3"/>
  <c r="CA36" i="3"/>
  <c r="AU33" i="3"/>
  <c r="BD30" i="3"/>
  <c r="CB27" i="3"/>
  <c r="O25" i="3"/>
  <c r="AM22" i="3"/>
  <c r="BL19" i="3"/>
  <c r="CK16" i="3"/>
  <c r="AA14" i="3"/>
  <c r="CS11" i="3"/>
  <c r="BP9" i="3"/>
  <c r="AQ7" i="3"/>
  <c r="N61" i="2"/>
  <c r="R47" i="2"/>
  <c r="V34" i="2"/>
  <c r="F22" i="2"/>
  <c r="J9" i="2"/>
  <c r="M118" i="1"/>
  <c r="Q102" i="1"/>
  <c r="I71" i="1"/>
  <c r="S36" i="1"/>
  <c r="G63" i="25"/>
  <c r="G15" i="19"/>
  <c r="E22" i="13"/>
  <c r="S34" i="4"/>
  <c r="BY60" i="3"/>
  <c r="AI47" i="3"/>
  <c r="BJ35" i="3"/>
  <c r="AF25" i="3"/>
  <c r="K15" i="3"/>
  <c r="F7" i="3"/>
  <c r="E24" i="2"/>
  <c r="L99" i="1"/>
  <c r="K55" i="1"/>
  <c r="G55" i="29"/>
  <c r="Q7" i="19"/>
  <c r="F56" i="11"/>
  <c r="O28" i="4"/>
  <c r="AG61" i="3"/>
  <c r="BT48" i="3"/>
  <c r="I67" i="25"/>
  <c r="K31" i="19"/>
  <c r="Q45" i="14"/>
  <c r="H30" i="13"/>
  <c r="J40" i="6"/>
  <c r="S54" i="4"/>
  <c r="AP72" i="3"/>
  <c r="AR65" i="3"/>
  <c r="BW58" i="3"/>
  <c r="BC52" i="3"/>
  <c r="CK46" i="3"/>
  <c r="W41" i="3"/>
  <c r="W36" i="3"/>
  <c r="AQ31" i="3"/>
  <c r="AI27" i="3"/>
  <c r="Y23" i="3"/>
  <c r="Q19" i="3"/>
  <c r="F15" i="3"/>
  <c r="BB11" i="3"/>
  <c r="P8" i="3"/>
  <c r="V58" i="2"/>
  <c r="V38" i="2"/>
  <c r="R19" i="2"/>
  <c r="M123" i="1"/>
  <c r="I99" i="1"/>
  <c r="I79" i="1"/>
  <c r="O59" i="1"/>
  <c r="U42" i="1"/>
  <c r="G19" i="1"/>
  <c r="G62" i="1"/>
  <c r="O21" i="1"/>
  <c r="L22" i="3"/>
  <c r="E14" i="3"/>
  <c r="U7" i="3"/>
  <c r="L30" i="2"/>
  <c r="C112" i="1"/>
  <c r="K68" i="1"/>
  <c r="C33" i="1"/>
  <c r="I59" i="20"/>
  <c r="J64" i="13"/>
  <c r="I71" i="4"/>
  <c r="BC67" i="3"/>
  <c r="CA54" i="3"/>
  <c r="AN43" i="3"/>
  <c r="N33" i="3"/>
  <c r="AX24" i="3"/>
  <c r="AF16" i="3"/>
  <c r="U9" i="3"/>
  <c r="U44" i="2"/>
  <c r="V7" i="2"/>
  <c r="D85" i="1"/>
  <c r="C49" i="1"/>
  <c r="L54" i="28"/>
  <c r="Q62" i="19"/>
  <c r="G60" i="14"/>
  <c r="L53" i="13"/>
  <c r="G60" i="6"/>
  <c r="D10" i="27"/>
  <c r="K72" i="25"/>
  <c r="N34" i="6"/>
  <c r="M14" i="6"/>
  <c r="G54" i="14"/>
  <c r="R25" i="4"/>
  <c r="M65" i="6"/>
  <c r="BR51" i="3"/>
  <c r="N19" i="3"/>
  <c r="E9" i="15"/>
  <c r="E65" i="5"/>
  <c r="CR63" i="3"/>
  <c r="CR51" i="3"/>
  <c r="AO35" i="3"/>
  <c r="AO20" i="3"/>
  <c r="L25" i="22"/>
  <c r="J37" i="25"/>
  <c r="G37" i="15"/>
  <c r="I28" i="19"/>
  <c r="G41" i="25"/>
  <c r="D25" i="19"/>
  <c r="D13" i="22"/>
  <c r="N61" i="14"/>
  <c r="K50" i="13"/>
  <c r="J41" i="6"/>
  <c r="P31" i="4"/>
  <c r="AF68" i="3"/>
  <c r="J71" i="22"/>
  <c r="D13" i="16"/>
  <c r="I14" i="14"/>
  <c r="F54" i="11"/>
  <c r="G61" i="25"/>
  <c r="H13" i="19"/>
  <c r="J46" i="14"/>
  <c r="G15" i="13"/>
  <c r="J38" i="29"/>
  <c r="D49" i="15"/>
  <c r="D9" i="14"/>
  <c r="E8" i="7"/>
  <c r="E56" i="4"/>
  <c r="CA72" i="3"/>
  <c r="CU65" i="3"/>
  <c r="AW59" i="3"/>
  <c r="K53" i="3"/>
  <c r="BG47" i="3"/>
  <c r="AI41" i="3"/>
  <c r="K35" i="3"/>
  <c r="AM30" i="3"/>
  <c r="O24" i="3"/>
  <c r="CL16" i="3"/>
  <c r="AG11" i="3"/>
  <c r="AO7" i="3"/>
  <c r="G38" i="28"/>
  <c r="O59" i="19"/>
  <c r="J67" i="14"/>
  <c r="M70" i="13"/>
  <c r="D68" i="8"/>
  <c r="F15" i="5"/>
  <c r="T32" i="4"/>
  <c r="AQ70" i="3"/>
  <c r="O64" i="3"/>
  <c r="BX59" i="3"/>
  <c r="X53" i="3"/>
  <c r="AR47" i="3"/>
  <c r="BJ41" i="3"/>
  <c r="AP37" i="3"/>
  <c r="M62" i="28"/>
  <c r="M64" i="19"/>
  <c r="G46" i="15"/>
  <c r="G24" i="14"/>
  <c r="D46" i="12"/>
  <c r="M34" i="6"/>
  <c r="E15" i="5"/>
  <c r="I38" i="4"/>
  <c r="O72" i="3"/>
  <c r="CF68" i="3"/>
  <c r="AR64" i="3"/>
  <c r="CO59" i="3"/>
  <c r="CE55" i="3"/>
  <c r="BE52" i="3"/>
  <c r="AY48" i="3"/>
  <c r="AS44" i="3"/>
  <c r="S41" i="3"/>
  <c r="K37" i="3"/>
  <c r="E33" i="3"/>
  <c r="F26" i="22"/>
  <c r="E22" i="19"/>
  <c r="M51" i="14"/>
  <c r="J56" i="13"/>
  <c r="E24" i="11"/>
  <c r="E66" i="5"/>
  <c r="F47" i="4"/>
  <c r="T72" i="3"/>
  <c r="CC67" i="3"/>
  <c r="CE62" i="3"/>
  <c r="AD58" i="3"/>
  <c r="BS54" i="3"/>
  <c r="P50" i="3"/>
  <c r="AZ45" i="3"/>
  <c r="CO40" i="3"/>
  <c r="AN37" i="3"/>
  <c r="CA32" i="3"/>
  <c r="CU28" i="3"/>
  <c r="M26" i="3"/>
  <c r="AI22" i="3"/>
  <c r="BG18" i="3"/>
  <c r="CC14" i="3"/>
  <c r="AM12" i="3"/>
  <c r="AA9" i="3"/>
  <c r="N67" i="2"/>
  <c r="Q52" i="2"/>
  <c r="T34" i="2"/>
  <c r="H17" i="2"/>
  <c r="O122" i="1"/>
  <c r="C106" i="1"/>
  <c r="K85" i="1"/>
  <c r="J8" i="25"/>
  <c r="H27" i="20"/>
  <c r="F60" i="15"/>
  <c r="E39" i="14"/>
  <c r="J49" i="13"/>
  <c r="F49" i="11"/>
  <c r="J29" i="6"/>
  <c r="S64" i="4"/>
  <c r="P34" i="4"/>
  <c r="CK71" i="3"/>
  <c r="CL66" i="3"/>
  <c r="G62" i="3"/>
  <c r="AT58" i="3"/>
  <c r="CG53" i="3"/>
  <c r="AC49" i="3"/>
  <c r="BU45" i="3"/>
  <c r="O41" i="3"/>
  <c r="BB36" i="3"/>
  <c r="J32" i="3"/>
  <c r="T29" i="3"/>
  <c r="AP25" i="3"/>
  <c r="BL21" i="3"/>
  <c r="BU18" i="3"/>
  <c r="CT14" i="3"/>
  <c r="BY11" i="3"/>
  <c r="BM8" i="3"/>
  <c r="J68" i="2"/>
  <c r="F49" i="2"/>
  <c r="N31" i="2"/>
  <c r="V17" i="2"/>
  <c r="I123" i="1"/>
  <c r="Q101" i="1"/>
  <c r="E82" i="1"/>
  <c r="J45" i="25"/>
  <c r="G55" i="21"/>
  <c r="H38" i="19"/>
  <c r="E60" i="15"/>
  <c r="G51" i="14"/>
  <c r="K22" i="14"/>
  <c r="I49" i="13"/>
  <c r="D26" i="12"/>
  <c r="D31" i="7"/>
  <c r="D72" i="5"/>
  <c r="H70" i="4"/>
  <c r="G45" i="4"/>
  <c r="R20" i="4"/>
  <c r="CI71" i="3"/>
  <c r="AB68" i="3"/>
  <c r="K65" i="3"/>
  <c r="CU61" i="3"/>
  <c r="K59" i="3"/>
  <c r="P56" i="3"/>
  <c r="BJ53" i="3"/>
  <c r="P51" i="3"/>
  <c r="BJ48" i="3"/>
  <c r="P46" i="3"/>
  <c r="BH43" i="3"/>
  <c r="N41" i="3"/>
  <c r="BH38" i="3"/>
  <c r="N36" i="3"/>
  <c r="BH33" i="3"/>
  <c r="AM31" i="3"/>
  <c r="AH29" i="3"/>
  <c r="AC27" i="3"/>
  <c r="X25" i="3"/>
  <c r="T23" i="3"/>
  <c r="O21" i="3"/>
  <c r="J19" i="3"/>
  <c r="G17" i="3"/>
  <c r="CS14" i="3"/>
  <c r="W13" i="3"/>
  <c r="AX11" i="3"/>
  <c r="BY9" i="3"/>
  <c r="L8" i="3"/>
  <c r="F69" i="2"/>
  <c r="Q58" i="2"/>
  <c r="I48" i="2"/>
  <c r="Q38" i="2"/>
  <c r="E29" i="2"/>
  <c r="M19" i="2"/>
  <c r="U9" i="2"/>
  <c r="H123" i="1"/>
  <c r="P110" i="1"/>
  <c r="D99" i="1"/>
  <c r="L88" i="1"/>
  <c r="T77" i="1"/>
  <c r="H65" i="1"/>
  <c r="P55" i="1"/>
  <c r="D45" i="1"/>
  <c r="L32" i="1"/>
  <c r="T16" i="1"/>
  <c r="I20" i="29"/>
  <c r="E18" i="25"/>
  <c r="F49" i="21"/>
  <c r="I46" i="19"/>
  <c r="D9" i="17"/>
  <c r="E67" i="14"/>
  <c r="L42" i="14"/>
  <c r="U17" i="14"/>
  <c r="F48" i="13"/>
  <c r="D58" i="12"/>
  <c r="D66" i="8"/>
  <c r="F41" i="6"/>
  <c r="D49" i="5"/>
  <c r="L66" i="4"/>
  <c r="T44" i="4"/>
  <c r="L23" i="4"/>
  <c r="BX72" i="3"/>
  <c r="I70" i="3"/>
  <c r="AG67" i="3"/>
  <c r="BF64" i="3"/>
  <c r="CQ61" i="3"/>
  <c r="AT59" i="3"/>
  <c r="CQ56" i="3"/>
  <c r="M46" i="28"/>
  <c r="H29" i="22"/>
  <c r="O35" i="19"/>
  <c r="F14" i="15"/>
  <c r="P37" i="14"/>
  <c r="E62" i="13"/>
  <c r="D15" i="12"/>
  <c r="G58" i="6"/>
  <c r="E37" i="5"/>
  <c r="H51" i="4"/>
  <c r="T19" i="4"/>
  <c r="CF70" i="3"/>
  <c r="BX66" i="3"/>
  <c r="BR62" i="3"/>
  <c r="CQ58" i="3"/>
  <c r="V55" i="3"/>
  <c r="CG51" i="3"/>
  <c r="BB48" i="3"/>
  <c r="T45" i="3"/>
  <c r="CE41" i="3"/>
  <c r="AZ38" i="3"/>
  <c r="T35" i="3"/>
  <c r="CR31" i="3"/>
  <c r="Y29" i="3"/>
  <c r="AX26" i="3"/>
  <c r="BV23" i="3"/>
  <c r="G21" i="3"/>
  <c r="AE18" i="3"/>
  <c r="BD15" i="3"/>
  <c r="P13" i="3"/>
  <c r="CE10" i="3"/>
  <c r="BF8" i="3"/>
  <c r="Q68" i="2"/>
  <c r="R54" i="2"/>
  <c r="M41" i="2"/>
  <c r="Q28" i="2"/>
  <c r="U15" i="2"/>
  <c r="D126" i="1"/>
  <c r="H110" i="1"/>
  <c r="L95" i="1"/>
  <c r="P81" i="1"/>
  <c r="C67" i="1"/>
  <c r="M56" i="1"/>
  <c r="C45" i="1"/>
  <c r="M30" i="1"/>
  <c r="D15" i="1"/>
  <c r="BQ9" i="3"/>
  <c r="Q69" i="2"/>
  <c r="T48" i="2"/>
  <c r="P29" i="2"/>
  <c r="H8" i="2"/>
  <c r="C108" i="1"/>
  <c r="S84" i="1"/>
  <c r="M62" i="1"/>
  <c r="D44" i="1"/>
  <c r="O18" i="1"/>
  <c r="S66" i="1"/>
  <c r="K30" i="1"/>
  <c r="T33" i="14"/>
  <c r="D57" i="11"/>
  <c r="H12" i="5"/>
  <c r="H17" i="4"/>
  <c r="AL66" i="3"/>
  <c r="CO57" i="3"/>
  <c r="CS50" i="3"/>
  <c r="R43" i="3"/>
  <c r="CQ35" i="3"/>
  <c r="V29" i="3"/>
  <c r="BS23" i="3"/>
  <c r="BX17" i="3"/>
  <c r="CQ11" i="3"/>
  <c r="V71" i="2"/>
  <c r="I42" i="2"/>
  <c r="M14" i="2"/>
  <c r="P104" i="1"/>
  <c r="E72" i="1"/>
  <c r="U43" i="1"/>
  <c r="O7" i="1"/>
  <c r="S60" i="14"/>
  <c r="G26" i="13"/>
  <c r="G63" i="5"/>
  <c r="F17" i="4"/>
  <c r="AK66" i="3"/>
  <c r="CN57" i="3"/>
  <c r="CQ48" i="3"/>
  <c r="G59" i="29"/>
  <c r="E68" i="22"/>
  <c r="H58" i="19"/>
  <c r="F58" i="15"/>
  <c r="O46" i="14"/>
  <c r="Q9" i="14"/>
  <c r="L11" i="13"/>
  <c r="E27" i="7"/>
  <c r="G58" i="5"/>
  <c r="F59" i="4"/>
  <c r="R26" i="4"/>
  <c r="CE71" i="3"/>
  <c r="BW67" i="3"/>
  <c r="BM63" i="3"/>
  <c r="CE59" i="3"/>
  <c r="M56" i="3"/>
  <c r="BO52" i="3"/>
  <c r="AJ49" i="3"/>
  <c r="CU45" i="3"/>
  <c r="BM42" i="3"/>
  <c r="AJ39" i="3"/>
  <c r="CS35" i="3"/>
  <c r="BK32" i="3"/>
  <c r="CH29" i="3"/>
  <c r="S27" i="3"/>
  <c r="AR24" i="3"/>
  <c r="BP21" i="3"/>
  <c r="CT18" i="3"/>
  <c r="AA16" i="3"/>
  <c r="BP13" i="3"/>
  <c r="W11" i="3"/>
  <c r="F58" i="2"/>
  <c r="H22" i="2"/>
  <c r="C109" i="1"/>
  <c r="K71" i="1"/>
  <c r="G43" i="1"/>
  <c r="M98" i="1"/>
  <c r="C59" i="1"/>
  <c r="I21" i="1"/>
  <c r="L13" i="22"/>
  <c r="M58" i="14"/>
  <c r="M29" i="6"/>
  <c r="BX69" i="3"/>
  <c r="CE54" i="3"/>
  <c r="CK42" i="3"/>
  <c r="BC30" i="3"/>
  <c r="AG20" i="3"/>
  <c r="CB10" i="3"/>
  <c r="I43" i="2"/>
  <c r="L119" i="1"/>
  <c r="E64" i="1"/>
  <c r="I19" i="1"/>
  <c r="E49" i="21"/>
  <c r="N11" i="14"/>
  <c r="F12" i="5"/>
  <c r="AF67" i="3"/>
  <c r="BT53" i="3"/>
  <c r="BB42" i="3"/>
  <c r="E65" i="24"/>
  <c r="D10" i="20"/>
  <c r="E45" i="16"/>
  <c r="O52" i="14"/>
  <c r="O15" i="14"/>
  <c r="H22" i="13"/>
  <c r="D24" i="8"/>
  <c r="L8" i="6"/>
  <c r="L64" i="4"/>
  <c r="G32" i="4"/>
  <c r="BA72" i="3"/>
  <c r="AR68" i="3"/>
  <c r="AH64" i="3"/>
  <c r="AV60" i="3"/>
  <c r="BR56" i="3"/>
  <c r="U53" i="3"/>
  <c r="CD49" i="3"/>
  <c r="BA46" i="3"/>
  <c r="S43" i="3"/>
  <c r="CB39" i="3"/>
  <c r="AY36" i="3"/>
  <c r="Q33" i="3"/>
  <c r="AF30" i="3"/>
  <c r="BG27" i="3"/>
  <c r="CE24" i="3"/>
  <c r="P22" i="3"/>
  <c r="AN19" i="3"/>
  <c r="BM16" i="3"/>
  <c r="G14" i="3"/>
  <c r="BV11" i="3"/>
  <c r="AV9" i="3"/>
  <c r="W7" i="3"/>
  <c r="I60" i="2"/>
  <c r="N46" i="2"/>
  <c r="R33" i="2"/>
  <c r="V20" i="2"/>
  <c r="F8" i="2"/>
  <c r="I116" i="1"/>
  <c r="M101" i="1"/>
  <c r="Q67" i="1"/>
  <c r="E33" i="1"/>
  <c r="I24" i="25"/>
  <c r="D29" i="18"/>
  <c r="E37" i="12"/>
  <c r="G24" i="4"/>
  <c r="CC59" i="3"/>
  <c r="AZ46" i="3"/>
  <c r="CA34" i="3"/>
  <c r="AO24" i="3"/>
  <c r="AP14" i="3"/>
  <c r="M68" i="2"/>
  <c r="U19" i="2"/>
  <c r="H96" i="1"/>
  <c r="D51" i="1"/>
  <c r="M34" i="28"/>
  <c r="F67" i="15"/>
  <c r="D65" i="9"/>
  <c r="O21" i="4"/>
  <c r="K60" i="3"/>
  <c r="BD47" i="3"/>
  <c r="K32" i="25"/>
  <c r="I19" i="19"/>
  <c r="N41" i="14"/>
  <c r="I20" i="13"/>
  <c r="G30" i="6"/>
  <c r="P49" i="4"/>
  <c r="BV71" i="3"/>
  <c r="CA64" i="3"/>
  <c r="S58" i="3"/>
  <c r="T52" i="3"/>
  <c r="AQ46" i="3"/>
  <c r="BZ40" i="3"/>
  <c r="BX35" i="3"/>
  <c r="O31" i="3"/>
  <c r="E27" i="3"/>
  <c r="CL22" i="3"/>
  <c r="CA18" i="3"/>
  <c r="BR14" i="3"/>
  <c r="AD11" i="3"/>
  <c r="CF7" i="3"/>
  <c r="J57" i="2"/>
  <c r="M37" i="2"/>
  <c r="I18" i="2"/>
  <c r="D122" i="1"/>
  <c r="T97" i="1"/>
  <c r="G77" i="1"/>
  <c r="L58" i="1"/>
  <c r="Q41" i="1"/>
  <c r="D18" i="1"/>
  <c r="M59" i="1"/>
  <c r="C18" i="1"/>
  <c r="AO21" i="3"/>
  <c r="AS13" i="3"/>
  <c r="V68" i="2"/>
  <c r="H27" i="2"/>
  <c r="S108" i="1"/>
  <c r="F26" i="26"/>
  <c r="E48" i="25"/>
  <c r="I33" i="6"/>
  <c r="G40" i="5"/>
  <c r="N69" i="13"/>
  <c r="G58" i="21"/>
  <c r="M63" i="6"/>
  <c r="BB50" i="3"/>
  <c r="CS18" i="3"/>
  <c r="K72" i="14"/>
  <c r="H50" i="5"/>
  <c r="BE63" i="3"/>
  <c r="AC47" i="3"/>
  <c r="CG34" i="3"/>
  <c r="Y19" i="3"/>
  <c r="F23" i="22"/>
  <c r="K31" i="25"/>
  <c r="L51" i="28"/>
  <c r="G23" i="19"/>
  <c r="E45" i="22"/>
  <c r="F23" i="19"/>
  <c r="J7" i="22"/>
  <c r="N53" i="14"/>
  <c r="M48" i="13"/>
  <c r="J28" i="6"/>
  <c r="M30" i="4"/>
  <c r="BD66" i="3"/>
  <c r="E66" i="22"/>
  <c r="F63" i="15"/>
  <c r="E13" i="14"/>
  <c r="D8" i="10"/>
  <c r="J52" i="25"/>
  <c r="E11" i="19"/>
  <c r="H23" i="14"/>
  <c r="D62" i="12"/>
  <c r="E23" i="26"/>
  <c r="D40" i="15"/>
  <c r="O7" i="14"/>
  <c r="L69" i="6"/>
  <c r="I53" i="4"/>
  <c r="BX70" i="3"/>
  <c r="CC65" i="3"/>
  <c r="U59" i="3"/>
  <c r="CL52" i="3"/>
  <c r="AS47" i="3"/>
  <c r="U41" i="3"/>
  <c r="BW34" i="3"/>
  <c r="AY28" i="3"/>
  <c r="G23" i="3"/>
  <c r="BW16" i="3"/>
  <c r="I11" i="3"/>
  <c r="AC7" i="3"/>
  <c r="G24" i="28"/>
  <c r="M36" i="19"/>
  <c r="D49" i="14"/>
  <c r="H68" i="13"/>
  <c r="D45" i="8"/>
  <c r="D12" i="5"/>
  <c r="M31" i="4"/>
  <c r="AB70" i="3"/>
  <c r="CN63" i="3"/>
  <c r="J58" i="3"/>
  <c r="J53" i="3"/>
  <c r="AB47" i="3"/>
  <c r="AV41" i="3"/>
  <c r="AB37" i="3"/>
  <c r="E68" i="26"/>
  <c r="N59" i="19"/>
  <c r="H64" i="14"/>
  <c r="P22" i="14"/>
  <c r="E33" i="12"/>
  <c r="L31" i="6"/>
  <c r="F11" i="5"/>
  <c r="S36" i="4"/>
  <c r="CQ71" i="3"/>
  <c r="AY67" i="3"/>
  <c r="CL63" i="3"/>
  <c r="BW59" i="3"/>
  <c r="BQ55" i="3"/>
  <c r="AQ52" i="3"/>
  <c r="AK48" i="3"/>
  <c r="AE44" i="3"/>
  <c r="W40" i="3"/>
  <c r="CL36" i="3"/>
  <c r="CE32" i="3"/>
  <c r="J16" i="22"/>
  <c r="F17" i="19"/>
  <c r="H49" i="14"/>
  <c r="J53" i="13"/>
  <c r="D52" i="7"/>
  <c r="F60" i="5"/>
  <c r="S41" i="4"/>
  <c r="CO71" i="3"/>
  <c r="BH67" i="3"/>
  <c r="BL62" i="3"/>
  <c r="H58" i="3"/>
  <c r="AU53" i="3"/>
  <c r="CK49" i="3"/>
  <c r="AI45" i="3"/>
  <c r="BT40" i="3"/>
  <c r="U37" i="3"/>
  <c r="BH32" i="3"/>
  <c r="CC28" i="3"/>
  <c r="K25" i="3"/>
  <c r="T22" i="3"/>
  <c r="AP18" i="3"/>
  <c r="BL14" i="3"/>
  <c r="Z12" i="3"/>
  <c r="N9" i="3"/>
  <c r="Q66" i="2"/>
  <c r="P47" i="2"/>
  <c r="D34" i="2"/>
  <c r="L16" i="2"/>
  <c r="S121" i="1"/>
  <c r="G104" i="1"/>
  <c r="O84" i="1"/>
  <c r="E39" i="24"/>
  <c r="F49" i="19"/>
  <c r="E50" i="15"/>
  <c r="T36" i="14"/>
  <c r="H45" i="13"/>
  <c r="E37" i="11"/>
  <c r="D24" i="6"/>
  <c r="H63" i="4"/>
  <c r="D24" i="4"/>
  <c r="BQ71" i="3"/>
  <c r="BP66" i="3"/>
  <c r="BY61" i="3"/>
  <c r="AC58" i="3"/>
  <c r="BK53" i="3"/>
  <c r="J49" i="3"/>
  <c r="AW44" i="3"/>
  <c r="CN40" i="3"/>
  <c r="AK36" i="3"/>
  <c r="CI31" i="3"/>
  <c r="CT28" i="3"/>
  <c r="AA25" i="3"/>
  <c r="AW21" i="3"/>
  <c r="BS17" i="3"/>
  <c r="CB14" i="3"/>
  <c r="BL11" i="3"/>
  <c r="AZ8" i="3"/>
  <c r="M67" i="2"/>
  <c r="J48" i="2"/>
  <c r="R30" i="2"/>
  <c r="F13" i="2"/>
  <c r="M122" i="1"/>
  <c r="U99" i="1"/>
  <c r="I81" i="1"/>
  <c r="H33" i="25"/>
  <c r="D37" i="21"/>
  <c r="G34" i="19"/>
  <c r="F41" i="15"/>
  <c r="F49" i="14"/>
  <c r="J20" i="14"/>
  <c r="G45" i="13"/>
  <c r="E8" i="12"/>
  <c r="L70" i="6"/>
  <c r="H65" i="5"/>
  <c r="L68" i="4"/>
  <c r="H43" i="4"/>
  <c r="I19" i="4"/>
  <c r="AV71" i="3"/>
  <c r="J68" i="3"/>
  <c r="CE64" i="3"/>
  <c r="BX61" i="3"/>
  <c r="CF58" i="3"/>
  <c r="CO55" i="3"/>
  <c r="AS53" i="3"/>
  <c r="CO50" i="3"/>
  <c r="AQ48" i="3"/>
  <c r="CL45" i="3"/>
  <c r="AQ43" i="3"/>
  <c r="CL40" i="3"/>
  <c r="AQ38" i="3"/>
  <c r="CI35" i="3"/>
  <c r="AO33" i="3"/>
  <c r="V31" i="3"/>
  <c r="S29" i="3"/>
  <c r="N27" i="3"/>
  <c r="H25" i="3"/>
  <c r="CT22" i="3"/>
  <c r="CQ20" i="3"/>
  <c r="CI18" i="3"/>
  <c r="CD16" i="3"/>
  <c r="CA14" i="3"/>
  <c r="J13" i="3"/>
  <c r="AK11" i="3"/>
  <c r="BL9" i="3"/>
  <c r="CO7" i="3"/>
  <c r="I68" i="2"/>
  <c r="R57" i="2"/>
  <c r="M47" i="2"/>
  <c r="U37" i="2"/>
  <c r="I28" i="2"/>
  <c r="Q18" i="2"/>
  <c r="E9" i="2"/>
  <c r="L122" i="1"/>
  <c r="T109" i="1"/>
  <c r="H98" i="1"/>
  <c r="P87" i="1"/>
  <c r="D77" i="1"/>
  <c r="L64" i="1"/>
  <c r="T54" i="1"/>
  <c r="H44" i="1"/>
  <c r="P30" i="1"/>
  <c r="D16" i="1"/>
  <c r="L70" i="28"/>
  <c r="E71" i="24"/>
  <c r="G32" i="21"/>
  <c r="O41" i="19"/>
  <c r="D48" i="16"/>
  <c r="G65" i="14"/>
  <c r="K40" i="14"/>
  <c r="D16" i="14"/>
  <c r="F45" i="13"/>
  <c r="E39" i="12"/>
  <c r="D31" i="8"/>
  <c r="F37" i="6"/>
  <c r="E44" i="5"/>
  <c r="P64" i="4"/>
  <c r="G43" i="4"/>
  <c r="D22" i="4"/>
  <c r="BD72" i="3"/>
  <c r="CB69" i="3"/>
  <c r="O67" i="3"/>
  <c r="AM64" i="3"/>
  <c r="BW61" i="3"/>
  <c r="AA59" i="3"/>
  <c r="BU56" i="3"/>
  <c r="L18" i="28"/>
  <c r="D15" i="22"/>
  <c r="F29" i="19"/>
  <c r="G71" i="14"/>
  <c r="K34" i="14"/>
  <c r="N55" i="13"/>
  <c r="F58" i="11"/>
  <c r="N50" i="6"/>
  <c r="D29" i="5"/>
  <c r="J48" i="4"/>
  <c r="L17" i="4"/>
  <c r="AZ70" i="3"/>
  <c r="AO66" i="3"/>
  <c r="AL62" i="3"/>
  <c r="BH58" i="3"/>
  <c r="CQ54" i="3"/>
  <c r="BH51" i="3"/>
  <c r="AC48" i="3"/>
  <c r="CQ44" i="3"/>
  <c r="BF41" i="3"/>
  <c r="AA38" i="3"/>
  <c r="CN34" i="3"/>
  <c r="BT31" i="3"/>
  <c r="G29" i="3"/>
  <c r="AE26" i="3"/>
  <c r="BD23" i="3"/>
  <c r="CB20" i="3"/>
  <c r="M18" i="3"/>
  <c r="AL15" i="3"/>
  <c r="CQ12" i="3"/>
  <c r="BO10" i="3"/>
  <c r="AO8" i="3"/>
  <c r="P67" i="2"/>
  <c r="P53" i="2"/>
  <c r="M40" i="2"/>
  <c r="Q27" i="2"/>
  <c r="U14" i="2"/>
  <c r="D125" i="1"/>
  <c r="H109" i="1"/>
  <c r="L94" i="1"/>
  <c r="P80" i="1"/>
  <c r="E66" i="1"/>
  <c r="O55" i="1"/>
  <c r="E44" i="1"/>
  <c r="P28" i="1"/>
  <c r="G13" i="1"/>
  <c r="AX9" i="3"/>
  <c r="I67" i="2"/>
  <c r="T47" i="2"/>
  <c r="L27" i="2"/>
  <c r="G129" i="1"/>
  <c r="S104" i="1"/>
  <c r="O82" i="1"/>
  <c r="P61" i="1"/>
  <c r="I42" i="1"/>
  <c r="T15" i="1"/>
  <c r="U65" i="1"/>
  <c r="S25" i="1"/>
  <c r="E31" i="14"/>
  <c r="D40" i="11"/>
  <c r="O72" i="4"/>
  <c r="O10" i="4"/>
  <c r="AL65" i="3"/>
  <c r="BM57" i="3"/>
  <c r="S50" i="3"/>
  <c r="AI42" i="3"/>
  <c r="O35" i="3"/>
  <c r="CN28" i="3"/>
  <c r="I23" i="3"/>
  <c r="N17" i="3"/>
  <c r="BD11" i="3"/>
  <c r="Q70" i="2"/>
  <c r="E39" i="2"/>
  <c r="I11" i="2"/>
  <c r="L101" i="1"/>
  <c r="M68" i="1"/>
  <c r="I41" i="1"/>
  <c r="G67" i="28"/>
  <c r="P54" i="14"/>
  <c r="M14" i="13"/>
  <c r="H48" i="5"/>
  <c r="I14" i="4"/>
  <c r="AA65" i="3"/>
  <c r="CO56" i="3"/>
  <c r="AP48" i="3"/>
  <c r="E32" i="29"/>
  <c r="K54" i="22"/>
  <c r="J49" i="19"/>
  <c r="D44" i="15"/>
  <c r="N43" i="14"/>
  <c r="I72" i="13"/>
  <c r="D69" i="12"/>
  <c r="J71" i="6"/>
  <c r="H51" i="5"/>
  <c r="M56" i="4"/>
  <c r="I24" i="4"/>
  <c r="BC71" i="3"/>
  <c r="AS67" i="3"/>
  <c r="AK63" i="3"/>
  <c r="BE59" i="3"/>
  <c r="CA55" i="3"/>
  <c r="AM52" i="3"/>
  <c r="H49" i="3"/>
  <c r="BN45" i="3"/>
  <c r="AK42" i="3"/>
  <c r="F39" i="3"/>
  <c r="BL35" i="3"/>
  <c r="AL32" i="3"/>
  <c r="BK29" i="3"/>
  <c r="CI26" i="3"/>
  <c r="T24" i="3"/>
  <c r="AR21" i="3"/>
  <c r="BS18" i="3"/>
  <c r="CU15" i="3"/>
  <c r="AV13" i="3"/>
  <c r="F11" i="3"/>
  <c r="Q54" i="2"/>
  <c r="D19" i="2"/>
  <c r="C107" i="1"/>
  <c r="S67" i="1"/>
  <c r="L41" i="1"/>
  <c r="E94" i="1"/>
  <c r="G57" i="1"/>
  <c r="P16" i="1"/>
  <c r="D29" i="21"/>
  <c r="D46" i="14"/>
  <c r="F66" i="5"/>
  <c r="BX68" i="3"/>
  <c r="AV53" i="3"/>
  <c r="CB41" i="3"/>
  <c r="BI29" i="3"/>
  <c r="S19" i="3"/>
  <c r="H10" i="3"/>
  <c r="I41" i="2"/>
  <c r="H113" i="1"/>
  <c r="M61" i="1"/>
  <c r="O16" i="1"/>
  <c r="H62" i="20"/>
  <c r="G59" i="13"/>
  <c r="I66" i="4"/>
  <c r="BO65" i="3"/>
  <c r="CF52" i="3"/>
  <c r="BS41" i="3"/>
  <c r="D67" i="23"/>
  <c r="N65" i="19"/>
  <c r="E11" i="16"/>
  <c r="P49" i="14"/>
  <c r="P12" i="14"/>
  <c r="E17" i="13"/>
  <c r="D54" i="7"/>
  <c r="G66" i="5"/>
  <c r="E62" i="4"/>
  <c r="O29" i="4"/>
  <c r="Y72" i="3"/>
  <c r="N68" i="3"/>
  <c r="F64" i="3"/>
  <c r="T60" i="3"/>
  <c r="AR56" i="3"/>
  <c r="CO52" i="3"/>
  <c r="BE49" i="3"/>
  <c r="AB46" i="3"/>
  <c r="CL42" i="3"/>
  <c r="BC39" i="3"/>
  <c r="Z36" i="3"/>
  <c r="CI32" i="3"/>
  <c r="N30" i="3"/>
  <c r="AL27" i="3"/>
  <c r="BK24" i="3"/>
  <c r="CI21" i="3"/>
  <c r="T19" i="3"/>
  <c r="AR16" i="3"/>
  <c r="CE13" i="3"/>
  <c r="BF11" i="3"/>
  <c r="AF9" i="3"/>
  <c r="G7" i="3"/>
  <c r="F59" i="2"/>
  <c r="N45" i="2"/>
  <c r="R32" i="2"/>
  <c r="V19" i="2"/>
  <c r="F7" i="2"/>
  <c r="I114" i="1"/>
  <c r="I97" i="1"/>
  <c r="G64" i="1"/>
  <c r="M28" i="1"/>
  <c r="D66" i="23"/>
  <c r="D45" i="16"/>
  <c r="E18" i="11"/>
  <c r="F15" i="4"/>
  <c r="AE58" i="3"/>
  <c r="BL45" i="3"/>
  <c r="BS33" i="3"/>
  <c r="AU23" i="3"/>
  <c r="BN13" i="3"/>
  <c r="V64" i="2"/>
  <c r="Q16" i="2"/>
  <c r="D92" i="1"/>
  <c r="K47" i="1"/>
  <c r="G58" i="26"/>
  <c r="F25" i="15"/>
  <c r="E23" i="7"/>
  <c r="S9" i="4"/>
  <c r="BD58" i="3"/>
  <c r="AT46" i="3"/>
  <c r="E40" i="24"/>
  <c r="J10" i="19"/>
  <c r="O35" i="14"/>
  <c r="N9" i="13"/>
  <c r="N18" i="6"/>
  <c r="M44" i="4"/>
  <c r="AH71" i="3"/>
  <c r="W64" i="3"/>
  <c r="BS57" i="3"/>
  <c r="BO51" i="3"/>
  <c r="CI45" i="3"/>
  <c r="AI40" i="3"/>
  <c r="AI35" i="3"/>
  <c r="BU30" i="3"/>
  <c r="BK26" i="3"/>
  <c r="BB22" i="3"/>
  <c r="AR18" i="3"/>
  <c r="AN14" i="3"/>
  <c r="CS10" i="3"/>
  <c r="BD7" i="3"/>
  <c r="M55" i="2"/>
  <c r="R35" i="2"/>
  <c r="N16" i="2"/>
  <c r="I119" i="1"/>
  <c r="E96" i="1"/>
  <c r="Q73" i="1"/>
  <c r="C57" i="1"/>
  <c r="I40" i="1"/>
  <c r="O15" i="1"/>
  <c r="U56" i="1"/>
  <c r="I13" i="1"/>
  <c r="BS20" i="3"/>
  <c r="CF12" i="3"/>
  <c r="M65" i="2"/>
  <c r="D24" i="2"/>
  <c r="O104" i="1"/>
  <c r="G63" i="1"/>
  <c r="S23" i="1"/>
  <c r="M38" i="19"/>
  <c r="J25" i="13"/>
  <c r="R52" i="4"/>
  <c r="W65" i="3"/>
  <c r="CS52" i="3"/>
  <c r="AS41" i="3"/>
  <c r="BL31" i="3"/>
  <c r="O23" i="3"/>
  <c r="CO14" i="3"/>
  <c r="H8" i="3"/>
  <c r="M38" i="2"/>
  <c r="M124" i="1"/>
  <c r="D79" i="1"/>
  <c r="O42" i="1"/>
  <c r="D49" i="26"/>
  <c r="P37" i="19"/>
  <c r="I48" i="14"/>
  <c r="N35" i="13"/>
  <c r="F39" i="6"/>
  <c r="F52" i="4"/>
  <c r="AD66" i="3"/>
  <c r="CI53" i="3"/>
  <c r="CE42" i="3"/>
  <c r="CN30" i="3"/>
  <c r="CU19" i="3"/>
  <c r="CU9" i="3"/>
  <c r="L38" i="2"/>
  <c r="L104" i="1"/>
  <c r="U48" i="1"/>
  <c r="E21" i="20"/>
  <c r="F16" i="11"/>
  <c r="BS69" i="3"/>
  <c r="BA49" i="3"/>
  <c r="BO32" i="3"/>
  <c r="BP20" i="3"/>
  <c r="BS9" i="3"/>
  <c r="H30" i="2"/>
  <c r="E88" i="1"/>
  <c r="S32" i="1"/>
  <c r="G66" i="15"/>
  <c r="F10" i="26"/>
  <c r="F52" i="21"/>
  <c r="G56" i="19"/>
  <c r="F60" i="4"/>
  <c r="L65" i="13"/>
  <c r="I15" i="20"/>
  <c r="G61" i="6"/>
  <c r="AP50" i="3"/>
  <c r="I55" i="28"/>
  <c r="O19" i="14"/>
  <c r="D48" i="5"/>
  <c r="AC62" i="3"/>
  <c r="Q47" i="3"/>
  <c r="AW34" i="3"/>
  <c r="M19" i="3"/>
  <c r="K14" i="22"/>
  <c r="G34" i="21"/>
  <c r="L42" i="28"/>
  <c r="K21" i="19"/>
  <c r="L40" i="22"/>
  <c r="J21" i="19"/>
  <c r="G29" i="20"/>
  <c r="L46" i="14"/>
  <c r="D54" i="12"/>
  <c r="G26" i="6"/>
  <c r="F28" i="4"/>
  <c r="CD64" i="3"/>
  <c r="E62" i="22"/>
  <c r="G57" i="15"/>
  <c r="S11" i="14"/>
  <c r="E26" i="7"/>
  <c r="K44" i="25"/>
  <c r="D54" i="17"/>
  <c r="D22" i="14"/>
  <c r="D61" i="11"/>
  <c r="K70" i="25"/>
  <c r="E25" i="15"/>
  <c r="L32" i="13"/>
  <c r="N62" i="6"/>
  <c r="M42" i="4"/>
  <c r="BG70" i="3"/>
  <c r="BL65" i="3"/>
  <c r="G59" i="3"/>
  <c r="BW52" i="3"/>
  <c r="BC45" i="3"/>
  <c r="G41" i="3"/>
  <c r="BG34" i="3"/>
  <c r="AI28" i="3"/>
  <c r="CE22" i="3"/>
  <c r="BG16" i="3"/>
  <c r="CL10" i="3"/>
  <c r="D65" i="2"/>
  <c r="G58" i="25"/>
  <c r="L33" i="19"/>
  <c r="H47" i="14"/>
  <c r="K65" i="13"/>
  <c r="D11" i="8"/>
  <c r="O66" i="4"/>
  <c r="E18" i="4"/>
  <c r="K70" i="3"/>
  <c r="BW63" i="3"/>
  <c r="CK57" i="3"/>
  <c r="CK52" i="3"/>
  <c r="N47" i="3"/>
  <c r="AH41" i="3"/>
  <c r="AZ35" i="3"/>
  <c r="G40" i="26"/>
  <c r="O55" i="19"/>
  <c r="O62" i="14"/>
  <c r="G21" i="14"/>
  <c r="D36" i="11"/>
  <c r="N27" i="6"/>
  <c r="I65" i="4"/>
  <c r="O35" i="4"/>
  <c r="BW71" i="3"/>
  <c r="AH67" i="3"/>
  <c r="BU63" i="3"/>
  <c r="BI59" i="3"/>
  <c r="BC55" i="3"/>
  <c r="AW51" i="3"/>
  <c r="W48" i="3"/>
  <c r="O44" i="3"/>
  <c r="I40" i="3"/>
  <c r="BW36" i="3"/>
  <c r="BQ32" i="3"/>
  <c r="D10" i="22"/>
  <c r="F72" i="15"/>
  <c r="F47" i="14"/>
  <c r="N41" i="13"/>
  <c r="D32" i="7"/>
  <c r="G55" i="5"/>
  <c r="E40" i="4"/>
  <c r="BR71" i="3"/>
  <c r="AA66" i="3"/>
  <c r="AR62" i="3"/>
  <c r="CE57" i="3"/>
  <c r="AB53" i="3"/>
  <c r="BQ49" i="3"/>
  <c r="P45" i="3"/>
  <c r="AZ40" i="3"/>
  <c r="CO35" i="3"/>
  <c r="AR32" i="3"/>
  <c r="BN28" i="3"/>
  <c r="CK24" i="3"/>
  <c r="E22" i="3"/>
  <c r="AA18" i="3"/>
  <c r="AY14" i="3"/>
  <c r="AM11" i="3"/>
  <c r="CQ8" i="3"/>
  <c r="R65" i="2"/>
  <c r="T46" i="2"/>
  <c r="H33" i="2"/>
  <c r="P15" i="2"/>
  <c r="C121" i="1"/>
  <c r="K98" i="1"/>
  <c r="S83" i="1"/>
  <c r="D64" i="23"/>
  <c r="O42" i="19"/>
  <c r="E42" i="15"/>
  <c r="N34" i="14"/>
  <c r="M41" i="13"/>
  <c r="D7" i="9"/>
  <c r="I19" i="6"/>
  <c r="M61" i="4"/>
  <c r="H22" i="4"/>
  <c r="AW71" i="3"/>
  <c r="AU66" i="3"/>
  <c r="BF61" i="3"/>
  <c r="E57" i="3"/>
  <c r="AT53" i="3"/>
  <c r="CG48" i="3"/>
  <c r="AA44" i="3"/>
  <c r="BS40" i="3"/>
  <c r="O36" i="3"/>
  <c r="BR31" i="3"/>
  <c r="CQ27" i="3"/>
  <c r="J25" i="3"/>
  <c r="AF21" i="3"/>
  <c r="BD17" i="3"/>
  <c r="BK14" i="3"/>
  <c r="AY11" i="3"/>
  <c r="AM8" i="3"/>
  <c r="H62" i="2"/>
  <c r="N47" i="2"/>
  <c r="V29" i="2"/>
  <c r="J12" i="2"/>
  <c r="Q121" i="1"/>
  <c r="E99" i="1"/>
  <c r="D62" i="29"/>
  <c r="H21" i="25"/>
  <c r="E16" i="21"/>
  <c r="H29" i="19"/>
  <c r="E20" i="15"/>
  <c r="T46" i="14"/>
  <c r="K18" i="14"/>
  <c r="L41" i="13"/>
  <c r="D60" i="11"/>
  <c r="M60" i="6"/>
  <c r="D60" i="5"/>
  <c r="R66" i="4"/>
  <c r="O41" i="4"/>
  <c r="O17" i="4"/>
  <c r="CU70" i="3"/>
  <c r="BZ67" i="3"/>
  <c r="BL64" i="3"/>
  <c r="BE61" i="3"/>
  <c r="BL58" i="3"/>
  <c r="BT55" i="3"/>
  <c r="Z53" i="3"/>
  <c r="BT50" i="3"/>
  <c r="Z48" i="3"/>
  <c r="BT45" i="3"/>
  <c r="X43" i="3"/>
  <c r="BR40" i="3"/>
  <c r="X38" i="3"/>
  <c r="BR35" i="3"/>
  <c r="X33" i="3"/>
  <c r="G31" i="3"/>
  <c r="CS28" i="3"/>
  <c r="CK26" i="3"/>
  <c r="CG24" i="3"/>
  <c r="CB22" i="3"/>
  <c r="BW20" i="3"/>
  <c r="BT18" i="3"/>
  <c r="BO16" i="3"/>
  <c r="BJ14" i="3"/>
  <c r="CL12" i="3"/>
  <c r="X11" i="3"/>
  <c r="AY9" i="3"/>
  <c r="BZ7" i="3"/>
  <c r="J67" i="2"/>
  <c r="U56" i="2"/>
  <c r="Q46" i="2"/>
  <c r="E37" i="2"/>
  <c r="M27" i="2"/>
  <c r="U17" i="2"/>
  <c r="I8" i="2"/>
  <c r="P121" i="1"/>
  <c r="D109" i="1"/>
  <c r="L97" i="1"/>
  <c r="T86" i="1"/>
  <c r="H75" i="1"/>
  <c r="P63" i="1"/>
  <c r="D54" i="1"/>
  <c r="L43" i="1"/>
  <c r="T28" i="1"/>
  <c r="H15" i="1"/>
  <c r="D55" i="28"/>
  <c r="D30" i="24"/>
  <c r="E13" i="21"/>
  <c r="Q37" i="19"/>
  <c r="E24" i="16"/>
  <c r="H63" i="14"/>
  <c r="O38" i="14"/>
  <c r="U13" i="14"/>
  <c r="K41" i="13"/>
  <c r="E25" i="12"/>
  <c r="E66" i="7"/>
  <c r="J32" i="6"/>
  <c r="G39" i="5"/>
  <c r="F63" i="4"/>
  <c r="M41" i="4"/>
  <c r="P20" i="4"/>
  <c r="AK72" i="3"/>
  <c r="BJ69" i="3"/>
  <c r="CI66" i="3"/>
  <c r="S64" i="3"/>
  <c r="BD61" i="3"/>
  <c r="J59" i="3"/>
  <c r="BD56" i="3"/>
  <c r="E32" i="27"/>
  <c r="E65" i="21"/>
  <c r="I23" i="19"/>
  <c r="K68" i="14"/>
  <c r="O31" i="14"/>
  <c r="F51" i="13"/>
  <c r="D42" i="11"/>
  <c r="L44" i="6"/>
  <c r="H21" i="5"/>
  <c r="D46" i="4"/>
  <c r="L15" i="4"/>
  <c r="V70" i="3"/>
  <c r="M66" i="3"/>
  <c r="L62" i="3"/>
  <c r="AH58" i="3"/>
  <c r="BL54" i="3"/>
  <c r="AD51" i="3"/>
  <c r="CR47" i="3"/>
  <c r="BJ44" i="3"/>
  <c r="AB41" i="3"/>
  <c r="CO37" i="3"/>
  <c r="BH34" i="3"/>
  <c r="AY31" i="3"/>
  <c r="BW28" i="3"/>
  <c r="H26" i="3"/>
  <c r="AF23" i="3"/>
  <c r="BE20" i="3"/>
  <c r="CC17" i="3"/>
  <c r="N15" i="3"/>
  <c r="BT12" i="3"/>
  <c r="AU10" i="3"/>
  <c r="V8" i="3"/>
  <c r="I66" i="2"/>
  <c r="J52" i="2"/>
  <c r="I39" i="2"/>
  <c r="M26" i="2"/>
  <c r="Q13" i="2"/>
  <c r="T123" i="1"/>
  <c r="D108" i="1"/>
  <c r="H92" i="1"/>
  <c r="Q79" i="1"/>
  <c r="G65" i="1"/>
  <c r="Q54" i="1"/>
  <c r="H43" i="1"/>
  <c r="S26" i="1"/>
  <c r="I11" i="1"/>
  <c r="AG9" i="3"/>
  <c r="H66" i="2"/>
  <c r="P45" i="2"/>
  <c r="L26" i="2"/>
  <c r="C127" i="1"/>
  <c r="S103" i="1"/>
  <c r="M80" i="1"/>
  <c r="U59" i="1"/>
  <c r="O40" i="1"/>
  <c r="C15" i="1"/>
  <c r="I63" i="1"/>
  <c r="K19" i="1"/>
  <c r="Q21" i="14"/>
  <c r="D66" i="9"/>
  <c r="H64" i="4"/>
  <c r="G8" i="4"/>
  <c r="CT64" i="3"/>
  <c r="BQ56" i="3"/>
  <c r="AH49" i="3"/>
  <c r="H42" i="3"/>
  <c r="AF34" i="3"/>
  <c r="AB28" i="3"/>
  <c r="BE22" i="3"/>
  <c r="AQ16" i="3"/>
  <c r="T11" i="3"/>
  <c r="F67" i="2"/>
  <c r="E38" i="2"/>
  <c r="E8" i="2"/>
  <c r="H97" i="1"/>
  <c r="T65" i="1"/>
  <c r="L40" i="1"/>
  <c r="I47" i="20"/>
  <c r="K52" i="14"/>
  <c r="D37" i="12"/>
  <c r="F27" i="5"/>
  <c r="F8" i="4"/>
  <c r="CS64" i="3"/>
  <c r="J56" i="3"/>
  <c r="CF47" i="3"/>
  <c r="G69" i="28"/>
  <c r="I40" i="22"/>
  <c r="M41" i="19"/>
  <c r="D28" i="15"/>
  <c r="I40" i="14"/>
  <c r="L66" i="13"/>
  <c r="E38" i="12"/>
  <c r="F64" i="6"/>
  <c r="G43" i="5"/>
  <c r="R53" i="4"/>
  <c r="S21" i="4"/>
  <c r="U71" i="3"/>
  <c r="K67" i="3"/>
  <c r="CT62" i="3"/>
  <c r="Y59" i="3"/>
  <c r="AU55" i="3"/>
  <c r="L52" i="3"/>
  <c r="BW48" i="3"/>
  <c r="AR45" i="3"/>
  <c r="L42" i="3"/>
  <c r="BU38" i="3"/>
  <c r="AR35" i="3"/>
  <c r="T32" i="3"/>
  <c r="AR29" i="3"/>
  <c r="BQ26" i="3"/>
  <c r="CS23" i="3"/>
  <c r="Z21" i="3"/>
  <c r="AY18" i="3"/>
  <c r="BW15" i="3"/>
  <c r="AF13" i="3"/>
  <c r="BJ10" i="3"/>
  <c r="I52" i="2"/>
  <c r="T16" i="2"/>
  <c r="S102" i="1"/>
  <c r="E65" i="1"/>
  <c r="Q37" i="1"/>
  <c r="E91" i="1"/>
  <c r="L55" i="1"/>
  <c r="U13" i="1"/>
  <c r="D48" i="20"/>
  <c r="G40" i="14"/>
  <c r="E43" i="5"/>
  <c r="I67" i="3"/>
  <c r="CN52" i="3"/>
  <c r="CQ40" i="3"/>
  <c r="AZ28" i="3"/>
  <c r="AV18" i="3"/>
  <c r="AE9" i="3"/>
  <c r="U36" i="2"/>
  <c r="T108" i="1"/>
  <c r="C58" i="1"/>
  <c r="E11" i="1"/>
  <c r="H9" i="20"/>
  <c r="J43" i="13"/>
  <c r="J53" i="4"/>
  <c r="AF64" i="3"/>
  <c r="I52" i="3"/>
  <c r="G56" i="29"/>
  <c r="L65" i="22"/>
  <c r="N56" i="19"/>
  <c r="E57" i="15"/>
  <c r="I46" i="14"/>
  <c r="M9" i="14"/>
  <c r="L10" i="13"/>
  <c r="E24" i="7"/>
  <c r="F58" i="5"/>
  <c r="E59" i="4"/>
  <c r="M26" i="4"/>
  <c r="CD71" i="3"/>
  <c r="BT67" i="3"/>
  <c r="BL63" i="3"/>
  <c r="CD59" i="3"/>
  <c r="L56" i="3"/>
  <c r="BN52" i="3"/>
  <c r="AI49" i="3"/>
  <c r="CT45" i="3"/>
  <c r="BL42" i="3"/>
  <c r="AI39" i="3"/>
  <c r="CR35" i="3"/>
  <c r="BJ32" i="3"/>
  <c r="CG29" i="3"/>
  <c r="R27" i="3"/>
  <c r="AP24" i="3"/>
  <c r="BO21" i="3"/>
  <c r="CQ18" i="3"/>
  <c r="X16" i="3"/>
  <c r="BO13" i="3"/>
  <c r="AO11" i="3"/>
  <c r="P9" i="3"/>
  <c r="D72" i="2"/>
  <c r="E58" i="2"/>
  <c r="N44" i="2"/>
  <c r="R31" i="2"/>
  <c r="V18" i="2"/>
  <c r="E129" i="1"/>
  <c r="I113" i="1"/>
  <c r="I96" i="1"/>
  <c r="O61" i="1"/>
  <c r="U23" i="1"/>
  <c r="E54" i="22"/>
  <c r="D56" i="15"/>
  <c r="D21" i="8"/>
  <c r="CH72" i="3"/>
  <c r="G57" i="3"/>
  <c r="BD44" i="3"/>
  <c r="BI32" i="3"/>
  <c r="BY22" i="3"/>
  <c r="CH12" i="3"/>
  <c r="F60" i="2"/>
  <c r="M12" i="2"/>
  <c r="T87" i="1"/>
  <c r="P45" i="1"/>
  <c r="D57" i="25"/>
  <c r="K64" i="14"/>
  <c r="G55" i="6"/>
  <c r="M72" i="3"/>
  <c r="BC57" i="3"/>
  <c r="AL45" i="3"/>
  <c r="D63" i="22"/>
  <c r="D57" i="17"/>
  <c r="R29" i="14"/>
  <c r="D49" i="12"/>
  <c r="G72" i="5"/>
  <c r="R40" i="4"/>
  <c r="BN70" i="3"/>
  <c r="BC63" i="3"/>
  <c r="R57" i="3"/>
  <c r="X51" i="3"/>
  <c r="AW45" i="3"/>
  <c r="CT39" i="3"/>
  <c r="CR34" i="3"/>
  <c r="AQ30" i="3"/>
  <c r="AI26" i="3"/>
  <c r="X22" i="3"/>
  <c r="P18" i="3"/>
  <c r="P14" i="3"/>
  <c r="BR10" i="3"/>
  <c r="AF7" i="3"/>
  <c r="U53" i="2"/>
  <c r="I34" i="2"/>
  <c r="E15" i="2"/>
  <c r="T116" i="1"/>
  <c r="P94" i="1"/>
  <c r="M72" i="1"/>
  <c r="T55" i="1"/>
  <c r="E37" i="1"/>
  <c r="K13" i="1"/>
  <c r="I54" i="1"/>
  <c r="Q9" i="1"/>
  <c r="H20" i="3"/>
  <c r="AF12" i="3"/>
  <c r="D62" i="2"/>
  <c r="T20" i="2"/>
  <c r="K101" i="1"/>
  <c r="O60" i="1"/>
  <c r="E21" i="1"/>
  <c r="Q18" i="19"/>
  <c r="E8" i="13"/>
  <c r="E44" i="4"/>
  <c r="I64" i="3"/>
  <c r="CN51" i="3"/>
  <c r="BH40" i="3"/>
  <c r="CO30" i="3"/>
  <c r="AS22" i="3"/>
  <c r="AF14" i="3"/>
  <c r="AV7" i="3"/>
  <c r="I35" i="2"/>
  <c r="I121" i="1"/>
  <c r="K73" i="1"/>
  <c r="C40" i="1"/>
  <c r="K50" i="25"/>
  <c r="J26" i="19"/>
  <c r="U43" i="14"/>
  <c r="G25" i="13"/>
  <c r="L25" i="6"/>
  <c r="D44" i="4"/>
  <c r="V65" i="3"/>
  <c r="CE52" i="3"/>
  <c r="CI41" i="3"/>
  <c r="CQ29" i="3"/>
  <c r="F19" i="3"/>
  <c r="T9" i="3"/>
  <c r="M33" i="2"/>
  <c r="S98" i="1"/>
  <c r="G45" i="1"/>
  <c r="O37" i="19"/>
  <c r="D52" i="8"/>
  <c r="AU67" i="3"/>
  <c r="BG48" i="3"/>
  <c r="CS31" i="3"/>
  <c r="BO19" i="3"/>
  <c r="BG8" i="3"/>
  <c r="N25" i="2"/>
  <c r="Q81" i="1"/>
  <c r="M23" i="1"/>
  <c r="F69" i="14"/>
  <c r="G64" i="21"/>
  <c r="D56" i="9"/>
  <c r="K22" i="22"/>
  <c r="G57" i="19"/>
  <c r="BN62" i="3"/>
  <c r="L71" i="19"/>
  <c r="R24" i="4"/>
  <c r="BY44" i="3"/>
  <c r="BE27" i="3"/>
  <c r="D21" i="20"/>
  <c r="F60" i="22"/>
  <c r="G49" i="26"/>
  <c r="E32" i="26"/>
  <c r="T41" i="14"/>
  <c r="J23" i="6"/>
  <c r="AV70" i="3"/>
  <c r="I21" i="20"/>
  <c r="L56" i="13"/>
  <c r="D71" i="28"/>
  <c r="P64" i="14"/>
  <c r="D15" i="7"/>
  <c r="D17" i="15"/>
  <c r="E72" i="11"/>
  <c r="H19" i="4"/>
  <c r="AQ63" i="3"/>
  <c r="AC55" i="3"/>
  <c r="BW44" i="3"/>
  <c r="AK33" i="3"/>
  <c r="CT20" i="3"/>
  <c r="CL13" i="3"/>
  <c r="D57" i="2"/>
  <c r="J27" i="19"/>
  <c r="L10" i="14"/>
  <c r="I14" i="6"/>
  <c r="P14" i="4"/>
  <c r="BG63" i="3"/>
  <c r="BJ54" i="3"/>
  <c r="CK44" i="3"/>
  <c r="AR34" i="3"/>
  <c r="D38" i="22"/>
  <c r="G47" i="14"/>
  <c r="D44" i="8"/>
  <c r="G61" i="4"/>
  <c r="O14" i="4"/>
  <c r="BL66" i="3"/>
  <c r="AG59" i="3"/>
  <c r="AK53" i="3"/>
  <c r="AG46" i="3"/>
  <c r="AC39" i="3"/>
  <c r="I63" i="29"/>
  <c r="L38" i="19"/>
  <c r="U24" i="14"/>
  <c r="F71" i="6"/>
  <c r="O61" i="4"/>
  <c r="CT68" i="3"/>
  <c r="BX60" i="3"/>
  <c r="H53" i="3"/>
  <c r="AN47" i="3"/>
  <c r="BO39" i="3"/>
  <c r="X31" i="3"/>
  <c r="BH26" i="3"/>
  <c r="AF20" i="3"/>
  <c r="L14" i="3"/>
  <c r="CA8" i="3"/>
  <c r="F56" i="2"/>
  <c r="D26" i="2"/>
  <c r="K118" i="1"/>
  <c r="S87" i="1"/>
  <c r="E37" i="21"/>
  <c r="J63" i="14"/>
  <c r="K38" i="13"/>
  <c r="M70" i="6"/>
  <c r="O45" i="4"/>
  <c r="CG69" i="3"/>
  <c r="BS63" i="3"/>
  <c r="CQ55" i="3"/>
  <c r="AA48" i="3"/>
  <c r="AW39" i="3"/>
  <c r="CE33" i="3"/>
  <c r="AD27" i="3"/>
  <c r="CR20" i="3"/>
  <c r="AX15" i="3"/>
  <c r="L10" i="3"/>
  <c r="P59" i="2"/>
  <c r="F29" i="2"/>
  <c r="M126" i="1"/>
  <c r="U90" i="1"/>
  <c r="D39" i="24"/>
  <c r="G53" i="19"/>
  <c r="H65" i="14"/>
  <c r="J12" i="14"/>
  <c r="D37" i="11"/>
  <c r="N32" i="6"/>
  <c r="L59" i="4"/>
  <c r="P11" i="4"/>
  <c r="AQ69" i="3"/>
  <c r="AC63" i="3"/>
  <c r="BJ57" i="3"/>
  <c r="CU52" i="3"/>
  <c r="AV49" i="3"/>
  <c r="CF44" i="3"/>
  <c r="AE40" i="3"/>
  <c r="BT36" i="3"/>
  <c r="X32" i="3"/>
  <c r="AT28" i="3"/>
  <c r="BP24" i="3"/>
  <c r="BZ21" i="3"/>
  <c r="H18" i="3"/>
  <c r="AJ14" i="3"/>
  <c r="CL11" i="3"/>
  <c r="BY8" i="3"/>
  <c r="R64" i="2"/>
  <c r="U45" i="2"/>
  <c r="I32" i="2"/>
  <c r="Q14" i="2"/>
  <c r="D119" i="1"/>
  <c r="L102" i="1"/>
  <c r="T82" i="1"/>
  <c r="H61" i="1"/>
  <c r="P42" i="1"/>
  <c r="D22" i="1"/>
  <c r="F60" i="26"/>
  <c r="E50" i="20"/>
  <c r="D8" i="19"/>
  <c r="T52" i="14"/>
  <c r="T7" i="14"/>
  <c r="F70" i="11"/>
  <c r="L60" i="6"/>
  <c r="F18" i="5"/>
  <c r="P37" i="4"/>
  <c r="D10" i="4"/>
  <c r="AV68" i="3"/>
  <c r="AW63" i="3"/>
  <c r="CB58" i="3"/>
  <c r="AF55" i="3"/>
  <c r="E33" i="20"/>
  <c r="I62" i="14"/>
  <c r="R9" i="14"/>
  <c r="D30" i="8"/>
  <c r="T69" i="4"/>
  <c r="D13" i="4"/>
  <c r="S68" i="3"/>
  <c r="CB60" i="3"/>
  <c r="N54" i="3"/>
  <c r="AM49" i="3"/>
  <c r="AC43" i="3"/>
  <c r="P37" i="3"/>
  <c r="AD31" i="3"/>
  <c r="AN27" i="3"/>
  <c r="AP22" i="3"/>
  <c r="AQ17" i="3"/>
  <c r="BQ13" i="3"/>
  <c r="BB9" i="3"/>
  <c r="T62" i="2"/>
  <c r="I38" i="2"/>
  <c r="E20" i="2"/>
  <c r="P118" i="1"/>
  <c r="H90" i="1"/>
  <c r="O70" i="1"/>
  <c r="K49" i="1"/>
  <c r="G23" i="1"/>
  <c r="CL8" i="3"/>
  <c r="T56" i="2"/>
  <c r="D20" i="2"/>
  <c r="O99" i="1"/>
  <c r="U66" i="1"/>
  <c r="O28" i="1"/>
  <c r="Q53" i="1"/>
  <c r="E19" i="14"/>
  <c r="F22" i="6"/>
  <c r="AT70" i="3"/>
  <c r="AS55" i="3"/>
  <c r="Q45" i="3"/>
  <c r="BN31" i="3"/>
  <c r="CU20" i="3"/>
  <c r="BH10" i="3"/>
  <c r="H53" i="2"/>
  <c r="L121" i="1"/>
  <c r="P60" i="1"/>
  <c r="T13" i="1"/>
  <c r="M15" i="14"/>
  <c r="G64" i="4"/>
  <c r="CH63" i="3"/>
  <c r="BU51" i="3"/>
  <c r="F32" i="26"/>
  <c r="E29" i="19"/>
  <c r="U55" i="14"/>
  <c r="I39" i="13"/>
  <c r="L43" i="6"/>
  <c r="G51" i="4"/>
  <c r="I8" i="4"/>
  <c r="BR65" i="3"/>
  <c r="BG58" i="3"/>
  <c r="AX53" i="3"/>
  <c r="AK47" i="3"/>
  <c r="AA41" i="3"/>
  <c r="S35" i="3"/>
  <c r="BY30" i="3"/>
  <c r="BZ25" i="3"/>
  <c r="BV20" i="3"/>
  <c r="CN16" i="3"/>
  <c r="S12" i="3"/>
  <c r="L43" i="2"/>
  <c r="O98" i="1"/>
  <c r="D52" i="1"/>
  <c r="K80" i="1"/>
  <c r="L9" i="1"/>
  <c r="D10" i="16"/>
  <c r="D32" i="4"/>
  <c r="BD49" i="3"/>
  <c r="CA27" i="3"/>
  <c r="AT13" i="3"/>
  <c r="U20" i="2"/>
  <c r="U51" i="1"/>
  <c r="D35" i="23"/>
  <c r="D44" i="7"/>
  <c r="BO60" i="3"/>
  <c r="D32" i="29"/>
  <c r="E29" i="21"/>
  <c r="E71" i="14"/>
  <c r="G66" i="13"/>
  <c r="D60" i="10"/>
  <c r="D21" i="5"/>
  <c r="R19" i="4"/>
  <c r="AR67" i="3"/>
  <c r="BR61" i="3"/>
  <c r="CF54" i="3"/>
  <c r="BV48" i="3"/>
  <c r="G44" i="3"/>
  <c r="CL37" i="3"/>
  <c r="CN31" i="3"/>
  <c r="CH26" i="3"/>
  <c r="J23" i="3"/>
  <c r="F18" i="3"/>
  <c r="AE13" i="3"/>
  <c r="I10" i="3"/>
  <c r="F66" i="2"/>
  <c r="J41" i="2"/>
  <c r="R17" i="2"/>
  <c r="Q122" i="1"/>
  <c r="U87" i="1"/>
  <c r="M18" i="1"/>
  <c r="G35" i="19"/>
  <c r="H20" i="5"/>
  <c r="BU53" i="3"/>
  <c r="CL31" i="3"/>
  <c r="AH17" i="3"/>
  <c r="M44" i="2"/>
  <c r="I80" i="1"/>
  <c r="Q15" i="1"/>
  <c r="J70" i="13"/>
  <c r="CT67" i="3"/>
  <c r="Y44" i="3"/>
  <c r="O71" i="19"/>
  <c r="S8" i="14"/>
  <c r="G46" i="5"/>
  <c r="F11" i="4"/>
  <c r="CK60" i="3"/>
  <c r="BT49" i="3"/>
  <c r="AZ39" i="3"/>
  <c r="AV32" i="3"/>
  <c r="CQ24" i="3"/>
  <c r="AT17" i="3"/>
  <c r="O12" i="3"/>
  <c r="V65" i="2"/>
  <c r="J29" i="2"/>
  <c r="E114" i="1"/>
  <c r="D84" i="1"/>
  <c r="O49" i="1"/>
  <c r="S9" i="1"/>
  <c r="C32" i="1"/>
  <c r="BK16" i="3"/>
  <c r="N51" i="2"/>
  <c r="G97" i="1"/>
  <c r="E49" i="1"/>
  <c r="L58" i="22"/>
  <c r="E52" i="11"/>
  <c r="M9" i="4"/>
  <c r="CI56" i="3"/>
  <c r="BY39" i="3"/>
  <c r="X28" i="3"/>
  <c r="BL17" i="3"/>
  <c r="L72" i="2"/>
  <c r="V23" i="2"/>
  <c r="L91" i="1"/>
  <c r="M36" i="1"/>
  <c r="D33" i="22"/>
  <c r="U69" i="14"/>
  <c r="E72" i="12"/>
  <c r="D39" i="5"/>
  <c r="L72" i="3"/>
  <c r="CH56" i="3"/>
  <c r="AH43" i="3"/>
  <c r="CI27" i="3"/>
  <c r="BH15" i="3"/>
  <c r="J58" i="2"/>
  <c r="S118" i="1"/>
  <c r="C54" i="1"/>
  <c r="F45" i="15"/>
  <c r="R65" i="4"/>
  <c r="CG56" i="3"/>
  <c r="X37" i="3"/>
  <c r="AL21" i="3"/>
  <c r="J70" i="2"/>
  <c r="E126" i="1"/>
  <c r="O56" i="1"/>
  <c r="H18" i="20"/>
  <c r="F25" i="6"/>
  <c r="AY64" i="3"/>
  <c r="X45" i="3"/>
  <c r="P29" i="3"/>
  <c r="CC16" i="3"/>
  <c r="F68" i="2"/>
  <c r="H12" i="2"/>
  <c r="U72" i="1"/>
  <c r="O11" i="1"/>
  <c r="D48" i="14"/>
  <c r="T41" i="4"/>
  <c r="BM55" i="3"/>
  <c r="J38" i="3"/>
  <c r="K24" i="3"/>
  <c r="AA12" i="3"/>
  <c r="V40" i="2"/>
  <c r="D101" i="1"/>
  <c r="T40" i="1"/>
  <c r="D7" i="18"/>
  <c r="F47" i="5"/>
  <c r="CU59" i="3"/>
  <c r="F40" i="3"/>
  <c r="AN25" i="3"/>
  <c r="BW12" i="3"/>
  <c r="P42" i="2"/>
  <c r="D98" i="1"/>
  <c r="G36" i="1"/>
  <c r="P51" i="14"/>
  <c r="D50" i="4"/>
  <c r="E46" i="22"/>
  <c r="D24" i="16"/>
  <c r="T23" i="14"/>
  <c r="F65" i="11"/>
  <c r="D56" i="5"/>
  <c r="L35" i="4"/>
  <c r="CU69" i="3"/>
  <c r="N63" i="3"/>
  <c r="BC56" i="3"/>
  <c r="BJ50" i="3"/>
  <c r="CT44" i="3"/>
  <c r="AY39" i="3"/>
  <c r="AY34" i="3"/>
  <c r="G30" i="3"/>
  <c r="CO25" i="3"/>
  <c r="CE21" i="3"/>
  <c r="BU17" i="3"/>
  <c r="CA13" i="3"/>
  <c r="AN10" i="3"/>
  <c r="T72" i="2"/>
  <c r="U51" i="2"/>
  <c r="M32" i="2"/>
  <c r="I13" i="2"/>
  <c r="D114" i="1"/>
  <c r="T91" i="1"/>
  <c r="H66" i="1"/>
  <c r="S28" i="1"/>
  <c r="P23" i="3"/>
  <c r="CQ14" i="3"/>
  <c r="J8" i="3"/>
  <c r="R41" i="2"/>
  <c r="I126" i="1"/>
  <c r="U81" i="1"/>
  <c r="I45" i="1"/>
  <c r="D9" i="28"/>
  <c r="K54" i="14"/>
  <c r="D9" i="7"/>
  <c r="S13" i="4"/>
  <c r="BL59" i="3"/>
  <c r="BR47" i="3"/>
  <c r="CH36" i="3"/>
  <c r="CK27" i="3"/>
  <c r="G20" i="3"/>
  <c r="AE12" i="3"/>
  <c r="N63" i="2"/>
  <c r="M22" i="2"/>
  <c r="M104" i="1"/>
  <c r="E63" i="1"/>
  <c r="Q23" i="1"/>
  <c r="AG32" i="3"/>
  <c r="AH19" i="3"/>
  <c r="BS7" i="3"/>
  <c r="P9" i="2"/>
  <c r="M64" i="1"/>
  <c r="J50" i="25"/>
  <c r="D51" i="11"/>
  <c r="Z62" i="3"/>
  <c r="BT39" i="3"/>
  <c r="BT21" i="3"/>
  <c r="I72" i="2"/>
  <c r="Q118" i="1"/>
  <c r="P43" i="1"/>
  <c r="D37" i="15"/>
  <c r="J33" i="4"/>
  <c r="CI51" i="3"/>
  <c r="BF31" i="3"/>
  <c r="X15" i="3"/>
  <c r="R39" i="2"/>
  <c r="K84" i="1"/>
  <c r="D47" i="28"/>
  <c r="D14" i="11"/>
  <c r="BH61" i="3"/>
  <c r="BP36" i="3"/>
  <c r="BH18" i="3"/>
  <c r="I49" i="2"/>
  <c r="Q90" i="1"/>
  <c r="D34" i="28"/>
  <c r="G68" i="6"/>
  <c r="AN59" i="3"/>
  <c r="CU34" i="3"/>
  <c r="CA16" i="3"/>
  <c r="T45" i="2"/>
  <c r="G89" i="1"/>
  <c r="E35" i="27"/>
  <c r="D9" i="11"/>
  <c r="K27" i="25"/>
  <c r="E19" i="19"/>
  <c r="I39" i="14"/>
  <c r="N18" i="13"/>
  <c r="N26" i="6"/>
  <c r="J49" i="4"/>
  <c r="BS71" i="3"/>
  <c r="BT64" i="3"/>
  <c r="Q58" i="3"/>
  <c r="H52" i="3"/>
  <c r="AO46" i="3"/>
  <c r="BX40" i="3"/>
  <c r="BV35" i="3"/>
  <c r="K31" i="3"/>
  <c r="CT26" i="3"/>
  <c r="CI22" i="3"/>
  <c r="BX18" i="3"/>
  <c r="BP14" i="3"/>
  <c r="AB11" i="3"/>
  <c r="CD7" i="3"/>
  <c r="H57" i="2"/>
  <c r="J37" i="2"/>
  <c r="F18" i="2"/>
  <c r="U121" i="1"/>
  <c r="Q97" i="1"/>
  <c r="C77" i="1"/>
  <c r="I58" i="1"/>
  <c r="O41" i="1"/>
  <c r="U16" i="1"/>
  <c r="K17" i="25"/>
  <c r="D19" i="19"/>
  <c r="H39" i="14"/>
  <c r="H18" i="13"/>
  <c r="J26" i="6"/>
  <c r="I49" i="4"/>
  <c r="BL71" i="3"/>
  <c r="BD64" i="3"/>
  <c r="P58" i="3"/>
  <c r="G52" i="3"/>
  <c r="AF46" i="3"/>
  <c r="BK40" i="3"/>
  <c r="BI35" i="3"/>
  <c r="CQ30" i="3"/>
  <c r="L14" i="13"/>
  <c r="BA64" i="3"/>
  <c r="AR51" i="3"/>
  <c r="I42" i="19"/>
  <c r="D32" i="9"/>
  <c r="F51" i="21"/>
  <c r="K55" i="19"/>
  <c r="R44" i="3"/>
  <c r="N69" i="19"/>
  <c r="D23" i="4"/>
  <c r="AC44" i="3"/>
  <c r="CC24" i="3"/>
  <c r="D43" i="28"/>
  <c r="I56" i="22"/>
  <c r="L18" i="22"/>
  <c r="E14" i="26"/>
  <c r="P40" i="14"/>
  <c r="D37" i="5"/>
  <c r="AH70" i="3"/>
  <c r="D7" i="20"/>
  <c r="J46" i="13"/>
  <c r="K37" i="25"/>
  <c r="D52" i="14"/>
  <c r="M72" i="6"/>
  <c r="E10" i="15"/>
  <c r="D63" i="7"/>
  <c r="F18" i="4"/>
  <c r="AB63" i="3"/>
  <c r="BM51" i="3"/>
  <c r="BI44" i="3"/>
  <c r="AA32" i="3"/>
  <c r="CC20" i="3"/>
  <c r="Q13" i="3"/>
  <c r="H56" i="2"/>
  <c r="D21" i="19"/>
  <c r="I32" i="13"/>
  <c r="M10" i="6"/>
  <c r="L13" i="4"/>
  <c r="BH62" i="3"/>
  <c r="AV54" i="3"/>
  <c r="BV44" i="3"/>
  <c r="AD34" i="3"/>
  <c r="G51" i="19"/>
  <c r="M30" i="14"/>
  <c r="E49" i="7"/>
  <c r="P59" i="4"/>
  <c r="J13" i="4"/>
  <c r="AW66" i="3"/>
  <c r="I58" i="3"/>
  <c r="AI51" i="3"/>
  <c r="S46" i="3"/>
  <c r="O39" i="3"/>
  <c r="E44" i="29"/>
  <c r="I34" i="19"/>
  <c r="O22" i="14"/>
  <c r="N65" i="6"/>
  <c r="F38" i="4"/>
  <c r="BW68" i="3"/>
  <c r="BB60" i="3"/>
  <c r="CC52" i="3"/>
  <c r="W47" i="3"/>
  <c r="AS38" i="3"/>
  <c r="I31" i="3"/>
  <c r="BT24" i="3"/>
  <c r="O20" i="3"/>
  <c r="CO13" i="3"/>
  <c r="CR7" i="3"/>
  <c r="I55" i="2"/>
  <c r="H25" i="2"/>
  <c r="O116" i="1"/>
  <c r="C83" i="1"/>
  <c r="F16" i="21"/>
  <c r="P61" i="14"/>
  <c r="K34" i="13"/>
  <c r="N42" i="6"/>
  <c r="L43" i="4"/>
  <c r="BL69" i="3"/>
  <c r="AO61" i="3"/>
  <c r="BW55" i="3"/>
  <c r="CT46" i="3"/>
  <c r="AA39" i="3"/>
  <c r="BI33" i="3"/>
  <c r="O27" i="3"/>
  <c r="BX20" i="3"/>
  <c r="BX13" i="3"/>
  <c r="CO9" i="3"/>
  <c r="R58" i="2"/>
  <c r="J28" i="2"/>
  <c r="Q125" i="1"/>
  <c r="E90" i="1"/>
  <c r="D63" i="23"/>
  <c r="Q21" i="19"/>
  <c r="I63" i="14"/>
  <c r="T9" i="14"/>
  <c r="D12" i="11"/>
  <c r="I29" i="6"/>
  <c r="F56" i="4"/>
  <c r="J10" i="4"/>
  <c r="BF67" i="3"/>
  <c r="CC62" i="3"/>
  <c r="AN57" i="3"/>
  <c r="CA52" i="3"/>
  <c r="AB49" i="3"/>
  <c r="BO44" i="3"/>
  <c r="L40" i="3"/>
  <c r="AV35" i="3"/>
  <c r="I32" i="3"/>
  <c r="AE28" i="3"/>
  <c r="BA24" i="3"/>
  <c r="BK21" i="3"/>
  <c r="CG17" i="3"/>
  <c r="W14" i="3"/>
  <c r="K11" i="3"/>
  <c r="BL8" i="3"/>
  <c r="U63" i="2"/>
  <c r="E45" i="2"/>
  <c r="M31" i="2"/>
  <c r="U13" i="2"/>
  <c r="H118" i="1"/>
  <c r="P96" i="1"/>
  <c r="D82" i="1"/>
  <c r="L60" i="1"/>
  <c r="T41" i="1"/>
  <c r="H21" i="1"/>
  <c r="G33" i="26"/>
  <c r="D39" i="20"/>
  <c r="G67" i="15"/>
  <c r="S50" i="14"/>
  <c r="K70" i="13"/>
  <c r="D59" i="11"/>
  <c r="I55" i="6"/>
  <c r="F14" i="5"/>
  <c r="D36" i="4"/>
  <c r="N72" i="3"/>
  <c r="AA68" i="3"/>
  <c r="Y63" i="3"/>
  <c r="BK58" i="3"/>
  <c r="H59" i="29"/>
  <c r="D11" i="20"/>
  <c r="P58" i="14"/>
  <c r="M44" i="13"/>
  <c r="E59" i="7"/>
  <c r="L67" i="4"/>
  <c r="S10" i="4"/>
  <c r="BX67" i="3"/>
  <c r="AX60" i="3"/>
  <c r="BX53" i="3"/>
  <c r="BP47" i="3"/>
  <c r="CO42" i="3"/>
  <c r="CE36" i="3"/>
  <c r="J31" i="3"/>
  <c r="T27" i="3"/>
  <c r="U22" i="3"/>
  <c r="S17" i="3"/>
  <c r="BD12" i="3"/>
  <c r="AH9" i="3"/>
  <c r="Q61" i="2"/>
  <c r="I37" i="2"/>
  <c r="E19" i="2"/>
  <c r="P116" i="1"/>
  <c r="D89" i="1"/>
  <c r="I64" i="1"/>
  <c r="M48" i="1"/>
  <c r="I22" i="1"/>
  <c r="BD8" i="3"/>
  <c r="R55" i="2"/>
  <c r="T17" i="2"/>
  <c r="K97" i="1"/>
  <c r="G58" i="1"/>
  <c r="T25" i="1"/>
  <c r="K48" i="1"/>
  <c r="N15" i="14"/>
  <c r="J8" i="6"/>
  <c r="R70" i="3"/>
  <c r="S55" i="3"/>
  <c r="Y41" i="3"/>
  <c r="AA31" i="3"/>
  <c r="AZ20" i="3"/>
  <c r="AR10" i="3"/>
  <c r="Q49" i="2"/>
  <c r="H116" i="1"/>
  <c r="S59" i="1"/>
  <c r="D63" i="19"/>
  <c r="G9" i="14"/>
  <c r="P58" i="4"/>
  <c r="CQ62" i="3"/>
  <c r="CK50" i="3"/>
  <c r="D64" i="25"/>
  <c r="J22" i="19"/>
  <c r="O37" i="14"/>
  <c r="H33" i="13"/>
  <c r="N36" i="6"/>
  <c r="I48" i="4"/>
  <c r="CK72" i="3"/>
  <c r="AN65" i="3"/>
  <c r="AG58" i="3"/>
  <c r="CF51" i="3"/>
  <c r="L47" i="3"/>
  <c r="CS40" i="3"/>
  <c r="CC34" i="3"/>
  <c r="BG30" i="3"/>
  <c r="BC25" i="3"/>
  <c r="BD20" i="3"/>
  <c r="BC15" i="3"/>
  <c r="CT11" i="3"/>
  <c r="H40" i="2"/>
  <c r="K96" i="1"/>
  <c r="I49" i="1"/>
  <c r="S75" i="1"/>
  <c r="H55" i="29"/>
  <c r="D25" i="14"/>
  <c r="P21" i="4"/>
  <c r="BU48" i="3"/>
  <c r="CG26" i="3"/>
  <c r="BQ12" i="3"/>
  <c r="Q17" i="2"/>
  <c r="I48" i="1"/>
  <c r="O40" i="19"/>
  <c r="L49" i="6"/>
  <c r="CB59" i="3"/>
  <c r="G68" i="28"/>
  <c r="D71" i="20"/>
  <c r="D68" i="14"/>
  <c r="K61" i="13"/>
  <c r="I71" i="6"/>
  <c r="D13" i="5"/>
  <c r="I17" i="4"/>
  <c r="J67" i="3"/>
  <c r="AR61" i="3"/>
  <c r="BG54" i="3"/>
  <c r="AW48" i="3"/>
  <c r="AJ42" i="3"/>
  <c r="BL37" i="3"/>
  <c r="BO31" i="3"/>
  <c r="BP26" i="3"/>
  <c r="BZ22" i="3"/>
  <c r="CA17" i="3"/>
  <c r="N13" i="3"/>
  <c r="CK8" i="3"/>
  <c r="E65" i="2"/>
  <c r="F40" i="2"/>
  <c r="R16" i="2"/>
  <c r="M121" i="1"/>
  <c r="Q85" i="1"/>
  <c r="S15" i="1"/>
  <c r="G13" i="15"/>
  <c r="H67" i="4"/>
  <c r="BM52" i="3"/>
  <c r="CT30" i="3"/>
  <c r="BL16" i="3"/>
  <c r="E40" i="2"/>
  <c r="T73" i="1"/>
  <c r="D18" i="25"/>
  <c r="E48" i="13"/>
  <c r="G67" i="3"/>
  <c r="AP43" i="3"/>
  <c r="I55" i="19"/>
  <c r="M68" i="13"/>
  <c r="E32" i="5"/>
  <c r="E70" i="3"/>
  <c r="AL60" i="3"/>
  <c r="X49" i="3"/>
  <c r="R39" i="3"/>
  <c r="N32" i="3"/>
  <c r="BH24" i="3"/>
  <c r="L17" i="3"/>
  <c r="AP10" i="3"/>
  <c r="J64" i="2"/>
  <c r="U27" i="2"/>
  <c r="P112" i="1"/>
  <c r="I82" i="1"/>
  <c r="E48" i="1"/>
  <c r="I8" i="1"/>
  <c r="E7" i="1"/>
  <c r="CN15" i="3"/>
  <c r="L46" i="2"/>
  <c r="C94" i="1"/>
  <c r="L46" i="1"/>
  <c r="G10" i="22"/>
  <c r="D34" i="10"/>
  <c r="AB72" i="3"/>
  <c r="CK55" i="3"/>
  <c r="CO38" i="3"/>
  <c r="BA27" i="3"/>
  <c r="CS16" i="3"/>
  <c r="U68" i="2"/>
  <c r="R20" i="2"/>
  <c r="H88" i="1"/>
  <c r="U32" i="1"/>
  <c r="F10" i="22"/>
  <c r="I66" i="14"/>
  <c r="D24" i="12"/>
  <c r="H25" i="5"/>
  <c r="CS70" i="3"/>
  <c r="CD55" i="3"/>
  <c r="J41" i="3"/>
  <c r="CD26" i="3"/>
  <c r="BC14" i="3"/>
  <c r="U54" i="2"/>
  <c r="T111" i="1"/>
  <c r="M42" i="1"/>
  <c r="T69" i="14"/>
  <c r="E52" i="4"/>
  <c r="AD55" i="3"/>
  <c r="BF35" i="3"/>
  <c r="BJ18" i="3"/>
  <c r="R68" i="2"/>
  <c r="U122" i="1"/>
  <c r="U53" i="1"/>
  <c r="K36" i="19"/>
  <c r="G37" i="5"/>
  <c r="U62" i="3"/>
  <c r="AF43" i="3"/>
  <c r="T28" i="3"/>
  <c r="CH15" i="3"/>
  <c r="I63" i="2"/>
  <c r="R7" i="2"/>
  <c r="P66" i="1"/>
  <c r="M7" i="1"/>
  <c r="E27" i="14"/>
  <c r="G28" i="4"/>
  <c r="BS53" i="3"/>
  <c r="AM36" i="3"/>
  <c r="BP22" i="3"/>
  <c r="N11" i="3"/>
  <c r="R37" i="2"/>
  <c r="P92" i="1"/>
  <c r="K37" i="1"/>
  <c r="F7" i="15"/>
  <c r="D69" i="4"/>
  <c r="BY57" i="3"/>
  <c r="AL38" i="3"/>
  <c r="E25" i="3"/>
  <c r="BJ11" i="3"/>
  <c r="H36" i="2"/>
  <c r="P90" i="1"/>
  <c r="E30" i="1"/>
  <c r="S35" i="14"/>
  <c r="J31" i="4"/>
  <c r="J20" i="22"/>
  <c r="F53" i="15"/>
  <c r="J19" i="14"/>
  <c r="F30" i="11"/>
  <c r="F46" i="5"/>
  <c r="O30" i="4"/>
  <c r="AJ69" i="3"/>
  <c r="AX62" i="3"/>
  <c r="CT55" i="3"/>
  <c r="X50" i="3"/>
  <c r="AR44" i="3"/>
  <c r="N39" i="3"/>
  <c r="L34" i="3"/>
  <c r="BS29" i="3"/>
  <c r="BK25" i="3"/>
  <c r="BA21" i="3"/>
  <c r="AS17" i="3"/>
  <c r="BC13" i="3"/>
  <c r="P10" i="3"/>
  <c r="H71" i="2"/>
  <c r="I50" i="2"/>
  <c r="D31" i="2"/>
  <c r="T11" i="2"/>
  <c r="O112" i="1"/>
  <c r="K90" i="1"/>
  <c r="O63" i="1"/>
  <c r="G25" i="1"/>
  <c r="AT22" i="3"/>
  <c r="AH14" i="3"/>
  <c r="AW7" i="3"/>
  <c r="N38" i="2"/>
  <c r="E123" i="1"/>
  <c r="E79" i="1"/>
  <c r="Q42" i="1"/>
  <c r="E55" i="25"/>
  <c r="L44" i="14"/>
  <c r="D48" i="6"/>
  <c r="BU72" i="3"/>
  <c r="AZ58" i="3"/>
  <c r="BQ46" i="3"/>
  <c r="K36" i="3"/>
  <c r="Y27" i="3"/>
  <c r="AI19" i="3"/>
  <c r="BS11" i="3"/>
  <c r="D60" i="2"/>
  <c r="I19" i="2"/>
  <c r="I101" i="1"/>
  <c r="M60" i="1"/>
  <c r="D21" i="1"/>
  <c r="AF31" i="3"/>
  <c r="AJ18" i="3"/>
  <c r="S7" i="3"/>
  <c r="G126" i="1"/>
  <c r="K60" i="1"/>
  <c r="D17" i="23"/>
  <c r="D43" i="7"/>
  <c r="G60" i="3"/>
  <c r="L38" i="3"/>
  <c r="AL20" i="3"/>
  <c r="U66" i="2"/>
  <c r="S111" i="1"/>
  <c r="K36" i="1"/>
  <c r="T53" i="14"/>
  <c r="D16" i="4"/>
  <c r="AR49" i="3"/>
  <c r="BC29" i="3"/>
  <c r="BI13" i="3"/>
  <c r="P34" i="2"/>
  <c r="K75" i="1"/>
  <c r="K12" i="25"/>
  <c r="D42" i="7"/>
  <c r="CR58" i="3"/>
  <c r="G35" i="3"/>
  <c r="Z17" i="3"/>
  <c r="F44" i="2"/>
  <c r="D83" i="1"/>
  <c r="K35" i="25"/>
  <c r="J11" i="6"/>
  <c r="AA57" i="3"/>
  <c r="BX33" i="3"/>
  <c r="BZ15" i="3"/>
  <c r="L39" i="2"/>
  <c r="S82" i="1"/>
  <c r="I35" i="25"/>
  <c r="F68" i="6"/>
  <c r="D26" i="24"/>
  <c r="H7" i="19"/>
  <c r="M35" i="14"/>
  <c r="L9" i="13"/>
  <c r="F17" i="6"/>
  <c r="H44" i="4"/>
  <c r="K71" i="3"/>
  <c r="Q64" i="3"/>
  <c r="BA57" i="3"/>
  <c r="BJ51" i="3"/>
  <c r="CB45" i="3"/>
  <c r="AD40" i="3"/>
  <c r="AB35" i="3"/>
  <c r="BM30" i="3"/>
  <c r="BE26" i="3"/>
  <c r="AU22" i="3"/>
  <c r="AM18" i="3"/>
  <c r="AI14" i="3"/>
  <c r="CK10" i="3"/>
  <c r="AX7" i="3"/>
  <c r="E55" i="2"/>
  <c r="L35" i="2"/>
  <c r="H16" i="2"/>
  <c r="C119" i="1"/>
  <c r="S95" i="1"/>
  <c r="O73" i="1"/>
  <c r="T56" i="1"/>
  <c r="E40" i="1"/>
  <c r="L15" i="1"/>
  <c r="E19" i="24"/>
  <c r="G7" i="19"/>
  <c r="J35" i="14"/>
  <c r="H8" i="13"/>
  <c r="I13" i="6"/>
  <c r="G44" i="4"/>
  <c r="J71" i="3"/>
  <c r="K64" i="3"/>
  <c r="AZ57" i="3"/>
  <c r="BI51" i="3"/>
  <c r="CA45" i="3"/>
  <c r="AC40" i="3"/>
  <c r="AA35" i="3"/>
  <c r="BL30" i="3"/>
  <c r="J47" i="4"/>
  <c r="AN63" i="3"/>
  <c r="BF50" i="3"/>
  <c r="CG36" i="3"/>
  <c r="BT22" i="3"/>
  <c r="AG10" i="3"/>
  <c r="D32" i="2"/>
  <c r="P89" i="1"/>
  <c r="D26" i="1"/>
  <c r="H48" i="14"/>
  <c r="M16" i="4"/>
  <c r="CU49" i="3"/>
  <c r="AA30" i="3"/>
  <c r="CS13" i="3"/>
  <c r="F35" i="2"/>
  <c r="U77" i="1"/>
  <c r="I57" i="22"/>
  <c r="I50" i="19"/>
  <c r="F33" i="20"/>
  <c r="I15" i="19"/>
  <c r="F44" i="3"/>
  <c r="F33" i="19"/>
  <c r="BY71" i="3"/>
  <c r="BI43" i="3"/>
  <c r="CR18" i="3"/>
  <c r="D7" i="28"/>
  <c r="G52" i="22"/>
  <c r="H15" i="22"/>
  <c r="H68" i="25"/>
  <c r="J15" i="14"/>
  <c r="H19" i="5"/>
  <c r="BP64" i="3"/>
  <c r="L42" i="19"/>
  <c r="J44" i="13"/>
  <c r="I12" i="22"/>
  <c r="T50" i="14"/>
  <c r="J59" i="6"/>
  <c r="G72" i="14"/>
  <c r="G35" i="6"/>
  <c r="T16" i="4"/>
  <c r="CO62" i="3"/>
  <c r="AY51" i="3"/>
  <c r="BU42" i="3"/>
  <c r="AG31" i="3"/>
  <c r="BO20" i="3"/>
  <c r="BY10" i="3"/>
  <c r="L55" i="2"/>
  <c r="D71" i="15"/>
  <c r="G29" i="13"/>
  <c r="G7" i="6"/>
  <c r="J12" i="4"/>
  <c r="AT62" i="3"/>
  <c r="T51" i="3"/>
  <c r="CB43" i="3"/>
  <c r="P34" i="3"/>
  <c r="Q46" i="19"/>
  <c r="S28" i="14"/>
  <c r="E33" i="7"/>
  <c r="L58" i="4"/>
  <c r="BH71" i="3"/>
  <c r="N65" i="3"/>
  <c r="CI57" i="3"/>
  <c r="S51" i="3"/>
  <c r="E46" i="3"/>
  <c r="CR38" i="3"/>
  <c r="E39" i="26"/>
  <c r="E61" i="15"/>
  <c r="L20" i="14"/>
  <c r="D61" i="6"/>
  <c r="L36" i="4"/>
  <c r="AY68" i="3"/>
  <c r="AK60" i="3"/>
  <c r="BL52" i="3"/>
  <c r="CH44" i="3"/>
  <c r="Z38" i="3"/>
  <c r="CH30" i="3"/>
  <c r="BC24" i="3"/>
  <c r="CQ19" i="3"/>
  <c r="L13" i="3"/>
  <c r="CB7" i="3"/>
  <c r="D46" i="2"/>
  <c r="L24" i="2"/>
  <c r="S114" i="1"/>
  <c r="H27" i="29"/>
  <c r="G67" i="20"/>
  <c r="J59" i="14"/>
  <c r="N30" i="13"/>
  <c r="D15" i="6"/>
  <c r="R41" i="4"/>
  <c r="AR69" i="3"/>
  <c r="S61" i="3"/>
  <c r="AY54" i="3"/>
  <c r="BW46" i="3"/>
  <c r="H39" i="3"/>
  <c r="BC31" i="3"/>
  <c r="CQ26" i="3"/>
  <c r="BX19" i="3"/>
  <c r="BK13" i="3"/>
  <c r="BZ9" i="3"/>
  <c r="U57" i="2"/>
  <c r="N27" i="2"/>
  <c r="U113" i="1"/>
  <c r="I89" i="1"/>
  <c r="H68" i="22"/>
  <c r="Q12" i="19"/>
  <c r="O61" i="14"/>
  <c r="N71" i="13"/>
  <c r="D56" i="10"/>
  <c r="E55" i="5"/>
  <c r="H52" i="4"/>
  <c r="P8" i="4"/>
  <c r="AN67" i="3"/>
  <c r="BJ62" i="3"/>
  <c r="W57" i="3"/>
  <c r="BH52" i="3"/>
  <c r="CU47" i="3"/>
  <c r="AV44" i="3"/>
  <c r="CF39" i="3"/>
  <c r="AE35" i="3"/>
  <c r="CF31" i="3"/>
  <c r="P28" i="3"/>
  <c r="AL24" i="3"/>
  <c r="BH20" i="3"/>
  <c r="BR17" i="3"/>
  <c r="J14" i="3"/>
  <c r="CN10" i="3"/>
  <c r="AY8" i="3"/>
  <c r="D63" i="2"/>
  <c r="I44" i="2"/>
  <c r="Q26" i="2"/>
  <c r="E13" i="2"/>
  <c r="L116" i="1"/>
  <c r="T95" i="1"/>
  <c r="H81" i="1"/>
  <c r="P59" i="1"/>
  <c r="D41" i="1"/>
  <c r="L13" i="1"/>
  <c r="F7" i="26"/>
  <c r="I23" i="20"/>
  <c r="F59" i="15"/>
  <c r="O48" i="14"/>
  <c r="N66" i="13"/>
  <c r="F46" i="11"/>
  <c r="M27" i="6"/>
  <c r="G9" i="5"/>
  <c r="D34" i="4"/>
  <c r="CG71" i="3"/>
  <c r="CU67" i="3"/>
  <c r="E63" i="3"/>
  <c r="AR58" i="3"/>
  <c r="F33" i="26"/>
  <c r="G67" i="19"/>
  <c r="D56" i="14"/>
  <c r="J39" i="13"/>
  <c r="D28" i="7"/>
  <c r="O64" i="4"/>
  <c r="M8" i="4"/>
  <c r="BS65" i="3"/>
  <c r="X60" i="3"/>
  <c r="BD53" i="3"/>
  <c r="AT47" i="3"/>
  <c r="BN42" i="3"/>
  <c r="BD36" i="3"/>
  <c r="BZ30" i="3"/>
  <c r="CA25" i="3"/>
  <c r="CN21" i="3"/>
  <c r="CO16" i="3"/>
  <c r="AN12" i="3"/>
  <c r="R9" i="3"/>
  <c r="P60" i="2"/>
  <c r="E36" i="2"/>
  <c r="Q12" i="2"/>
  <c r="L114" i="1"/>
  <c r="D88" i="1"/>
  <c r="L63" i="1"/>
  <c r="P47" i="1"/>
  <c r="L21" i="1"/>
  <c r="AK8" i="3"/>
  <c r="P44" i="2"/>
  <c r="T15" i="2"/>
  <c r="K95" i="1"/>
  <c r="I57" i="1"/>
  <c r="C25" i="1"/>
  <c r="M47" i="1"/>
  <c r="G72" i="13"/>
  <c r="P61" i="4"/>
  <c r="N69" i="3"/>
  <c r="AJ54" i="3"/>
  <c r="AP40" i="3"/>
  <c r="BW30" i="3"/>
  <c r="CC19" i="3"/>
  <c r="CE9" i="3"/>
  <c r="U34" i="2"/>
  <c r="H114" i="1"/>
  <c r="E57" i="1"/>
  <c r="H46" i="19"/>
  <c r="E66" i="13"/>
  <c r="F50" i="4"/>
  <c r="BE62" i="3"/>
  <c r="I47" i="3"/>
  <c r="K43" i="25"/>
  <c r="I16" i="19"/>
  <c r="J34" i="14"/>
  <c r="L28" i="13"/>
  <c r="D30" i="6"/>
  <c r="T45" i="4"/>
  <c r="CE70" i="3"/>
  <c r="H65" i="3"/>
  <c r="CT57" i="3"/>
  <c r="BB51" i="3"/>
  <c r="CD46" i="3"/>
  <c r="BN40" i="3"/>
  <c r="BD34" i="3"/>
  <c r="X29" i="3"/>
  <c r="AH25" i="3"/>
  <c r="AI20" i="3"/>
  <c r="AE15" i="3"/>
  <c r="BW11" i="3"/>
  <c r="D37" i="2"/>
  <c r="G92" i="1"/>
  <c r="E34" i="1"/>
  <c r="G72" i="1"/>
  <c r="M44" i="28"/>
  <c r="H9" i="14"/>
  <c r="O12" i="4"/>
  <c r="CK47" i="3"/>
  <c r="CS25" i="3"/>
  <c r="CI8" i="3"/>
  <c r="M13" i="2"/>
  <c r="S44" i="1"/>
  <c r="H20" i="19"/>
  <c r="M21" i="6"/>
  <c r="CA58" i="3"/>
  <c r="J46" i="28"/>
  <c r="I49" i="19"/>
  <c r="O64" i="14"/>
  <c r="H55" i="13"/>
  <c r="D64" i="6"/>
  <c r="P72" i="4"/>
  <c r="G15" i="4"/>
  <c r="BV66" i="3"/>
  <c r="BD59" i="3"/>
  <c r="AK54" i="3"/>
  <c r="S48" i="3"/>
  <c r="K42" i="3"/>
  <c r="AH37" i="3"/>
  <c r="AT31" i="3"/>
  <c r="AV26" i="3"/>
  <c r="AQ21" i="3"/>
  <c r="BG17" i="3"/>
  <c r="CI12" i="3"/>
  <c r="BT8" i="3"/>
  <c r="R63" i="2"/>
  <c r="F39" i="2"/>
  <c r="R15" i="2"/>
  <c r="E112" i="1"/>
  <c r="M82" i="1"/>
  <c r="I10" i="1"/>
  <c r="L64" i="14"/>
  <c r="I56" i="4"/>
  <c r="AZ51" i="3"/>
  <c r="AE30" i="3"/>
  <c r="AG12" i="3"/>
  <c r="U35" i="2"/>
  <c r="H71" i="1"/>
  <c r="H65" i="22"/>
  <c r="M32" i="13"/>
  <c r="CO65" i="3"/>
  <c r="AF42" i="3"/>
  <c r="E32" i="16"/>
  <c r="H58" i="13"/>
  <c r="H17" i="5"/>
  <c r="AZ69" i="3"/>
  <c r="BV59" i="3"/>
  <c r="BZ48" i="3"/>
  <c r="BQ38" i="3"/>
  <c r="H30" i="3"/>
  <c r="AD24" i="3"/>
  <c r="BX16" i="3"/>
  <c r="R10" i="3"/>
  <c r="L62" i="2"/>
  <c r="F26" i="2"/>
  <c r="U110" i="1"/>
  <c r="E71" i="1"/>
  <c r="C47" i="1"/>
  <c r="G7" i="1"/>
  <c r="BD26" i="3"/>
  <c r="AB15" i="3"/>
  <c r="H43" i="2"/>
  <c r="S89" i="1"/>
  <c r="T43" i="1"/>
  <c r="N67" i="19"/>
  <c r="D60" i="7"/>
  <c r="I71" i="3"/>
  <c r="CK53" i="3"/>
  <c r="N38" i="3"/>
  <c r="CE26" i="3"/>
  <c r="BI15" i="3"/>
  <c r="L65" i="2"/>
  <c r="N17" i="2"/>
  <c r="T81" i="1"/>
  <c r="E26" i="1"/>
  <c r="G43" i="21"/>
  <c r="D54" i="14"/>
  <c r="D52" i="11"/>
  <c r="H16" i="5"/>
  <c r="CN69" i="3"/>
  <c r="BZ54" i="3"/>
  <c r="BG40" i="3"/>
  <c r="CD25" i="3"/>
  <c r="BS13" i="3"/>
  <c r="M49" i="2"/>
  <c r="P108" i="1"/>
  <c r="L36" i="1"/>
  <c r="U53" i="14"/>
  <c r="G42" i="4"/>
  <c r="AI53" i="3"/>
  <c r="AJ34" i="3"/>
  <c r="BJ17" i="3"/>
  <c r="J63" i="2"/>
  <c r="C116" i="1"/>
  <c r="T48" i="1"/>
  <c r="F14" i="19"/>
  <c r="E24" i="5"/>
  <c r="BJ60" i="3"/>
  <c r="AN41" i="3"/>
  <c r="CB26" i="3"/>
  <c r="BX14" i="3"/>
  <c r="J56" i="2"/>
  <c r="O125" i="1"/>
  <c r="U62" i="1"/>
  <c r="D52" i="27"/>
  <c r="H11" i="14"/>
  <c r="F12" i="4"/>
  <c r="CH51" i="3"/>
  <c r="BP34" i="3"/>
  <c r="F22" i="3"/>
  <c r="BB10" i="3"/>
  <c r="I33" i="2"/>
  <c r="M87" i="1"/>
  <c r="G30" i="1"/>
  <c r="P57" i="14"/>
  <c r="E50" i="4"/>
  <c r="BL55" i="3"/>
  <c r="AZ37" i="3"/>
  <c r="BJ23" i="3"/>
  <c r="AW10" i="3"/>
  <c r="I31" i="2"/>
  <c r="C86" i="1"/>
  <c r="I23" i="1"/>
  <c r="S20" i="14"/>
  <c r="O18" i="4"/>
  <c r="F47" i="21"/>
  <c r="E33" i="15"/>
  <c r="R13" i="14"/>
  <c r="D37" i="10"/>
  <c r="D32" i="5"/>
  <c r="E26" i="4"/>
  <c r="CE68" i="3"/>
  <c r="CK61" i="3"/>
  <c r="BF55" i="3"/>
  <c r="BS49" i="3"/>
  <c r="CO43" i="3"/>
  <c r="BP38" i="3"/>
  <c r="BN33" i="3"/>
  <c r="AK29" i="3"/>
  <c r="AC25" i="3"/>
  <c r="S21" i="3"/>
  <c r="J17" i="3"/>
  <c r="Z13" i="3"/>
  <c r="CB9" i="3"/>
  <c r="J69" i="2"/>
  <c r="M48" i="2"/>
  <c r="I29" i="2"/>
  <c r="E10" i="2"/>
  <c r="T110" i="1"/>
  <c r="P88" i="1"/>
  <c r="C61" i="1"/>
  <c r="Q22" i="1"/>
  <c r="BX21" i="3"/>
  <c r="BU13" i="3"/>
  <c r="M72" i="2"/>
  <c r="J35" i="2"/>
  <c r="U118" i="1"/>
  <c r="M73" i="1"/>
  <c r="D40" i="1"/>
  <c r="D19" i="24"/>
  <c r="H33" i="14"/>
  <c r="I26" i="6"/>
  <c r="BK71" i="3"/>
  <c r="AY57" i="3"/>
  <c r="BZ45" i="3"/>
  <c r="Z35" i="3"/>
  <c r="BC26" i="3"/>
  <c r="BM18" i="3"/>
  <c r="R11" i="3"/>
  <c r="N56" i="2"/>
  <c r="E16" i="2"/>
  <c r="E97" i="1"/>
  <c r="T57" i="1"/>
  <c r="L16" i="1"/>
  <c r="AB30" i="3"/>
  <c r="BK17" i="3"/>
  <c r="T68" i="2"/>
  <c r="C123" i="1"/>
  <c r="P56" i="1"/>
  <c r="E23" i="21"/>
  <c r="L34" i="6"/>
  <c r="AV58" i="3"/>
  <c r="AO36" i="3"/>
  <c r="AG19" i="3"/>
  <c r="U59" i="2"/>
  <c r="E107" i="1"/>
  <c r="C26" i="1"/>
  <c r="J32" i="14"/>
  <c r="G72" i="3"/>
  <c r="AZ47" i="3"/>
  <c r="AS28" i="3"/>
  <c r="AV12" i="3"/>
  <c r="V26" i="2"/>
  <c r="E68" i="1"/>
  <c r="I29" i="22"/>
  <c r="F34" i="6"/>
  <c r="AA56" i="3"/>
  <c r="H33" i="3"/>
  <c r="R16" i="3"/>
  <c r="Q39" i="2"/>
  <c r="I75" i="1"/>
  <c r="J23" i="22"/>
  <c r="G22" i="5"/>
  <c r="W54" i="3"/>
  <c r="CC31" i="3"/>
  <c r="BV14" i="3"/>
  <c r="D33" i="2"/>
  <c r="S72" i="1"/>
  <c r="D7" i="23"/>
  <c r="D7" i="6"/>
  <c r="K62" i="22"/>
  <c r="D40" i="17"/>
  <c r="P29" i="14"/>
  <c r="E30" i="12"/>
  <c r="D70" i="5"/>
  <c r="E39" i="4"/>
  <c r="BK70" i="3"/>
  <c r="BA63" i="3"/>
  <c r="M57" i="3"/>
  <c r="N51" i="3"/>
  <c r="AK45" i="3"/>
  <c r="CO39" i="3"/>
  <c r="CO34" i="3"/>
  <c r="AO30" i="3"/>
  <c r="AF26" i="3"/>
  <c r="V22" i="3"/>
  <c r="N18" i="3"/>
  <c r="N14" i="3"/>
  <c r="BP10" i="3"/>
  <c r="AD7" i="3"/>
  <c r="Q53" i="2"/>
  <c r="F34" i="2"/>
  <c r="V14" i="2"/>
  <c r="Q116" i="1"/>
  <c r="M94" i="1"/>
  <c r="K72" i="1"/>
  <c r="Q55" i="1"/>
  <c r="C37" i="1"/>
  <c r="H13" i="1"/>
  <c r="D59" i="22"/>
  <c r="D72" i="16"/>
  <c r="O29" i="14"/>
  <c r="D30" i="12"/>
  <c r="H68" i="5"/>
  <c r="D39" i="4"/>
  <c r="BH70" i="3"/>
  <c r="AV63" i="3"/>
  <c r="CK56" i="3"/>
  <c r="M51" i="3"/>
  <c r="AJ45" i="3"/>
  <c r="BZ39" i="3"/>
  <c r="BZ34" i="3"/>
  <c r="AD30" i="3"/>
  <c r="P33" i="4"/>
  <c r="AA62" i="3"/>
  <c r="BB49" i="3"/>
  <c r="H34" i="22"/>
  <c r="M39" i="19"/>
  <c r="H26" i="20"/>
  <c r="P68" i="14"/>
  <c r="AT33" i="3"/>
  <c r="U11" i="14"/>
  <c r="BA71" i="3"/>
  <c r="AW43" i="3"/>
  <c r="BE18" i="3"/>
  <c r="E41" i="27"/>
  <c r="H41" i="22"/>
  <c r="K7" i="22"/>
  <c r="D22" i="20"/>
  <c r="J14" i="14"/>
  <c r="S68" i="4"/>
  <c r="BB64" i="3"/>
  <c r="P36" i="19"/>
  <c r="F9" i="13"/>
  <c r="F7" i="22"/>
  <c r="T19" i="14"/>
  <c r="M56" i="6"/>
  <c r="J64" i="14"/>
  <c r="I11" i="6"/>
  <c r="S15" i="4"/>
  <c r="CT61" i="3"/>
  <c r="AK51" i="3"/>
  <c r="CE40" i="3"/>
  <c r="E31" i="3"/>
  <c r="AY20" i="3"/>
  <c r="BM10" i="3"/>
  <c r="F11" i="29"/>
  <c r="G61" i="15"/>
  <c r="F27" i="13"/>
  <c r="J65" i="4"/>
  <c r="BZ72" i="3"/>
  <c r="BT60" i="3"/>
  <c r="F51" i="3"/>
  <c r="BN43" i="3"/>
  <c r="CQ33" i="3"/>
  <c r="O43" i="19"/>
  <c r="E68" i="13"/>
  <c r="D20" i="7"/>
  <c r="F57" i="4"/>
  <c r="AS71" i="3"/>
  <c r="CO64" i="3"/>
  <c r="BU57" i="3"/>
  <c r="BQ50" i="3"/>
  <c r="CR43" i="3"/>
  <c r="G38" i="3"/>
  <c r="D11" i="26"/>
  <c r="F50" i="15"/>
  <c r="M14" i="14"/>
  <c r="L56" i="6"/>
  <c r="O25" i="4"/>
  <c r="G66" i="3"/>
  <c r="R60" i="3"/>
  <c r="AP52" i="3"/>
  <c r="BQ44" i="3"/>
  <c r="CU37" i="3"/>
  <c r="BS30" i="3"/>
  <c r="AN24" i="3"/>
  <c r="L18" i="3"/>
  <c r="CO12" i="3"/>
  <c r="BO7" i="3"/>
  <c r="H45" i="2"/>
  <c r="P23" i="2"/>
  <c r="C110" i="1"/>
  <c r="E9" i="29"/>
  <c r="I38" i="19"/>
  <c r="M57" i="14"/>
  <c r="I27" i="13"/>
  <c r="F50" i="5"/>
  <c r="D40" i="4"/>
  <c r="T69" i="3"/>
  <c r="CQ60" i="3"/>
  <c r="AA53" i="3"/>
  <c r="BD46" i="3"/>
  <c r="CE38" i="3"/>
  <c r="AN31" i="3"/>
  <c r="CL25" i="3"/>
  <c r="BG19" i="3"/>
  <c r="AX13" i="3"/>
  <c r="Z8" i="3"/>
  <c r="V56" i="2"/>
  <c r="R22" i="2"/>
  <c r="E113" i="1"/>
  <c r="M88" i="1"/>
  <c r="I53" i="22"/>
  <c r="G9" i="19"/>
  <c r="U44" i="14"/>
  <c r="M63" i="13"/>
  <c r="D16" i="10"/>
  <c r="H49" i="5"/>
  <c r="S50" i="4"/>
  <c r="H7" i="4"/>
  <c r="P67" i="3"/>
  <c r="AN61" i="3"/>
  <c r="CU56" i="3"/>
  <c r="AN52" i="3"/>
  <c r="CA47" i="3"/>
  <c r="Z44" i="3"/>
  <c r="BM39" i="3"/>
  <c r="L35" i="3"/>
  <c r="CF30" i="3"/>
  <c r="CO27" i="3"/>
  <c r="W24" i="3"/>
  <c r="AS20" i="3"/>
  <c r="AZ17" i="3"/>
  <c r="CK13" i="3"/>
  <c r="BX10" i="3"/>
  <c r="BL7" i="3"/>
  <c r="F62" i="2"/>
  <c r="M43" i="2"/>
  <c r="U25" i="2"/>
  <c r="I12" i="2"/>
  <c r="P114" i="1"/>
  <c r="D95" i="1"/>
  <c r="L73" i="1"/>
  <c r="T58" i="1"/>
  <c r="H40" i="1"/>
  <c r="P11" i="1"/>
  <c r="E57" i="25"/>
  <c r="E11" i="20"/>
  <c r="G49" i="15"/>
  <c r="K36" i="14"/>
  <c r="L63" i="13"/>
  <c r="E33" i="11"/>
  <c r="F23" i="6"/>
  <c r="R71" i="4"/>
  <c r="J32" i="4"/>
  <c r="BO71" i="3"/>
  <c r="BK66" i="3"/>
  <c r="CB62" i="3"/>
  <c r="V58" i="3"/>
  <c r="H67" i="25"/>
  <c r="I58" i="19"/>
  <c r="S52" i="14"/>
  <c r="I33" i="13"/>
  <c r="D37" i="6"/>
  <c r="G62" i="4"/>
  <c r="CL72" i="3"/>
  <c r="AQ65" i="3"/>
  <c r="CF59" i="3"/>
  <c r="AE53" i="3"/>
  <c r="P47" i="3"/>
  <c r="H41" i="3"/>
  <c r="AB36" i="3"/>
  <c r="BH30" i="3"/>
  <c r="BG25" i="3"/>
  <c r="BS21" i="3"/>
  <c r="BR16" i="3"/>
  <c r="T12" i="3"/>
  <c r="E8" i="3"/>
  <c r="I59" i="2"/>
  <c r="E35" i="2"/>
  <c r="Q11" i="2"/>
  <c r="L113" i="1"/>
  <c r="D87" i="1"/>
  <c r="O62" i="1"/>
  <c r="K42" i="1"/>
  <c r="O19" i="1"/>
  <c r="CU7" i="3"/>
  <c r="L42" i="2"/>
  <c r="P13" i="2"/>
  <c r="G94" i="1"/>
  <c r="M55" i="1"/>
  <c r="H11" i="1"/>
  <c r="T44" i="1"/>
  <c r="J61" i="13"/>
  <c r="L53" i="4"/>
  <c r="M68" i="3"/>
  <c r="F54" i="3"/>
  <c r="Q40" i="3"/>
  <c r="H28" i="3"/>
  <c r="BK19" i="3"/>
  <c r="BO9" i="3"/>
  <c r="Q33" i="2"/>
  <c r="D111" i="1"/>
  <c r="H56" i="1"/>
  <c r="E28" i="19"/>
  <c r="E70" i="11"/>
  <c r="O42" i="4"/>
  <c r="BP61" i="3"/>
  <c r="X46" i="3"/>
  <c r="K24" i="25"/>
  <c r="F10" i="19"/>
  <c r="I31" i="14"/>
  <c r="E14" i="12"/>
  <c r="L22" i="6"/>
  <c r="E43" i="4"/>
  <c r="AY70" i="3"/>
  <c r="BR64" i="3"/>
  <c r="BO57" i="3"/>
  <c r="AC51" i="3"/>
  <c r="S45" i="3"/>
  <c r="AR40" i="3"/>
  <c r="AH34" i="3"/>
  <c r="CQ28" i="3"/>
  <c r="P25" i="3"/>
  <c r="L20" i="3"/>
  <c r="M15" i="3"/>
  <c r="AD10" i="3"/>
  <c r="T33" i="2"/>
  <c r="C90" i="1"/>
  <c r="I32" i="1"/>
  <c r="O68" i="1"/>
  <c r="G23" i="26"/>
  <c r="G55" i="13"/>
  <c r="BP65" i="3"/>
  <c r="CB46" i="3"/>
  <c r="L25" i="3"/>
  <c r="CS7" i="3"/>
  <c r="I10" i="2"/>
  <c r="G42" i="1"/>
  <c r="D8" i="17"/>
  <c r="S44" i="4"/>
  <c r="AF57" i="3"/>
  <c r="L15" i="28"/>
  <c r="E41" i="19"/>
  <c r="U61" i="14"/>
  <c r="G50" i="13"/>
  <c r="M57" i="6"/>
  <c r="L56" i="4"/>
  <c r="S12" i="4"/>
  <c r="AM66" i="3"/>
  <c r="X59" i="3"/>
  <c r="G54" i="3"/>
  <c r="CO47" i="3"/>
  <c r="CC41" i="3"/>
  <c r="BK35" i="3"/>
  <c r="AB31" i="3"/>
  <c r="X26" i="3"/>
  <c r="Y21" i="3"/>
  <c r="AI17" i="3"/>
  <c r="BR12" i="3"/>
  <c r="BC8" i="3"/>
  <c r="R56" i="2"/>
  <c r="F38" i="2"/>
  <c r="N14" i="2"/>
  <c r="E111" i="1"/>
  <c r="M79" i="1"/>
  <c r="O8" i="1"/>
  <c r="L52" i="14"/>
  <c r="CC70" i="3"/>
  <c r="AR50" i="3"/>
  <c r="AN29" i="3"/>
  <c r="BU11" i="3"/>
  <c r="M30" i="2"/>
  <c r="O67" i="1"/>
  <c r="H49" i="22"/>
  <c r="L27" i="6"/>
  <c r="BE64" i="3"/>
  <c r="AT41" i="3"/>
  <c r="E54" i="15"/>
  <c r="M47" i="13"/>
  <c r="E7" i="5"/>
  <c r="CI68" i="3"/>
  <c r="BH56" i="3"/>
  <c r="AI48" i="3"/>
  <c r="AF38" i="3"/>
  <c r="BT29" i="3"/>
  <c r="CI23" i="3"/>
  <c r="AO16" i="3"/>
  <c r="CC9" i="3"/>
  <c r="V51" i="2"/>
  <c r="Q24" i="2"/>
  <c r="L109" i="1"/>
  <c r="U68" i="1"/>
  <c r="M45" i="1"/>
  <c r="E77" i="1"/>
  <c r="CF25" i="3"/>
  <c r="BT11" i="3"/>
  <c r="D40" i="2"/>
  <c r="O86" i="1"/>
  <c r="H41" i="1"/>
  <c r="E15" i="16"/>
  <c r="L61" i="6"/>
  <c r="CO69" i="3"/>
  <c r="L51" i="3"/>
  <c r="AE37" i="3"/>
  <c r="U26" i="3"/>
  <c r="BT13" i="3"/>
  <c r="V61" i="2"/>
  <c r="J14" i="2"/>
  <c r="S70" i="1"/>
  <c r="M22" i="1"/>
  <c r="I56" i="20"/>
  <c r="N38" i="14"/>
  <c r="F28" i="11"/>
  <c r="D71" i="4"/>
  <c r="BJ68" i="3"/>
  <c r="CL51" i="3"/>
  <c r="BX39" i="3"/>
  <c r="AU25" i="3"/>
  <c r="CD12" i="3"/>
  <c r="D48" i="2"/>
  <c r="T92" i="1"/>
  <c r="Q30" i="1"/>
  <c r="T43" i="14"/>
  <c r="L28" i="4"/>
  <c r="CK51" i="3"/>
  <c r="CL30" i="3"/>
  <c r="CQ16" i="3"/>
  <c r="I58" i="2"/>
  <c r="I110" i="1"/>
  <c r="E45" i="1"/>
  <c r="G48" i="14"/>
  <c r="M60" i="4"/>
  <c r="CS58" i="3"/>
  <c r="H40" i="3"/>
  <c r="AN26" i="3"/>
  <c r="V14" i="3"/>
  <c r="R50" i="2"/>
  <c r="G118" i="1"/>
  <c r="S58" i="1"/>
  <c r="D36" i="25"/>
  <c r="N42" i="13"/>
  <c r="AL71" i="3"/>
  <c r="CD50" i="3"/>
  <c r="CG33" i="3"/>
  <c r="CK20" i="3"/>
  <c r="BJ9" i="3"/>
  <c r="F28" i="2"/>
  <c r="I84" i="1"/>
  <c r="U21" i="1"/>
  <c r="I36" i="14"/>
  <c r="L41" i="4"/>
  <c r="BN54" i="3"/>
  <c r="AD36" i="3"/>
  <c r="AD22" i="3"/>
  <c r="AJ9" i="3"/>
  <c r="U24" i="2"/>
  <c r="D81" i="1"/>
  <c r="E16" i="1"/>
  <c r="J69" i="13"/>
  <c r="L11" i="4"/>
  <c r="E62" i="20"/>
  <c r="J72" i="14"/>
  <c r="P8" i="14"/>
  <c r="D25" i="9"/>
  <c r="G17" i="5"/>
  <c r="P22" i="4"/>
  <c r="Z68" i="3"/>
  <c r="AF61" i="3"/>
  <c r="E55" i="3"/>
  <c r="W49" i="3"/>
  <c r="BD43" i="3"/>
  <c r="AE38" i="3"/>
  <c r="AC33" i="3"/>
  <c r="I29" i="3"/>
  <c r="CO24" i="3"/>
  <c r="CE20" i="3"/>
  <c r="BT16" i="3"/>
  <c r="CS12" i="3"/>
  <c r="BD9" i="3"/>
  <c r="R67" i="2"/>
  <c r="D47" i="2"/>
  <c r="T27" i="2"/>
  <c r="P8" i="2"/>
  <c r="K109" i="1"/>
  <c r="G87" i="1"/>
  <c r="K58" i="1"/>
  <c r="E19" i="1"/>
  <c r="M21" i="3"/>
  <c r="U13" i="3"/>
  <c r="N70" i="2"/>
  <c r="F32" i="2"/>
  <c r="Q113" i="1"/>
  <c r="T70" i="1"/>
  <c r="L34" i="1"/>
  <c r="I35" i="22"/>
  <c r="O23" i="14"/>
  <c r="G68" i="5"/>
  <c r="AO70" i="3"/>
  <c r="AU56" i="3"/>
  <c r="CA44" i="3"/>
  <c r="AN34" i="3"/>
  <c r="CE25" i="3"/>
  <c r="CS17" i="3"/>
  <c r="BF10" i="3"/>
  <c r="E53" i="2"/>
  <c r="U12" i="2"/>
  <c r="U92" i="1"/>
  <c r="H55" i="1"/>
  <c r="T11" i="1"/>
  <c r="AA29" i="3"/>
  <c r="BF16" i="3"/>
  <c r="V59" i="2"/>
  <c r="D116" i="1"/>
  <c r="O52" i="1"/>
  <c r="I62" i="19"/>
  <c r="E63" i="5"/>
  <c r="CC55" i="3"/>
  <c r="BR34" i="3"/>
  <c r="CQ17" i="3"/>
  <c r="U52" i="2"/>
  <c r="Q98" i="1"/>
  <c r="U19" i="1"/>
  <c r="F17" i="14"/>
  <c r="CK70" i="3"/>
  <c r="O46" i="3"/>
  <c r="L27" i="3"/>
  <c r="AJ11" i="3"/>
  <c r="T21" i="2"/>
  <c r="M65" i="1"/>
  <c r="E18" i="20"/>
  <c r="F48" i="5"/>
  <c r="X54" i="3"/>
  <c r="CD31" i="3"/>
  <c r="AZ14" i="3"/>
  <c r="J31" i="2"/>
  <c r="O66" i="1"/>
  <c r="I42" i="20"/>
  <c r="M65" i="4"/>
  <c r="AB52" i="3"/>
  <c r="AV30" i="3"/>
  <c r="AI13" i="3"/>
  <c r="P26" i="2"/>
  <c r="M66" i="1"/>
  <c r="J21" i="22"/>
  <c r="G8" i="5"/>
  <c r="K35" i="22"/>
  <c r="E23" i="16"/>
  <c r="S23" i="14"/>
  <c r="E65" i="11"/>
  <c r="H55" i="5"/>
  <c r="J35" i="4"/>
  <c r="CT69" i="3"/>
  <c r="CH62" i="3"/>
  <c r="AZ56" i="3"/>
  <c r="BI50" i="3"/>
  <c r="CS44" i="3"/>
  <c r="AP39" i="3"/>
  <c r="AP34" i="3"/>
  <c r="CT29" i="3"/>
  <c r="CI25" i="3"/>
  <c r="BY21" i="3"/>
  <c r="BP17" i="3"/>
  <c r="BV13" i="3"/>
  <c r="AJ10" i="3"/>
  <c r="N72" i="2"/>
  <c r="P51" i="2"/>
  <c r="H32" i="2"/>
  <c r="D13" i="2"/>
  <c r="S113" i="1"/>
  <c r="O91" i="1"/>
  <c r="U70" i="1"/>
  <c r="H54" i="1"/>
  <c r="M34" i="1"/>
  <c r="S10" i="1"/>
  <c r="J35" i="22"/>
  <c r="D16" i="16"/>
  <c r="P23" i="14"/>
  <c r="D65" i="11"/>
  <c r="F54" i="5"/>
  <c r="S33" i="4"/>
  <c r="CQ69" i="3"/>
  <c r="CG62" i="3"/>
  <c r="AV56" i="3"/>
  <c r="BH50" i="3"/>
  <c r="CR44" i="3"/>
  <c r="AO39" i="3"/>
  <c r="AO34" i="3"/>
  <c r="CS29" i="3"/>
  <c r="O20" i="4"/>
  <c r="AB61" i="3"/>
  <c r="O48" i="3"/>
  <c r="CK33" i="3"/>
  <c r="AM20" i="3"/>
  <c r="BH8" i="3"/>
  <c r="L22" i="2"/>
  <c r="E80" i="1"/>
  <c r="S11" i="1"/>
  <c r="J11" i="14"/>
  <c r="AM70" i="3"/>
  <c r="V46" i="3"/>
  <c r="W27" i="3"/>
  <c r="BP11" i="3"/>
  <c r="J22" i="2"/>
  <c r="K64" i="1"/>
  <c r="H62" i="19"/>
  <c r="G48" i="5"/>
  <c r="CF56" i="3"/>
  <c r="BE35" i="3"/>
  <c r="BI18" i="3"/>
  <c r="T59" i="2"/>
  <c r="I104" i="1"/>
  <c r="P25" i="1"/>
  <c r="U20" i="14"/>
  <c r="BF68" i="3"/>
  <c r="AM41" i="3"/>
  <c r="BH21" i="3"/>
  <c r="R59" i="2"/>
  <c r="U94" i="1"/>
  <c r="E10" i="1"/>
  <c r="D51" i="9"/>
  <c r="BH60" i="3"/>
  <c r="R37" i="3"/>
  <c r="BB18" i="3"/>
  <c r="E54" i="2"/>
  <c r="K92" i="1"/>
  <c r="T8" i="1"/>
  <c r="K13" i="13"/>
  <c r="F60" i="6"/>
  <c r="X44" i="3"/>
  <c r="AF18" i="3"/>
  <c r="K124" i="1"/>
  <c r="I11" i="14"/>
  <c r="CA53" i="3"/>
  <c r="BO23" i="3"/>
  <c r="L31" i="2"/>
  <c r="C9" i="1"/>
  <c r="AD70" i="3"/>
  <c r="J32" i="22"/>
  <c r="J49" i="14"/>
  <c r="H64" i="13"/>
  <c r="J28" i="14"/>
  <c r="V33" i="3"/>
  <c r="E11" i="14"/>
  <c r="AO71" i="3"/>
  <c r="AK43" i="3"/>
  <c r="H34" i="29"/>
  <c r="E26" i="21"/>
  <c r="K37" i="22"/>
  <c r="D47" i="20"/>
  <c r="P63" i="19"/>
  <c r="T11" i="14"/>
  <c r="M62" i="4"/>
  <c r="AN64" i="3"/>
  <c r="F51" i="15"/>
  <c r="F7" i="13"/>
  <c r="G62" i="21"/>
  <c r="N18" i="14"/>
  <c r="D54" i="6"/>
  <c r="I38" i="14"/>
  <c r="F42" i="5"/>
  <c r="AR70" i="3"/>
  <c r="CC61" i="3"/>
  <c r="W51" i="3"/>
  <c r="CT38" i="3"/>
  <c r="CE30" i="3"/>
  <c r="AK20" i="3"/>
  <c r="BA10" i="3"/>
  <c r="H49" i="25"/>
  <c r="G54" i="15"/>
  <c r="I7" i="13"/>
  <c r="E64" i="4"/>
  <c r="BX71" i="3"/>
  <c r="BD60" i="3"/>
  <c r="CF50" i="3"/>
  <c r="T41" i="3"/>
  <c r="BZ33" i="3"/>
  <c r="G8" i="19"/>
  <c r="J65" i="13"/>
  <c r="E7" i="7"/>
  <c r="T55" i="4"/>
  <c r="AA71" i="3"/>
  <c r="BU62" i="3"/>
  <c r="BG57" i="3"/>
  <c r="BC50" i="3"/>
  <c r="CA43" i="3"/>
  <c r="BC37" i="3"/>
  <c r="F63" i="25"/>
  <c r="F42" i="15"/>
  <c r="F39" i="13"/>
  <c r="J19" i="6"/>
  <c r="T20" i="4"/>
  <c r="BW65" i="3"/>
  <c r="CK59" i="3"/>
  <c r="W52" i="3"/>
  <c r="AS43" i="3"/>
  <c r="BT35" i="3"/>
  <c r="BB30" i="3"/>
  <c r="Y24" i="3"/>
  <c r="CI17" i="3"/>
  <c r="BZ12" i="3"/>
  <c r="BB7" i="3"/>
  <c r="L44" i="2"/>
  <c r="T14" i="2"/>
  <c r="G109" i="1"/>
  <c r="J57" i="28"/>
  <c r="H34" i="19"/>
  <c r="J55" i="14"/>
  <c r="D66" i="12"/>
  <c r="G44" i="5"/>
  <c r="S20" i="4"/>
  <c r="CS68" i="3"/>
  <c r="BW60" i="3"/>
  <c r="E52" i="3"/>
  <c r="AM46" i="3"/>
  <c r="BI38" i="3"/>
  <c r="W31" i="3"/>
  <c r="CH24" i="3"/>
  <c r="AR19" i="3"/>
  <c r="AK13" i="3"/>
  <c r="M8" i="3"/>
  <c r="R51" i="2"/>
  <c r="V21" i="2"/>
  <c r="I112" i="1"/>
  <c r="D43" i="29"/>
  <c r="D35" i="22"/>
  <c r="D48" i="18"/>
  <c r="G43" i="14"/>
  <c r="H60" i="13"/>
  <c r="D41" i="9"/>
  <c r="F44" i="5"/>
  <c r="T39" i="4"/>
  <c r="CE72" i="3"/>
  <c r="CK66" i="3"/>
  <c r="R61" i="3"/>
  <c r="BV56" i="3"/>
  <c r="U52" i="3"/>
  <c r="BH47" i="3"/>
  <c r="CU42" i="3"/>
  <c r="AV39" i="3"/>
  <c r="CD34" i="3"/>
  <c r="BN30" i="3"/>
  <c r="BX27" i="3"/>
  <c r="F24" i="3"/>
  <c r="AB20" i="3"/>
  <c r="AZ16" i="3"/>
  <c r="BW13" i="3"/>
  <c r="BK10" i="3"/>
  <c r="AY7" i="3"/>
  <c r="I61" i="2"/>
  <c r="Q42" i="2"/>
  <c r="E25" i="2"/>
  <c r="M7" i="2"/>
  <c r="T113" i="1"/>
  <c r="H94" i="1"/>
  <c r="P72" i="1"/>
  <c r="D58" i="1"/>
  <c r="L37" i="1"/>
  <c r="T10" i="1"/>
  <c r="D36" i="23"/>
  <c r="G69" i="19"/>
  <c r="E38" i="15"/>
  <c r="L34" i="14"/>
  <c r="L59" i="13"/>
  <c r="F22" i="11"/>
  <c r="F19" i="6"/>
  <c r="F61" i="4"/>
  <c r="P30" i="4"/>
  <c r="AQ71" i="3"/>
  <c r="AQ66" i="3"/>
  <c r="BF62" i="3"/>
  <c r="E58" i="3"/>
  <c r="H44" i="25"/>
  <c r="N16" i="19"/>
  <c r="U49" i="14"/>
  <c r="M28" i="13"/>
  <c r="F30" i="6"/>
  <c r="I59" i="4"/>
  <c r="BC72" i="3"/>
  <c r="I65" i="3"/>
  <c r="CU57" i="3"/>
  <c r="CR52" i="3"/>
  <c r="CE46" i="3"/>
  <c r="BW40" i="3"/>
  <c r="F36" i="3"/>
  <c r="AN30" i="3"/>
  <c r="AI25" i="3"/>
  <c r="AJ20" i="3"/>
  <c r="AU16" i="3"/>
  <c r="CU11" i="3"/>
  <c r="CC7" i="3"/>
  <c r="H58" i="2"/>
  <c r="E34" i="2"/>
  <c r="M10" i="2"/>
  <c r="D107" i="1"/>
  <c r="T85" i="1"/>
  <c r="Q61" i="1"/>
  <c r="M41" i="1"/>
  <c r="Q18" i="1"/>
  <c r="BX7" i="3"/>
  <c r="L41" i="2"/>
  <c r="C126" i="1"/>
  <c r="G91" i="1"/>
  <c r="S53" i="1"/>
  <c r="M9" i="1"/>
  <c r="H42" i="1"/>
  <c r="F50" i="13"/>
  <c r="E51" i="4"/>
  <c r="E64" i="3"/>
  <c r="T53" i="3"/>
  <c r="AF39" i="3"/>
  <c r="AK27" i="3"/>
  <c r="CN18" i="3"/>
  <c r="O9" i="3"/>
  <c r="Q31" i="2"/>
  <c r="H95" i="1"/>
  <c r="P53" i="1"/>
  <c r="F15" i="19"/>
  <c r="D18" i="11"/>
  <c r="I37" i="4"/>
  <c r="J61" i="3"/>
  <c r="BK45" i="3"/>
  <c r="E29" i="22"/>
  <c r="D31" i="18"/>
  <c r="G28" i="14"/>
  <c r="F57" i="11"/>
  <c r="L16" i="6"/>
  <c r="O40" i="4"/>
  <c r="U70" i="3"/>
  <c r="BQ62" i="3"/>
  <c r="AK57" i="3"/>
  <c r="CU50" i="3"/>
  <c r="CE44" i="3"/>
  <c r="S40" i="3"/>
  <c r="F34" i="3"/>
  <c r="BT28" i="3"/>
  <c r="BU23" i="3"/>
  <c r="CE19" i="3"/>
  <c r="CF14" i="3"/>
  <c r="CH9" i="3"/>
  <c r="P30" i="2"/>
  <c r="S86" i="1"/>
  <c r="Q26" i="1"/>
  <c r="T52" i="1"/>
  <c r="E41" i="25"/>
  <c r="G39" i="13"/>
  <c r="AG64" i="3"/>
  <c r="CQ45" i="3"/>
  <c r="CO23" i="3"/>
  <c r="V7" i="3"/>
  <c r="P103" i="1"/>
  <c r="Q36" i="1"/>
  <c r="G55" i="15"/>
  <c r="T33" i="4"/>
  <c r="BP56" i="3"/>
  <c r="E14" i="27"/>
  <c r="H35" i="19"/>
  <c r="M43" i="14"/>
  <c r="H44" i="13"/>
  <c r="F50" i="6"/>
  <c r="M53" i="4"/>
  <c r="P10" i="4"/>
  <c r="K66" i="3"/>
  <c r="CN58" i="3"/>
  <c r="AJ52" i="3"/>
  <c r="BL47" i="3"/>
  <c r="AY41" i="3"/>
  <c r="AQ35" i="3"/>
  <c r="CU30" i="3"/>
  <c r="CU25" i="3"/>
  <c r="E21" i="3"/>
  <c r="CQ15" i="3"/>
  <c r="BB12" i="3"/>
  <c r="AJ8" i="3"/>
  <c r="Q55" i="2"/>
  <c r="V36" i="2"/>
  <c r="N13" i="2"/>
  <c r="E110" i="1"/>
  <c r="T59" i="1"/>
  <c r="J31" i="29"/>
  <c r="M37" i="14"/>
  <c r="AV69" i="3"/>
  <c r="CC49" i="3"/>
  <c r="BR28" i="3"/>
  <c r="CU10" i="3"/>
  <c r="I9" i="2"/>
  <c r="C65" i="1"/>
  <c r="K23" i="22"/>
  <c r="D58" i="5"/>
  <c r="BJ63" i="3"/>
  <c r="F49" i="29"/>
  <c r="F33" i="15"/>
  <c r="D66" i="11"/>
  <c r="H68" i="4"/>
  <c r="AH68" i="3"/>
  <c r="CU55" i="3"/>
  <c r="CD47" i="3"/>
  <c r="CC37" i="3"/>
  <c r="AL29" i="3"/>
  <c r="CF21" i="3"/>
  <c r="K16" i="3"/>
  <c r="BE9" i="3"/>
  <c r="J50" i="2"/>
  <c r="V22" i="2"/>
  <c r="Q107" i="1"/>
  <c r="L67" i="1"/>
  <c r="P34" i="1"/>
  <c r="C71" i="1"/>
  <c r="AY25" i="3"/>
  <c r="S11" i="3"/>
  <c r="T36" i="2"/>
  <c r="K83" i="1"/>
  <c r="O36" i="1"/>
  <c r="F21" i="15"/>
  <c r="G39" i="6"/>
  <c r="BK68" i="3"/>
  <c r="H50" i="3"/>
  <c r="AQ36" i="3"/>
  <c r="T25" i="3"/>
  <c r="T13" i="3"/>
  <c r="L58" i="2"/>
  <c r="F11" i="2"/>
  <c r="G67" i="1"/>
  <c r="U18" i="1"/>
  <c r="F21" i="20"/>
  <c r="G33" i="14"/>
  <c r="D28" i="10"/>
  <c r="S65" i="4"/>
  <c r="AV67" i="3"/>
  <c r="K51" i="3"/>
  <c r="BD38" i="3"/>
  <c r="AW24" i="3"/>
  <c r="F12" i="3"/>
  <c r="E43" i="2"/>
  <c r="G88" i="1"/>
  <c r="O23" i="1"/>
  <c r="F23" i="14"/>
  <c r="H12" i="4"/>
  <c r="AQ51" i="3"/>
  <c r="BD29" i="3"/>
  <c r="BG15" i="3"/>
  <c r="T54" i="2"/>
  <c r="U102" i="1"/>
  <c r="T37" i="1"/>
  <c r="R37" i="14"/>
  <c r="S46" i="4"/>
  <c r="CG57" i="3"/>
  <c r="Y39" i="3"/>
  <c r="G25" i="3"/>
  <c r="I13" i="3"/>
  <c r="F46" i="2"/>
  <c r="U114" i="1"/>
  <c r="G56" i="1"/>
  <c r="J48" i="22"/>
  <c r="L24" i="13"/>
  <c r="BN69" i="3"/>
  <c r="AQ49" i="3"/>
  <c r="AZ32" i="3"/>
  <c r="BC19" i="3"/>
  <c r="AW8" i="3"/>
  <c r="Q23" i="2"/>
  <c r="U79" i="1"/>
  <c r="G16" i="1"/>
  <c r="I26" i="14"/>
  <c r="F23" i="4"/>
  <c r="BX52" i="3"/>
  <c r="BL34" i="3"/>
  <c r="CI20" i="3"/>
  <c r="BX8" i="3"/>
  <c r="M18" i="2"/>
  <c r="G75" i="1"/>
  <c r="L11" i="1"/>
  <c r="H31" i="13"/>
  <c r="E49" i="29"/>
  <c r="I33" i="20"/>
  <c r="M66" i="14"/>
  <c r="L68" i="13"/>
  <c r="D66" i="7"/>
  <c r="O71" i="4"/>
  <c r="J18" i="4"/>
  <c r="BL67" i="3"/>
  <c r="CF60" i="3"/>
  <c r="AR54" i="3"/>
  <c r="BY48" i="3"/>
  <c r="K43" i="3"/>
  <c r="CB37" i="3"/>
  <c r="CB32" i="3"/>
  <c r="BO28" i="3"/>
  <c r="BD24" i="3"/>
  <c r="AV20" i="3"/>
  <c r="AN16" i="3"/>
  <c r="BN12" i="3"/>
  <c r="AB9" i="3"/>
  <c r="U65" i="2"/>
  <c r="I45" i="2"/>
  <c r="E26" i="2"/>
  <c r="T129" i="1"/>
  <c r="P107" i="1"/>
  <c r="L85" i="1"/>
  <c r="S55" i="1"/>
  <c r="M15" i="1"/>
  <c r="AQ20" i="3"/>
  <c r="BH12" i="3"/>
  <c r="E67" i="2"/>
  <c r="V28" i="2"/>
  <c r="M110" i="1"/>
  <c r="H67" i="1"/>
  <c r="T30" i="1"/>
  <c r="F44" i="21"/>
  <c r="M17" i="14"/>
  <c r="D41" i="5"/>
  <c r="AE69" i="3"/>
  <c r="AJ55" i="3"/>
  <c r="CK43" i="3"/>
  <c r="BC33" i="3"/>
  <c r="AV25" i="3"/>
  <c r="AF17" i="3"/>
  <c r="F10" i="3"/>
  <c r="N49" i="2"/>
  <c r="Q9" i="2"/>
  <c r="Q89" i="1"/>
  <c r="L51" i="1"/>
  <c r="G9" i="1"/>
  <c r="W28" i="3"/>
  <c r="Z15" i="3"/>
  <c r="V52" i="2"/>
  <c r="K110" i="1"/>
  <c r="I46" i="1"/>
  <c r="I26" i="19"/>
  <c r="E11" i="5"/>
  <c r="Z54" i="3"/>
  <c r="L33" i="3"/>
  <c r="AC16" i="3"/>
  <c r="H46" i="2"/>
  <c r="I91" i="1"/>
  <c r="M10" i="1"/>
  <c r="E52" i="13"/>
  <c r="BG68" i="3"/>
  <c r="BY43" i="3"/>
  <c r="BR25" i="3"/>
  <c r="BW10" i="3"/>
  <c r="F14" i="2"/>
  <c r="H60" i="1"/>
  <c r="J36" i="19"/>
  <c r="G69" i="4"/>
  <c r="AF52" i="3"/>
  <c r="X30" i="3"/>
  <c r="CA12" i="3"/>
  <c r="V24" i="2"/>
  <c r="K61" i="1"/>
  <c r="N32" i="19"/>
  <c r="F46" i="4"/>
  <c r="AJ50" i="3"/>
  <c r="AV29" i="3"/>
  <c r="V12" i="3"/>
  <c r="Q21" i="2"/>
  <c r="I61" i="1"/>
  <c r="H42" i="20"/>
  <c r="F55" i="4"/>
  <c r="I20" i="22"/>
  <c r="D53" i="15"/>
  <c r="I19" i="14"/>
  <c r="E30" i="11"/>
  <c r="F41" i="5"/>
  <c r="L30" i="4"/>
  <c r="AI69" i="3"/>
  <c r="AW62" i="3"/>
  <c r="CS55" i="3"/>
  <c r="W50" i="3"/>
  <c r="AQ44" i="3"/>
  <c r="M39" i="3"/>
  <c r="K34" i="3"/>
  <c r="BR29" i="3"/>
  <c r="BH25" i="3"/>
  <c r="AZ21" i="3"/>
  <c r="AR17" i="3"/>
  <c r="BB13" i="3"/>
  <c r="O10" i="3"/>
  <c r="F71" i="2"/>
  <c r="H50" i="2"/>
  <c r="V30" i="2"/>
  <c r="R11" i="2"/>
  <c r="M112" i="1"/>
  <c r="I90" i="1"/>
  <c r="S68" i="1"/>
  <c r="D53" i="1"/>
  <c r="K33" i="1"/>
  <c r="P9" i="1"/>
  <c r="F20" i="22"/>
  <c r="F49" i="15"/>
  <c r="S17" i="14"/>
  <c r="D30" i="11"/>
  <c r="E41" i="5"/>
  <c r="G30" i="4"/>
  <c r="AF69" i="3"/>
  <c r="AV62" i="3"/>
  <c r="CL55" i="3"/>
  <c r="I50" i="3"/>
  <c r="AN44" i="3"/>
  <c r="CQ38" i="3"/>
  <c r="CN33" i="3"/>
  <c r="BH29" i="3"/>
  <c r="R13" i="4"/>
  <c r="BH59" i="3"/>
  <c r="X47" i="3"/>
  <c r="BP32" i="3"/>
  <c r="BP19" i="3"/>
  <c r="G8" i="3"/>
  <c r="M17" i="2"/>
  <c r="U71" i="1"/>
  <c r="C8" i="1"/>
  <c r="K53" i="13"/>
  <c r="BI68" i="3"/>
  <c r="AB45" i="3"/>
  <c r="P26" i="3"/>
  <c r="BD10" i="3"/>
  <c r="V15" i="2"/>
  <c r="G59" i="1"/>
  <c r="L24" i="19"/>
  <c r="S70" i="4"/>
  <c r="BU54" i="3"/>
  <c r="CH33" i="3"/>
  <c r="AA17" i="3"/>
  <c r="T52" i="2"/>
  <c r="U96" i="1"/>
  <c r="T19" i="1"/>
  <c r="F62" i="13"/>
  <c r="BF65" i="3"/>
  <c r="CG38" i="3"/>
  <c r="Z20" i="3"/>
  <c r="Q50" i="2"/>
  <c r="L89" i="1"/>
  <c r="J18" i="29"/>
  <c r="N44" i="6"/>
  <c r="AJ58" i="3"/>
  <c r="AU35" i="3"/>
  <c r="U17" i="3"/>
  <c r="I47" i="2"/>
  <c r="L87" i="1"/>
  <c r="L30" i="28"/>
  <c r="E42" i="11"/>
  <c r="H38" i="5"/>
  <c r="I41" i="3"/>
  <c r="BE16" i="3"/>
  <c r="O108" i="1"/>
  <c r="D56" i="12"/>
  <c r="AV50" i="3"/>
  <c r="G22" i="3"/>
  <c r="L15" i="2"/>
  <c r="Q30" i="19"/>
  <c r="G64" i="22"/>
  <c r="CN71" i="3"/>
  <c r="H54" i="13"/>
  <c r="CG52" i="3"/>
  <c r="D71" i="21"/>
  <c r="Q17" i="19"/>
  <c r="L13" i="19"/>
  <c r="D55" i="9"/>
  <c r="G61" i="26"/>
  <c r="I49" i="6"/>
  <c r="T65" i="14"/>
  <c r="E65" i="20"/>
  <c r="F31" i="5"/>
  <c r="BO61" i="3"/>
  <c r="M45" i="3"/>
  <c r="BW26" i="3"/>
  <c r="CC8" i="3"/>
  <c r="N30" i="19"/>
  <c r="M62" i="6"/>
  <c r="CE67" i="3"/>
  <c r="BR50" i="3"/>
  <c r="CF37" i="3"/>
  <c r="E61" i="14"/>
  <c r="F21" i="6"/>
  <c r="D18" i="4"/>
  <c r="BM61" i="3"/>
  <c r="AE49" i="3"/>
  <c r="AY35" i="3"/>
  <c r="I39" i="20"/>
  <c r="D27" i="12"/>
  <c r="R17" i="4"/>
  <c r="CT60" i="3"/>
  <c r="F48" i="3"/>
  <c r="N35" i="3"/>
  <c r="H24" i="3"/>
  <c r="AL14" i="3"/>
  <c r="D64" i="2"/>
  <c r="H9" i="2"/>
  <c r="O92" i="1"/>
  <c r="E53" i="16"/>
  <c r="D33" i="8"/>
  <c r="J19" i="4"/>
  <c r="U64" i="3"/>
  <c r="Q51" i="3"/>
  <c r="Y38" i="3"/>
  <c r="AU27" i="3"/>
  <c r="CE16" i="3"/>
  <c r="Q72" i="2"/>
  <c r="F21" i="2"/>
  <c r="M97" i="1"/>
  <c r="E27" i="20"/>
  <c r="P38" i="14"/>
  <c r="J8" i="13"/>
  <c r="R64" i="4"/>
  <c r="BB70" i="3"/>
  <c r="BV60" i="3"/>
  <c r="AX54" i="3"/>
  <c r="BT46" i="3"/>
  <c r="CS37" i="3"/>
  <c r="AM32" i="3"/>
  <c r="K26" i="3"/>
  <c r="BW19" i="3"/>
  <c r="BJ13" i="3"/>
  <c r="K9" i="3"/>
  <c r="L53" i="2"/>
  <c r="M23" i="2"/>
  <c r="T119" i="1"/>
  <c r="H85" i="1"/>
  <c r="P51" i="1"/>
  <c r="D10" i="1"/>
  <c r="G24" i="22"/>
  <c r="T60" i="14"/>
  <c r="L33" i="13"/>
  <c r="I64" i="6"/>
  <c r="G52" i="4"/>
  <c r="BS70" i="3"/>
  <c r="AH61" i="3"/>
  <c r="BP55" i="3"/>
  <c r="E47" i="16"/>
  <c r="L17" i="13"/>
  <c r="S72" i="4"/>
  <c r="Q69" i="3"/>
  <c r="L57" i="3"/>
  <c r="BF46" i="3"/>
  <c r="BN37" i="3"/>
  <c r="AH28" i="3"/>
  <c r="CF19" i="3"/>
  <c r="CG13" i="3"/>
  <c r="F72" i="2"/>
  <c r="M25" i="2"/>
  <c r="D106" i="1"/>
  <c r="I72" i="1"/>
  <c r="D36" i="1"/>
  <c r="X7" i="3"/>
  <c r="D21" i="2"/>
  <c r="H72" i="1"/>
  <c r="Q84" i="1"/>
  <c r="F33" i="13"/>
  <c r="CC71" i="3"/>
  <c r="BK47" i="3"/>
  <c r="AT26" i="3"/>
  <c r="AD13" i="3"/>
  <c r="T127" i="1"/>
  <c r="G32" i="1"/>
  <c r="D65" i="8"/>
  <c r="M69" i="3"/>
  <c r="Q43" i="3"/>
  <c r="E14" i="15"/>
  <c r="L44" i="13"/>
  <c r="R72" i="4"/>
  <c r="P69" i="3"/>
  <c r="K57" i="3"/>
  <c r="CQ47" i="3"/>
  <c r="BM37" i="3"/>
  <c r="AD28" i="3"/>
  <c r="F21" i="3"/>
  <c r="CK12" i="3"/>
  <c r="L10" i="2"/>
  <c r="H22" i="1"/>
  <c r="H32" i="1"/>
  <c r="D28" i="5"/>
  <c r="AT38" i="3"/>
  <c r="F14" i="3"/>
  <c r="L81" i="1"/>
  <c r="U45" i="14"/>
  <c r="Z51" i="3"/>
  <c r="D14" i="22"/>
  <c r="F31" i="14"/>
  <c r="N35" i="6"/>
  <c r="R21" i="4"/>
  <c r="BP62" i="3"/>
  <c r="BA51" i="3"/>
  <c r="Z41" i="3"/>
  <c r="AK32" i="3"/>
  <c r="CQ23" i="3"/>
  <c r="BB15" i="3"/>
  <c r="AB10" i="3"/>
  <c r="R49" i="2"/>
  <c r="U127" i="1"/>
  <c r="I56" i="1"/>
  <c r="M65" i="19"/>
  <c r="BO64" i="3"/>
  <c r="BO26" i="3"/>
  <c r="Q48" i="2"/>
  <c r="I30" i="1"/>
  <c r="E61" i="4"/>
  <c r="G13" i="29"/>
  <c r="G20" i="14"/>
  <c r="F26" i="4"/>
  <c r="F55" i="3"/>
  <c r="R42" i="3"/>
  <c r="CQ25" i="3"/>
  <c r="BD13" i="3"/>
  <c r="N48" i="2"/>
  <c r="L128" i="1"/>
  <c r="H62" i="1"/>
  <c r="Q51" i="1"/>
  <c r="AG17" i="3"/>
  <c r="M129" i="1"/>
  <c r="U11" i="1"/>
  <c r="L12" i="6"/>
  <c r="N59" i="3"/>
  <c r="AH32" i="3"/>
  <c r="G12" i="3"/>
  <c r="F27" i="2"/>
  <c r="E54" i="1"/>
  <c r="D65" i="18"/>
  <c r="D53" i="8"/>
  <c r="O16" i="4"/>
  <c r="BQ47" i="3"/>
  <c r="AR22" i="3"/>
  <c r="M63" i="2"/>
  <c r="P65" i="1"/>
  <c r="F25" i="13"/>
  <c r="T47" i="3"/>
  <c r="BW23" i="3"/>
  <c r="V31" i="2"/>
  <c r="E15" i="1"/>
  <c r="J58" i="6"/>
  <c r="CT49" i="3"/>
  <c r="AF22" i="3"/>
  <c r="V42" i="2"/>
  <c r="E83" i="1"/>
  <c r="M13" i="19"/>
  <c r="BY66" i="3"/>
  <c r="X39" i="3"/>
  <c r="BW14" i="3"/>
  <c r="Q7" i="2"/>
  <c r="U8" i="1"/>
  <c r="F55" i="6"/>
  <c r="K46" i="3"/>
  <c r="X19" i="3"/>
  <c r="E44" i="2"/>
  <c r="H52" i="1"/>
  <c r="D39" i="7"/>
  <c r="F69" i="19"/>
  <c r="N35" i="14"/>
  <c r="I40" i="6"/>
  <c r="R9" i="4"/>
  <c r="BB63" i="3"/>
  <c r="S52" i="3"/>
  <c r="BL41" i="3"/>
  <c r="AU32" i="3"/>
  <c r="BJ26" i="3"/>
  <c r="P19" i="3"/>
  <c r="N12" i="3"/>
  <c r="AE7" i="3"/>
  <c r="L37" i="2"/>
  <c r="G125" i="1"/>
  <c r="C84" i="1"/>
  <c r="D37" i="1"/>
  <c r="BO17" i="3"/>
  <c r="E60" i="2"/>
  <c r="S127" i="1"/>
  <c r="G54" i="1"/>
  <c r="K26" i="19"/>
  <c r="D17" i="5"/>
  <c r="AB62" i="3"/>
  <c r="AB40" i="3"/>
  <c r="P24" i="3"/>
  <c r="CE12" i="3"/>
  <c r="E32" i="2"/>
  <c r="G80" i="1"/>
  <c r="H32" i="29"/>
  <c r="I22" i="3"/>
  <c r="I30" i="2"/>
  <c r="I34" i="1"/>
  <c r="M35" i="13"/>
  <c r="BT44" i="3"/>
  <c r="BE12" i="3"/>
  <c r="K86" i="1"/>
  <c r="E46" i="19"/>
  <c r="AR59" i="3"/>
  <c r="CS22" i="3"/>
  <c r="J49" i="2"/>
  <c r="E28" i="1"/>
  <c r="T15" i="4"/>
  <c r="CD28" i="3"/>
  <c r="P64" i="2"/>
  <c r="S33" i="1"/>
  <c r="P7" i="4"/>
  <c r="BO36" i="3"/>
  <c r="D68" i="2"/>
  <c r="O44" i="1"/>
  <c r="F41" i="4"/>
  <c r="O38" i="19"/>
  <c r="N57" i="13"/>
  <c r="F17" i="5"/>
  <c r="AI72" i="3"/>
  <c r="BT59" i="3"/>
  <c r="BS48" i="3"/>
  <c r="BG38" i="3"/>
  <c r="BW31" i="3"/>
  <c r="AA24" i="3"/>
  <c r="BS16" i="3"/>
  <c r="AW11" i="3"/>
  <c r="E62" i="2"/>
  <c r="T25" i="2"/>
  <c r="O110" i="1"/>
  <c r="Q80" i="1"/>
  <c r="T46" i="1"/>
  <c r="D7" i="1"/>
  <c r="H31" i="19"/>
  <c r="F47" i="13"/>
  <c r="L71" i="4"/>
  <c r="BL68" i="3"/>
  <c r="O59" i="3"/>
  <c r="AD48" i="3"/>
  <c r="O38" i="3"/>
  <c r="AI31" i="3"/>
  <c r="CR67" i="3"/>
  <c r="CI43" i="3"/>
  <c r="T26" i="3"/>
  <c r="AR9" i="3"/>
  <c r="P127" i="1"/>
  <c r="Q43" i="1"/>
  <c r="D33" i="14"/>
  <c r="BX62" i="3"/>
  <c r="U35" i="3"/>
  <c r="CC12" i="3"/>
  <c r="G121" i="1"/>
  <c r="K22" i="1"/>
  <c r="D18" i="12"/>
  <c r="AQ58" i="3"/>
  <c r="CK30" i="3"/>
  <c r="CB12" i="3"/>
  <c r="J17" i="2"/>
  <c r="I47" i="1"/>
  <c r="Q37" i="14"/>
  <c r="F61" i="3"/>
  <c r="AB32" i="3"/>
  <c r="AI11" i="3"/>
  <c r="D121" i="1"/>
  <c r="I18" i="1"/>
  <c r="H8" i="5"/>
  <c r="CC50" i="3"/>
  <c r="J26" i="3"/>
  <c r="K7" i="3"/>
  <c r="S99" i="1"/>
  <c r="I47" i="22"/>
  <c r="I60" i="4"/>
  <c r="BK60" i="3"/>
  <c r="M24" i="3"/>
  <c r="T7" i="2"/>
  <c r="D63" i="5"/>
  <c r="BS39" i="3"/>
  <c r="W10" i="3"/>
  <c r="Q44" i="1"/>
  <c r="G23" i="4"/>
  <c r="BR44" i="3"/>
  <c r="BL23" i="3"/>
  <c r="P71" i="2"/>
  <c r="H86" i="1"/>
  <c r="Q23" i="19"/>
  <c r="O15" i="4"/>
  <c r="BH45" i="3"/>
  <c r="E24" i="3"/>
  <c r="BK7" i="3"/>
  <c r="H84" i="1"/>
  <c r="E35" i="16"/>
  <c r="H13" i="29"/>
  <c r="BI53" i="3"/>
  <c r="CU23" i="3"/>
  <c r="N42" i="2"/>
  <c r="C46" i="1"/>
  <c r="Z23" i="3"/>
  <c r="CH7" i="3"/>
  <c r="AE51" i="3"/>
  <c r="G37" i="1"/>
  <c r="BI56" i="3"/>
  <c r="CR25" i="3"/>
  <c r="D52" i="2"/>
  <c r="L54" i="1"/>
  <c r="U69" i="2"/>
  <c r="CD9" i="3"/>
  <c r="CE18" i="3"/>
  <c r="BL26" i="3"/>
  <c r="T24" i="2"/>
  <c r="F58" i="26"/>
  <c r="P53" i="3"/>
  <c r="BI23" i="3"/>
  <c r="T40" i="2"/>
  <c r="M44" i="1"/>
  <c r="CA49" i="3"/>
  <c r="D19" i="6"/>
  <c r="J72" i="22"/>
  <c r="G18" i="1"/>
  <c r="D39" i="9"/>
  <c r="AJ26" i="3"/>
  <c r="BA69" i="3"/>
  <c r="S34" i="3"/>
  <c r="S10" i="3"/>
  <c r="M90" i="1"/>
  <c r="CN46" i="3"/>
  <c r="G52" i="1"/>
  <c r="Q8" i="3"/>
  <c r="Q31" i="3"/>
  <c r="E34" i="15"/>
  <c r="BP70" i="3"/>
  <c r="BO70" i="3"/>
  <c r="K46" i="22"/>
  <c r="X52" i="3"/>
  <c r="CN22" i="3"/>
  <c r="N37" i="2"/>
  <c r="S41" i="1"/>
  <c r="AV16" i="3"/>
  <c r="R27" i="4"/>
  <c r="K106" i="1"/>
  <c r="D32" i="11"/>
  <c r="CA30" i="3"/>
  <c r="F32" i="5"/>
  <c r="C56" i="1"/>
  <c r="J29" i="13"/>
  <c r="U29" i="14"/>
  <c r="H64" i="3"/>
  <c r="AZ33" i="3"/>
  <c r="U48" i="2"/>
  <c r="O9" i="1"/>
  <c r="AQ61" i="3"/>
  <c r="D28" i="18"/>
  <c r="O58" i="14"/>
  <c r="H54" i="3"/>
  <c r="BH17" i="3"/>
  <c r="D41" i="19"/>
  <c r="H19" i="29"/>
  <c r="E28" i="5"/>
  <c r="AU38" i="3"/>
  <c r="P69" i="2"/>
  <c r="E43" i="1"/>
  <c r="L56" i="19"/>
  <c r="X67" i="3"/>
  <c r="N32" i="2"/>
  <c r="O34" i="1"/>
  <c r="G25" i="4"/>
  <c r="D8" i="1"/>
  <c r="AD16" i="3"/>
  <c r="E12" i="3"/>
  <c r="H35" i="3"/>
  <c r="AB57" i="3"/>
  <c r="AC67" i="3"/>
  <c r="I12" i="29"/>
  <c r="AG47" i="3"/>
  <c r="BQ10" i="3"/>
  <c r="AV11" i="3"/>
  <c r="AU51" i="3"/>
  <c r="T47" i="1"/>
  <c r="D97" i="1"/>
  <c r="E55" i="1"/>
  <c r="Q57" i="14"/>
  <c r="N62" i="3"/>
  <c r="D24" i="9"/>
  <c r="BG36" i="3"/>
  <c r="D45" i="2"/>
  <c r="Q28" i="1"/>
  <c r="H25" i="4"/>
  <c r="CL27" i="3"/>
  <c r="O95" i="1"/>
  <c r="L56" i="2"/>
  <c r="E20" i="4"/>
  <c r="M89" i="1"/>
  <c r="U42" i="2"/>
  <c r="AU40" i="3"/>
  <c r="G27" i="14"/>
  <c r="BW27" i="3"/>
  <c r="CG15" i="3"/>
  <c r="AW17" i="3"/>
  <c r="BK39" i="3"/>
  <c r="BT57" i="3"/>
  <c r="S126" i="1"/>
  <c r="Q49" i="1"/>
  <c r="BF13" i="3"/>
  <c r="CD37" i="3"/>
  <c r="R40" i="2"/>
  <c r="T17" i="3"/>
  <c r="BI24" i="3"/>
  <c r="CU12" i="3"/>
  <c r="AB22" i="3"/>
  <c r="E33" i="5"/>
  <c r="N37" i="19"/>
  <c r="O55" i="14"/>
  <c r="L70" i="3"/>
  <c r="G44" i="22"/>
  <c r="L45" i="3"/>
  <c r="K55" i="3"/>
  <c r="E45" i="14"/>
  <c r="BB55" i="3"/>
  <c r="BN10" i="3"/>
  <c r="E35" i="5"/>
  <c r="H31" i="3"/>
  <c r="J19" i="28"/>
  <c r="F29" i="4"/>
  <c r="AL42" i="3"/>
  <c r="J12" i="3"/>
  <c r="E53" i="27"/>
  <c r="E29" i="5"/>
  <c r="G25" i="14"/>
  <c r="BB43" i="3"/>
  <c r="U47" i="2"/>
  <c r="C53" i="1"/>
  <c r="Q7" i="1"/>
  <c r="D58" i="2"/>
  <c r="G31" i="21"/>
  <c r="BW53" i="3"/>
  <c r="AJ17" i="3"/>
  <c r="AU60" i="3"/>
  <c r="T18" i="4"/>
  <c r="BY69" i="3"/>
  <c r="AH20" i="3"/>
  <c r="F43" i="6"/>
  <c r="J55" i="3"/>
  <c r="AD33" i="3"/>
  <c r="U28" i="1"/>
  <c r="AD45" i="3"/>
  <c r="H60" i="3"/>
  <c r="CR70" i="3"/>
  <c r="AE67" i="3"/>
  <c r="H30" i="1"/>
  <c r="M45" i="19"/>
  <c r="J61" i="19"/>
  <c r="W67" i="3"/>
  <c r="CK22" i="3"/>
  <c r="T68" i="1"/>
  <c r="K15" i="1"/>
  <c r="BH16" i="3"/>
  <c r="K91" i="1"/>
  <c r="Q47" i="1"/>
  <c r="I32" i="14"/>
  <c r="U47" i="14"/>
  <c r="G55" i="25"/>
  <c r="CQ53" i="3"/>
  <c r="V13" i="3"/>
  <c r="I26" i="1"/>
  <c r="X65" i="3"/>
  <c r="AE55" i="3"/>
  <c r="L32" i="22"/>
  <c r="S71" i="1"/>
  <c r="T66" i="2"/>
  <c r="AY47" i="3"/>
  <c r="G60" i="1"/>
  <c r="L23" i="2"/>
  <c r="I14" i="13"/>
  <c r="M108" i="1"/>
  <c r="CQ13" i="3"/>
  <c r="AR15" i="3"/>
  <c r="U12" i="3"/>
  <c r="D8" i="8"/>
  <c r="BK55" i="3"/>
  <c r="AO28" i="3"/>
  <c r="G102" i="1"/>
  <c r="BD22" i="3"/>
  <c r="F44" i="14"/>
  <c r="D25" i="22"/>
  <c r="BN65" i="3"/>
  <c r="F49" i="13"/>
  <c r="BM38" i="3"/>
  <c r="D47" i="21"/>
  <c r="J7" i="19"/>
  <c r="M11" i="19"/>
  <c r="J49" i="6"/>
  <c r="F7" i="21"/>
  <c r="L46" i="6"/>
  <c r="E71" i="13"/>
  <c r="E46" i="20"/>
  <c r="F23" i="5"/>
  <c r="CE58" i="3"/>
  <c r="CO44" i="3"/>
  <c r="BI26" i="3"/>
  <c r="CL7" i="3"/>
  <c r="D47" i="15"/>
  <c r="G21" i="6"/>
  <c r="BP67" i="3"/>
  <c r="BD50" i="3"/>
  <c r="AL35" i="3"/>
  <c r="N59" i="14"/>
  <c r="I17" i="6"/>
  <c r="CI69" i="3"/>
  <c r="AY61" i="3"/>
  <c r="G48" i="3"/>
  <c r="AK35" i="3"/>
  <c r="K53" i="19"/>
  <c r="E9" i="12"/>
  <c r="L16" i="4"/>
  <c r="BL57" i="3"/>
  <c r="CC47" i="3"/>
  <c r="CF34" i="3"/>
  <c r="H23" i="3"/>
  <c r="Y14" i="3"/>
  <c r="F63" i="2"/>
  <c r="L8" i="2"/>
  <c r="L39" i="28"/>
  <c r="S67" i="14"/>
  <c r="D70" i="7"/>
  <c r="P17" i="4"/>
  <c r="CT63" i="3"/>
  <c r="CQ50" i="3"/>
  <c r="CK35" i="3"/>
  <c r="CF23" i="3"/>
  <c r="BP16" i="3"/>
  <c r="T71" i="2"/>
  <c r="J20" i="2"/>
  <c r="Q91" i="1"/>
  <c r="L70" i="19"/>
  <c r="S36" i="14"/>
  <c r="D72" i="8"/>
  <c r="G63" i="4"/>
  <c r="AG70" i="3"/>
  <c r="AI60" i="3"/>
  <c r="AB54" i="3"/>
  <c r="AX45" i="3"/>
  <c r="BY37" i="3"/>
  <c r="AY30" i="3"/>
  <c r="CK25" i="3"/>
  <c r="BF19" i="3"/>
  <c r="BX12" i="3"/>
  <c r="CN8" i="3"/>
  <c r="N52" i="2"/>
  <c r="Q22" i="2"/>
  <c r="D113" i="1"/>
  <c r="L84" i="1"/>
  <c r="T49" i="1"/>
  <c r="H9" i="1"/>
  <c r="I62" i="20"/>
  <c r="S58" i="14"/>
  <c r="L30" i="13"/>
  <c r="F14" i="6"/>
  <c r="G50" i="4"/>
  <c r="AL69" i="3"/>
  <c r="Q61" i="3"/>
  <c r="AY55" i="3"/>
  <c r="D14" i="16"/>
  <c r="M11" i="13"/>
  <c r="F43" i="4"/>
  <c r="CC68" i="3"/>
  <c r="BT56" i="3"/>
  <c r="AD46" i="3"/>
  <c r="AR37" i="3"/>
  <c r="K28" i="3"/>
  <c r="BN19" i="3"/>
  <c r="CA11" i="3"/>
  <c r="H65" i="2"/>
  <c r="M24" i="2"/>
  <c r="T103" i="1"/>
  <c r="L71" i="1"/>
  <c r="G34" i="1"/>
  <c r="F65" i="2"/>
  <c r="S124" i="1"/>
  <c r="M70" i="1"/>
  <c r="M81" i="1"/>
  <c r="N27" i="13"/>
  <c r="AY71" i="3"/>
  <c r="J47" i="3"/>
  <c r="W26" i="3"/>
  <c r="BB8" i="3"/>
  <c r="T125" i="1"/>
  <c r="O26" i="1"/>
  <c r="D20" i="8"/>
  <c r="AN68" i="3"/>
  <c r="L46" i="28"/>
  <c r="F71" i="14"/>
  <c r="F40" i="11"/>
  <c r="S69" i="4"/>
  <c r="CB68" i="3"/>
  <c r="U55" i="3"/>
  <c r="BO47" i="3"/>
  <c r="AI37" i="3"/>
  <c r="J28" i="3"/>
  <c r="BM19" i="3"/>
  <c r="BS12" i="3"/>
  <c r="H7" i="2"/>
  <c r="M19" i="1"/>
  <c r="G11" i="1"/>
  <c r="P69" i="4"/>
  <c r="AG37" i="3"/>
  <c r="N69" i="2"/>
  <c r="Q75" i="1"/>
  <c r="N21" i="13"/>
  <c r="AL50" i="3"/>
  <c r="G60" i="21"/>
  <c r="S27" i="14"/>
  <c r="N29" i="6"/>
  <c r="AZ71" i="3"/>
  <c r="AJ62" i="3"/>
  <c r="AB51" i="3"/>
  <c r="CR40" i="3"/>
  <c r="S32" i="3"/>
  <c r="BT23" i="3"/>
  <c r="AD15" i="3"/>
  <c r="S8" i="3"/>
  <c r="J43" i="2"/>
  <c r="U126" i="1"/>
  <c r="O54" i="1"/>
  <c r="H49" i="19"/>
  <c r="CR62" i="3"/>
  <c r="CH21" i="3"/>
  <c r="E7" i="2"/>
  <c r="T23" i="1"/>
  <c r="L55" i="4"/>
  <c r="G30" i="28"/>
  <c r="N14" i="14"/>
  <c r="R22" i="4"/>
  <c r="BA54" i="3"/>
  <c r="AU37" i="3"/>
  <c r="BL25" i="3"/>
  <c r="AA13" i="3"/>
  <c r="E47" i="2"/>
  <c r="Q126" i="1"/>
  <c r="K54" i="1"/>
  <c r="D48" i="1"/>
  <c r="BG10" i="3"/>
  <c r="O124" i="1"/>
  <c r="I9" i="1"/>
  <c r="D54" i="5"/>
  <c r="O58" i="3"/>
  <c r="AC30" i="3"/>
  <c r="AU11" i="3"/>
  <c r="Q127" i="1"/>
  <c r="P52" i="1"/>
  <c r="D64" i="16"/>
  <c r="E43" i="7"/>
  <c r="L9" i="4"/>
  <c r="BP46" i="3"/>
  <c r="AM21" i="3"/>
  <c r="T28" i="2"/>
  <c r="T61" i="1"/>
  <c r="E23" i="12"/>
  <c r="BX45" i="3"/>
  <c r="BS22" i="3"/>
  <c r="P20" i="2"/>
  <c r="D9" i="1"/>
  <c r="H28" i="4"/>
  <c r="BD48" i="3"/>
  <c r="CO20" i="3"/>
  <c r="T37" i="2"/>
  <c r="C80" i="1"/>
  <c r="F65" i="15"/>
  <c r="AV64" i="3"/>
  <c r="BE31" i="3"/>
  <c r="BH13" i="3"/>
  <c r="M125" i="1"/>
  <c r="D36" i="27"/>
  <c r="M19" i="6"/>
  <c r="U44" i="3"/>
  <c r="CF17" i="3"/>
  <c r="T13" i="2"/>
  <c r="D46" i="1"/>
  <c r="M44" i="6"/>
  <c r="H55" i="19"/>
  <c r="Q29" i="14"/>
  <c r="D27" i="6"/>
  <c r="CO72" i="3"/>
  <c r="AE60" i="3"/>
  <c r="BN51" i="3"/>
  <c r="V41" i="3"/>
  <c r="L32" i="3"/>
  <c r="AH26" i="3"/>
  <c r="BZ18" i="3"/>
  <c r="CD11" i="3"/>
  <c r="I64" i="2"/>
  <c r="Q35" i="2"/>
  <c r="L123" i="1"/>
  <c r="H82" i="1"/>
  <c r="L33" i="1"/>
  <c r="CT16" i="3"/>
  <c r="P56" i="2"/>
  <c r="I107" i="1"/>
  <c r="M51" i="1"/>
  <c r="F7" i="19"/>
  <c r="G66" i="4"/>
  <c r="BM60" i="3"/>
  <c r="AN39" i="3"/>
  <c r="AS23" i="3"/>
  <c r="AS9" i="3"/>
  <c r="U28" i="2"/>
  <c r="O75" i="1"/>
  <c r="AC45" i="3"/>
  <c r="BQ20" i="3"/>
  <c r="U23" i="2"/>
  <c r="H28" i="1"/>
  <c r="D57" i="4"/>
  <c r="CB42" i="3"/>
  <c r="AR11" i="3"/>
  <c r="D80" i="1"/>
  <c r="D63" i="18"/>
  <c r="AV57" i="3"/>
  <c r="BJ21" i="3"/>
  <c r="D9" i="2"/>
  <c r="K18" i="1"/>
  <c r="F72" i="3"/>
  <c r="AW27" i="3"/>
  <c r="P57" i="2"/>
  <c r="O25" i="1"/>
  <c r="BQ70" i="3"/>
  <c r="AQ27" i="3"/>
  <c r="M59" i="2"/>
  <c r="Q33" i="1"/>
  <c r="T22" i="4"/>
  <c r="I31" i="19"/>
  <c r="G47" i="13"/>
  <c r="M71" i="4"/>
  <c r="CD68" i="3"/>
  <c r="P59" i="3"/>
  <c r="AE48" i="3"/>
  <c r="AB38" i="3"/>
  <c r="AJ31" i="3"/>
  <c r="CD23" i="3"/>
  <c r="AH16" i="3"/>
  <c r="BX9" i="3"/>
  <c r="Q60" i="2"/>
  <c r="N24" i="2"/>
  <c r="I109" i="1"/>
  <c r="G79" i="1"/>
  <c r="K45" i="1"/>
  <c r="E42" i="29"/>
  <c r="F22" i="15"/>
  <c r="I36" i="13"/>
  <c r="H66" i="4"/>
  <c r="U68" i="3"/>
  <c r="BR58" i="3"/>
  <c r="BV47" i="3"/>
  <c r="BW37" i="3"/>
  <c r="AF29" i="3"/>
  <c r="CG66" i="3"/>
  <c r="AV42" i="3"/>
  <c r="BY24" i="3"/>
  <c r="J72" i="2"/>
  <c r="H121" i="1"/>
  <c r="U37" i="1"/>
  <c r="D70" i="12"/>
  <c r="AA61" i="3"/>
  <c r="BA33" i="3"/>
  <c r="AQ9" i="3"/>
  <c r="M113" i="1"/>
  <c r="Q11" i="1"/>
  <c r="D49" i="8"/>
  <c r="BZ52" i="3"/>
  <c r="CB29" i="3"/>
  <c r="BO11" i="3"/>
  <c r="V10" i="2"/>
  <c r="U40" i="1"/>
  <c r="E55" i="12"/>
  <c r="AP58" i="3"/>
  <c r="CI30" i="3"/>
  <c r="CR9" i="3"/>
  <c r="P111" i="1"/>
  <c r="D8" i="23"/>
  <c r="G55" i="4"/>
  <c r="CL48" i="3"/>
  <c r="AI24" i="3"/>
  <c r="L66" i="2"/>
  <c r="T79" i="1"/>
  <c r="F66" i="21"/>
  <c r="E46" i="4"/>
  <c r="AW57" i="3"/>
  <c r="AQ22" i="3"/>
  <c r="M95" i="1"/>
  <c r="P65" i="4"/>
  <c r="BS36" i="3"/>
  <c r="AX8" i="3"/>
  <c r="Q32" i="1"/>
  <c r="R7" i="4"/>
  <c r="BW42" i="3"/>
  <c r="AE22" i="3"/>
  <c r="H63" i="2"/>
  <c r="L77" i="1"/>
  <c r="F36" i="15"/>
  <c r="E72" i="3"/>
  <c r="BP43" i="3"/>
  <c r="BL22" i="3"/>
  <c r="V69" i="2"/>
  <c r="K77" i="1"/>
  <c r="L68" i="14"/>
  <c r="D72" i="19"/>
  <c r="CB50" i="3"/>
  <c r="CO21" i="3"/>
  <c r="V32" i="2"/>
  <c r="E36" i="1"/>
  <c r="H15" i="3"/>
  <c r="D28" i="2"/>
  <c r="AY37" i="3"/>
  <c r="J30" i="28"/>
  <c r="BH53" i="3"/>
  <c r="CK23" i="3"/>
  <c r="H42" i="2"/>
  <c r="O45" i="1"/>
  <c r="J39" i="2"/>
  <c r="P48" i="2"/>
  <c r="AF11" i="3"/>
  <c r="BP12" i="3"/>
  <c r="G84" i="1"/>
  <c r="J44" i="19"/>
  <c r="AF50" i="3"/>
  <c r="BD21" i="3"/>
  <c r="H31" i="2"/>
  <c r="P33" i="1"/>
  <c r="BW38" i="3"/>
  <c r="AS65" i="3"/>
  <c r="CU71" i="3"/>
  <c r="O48" i="1"/>
  <c r="BZ63" i="3"/>
  <c r="Q18" i="3"/>
  <c r="CK65" i="3"/>
  <c r="CA31" i="3"/>
  <c r="AT8" i="3"/>
  <c r="U80" i="1"/>
  <c r="AE41" i="3"/>
  <c r="S8" i="1"/>
  <c r="D39" i="2"/>
  <c r="CU24" i="3"/>
  <c r="AI71" i="3"/>
  <c r="AN60" i="3"/>
  <c r="AA67" i="3"/>
  <c r="D33" i="16"/>
  <c r="AN49" i="3"/>
  <c r="CG20" i="3"/>
  <c r="V27" i="2"/>
  <c r="C30" i="1"/>
  <c r="BV12" i="3"/>
  <c r="I46" i="3"/>
  <c r="O13" i="1"/>
  <c r="H46" i="5"/>
  <c r="BS26" i="3"/>
  <c r="BB54" i="3"/>
  <c r="F7" i="5"/>
  <c r="S57" i="3"/>
  <c r="CB18" i="3"/>
  <c r="J18" i="2"/>
  <c r="AI9" i="3"/>
  <c r="BQ28" i="3"/>
  <c r="I31" i="4"/>
  <c r="CD32" i="3"/>
  <c r="Y51" i="3"/>
  <c r="T25" i="4"/>
  <c r="M49" i="6"/>
  <c r="E68" i="12"/>
  <c r="BK42" i="3"/>
  <c r="AB50" i="3"/>
  <c r="D32" i="1"/>
  <c r="AE46" i="3"/>
  <c r="F63" i="5"/>
  <c r="J9" i="4"/>
  <c r="AB69" i="3"/>
  <c r="R66" i="2"/>
  <c r="W32" i="3"/>
  <c r="E63" i="4"/>
  <c r="BT30" i="3"/>
  <c r="L21" i="2"/>
  <c r="V44" i="2"/>
  <c r="S29" i="4"/>
  <c r="D123" i="1"/>
  <c r="AC69" i="3"/>
  <c r="BE40" i="3"/>
  <c r="AJ21" i="3"/>
  <c r="G127" i="1"/>
  <c r="D53" i="4"/>
  <c r="AJ28" i="3"/>
  <c r="M63" i="1"/>
  <c r="CF65" i="3"/>
  <c r="M38" i="3"/>
  <c r="CD52" i="3"/>
  <c r="AK24" i="3"/>
  <c r="BV24" i="3"/>
  <c r="P16" i="3"/>
  <c r="CF10" i="3"/>
  <c r="H70" i="13"/>
  <c r="I52" i="1"/>
  <c r="F68" i="11"/>
  <c r="E32" i="1"/>
  <c r="BT15" i="3"/>
  <c r="M26" i="1"/>
  <c r="O33" i="1"/>
  <c r="AS12" i="3"/>
  <c r="Q21" i="1"/>
  <c r="R14" i="3"/>
  <c r="CK48" i="3"/>
  <c r="AG7" i="3"/>
  <c r="Q29" i="3"/>
  <c r="AL11" i="3"/>
  <c r="BZ28" i="3"/>
  <c r="L68" i="1"/>
  <c r="H16" i="4"/>
  <c r="R29" i="4"/>
  <c r="BM24" i="3"/>
  <c r="Q8" i="1"/>
  <c r="BK37" i="3"/>
  <c r="O69" i="4"/>
  <c r="K62" i="3"/>
  <c r="AX23" i="3"/>
  <c r="F28" i="19"/>
  <c r="G43" i="15"/>
  <c r="BM45" i="3"/>
  <c r="J27" i="2"/>
  <c r="AA10" i="3"/>
  <c r="E19" i="7"/>
  <c r="E31" i="2"/>
  <c r="M58" i="2"/>
  <c r="P16" i="4"/>
  <c r="L7" i="28"/>
  <c r="K129" i="1"/>
  <c r="F27" i="14"/>
  <c r="I58" i="6"/>
  <c r="R31" i="3"/>
  <c r="E19" i="13"/>
  <c r="AP30" i="3"/>
  <c r="Q19" i="2"/>
  <c r="R25" i="2"/>
  <c r="D21" i="4"/>
  <c r="T118" i="1"/>
  <c r="CF66" i="3"/>
  <c r="G98" i="1"/>
  <c r="AO48" i="3"/>
  <c r="I56" i="14"/>
  <c r="BC43" i="3"/>
  <c r="AP8" i="3"/>
  <c r="I50" i="14"/>
  <c r="BD33" i="3"/>
  <c r="I46" i="2"/>
  <c r="H22" i="3"/>
  <c r="BR22" i="3"/>
  <c r="AM23" i="3"/>
  <c r="AV14" i="3"/>
  <c r="CE8" i="3"/>
  <c r="J31" i="13"/>
  <c r="D70" i="11"/>
  <c r="C42" i="1"/>
  <c r="D60" i="1"/>
  <c r="BA39" i="3"/>
  <c r="D18" i="5"/>
  <c r="T9" i="1"/>
  <c r="N31" i="19"/>
  <c r="D31" i="21"/>
  <c r="H61" i="13"/>
  <c r="BB65" i="3"/>
  <c r="E24" i="12"/>
  <c r="E38" i="3"/>
  <c r="H24" i="20"/>
  <c r="J20" i="29"/>
  <c r="N8" i="19"/>
  <c r="J61" i="4"/>
  <c r="D38" i="20"/>
  <c r="I44" i="6"/>
  <c r="G69" i="13"/>
  <c r="F35" i="20"/>
  <c r="E41" i="4"/>
  <c r="CL57" i="3"/>
  <c r="CC38" i="3"/>
  <c r="BU24" i="3"/>
  <c r="BY7" i="3"/>
  <c r="S45" i="14"/>
  <c r="J17" i="6"/>
  <c r="BM66" i="3"/>
  <c r="AN50" i="3"/>
  <c r="G38" i="29"/>
  <c r="I58" i="14"/>
  <c r="L10" i="6"/>
  <c r="BT69" i="3"/>
  <c r="AU59" i="3"/>
  <c r="BY46" i="3"/>
  <c r="W35" i="3"/>
  <c r="F31" i="15"/>
  <c r="F60" i="11"/>
  <c r="AX71" i="3"/>
  <c r="AP57" i="3"/>
  <c r="BJ47" i="3"/>
  <c r="BO34" i="3"/>
  <c r="CD22" i="3"/>
  <c r="Z11" i="3"/>
  <c r="V57" i="2"/>
  <c r="P7" i="2"/>
  <c r="L19" i="28"/>
  <c r="M65" i="14"/>
  <c r="E51" i="7"/>
  <c r="J16" i="4"/>
  <c r="AY59" i="3"/>
  <c r="BK48" i="3"/>
  <c r="BS35" i="3"/>
  <c r="BQ23" i="3"/>
  <c r="BN15" i="3"/>
  <c r="V70" i="2"/>
  <c r="N11" i="2"/>
  <c r="F27" i="29"/>
  <c r="J65" i="19"/>
  <c r="M34" i="14"/>
  <c r="D32" i="8"/>
  <c r="L61" i="4"/>
  <c r="O70" i="3"/>
  <c r="P60" i="3"/>
  <c r="CU51" i="3"/>
  <c r="AE45" i="3"/>
  <c r="BF37" i="3"/>
  <c r="AJ30" i="3"/>
  <c r="BS25" i="3"/>
  <c r="BC18" i="3"/>
  <c r="BK12" i="3"/>
  <c r="AL7" i="3"/>
  <c r="Q51" i="2"/>
  <c r="U21" i="2"/>
  <c r="H108" i="1"/>
  <c r="P83" i="1"/>
  <c r="D49" i="1"/>
  <c r="L8" i="1"/>
  <c r="E63" i="19"/>
  <c r="G57" i="14"/>
  <c r="H26" i="13"/>
  <c r="D9" i="6"/>
  <c r="O39" i="4"/>
  <c r="R69" i="3"/>
  <c r="CN60" i="3"/>
  <c r="H27" i="25"/>
  <c r="E59" i="15"/>
  <c r="E22" i="11"/>
  <c r="P40" i="4"/>
  <c r="AU68" i="3"/>
  <c r="AT56" i="3"/>
  <c r="H46" i="3"/>
  <c r="AI34" i="3"/>
  <c r="CF27" i="3"/>
  <c r="AT19" i="3"/>
  <c r="BH11" i="3"/>
  <c r="E64" i="2"/>
  <c r="I23" i="2"/>
  <c r="T102" i="1"/>
  <c r="T60" i="1"/>
  <c r="U25" i="1"/>
  <c r="T63" i="2"/>
  <c r="S122" i="1"/>
  <c r="P68" i="1"/>
  <c r="P77" i="1"/>
  <c r="D16" i="9"/>
  <c r="BK63" i="3"/>
  <c r="AA46" i="3"/>
  <c r="AZ25" i="3"/>
  <c r="R8" i="3"/>
  <c r="P122" i="1"/>
  <c r="Q25" i="1"/>
  <c r="N68" i="6"/>
  <c r="AR60" i="3"/>
  <c r="D17" i="28"/>
  <c r="G68" i="14"/>
  <c r="D22" i="11"/>
  <c r="J67" i="4"/>
  <c r="BW66" i="3"/>
  <c r="CG54" i="3"/>
  <c r="BF44" i="3"/>
  <c r="J37" i="3"/>
  <c r="CE27" i="3"/>
  <c r="AD18" i="3"/>
  <c r="BC12" i="3"/>
  <c r="C128" i="1"/>
  <c r="Q16" i="1"/>
  <c r="D65" i="24"/>
  <c r="T58" i="4"/>
  <c r="AX36" i="3"/>
  <c r="N62" i="2"/>
  <c r="M54" i="1"/>
  <c r="E57" i="12"/>
  <c r="AA49" i="3"/>
  <c r="G28" i="19"/>
  <c r="E25" i="14"/>
  <c r="G51" i="5"/>
  <c r="T71" i="3"/>
  <c r="J62" i="3"/>
  <c r="CT50" i="3"/>
  <c r="BM40" i="3"/>
  <c r="BJ29" i="3"/>
  <c r="AV23" i="3"/>
  <c r="L15" i="3"/>
  <c r="CT7" i="3"/>
  <c r="J42" i="2"/>
  <c r="U125" i="1"/>
  <c r="C52" i="1"/>
  <c r="P27" i="14"/>
  <c r="BY55" i="3"/>
  <c r="BT20" i="3"/>
  <c r="T126" i="1"/>
  <c r="G21" i="1"/>
  <c r="D48" i="4"/>
  <c r="F46" i="22"/>
  <c r="D31" i="11"/>
  <c r="L18" i="4"/>
  <c r="O54" i="3"/>
  <c r="F37" i="3"/>
  <c r="AD25" i="3"/>
  <c r="CT12" i="3"/>
  <c r="J45" i="2"/>
  <c r="H106" i="1"/>
  <c r="G53" i="1"/>
  <c r="L45" i="1"/>
  <c r="G10" i="3"/>
  <c r="K121" i="1"/>
  <c r="E41" i="29"/>
  <c r="F26" i="5"/>
  <c r="T49" i="3"/>
  <c r="BF29" i="3"/>
  <c r="CH10" i="3"/>
  <c r="E116" i="1"/>
  <c r="K46" i="1"/>
  <c r="E67" i="15"/>
  <c r="L72" i="6"/>
  <c r="CG63" i="3"/>
  <c r="BY45" i="3"/>
  <c r="K21" i="3"/>
  <c r="P25" i="2"/>
  <c r="S57" i="1"/>
  <c r="M47" i="6"/>
  <c r="BZ43" i="3"/>
  <c r="AD14" i="3"/>
  <c r="H14" i="2"/>
  <c r="E52" i="27"/>
  <c r="H23" i="4"/>
  <c r="BN46" i="3"/>
  <c r="BL20" i="3"/>
  <c r="J33" i="2"/>
  <c r="C51" i="1"/>
  <c r="E15" i="15"/>
  <c r="BS62" i="3"/>
  <c r="AW30" i="3"/>
  <c r="AM13" i="3"/>
  <c r="I122" i="1"/>
  <c r="J12" i="25"/>
  <c r="M11" i="4"/>
  <c r="Z42" i="3"/>
  <c r="AY16" i="3"/>
  <c r="L7" i="2"/>
  <c r="S40" i="1"/>
  <c r="G61" i="5"/>
  <c r="F44" i="19"/>
  <c r="E58" i="13"/>
  <c r="G17" i="6"/>
  <c r="AJ72" i="3"/>
  <c r="BU59" i="3"/>
  <c r="O51" i="3"/>
  <c r="BY40" i="3"/>
  <c r="BX31" i="3"/>
  <c r="AB24" i="3"/>
  <c r="AQ18" i="3"/>
  <c r="BA11" i="3"/>
  <c r="J62" i="2"/>
  <c r="H34" i="2"/>
  <c r="C122" i="1"/>
  <c r="S80" i="1"/>
  <c r="U10" i="1"/>
  <c r="AG16" i="3"/>
  <c r="F53" i="2"/>
  <c r="E103" i="1"/>
  <c r="U47" i="1"/>
  <c r="E66" i="16"/>
  <c r="I57" i="4"/>
  <c r="AO54" i="3"/>
  <c r="BE38" i="3"/>
  <c r="BW22" i="3"/>
  <c r="CG8" i="3"/>
  <c r="Q25" i="2"/>
  <c r="C72" i="1"/>
  <c r="CK38" i="3"/>
  <c r="AE14" i="3"/>
  <c r="H19" i="2"/>
  <c r="C21" i="1"/>
  <c r="R38" i="4"/>
  <c r="AQ41" i="3"/>
  <c r="AF10" i="3"/>
  <c r="H73" i="1"/>
  <c r="M24" i="13"/>
  <c r="X55" i="3"/>
  <c r="AA20" i="3"/>
  <c r="M127" i="1"/>
  <c r="G10" i="1"/>
  <c r="F69" i="3"/>
  <c r="N26" i="3"/>
  <c r="N18" i="2"/>
  <c r="S19" i="1"/>
  <c r="BE68" i="3"/>
  <c r="AL26" i="3"/>
  <c r="M52" i="2"/>
  <c r="M25" i="1"/>
  <c r="D49" i="29"/>
  <c r="E23" i="15"/>
  <c r="L36" i="13"/>
  <c r="O67" i="4"/>
  <c r="Y68" i="3"/>
  <c r="BS58" i="3"/>
  <c r="BW47" i="3"/>
  <c r="BX37" i="3"/>
  <c r="AG29" i="3"/>
  <c r="BE23" i="3"/>
  <c r="I16" i="3"/>
  <c r="BC9" i="3"/>
  <c r="N58" i="2"/>
  <c r="P22" i="2"/>
  <c r="K107" i="1"/>
  <c r="I67" i="1"/>
  <c r="G44" i="1"/>
  <c r="M59" i="28"/>
  <c r="H72" i="14"/>
  <c r="F26" i="13"/>
  <c r="I62" i="4"/>
  <c r="BD67" i="3"/>
  <c r="AM55" i="3"/>
  <c r="Z47" i="3"/>
  <c r="AF37" i="3"/>
  <c r="CL28" i="3"/>
  <c r="CD65" i="3"/>
  <c r="AR41" i="3"/>
  <c r="BX23" i="3"/>
  <c r="V66" i="2"/>
  <c r="O113" i="1"/>
  <c r="T32" i="1"/>
  <c r="D23" i="10"/>
  <c r="H59" i="3"/>
  <c r="AF32" i="3"/>
  <c r="AD8" i="3"/>
  <c r="K104" i="1"/>
  <c r="G19" i="29"/>
  <c r="G34" i="6"/>
  <c r="AP51" i="3"/>
  <c r="CE28" i="3"/>
  <c r="BC10" i="3"/>
  <c r="S128" i="1"/>
  <c r="T33" i="1"/>
  <c r="D52" i="9"/>
  <c r="CE56" i="3"/>
  <c r="N29" i="3"/>
  <c r="I9" i="3"/>
  <c r="I102" i="1"/>
  <c r="G66" i="21"/>
  <c r="O36" i="4"/>
  <c r="G47" i="3"/>
  <c r="AH23" i="3"/>
  <c r="E61" i="2"/>
  <c r="O71" i="1"/>
  <c r="E72" i="19"/>
  <c r="S27" i="4"/>
  <c r="CB53" i="3"/>
  <c r="CT19" i="3"/>
  <c r="G83" i="1"/>
  <c r="D42" i="4"/>
  <c r="BQ34" i="3"/>
  <c r="AK7" i="3"/>
  <c r="C22" i="1"/>
  <c r="AD67" i="3"/>
  <c r="CI40" i="3"/>
  <c r="BK20" i="3"/>
  <c r="F54" i="2"/>
  <c r="G70" i="1"/>
  <c r="R53" i="14"/>
  <c r="BI69" i="3"/>
  <c r="BR41" i="3"/>
  <c r="BG21" i="3"/>
  <c r="N57" i="2"/>
  <c r="E70" i="1"/>
  <c r="U41" i="14"/>
  <c r="K62" i="14"/>
  <c r="CS47" i="3"/>
  <c r="CK19" i="3"/>
  <c r="J23" i="2"/>
  <c r="H23" i="1"/>
  <c r="M69" i="2"/>
  <c r="K87" i="1"/>
  <c r="AC22" i="3"/>
  <c r="E61" i="19"/>
  <c r="CA50" i="3"/>
  <c r="CG21" i="3"/>
  <c r="P32" i="2"/>
  <c r="Q34" i="1"/>
  <c r="N10" i="2"/>
  <c r="T19" i="2"/>
  <c r="H47" i="2"/>
  <c r="L45" i="2"/>
  <c r="K25" i="1"/>
  <c r="O51" i="14"/>
  <c r="AW47" i="3"/>
  <c r="BA19" i="3"/>
  <c r="P21" i="2"/>
  <c r="S21" i="1"/>
  <c r="AZ31" i="3"/>
  <c r="BQ52" i="3"/>
  <c r="H55" i="3"/>
  <c r="O14" i="14"/>
  <c r="BG45" i="3"/>
  <c r="L64" i="2"/>
  <c r="AZ62" i="3"/>
  <c r="BV29" i="3"/>
  <c r="J71" i="2"/>
  <c r="C70" i="1"/>
  <c r="AC36" i="3"/>
  <c r="P35" i="14"/>
  <c r="C111" i="1"/>
  <c r="BZ16" i="3"/>
  <c r="CL60" i="3"/>
  <c r="BP42" i="3"/>
  <c r="O25" i="14"/>
  <c r="AR46" i="3"/>
  <c r="E18" i="1"/>
  <c r="M18" i="4"/>
  <c r="BK22" i="3"/>
  <c r="BZ32" i="3"/>
  <c r="M17" i="4"/>
  <c r="CL24" i="3"/>
  <c r="P98" i="1"/>
  <c r="L48" i="1"/>
  <c r="AP21" i="3"/>
  <c r="CB54" i="3"/>
  <c r="S19" i="4"/>
  <c r="AV33" i="3"/>
  <c r="O83" i="1"/>
  <c r="AR33" i="3"/>
  <c r="Q9" i="19"/>
  <c r="AJ47" i="3"/>
  <c r="AU13" i="3"/>
  <c r="N63" i="6"/>
  <c r="AG56" i="3"/>
  <c r="BO33" i="3"/>
  <c r="L90" i="1"/>
  <c r="J66" i="14"/>
  <c r="D103" i="1"/>
  <c r="AP36" i="3"/>
  <c r="U40" i="3"/>
  <c r="CK11" i="3"/>
  <c r="K27" i="3"/>
  <c r="BG13" i="3"/>
  <c r="E29" i="13"/>
  <c r="AT37" i="3"/>
  <c r="I57" i="2"/>
  <c r="V26" i="3"/>
  <c r="P7" i="14"/>
  <c r="T7" i="3"/>
  <c r="J7" i="28"/>
  <c r="D46" i="6"/>
  <c r="CS49" i="3"/>
  <c r="AC21" i="3"/>
  <c r="O60" i="14"/>
  <c r="CN43" i="3"/>
  <c r="BK8" i="3"/>
  <c r="F55" i="25"/>
  <c r="CO53" i="3"/>
  <c r="AF56" i="3"/>
  <c r="K13" i="25"/>
  <c r="U84" i="1"/>
  <c r="Q71" i="2"/>
  <c r="AK50" i="3"/>
  <c r="E65" i="15"/>
  <c r="U54" i="1"/>
  <c r="I51" i="1"/>
  <c r="E60" i="3"/>
  <c r="I31" i="13"/>
  <c r="T29" i="2"/>
  <c r="CH13" i="3"/>
  <c r="H37" i="1"/>
  <c r="J20" i="13"/>
  <c r="BD45" i="3"/>
  <c r="S112" i="1"/>
  <c r="L29" i="3"/>
  <c r="BH23" i="3"/>
  <c r="K8" i="1"/>
  <c r="AE24" i="3"/>
  <c r="M109" i="1"/>
  <c r="AB64" i="3"/>
  <c r="K15" i="14"/>
  <c r="H44" i="14"/>
  <c r="D7" i="10"/>
  <c r="AC37" i="3"/>
  <c r="E45" i="4"/>
  <c r="G43" i="13"/>
  <c r="AO42" i="3"/>
  <c r="E10" i="5"/>
  <c r="BJ42" i="3"/>
  <c r="D38" i="2"/>
  <c r="K108" i="1"/>
  <c r="P70" i="3"/>
  <c r="CU22" i="3"/>
  <c r="D50" i="16"/>
  <c r="AR66" i="3"/>
  <c r="BM34" i="3"/>
  <c r="R71" i="2"/>
  <c r="D104" i="1"/>
  <c r="K28" i="14"/>
  <c r="L60" i="3"/>
  <c r="BN63" i="3"/>
  <c r="AB16" i="3"/>
  <c r="H91" i="1"/>
  <c r="M35" i="6"/>
  <c r="P84" i="1"/>
  <c r="F25" i="14"/>
  <c r="AV43" i="3"/>
  <c r="BH7" i="3"/>
  <c r="AA23" i="3"/>
  <c r="CK45" i="3"/>
  <c r="BN57" i="3"/>
  <c r="AH12" i="3"/>
  <c r="AX41" i="3"/>
  <c r="H38" i="20"/>
  <c r="AW20" i="3"/>
  <c r="CA24" i="3"/>
  <c r="L21" i="3"/>
  <c r="H52" i="5"/>
  <c r="BC38" i="3"/>
  <c r="AN33" i="3"/>
  <c r="BC48" i="3"/>
  <c r="AY65" i="3"/>
  <c r="I26" i="28"/>
  <c r="BB57" i="3"/>
  <c r="AN15" i="3"/>
  <c r="U25" i="3"/>
  <c r="M53" i="13"/>
  <c r="M70" i="2"/>
  <c r="BE10" i="3"/>
  <c r="P36" i="2"/>
  <c r="AP9" i="3"/>
  <c r="L48" i="3"/>
  <c r="BB19" i="3"/>
  <c r="E65" i="7"/>
  <c r="M36" i="3"/>
  <c r="R43" i="2"/>
  <c r="E62" i="1"/>
  <c r="E21" i="4"/>
  <c r="BB27" i="3"/>
  <c r="C85" i="1"/>
  <c r="I51" i="2"/>
  <c r="W44" i="3"/>
  <c r="I86" i="1"/>
  <c r="M36" i="2"/>
  <c r="BX38" i="3"/>
  <c r="CF36" i="3"/>
  <c r="O26" i="3"/>
  <c r="M20" i="2"/>
  <c r="M43" i="1"/>
  <c r="H20" i="2"/>
  <c r="Q37" i="3"/>
  <c r="U103" i="1"/>
  <c r="O63" i="4"/>
  <c r="AQ72" i="3"/>
  <c r="L7" i="4"/>
  <c r="W8" i="3"/>
  <c r="L34" i="2"/>
  <c r="F26" i="21"/>
  <c r="N46" i="13"/>
  <c r="CH64" i="3"/>
  <c r="E20" i="7"/>
  <c r="BA29" i="3"/>
  <c r="E64" i="19"/>
  <c r="G14" i="29"/>
  <c r="D68" i="16"/>
  <c r="H60" i="4"/>
  <c r="F29" i="20"/>
  <c r="N38" i="6"/>
  <c r="E67" i="13"/>
  <c r="P36" i="14"/>
  <c r="S39" i="4"/>
  <c r="CC56" i="3"/>
  <c r="AY38" i="3"/>
  <c r="BG24" i="3"/>
  <c r="H64" i="2"/>
  <c r="J44" i="14"/>
  <c r="L62" i="4"/>
  <c r="AX66" i="3"/>
  <c r="AT49" i="3"/>
  <c r="G22" i="26"/>
  <c r="U48" i="14"/>
  <c r="H45" i="5"/>
  <c r="BC69" i="3"/>
  <c r="AQ57" i="3"/>
  <c r="BK46" i="3"/>
  <c r="I35" i="3"/>
  <c r="E21" i="15"/>
  <c r="E14" i="7"/>
  <c r="Z71" i="3"/>
  <c r="Y57" i="3"/>
  <c r="AB43" i="3"/>
  <c r="AQ33" i="3"/>
  <c r="CS20" i="3"/>
  <c r="M11" i="3"/>
  <c r="E57" i="2"/>
  <c r="S129" i="1"/>
  <c r="D63" i="27"/>
  <c r="T32" i="14"/>
  <c r="E31" i="7"/>
  <c r="T14" i="4"/>
  <c r="AE59" i="3"/>
  <c r="AR48" i="3"/>
  <c r="AU34" i="3"/>
  <c r="AZ23" i="3"/>
  <c r="X13" i="3"/>
  <c r="J61" i="2"/>
  <c r="R10" i="2"/>
  <c r="I8" i="29"/>
  <c r="K58" i="19"/>
  <c r="P30" i="14"/>
  <c r="I56" i="6"/>
  <c r="T37" i="4"/>
  <c r="CE69" i="3"/>
  <c r="CH59" i="3"/>
  <c r="BV51" i="3"/>
  <c r="N45" i="3"/>
  <c r="AJ37" i="3"/>
  <c r="S30" i="3"/>
  <c r="CE23" i="3"/>
  <c r="AN18" i="3"/>
  <c r="AX12" i="3"/>
  <c r="Y7" i="3"/>
  <c r="T50" i="2"/>
  <c r="E17" i="2"/>
  <c r="L107" i="1"/>
  <c r="T71" i="1"/>
  <c r="H48" i="1"/>
  <c r="P7" i="1"/>
  <c r="H33" i="19"/>
  <c r="S54" i="14"/>
  <c r="M22" i="13"/>
  <c r="F70" i="5"/>
  <c r="P28" i="4"/>
  <c r="CQ68" i="3"/>
  <c r="BP60" i="3"/>
  <c r="D71" i="24"/>
  <c r="F65" i="14"/>
  <c r="D66" i="10"/>
  <c r="O37" i="4"/>
  <c r="BS64" i="3"/>
  <c r="N56" i="3"/>
  <c r="AK44" i="3"/>
  <c r="J34" i="3"/>
  <c r="BL27" i="3"/>
  <c r="V19" i="3"/>
  <c r="AQ11" i="3"/>
  <c r="H51" i="2"/>
  <c r="I22" i="2"/>
  <c r="T101" i="1"/>
  <c r="C60" i="1"/>
  <c r="D25" i="1"/>
  <c r="P61" i="2"/>
  <c r="O121" i="1"/>
  <c r="U52" i="1"/>
  <c r="Q60" i="1"/>
  <c r="D24" i="7"/>
  <c r="BO62" i="3"/>
  <c r="AP45" i="3"/>
  <c r="CB24" i="3"/>
  <c r="E66" i="2"/>
  <c r="D91" i="1"/>
  <c r="E22" i="1"/>
  <c r="D63" i="6"/>
  <c r="AS59" i="3"/>
  <c r="D15" i="27"/>
  <c r="E65" i="14"/>
  <c r="D61" i="10"/>
  <c r="M37" i="4"/>
  <c r="AN66" i="3"/>
  <c r="BH54" i="3"/>
  <c r="AJ44" i="3"/>
  <c r="CB36" i="3"/>
  <c r="AW26" i="3"/>
  <c r="G18" i="3"/>
  <c r="Q9" i="3"/>
  <c r="S123" i="1"/>
  <c r="E13" i="1"/>
  <c r="I9" i="20"/>
  <c r="R45" i="4"/>
  <c r="AN35" i="3"/>
  <c r="E59" i="2"/>
  <c r="D33" i="1"/>
  <c r="E32" i="11"/>
  <c r="Q48" i="3"/>
  <c r="G22" i="19"/>
  <c r="H72" i="13"/>
  <c r="F43" i="5"/>
  <c r="CD70" i="3"/>
  <c r="BF58" i="3"/>
  <c r="BO50" i="3"/>
  <c r="E39" i="3"/>
  <c r="AQ29" i="3"/>
  <c r="AB23" i="3"/>
  <c r="CE14" i="3"/>
  <c r="BW7" i="3"/>
  <c r="N30" i="2"/>
  <c r="Q124" i="1"/>
  <c r="H49" i="1"/>
  <c r="O12" i="14"/>
  <c r="BD54" i="3"/>
  <c r="J20" i="3"/>
  <c r="P123" i="1"/>
  <c r="E28" i="21"/>
  <c r="BR70" i="3"/>
  <c r="H21" i="22"/>
  <c r="D67" i="10"/>
  <c r="G14" i="4"/>
  <c r="BG53" i="3"/>
  <c r="AZ34" i="3"/>
  <c r="BB21" i="3"/>
  <c r="BO12" i="3"/>
  <c r="U43" i="2"/>
  <c r="M103" i="1"/>
  <c r="S51" i="1"/>
  <c r="T42" i="1"/>
  <c r="AT9" i="3"/>
  <c r="H80" i="1"/>
  <c r="E49" i="26"/>
  <c r="H62" i="4"/>
  <c r="P48" i="3"/>
  <c r="CK28" i="3"/>
  <c r="AH10" i="3"/>
  <c r="U111" i="1"/>
  <c r="I15" i="1"/>
  <c r="G45" i="15"/>
  <c r="N47" i="6"/>
  <c r="CA62" i="3"/>
  <c r="AL44" i="3"/>
  <c r="CR17" i="3"/>
  <c r="Q20" i="2"/>
  <c r="L22" i="1"/>
  <c r="F12" i="6"/>
  <c r="AU42" i="3"/>
  <c r="AP13" i="3"/>
  <c r="N9" i="2"/>
  <c r="J49" i="25"/>
  <c r="G9" i="4"/>
  <c r="K38" i="3"/>
  <c r="AF19" i="3"/>
  <c r="F30" i="2"/>
  <c r="G46" i="1"/>
  <c r="U63" i="14"/>
  <c r="BI60" i="3"/>
  <c r="CA29" i="3"/>
  <c r="BP7" i="3"/>
  <c r="U112" i="1"/>
  <c r="I48" i="22"/>
  <c r="AK71" i="3"/>
  <c r="AF41" i="3"/>
  <c r="P15" i="3"/>
  <c r="P128" i="1"/>
  <c r="K7" i="1"/>
  <c r="F22" i="5"/>
  <c r="J31" i="19"/>
  <c r="L47" i="13"/>
  <c r="E70" i="5"/>
  <c r="BU71" i="3"/>
  <c r="AJ59" i="3"/>
  <c r="AF48" i="3"/>
  <c r="AH40" i="3"/>
  <c r="AP31" i="3"/>
  <c r="CH23" i="3"/>
  <c r="O18" i="3"/>
  <c r="AC11" i="3"/>
  <c r="R60" i="2"/>
  <c r="P24" i="2"/>
  <c r="H119" i="1"/>
  <c r="H79" i="1"/>
  <c r="H8" i="1"/>
  <c r="BJ15" i="3"/>
  <c r="P49" i="2"/>
  <c r="U98" i="1"/>
  <c r="G26" i="1"/>
  <c r="E49" i="15"/>
  <c r="O47" i="4"/>
  <c r="AN53" i="3"/>
  <c r="BT37" i="3"/>
  <c r="J22" i="3"/>
  <c r="AF8" i="3"/>
  <c r="L129" i="1"/>
  <c r="I68" i="1"/>
  <c r="AD37" i="3"/>
  <c r="S13" i="3"/>
  <c r="I14" i="2"/>
  <c r="G15" i="1"/>
  <c r="M20" i="4"/>
  <c r="BG31" i="3"/>
  <c r="S9" i="3"/>
  <c r="O65" i="1"/>
  <c r="E46" i="11"/>
  <c r="AH53" i="3"/>
  <c r="CH18" i="3"/>
  <c r="K122" i="1"/>
  <c r="D10" i="18"/>
  <c r="T66" i="3"/>
  <c r="AJ24" i="3"/>
  <c r="F12" i="2"/>
  <c r="M11" i="1"/>
  <c r="P66" i="3"/>
  <c r="BO24" i="3"/>
  <c r="I15" i="2"/>
  <c r="H18" i="1"/>
  <c r="F60" i="28"/>
  <c r="I72" i="14"/>
  <c r="N28" i="13"/>
  <c r="S62" i="4"/>
  <c r="BK67" i="3"/>
  <c r="AN55" i="3"/>
  <c r="AF47" i="3"/>
  <c r="AS37" i="3"/>
  <c r="H29" i="3"/>
  <c r="S23" i="3"/>
  <c r="BK15" i="3"/>
  <c r="W9" i="3"/>
  <c r="H48" i="2"/>
  <c r="J21" i="2"/>
  <c r="E106" i="1"/>
  <c r="G66" i="1"/>
  <c r="S42" i="1"/>
  <c r="M25" i="28"/>
  <c r="K66" i="14"/>
  <c r="D35" i="10"/>
  <c r="J57" i="4"/>
  <c r="CQ66" i="3"/>
  <c r="CT54" i="3"/>
  <c r="BR46" i="3"/>
  <c r="CI36" i="3"/>
  <c r="BG28" i="3"/>
  <c r="AY58" i="3"/>
  <c r="V40" i="3"/>
  <c r="BU21" i="3"/>
  <c r="U61" i="2"/>
  <c r="G107" i="1"/>
  <c r="T18" i="1"/>
  <c r="M71" i="6"/>
  <c r="AE56" i="3"/>
  <c r="CF28" i="3"/>
  <c r="R7" i="3"/>
  <c r="C97" i="1"/>
  <c r="D16" i="23"/>
  <c r="J55" i="4"/>
  <c r="CO48" i="3"/>
  <c r="AX27" i="3"/>
  <c r="J9" i="3"/>
  <c r="E121" i="1"/>
  <c r="S13" i="1"/>
  <c r="N45" i="6"/>
  <c r="BT54" i="3"/>
  <c r="BV27" i="3"/>
  <c r="CK7" i="3"/>
  <c r="E81" i="1"/>
  <c r="K61" i="19"/>
  <c r="S18" i="4"/>
  <c r="G45" i="3"/>
  <c r="CQ21" i="3"/>
  <c r="U40" i="2"/>
  <c r="K65" i="1"/>
  <c r="Q11" i="19"/>
  <c r="S47" i="1"/>
  <c r="CI50" i="3"/>
  <c r="BB14" i="3"/>
  <c r="G68" i="1"/>
  <c r="G12" i="4"/>
  <c r="CE31" i="3"/>
  <c r="Q57" i="2"/>
  <c r="E18" i="26"/>
  <c r="CN64" i="3"/>
  <c r="BP39" i="3"/>
  <c r="AE19" i="3"/>
  <c r="E46" i="2"/>
  <c r="C64" i="1"/>
  <c r="S31" i="14"/>
  <c r="BI66" i="3"/>
  <c r="BL39" i="3"/>
  <c r="BG20" i="3"/>
  <c r="D49" i="2"/>
  <c r="U63" i="1"/>
  <c r="P14" i="14"/>
  <c r="I58" i="13"/>
  <c r="F45" i="3"/>
  <c r="CD17" i="3"/>
  <c r="R13" i="2"/>
  <c r="K11" i="1"/>
  <c r="H10" i="2"/>
  <c r="D30" i="1"/>
  <c r="G9" i="3"/>
  <c r="D57" i="14"/>
  <c r="CE47" i="3"/>
  <c r="CB19" i="3"/>
  <c r="D23" i="2"/>
  <c r="U22" i="1"/>
  <c r="E89" i="1"/>
  <c r="K99" i="1"/>
  <c r="G122" i="1"/>
  <c r="D7" i="2"/>
  <c r="F69" i="13"/>
  <c r="N39" i="13"/>
  <c r="BK44" i="3"/>
  <c r="AV17" i="3"/>
  <c r="D12" i="2"/>
  <c r="U9" i="1"/>
  <c r="AJ25" i="3"/>
  <c r="X41" i="3"/>
  <c r="AO49" i="3"/>
  <c r="AA64" i="3"/>
  <c r="AP28" i="3"/>
  <c r="M128" i="1"/>
  <c r="AL59" i="3"/>
  <c r="BP27" i="3"/>
  <c r="U60" i="2"/>
  <c r="E61" i="1"/>
  <c r="AU29" i="3"/>
  <c r="R44" i="4"/>
  <c r="M67" i="1"/>
  <c r="BG9" i="3"/>
  <c r="O43" i="3"/>
  <c r="AU30" i="3"/>
  <c r="CU39" i="3"/>
  <c r="E66" i="11"/>
  <c r="BF43" i="3"/>
  <c r="BY16" i="3"/>
  <c r="R8" i="2"/>
  <c r="H7" i="1"/>
  <c r="J66" i="2"/>
  <c r="AP16" i="3"/>
  <c r="P54" i="3"/>
  <c r="AJ71" i="3"/>
  <c r="BA18" i="3"/>
  <c r="AX20" i="3"/>
  <c r="CS34" i="3"/>
  <c r="I16" i="6"/>
  <c r="AC29" i="3"/>
  <c r="G41" i="20"/>
  <c r="E15" i="4"/>
  <c r="N33" i="6"/>
  <c r="AC70" i="3"/>
  <c r="AQ37" i="3"/>
  <c r="T57" i="2"/>
  <c r="H46" i="4"/>
  <c r="BZ46" i="3"/>
  <c r="N45" i="13"/>
  <c r="S67" i="3"/>
  <c r="BM43" i="3"/>
  <c r="N57" i="14"/>
  <c r="CB70" i="3"/>
  <c r="CA42" i="3"/>
  <c r="BJ20" i="3"/>
  <c r="T42" i="2"/>
  <c r="I60" i="22"/>
  <c r="D40" i="5"/>
  <c r="BW56" i="3"/>
  <c r="H34" i="3"/>
  <c r="CN12" i="3"/>
  <c r="F9" i="2"/>
  <c r="D13" i="17"/>
  <c r="I47" i="6"/>
  <c r="BO66" i="3"/>
  <c r="AG50" i="3"/>
  <c r="CQ36" i="3"/>
  <c r="BM22" i="3"/>
  <c r="W12" i="3"/>
  <c r="E41" i="2"/>
  <c r="T104" i="1"/>
  <c r="P36" i="1"/>
  <c r="M24" i="19"/>
  <c r="E34" i="5"/>
  <c r="AF60" i="3"/>
  <c r="H28" i="14"/>
  <c r="I32" i="4"/>
  <c r="BX43" i="3"/>
  <c r="N10" i="3"/>
  <c r="T53" i="1"/>
  <c r="K114" i="1"/>
  <c r="P38" i="3"/>
  <c r="E18" i="5"/>
  <c r="D22" i="9"/>
  <c r="BW43" i="3"/>
  <c r="T8" i="3"/>
  <c r="I62" i="3"/>
  <c r="BS46" i="3"/>
  <c r="CQ57" i="3"/>
  <c r="BC20" i="3"/>
  <c r="U108" i="1"/>
  <c r="D112" i="1"/>
  <c r="D72" i="7"/>
  <c r="CF20" i="3"/>
  <c r="AH8" i="3"/>
  <c r="BV21" i="3"/>
  <c r="M29" i="14"/>
  <c r="E11" i="2"/>
  <c r="S92" i="1"/>
  <c r="N20" i="2"/>
  <c r="D48" i="8"/>
  <c r="D18" i="20"/>
  <c r="G12" i="21"/>
  <c r="BM70" i="3"/>
  <c r="X23" i="3"/>
  <c r="G106" i="1"/>
  <c r="M91" i="1"/>
  <c r="CU31" i="3"/>
  <c r="BX34" i="3"/>
  <c r="Z29" i="3"/>
  <c r="O106" i="1"/>
  <c r="S68" i="14"/>
  <c r="O31" i="19"/>
  <c r="BA66" i="3"/>
  <c r="CD20" i="3"/>
  <c r="T9" i="2"/>
  <c r="O54" i="14"/>
  <c r="AO43" i="3"/>
  <c r="AE17" i="3"/>
  <c r="M23" i="3"/>
  <c r="BJ45" i="3"/>
  <c r="D24" i="5"/>
  <c r="L65" i="1"/>
  <c r="E28" i="2"/>
  <c r="CI38" i="3"/>
  <c r="I124" i="1"/>
  <c r="U26" i="2"/>
  <c r="E61" i="3"/>
  <c r="S49" i="1"/>
  <c r="M114" i="1"/>
  <c r="F67" i="6"/>
  <c r="E44" i="24"/>
  <c r="T39" i="3"/>
  <c r="W21" i="3"/>
  <c r="O53" i="3"/>
  <c r="P37" i="2"/>
  <c r="T35" i="4"/>
  <c r="F36" i="2"/>
  <c r="H11" i="3"/>
  <c r="CD30" i="3"/>
  <c r="E14" i="4"/>
  <c r="G27" i="13"/>
  <c r="AS16" i="3"/>
  <c r="AB60" i="3"/>
  <c r="J54" i="4"/>
  <c r="AV28" i="3"/>
  <c r="H16" i="14"/>
  <c r="BK43" i="3"/>
  <c r="J8" i="2"/>
  <c r="M42" i="6"/>
  <c r="CA57" i="3"/>
  <c r="AV22" i="3"/>
  <c r="I36" i="2"/>
  <c r="T34" i="1"/>
  <c r="D11" i="11"/>
  <c r="F32" i="21"/>
  <c r="H51" i="3"/>
  <c r="CI9" i="3"/>
  <c r="K113" i="1"/>
  <c r="K61" i="3"/>
  <c r="E44" i="16"/>
  <c r="F58" i="6"/>
  <c r="CQ31" i="3"/>
  <c r="O81" i="1"/>
  <c r="M28" i="2"/>
  <c r="D38" i="12"/>
  <c r="S38" i="3"/>
  <c r="N68" i="2"/>
  <c r="G22" i="1"/>
  <c r="J48" i="14"/>
  <c r="CU44" i="3"/>
  <c r="Q88" i="1"/>
  <c r="K60" i="14"/>
  <c r="T98" i="1"/>
  <c r="V35" i="3"/>
  <c r="G32" i="29"/>
  <c r="L75" i="1"/>
  <c r="P18" i="2"/>
  <c r="BQ25" i="3"/>
  <c r="CI7" i="3"/>
  <c r="D41" i="17"/>
  <c r="CI46" i="3"/>
  <c r="CU8" i="3"/>
  <c r="CI10" i="3"/>
  <c r="BG50" i="3"/>
  <c r="H45" i="1"/>
  <c r="E63" i="16"/>
  <c r="D12" i="6"/>
  <c r="CR19" i="3"/>
  <c r="F64" i="15"/>
  <c r="CG65" i="3"/>
  <c r="AR20" i="3"/>
  <c r="N8" i="2"/>
  <c r="G44" i="21"/>
  <c r="AQ53" i="3"/>
  <c r="BG35" i="3"/>
  <c r="T70" i="4"/>
  <c r="BP72" i="3"/>
  <c r="L60" i="4"/>
  <c r="CL67" i="3"/>
  <c r="P31" i="14"/>
  <c r="BT62" i="3"/>
  <c r="V34" i="3"/>
  <c r="U34" i="3"/>
  <c r="H14" i="4"/>
  <c r="E51" i="12"/>
  <c r="CC13" i="3"/>
  <c r="I7" i="1"/>
  <c r="BN36" i="3"/>
  <c r="BC11" i="3"/>
  <c r="H45" i="20"/>
  <c r="F18" i="6"/>
  <c r="CN32" i="3"/>
  <c r="G27" i="5"/>
  <c r="AO29" i="3"/>
  <c r="P61" i="19"/>
  <c r="L72" i="28"/>
  <c r="E55" i="16"/>
  <c r="G17" i="4"/>
  <c r="E46" i="15"/>
  <c r="L36" i="6"/>
  <c r="K25" i="13"/>
  <c r="S19" i="14"/>
  <c r="F37" i="4"/>
  <c r="CI55" i="3"/>
  <c r="AK38" i="3"/>
  <c r="W20" i="3"/>
  <c r="L63" i="2"/>
  <c r="N42" i="14"/>
  <c r="H61" i="4"/>
  <c r="AI66" i="3"/>
  <c r="CQ46" i="3"/>
  <c r="D70" i="22"/>
  <c r="N48" i="13"/>
  <c r="G41" i="5"/>
  <c r="AM69" i="3"/>
  <c r="AO55" i="3"/>
  <c r="AU46" i="3"/>
  <c r="CI34" i="3"/>
  <c r="D11" i="15"/>
  <c r="F15" i="6"/>
  <c r="H71" i="3"/>
  <c r="CR55" i="3"/>
  <c r="F43" i="3"/>
  <c r="Z32" i="3"/>
  <c r="CA20" i="3"/>
  <c r="CQ10" i="3"/>
  <c r="P43" i="2"/>
  <c r="C129" i="1"/>
  <c r="H69" i="22"/>
  <c r="S30" i="14"/>
  <c r="D14" i="7"/>
  <c r="CF72" i="3"/>
  <c r="L59" i="3"/>
  <c r="J44" i="3"/>
  <c r="AA34" i="3"/>
  <c r="AK23" i="3"/>
  <c r="K13" i="3"/>
  <c r="M60" i="2"/>
  <c r="V9" i="2"/>
  <c r="M55" i="28"/>
  <c r="D67" i="17"/>
  <c r="G16" i="14"/>
  <c r="F51" i="6"/>
  <c r="O34" i="4"/>
  <c r="BK69" i="3"/>
  <c r="BQ59" i="3"/>
  <c r="AX50" i="3"/>
  <c r="BY42" i="3"/>
  <c r="S37" i="3"/>
  <c r="CU29" i="3"/>
  <c r="BP23" i="3"/>
  <c r="Y18" i="3"/>
  <c r="AJ12" i="3"/>
  <c r="L7" i="3"/>
  <c r="U41" i="2"/>
  <c r="I16" i="2"/>
  <c r="P106" i="1"/>
  <c r="D71" i="1"/>
  <c r="L47" i="1"/>
  <c r="D35" i="28"/>
  <c r="G29" i="19"/>
  <c r="K32" i="14"/>
  <c r="F19" i="13"/>
  <c r="H63" i="5"/>
  <c r="D19" i="4"/>
  <c r="BP68" i="3"/>
  <c r="AY60" i="3"/>
  <c r="E15" i="24"/>
  <c r="P46" i="14"/>
  <c r="D71" i="9"/>
  <c r="I35" i="4"/>
  <c r="AJ64" i="3"/>
  <c r="AM54" i="3"/>
  <c r="L44" i="3"/>
  <c r="BV33" i="3"/>
  <c r="Q25" i="3"/>
  <c r="CU18" i="3"/>
  <c r="AE10" i="3"/>
  <c r="F50" i="2"/>
  <c r="I21" i="2"/>
  <c r="P99" i="1"/>
  <c r="E59" i="1"/>
  <c r="L10" i="1"/>
  <c r="J60" i="2"/>
  <c r="O118" i="1"/>
  <c r="G51" i="1"/>
  <c r="E58" i="1"/>
  <c r="G71" i="6"/>
  <c r="AI62" i="3"/>
  <c r="CU38" i="3"/>
  <c r="O22" i="3"/>
  <c r="Q63" i="2"/>
  <c r="T88" i="1"/>
  <c r="L18" i="1"/>
  <c r="M40" i="6"/>
  <c r="AR55" i="3"/>
  <c r="L14" i="22"/>
  <c r="D62" i="14"/>
  <c r="D70" i="9"/>
  <c r="D35" i="4"/>
  <c r="L66" i="3"/>
  <c r="AL54" i="3"/>
  <c r="H44" i="3"/>
  <c r="BU33" i="3"/>
  <c r="Y26" i="3"/>
  <c r="CB17" i="3"/>
  <c r="BU8" i="3"/>
  <c r="O119" i="1"/>
  <c r="U88" i="1"/>
  <c r="M56" i="19"/>
  <c r="AI63" i="3"/>
  <c r="BB34" i="3"/>
  <c r="P55" i="2"/>
  <c r="M8" i="1"/>
  <c r="D42" i="10"/>
  <c r="AH47" i="3"/>
  <c r="L15" i="19"/>
  <c r="H39" i="13"/>
  <c r="E36" i="5"/>
  <c r="AU70" i="3"/>
  <c r="AF58" i="3"/>
  <c r="G49" i="3"/>
  <c r="BT38" i="3"/>
  <c r="W29" i="3"/>
  <c r="BU20" i="3"/>
  <c r="BH14" i="3"/>
  <c r="R70" i="2"/>
  <c r="N29" i="2"/>
  <c r="Q123" i="1"/>
  <c r="Q45" i="1"/>
  <c r="F66" i="13"/>
  <c r="AT43" i="3"/>
  <c r="AM19" i="3"/>
  <c r="L118" i="1"/>
  <c r="H23" i="20"/>
  <c r="AK69" i="3"/>
  <c r="G47" i="21"/>
  <c r="D38" i="9"/>
  <c r="BM67" i="3"/>
  <c r="BX50" i="3"/>
  <c r="R34" i="3"/>
  <c r="T21" i="3"/>
  <c r="AQ12" i="3"/>
  <c r="F42" i="2"/>
  <c r="U91" i="1"/>
  <c r="M33" i="1"/>
  <c r="G40" i="1"/>
  <c r="CH8" i="3"/>
  <c r="P75" i="1"/>
  <c r="G14" i="25"/>
  <c r="R33" i="4"/>
  <c r="Y47" i="3"/>
  <c r="CB23" i="3"/>
  <c r="BV9" i="3"/>
  <c r="H107" i="1"/>
  <c r="P10" i="1"/>
  <c r="G19" i="15"/>
  <c r="G12" i="6"/>
  <c r="CD61" i="3"/>
  <c r="BP37" i="3"/>
  <c r="CR16" i="3"/>
  <c r="D16" i="2"/>
  <c r="K16" i="1"/>
  <c r="G25" i="5"/>
  <c r="BF40" i="3"/>
  <c r="AC12" i="3"/>
  <c r="G101" i="1"/>
  <c r="E49" i="22"/>
  <c r="AM71" i="3"/>
  <c r="AN36" i="3"/>
  <c r="X18" i="3"/>
  <c r="D25" i="2"/>
  <c r="E42" i="1"/>
  <c r="E17" i="12"/>
  <c r="AQ59" i="3"/>
  <c r="AR28" i="3"/>
  <c r="O7" i="3"/>
  <c r="L108" i="1"/>
  <c r="D13" i="21"/>
  <c r="E69" i="3"/>
  <c r="CR32" i="3"/>
  <c r="S14" i="3"/>
  <c r="H122" i="1"/>
  <c r="D72" i="25"/>
  <c r="T68" i="4"/>
  <c r="H19" i="19"/>
  <c r="M36" i="13"/>
  <c r="P67" i="4"/>
  <c r="AG71" i="3"/>
  <c r="BT58" i="3"/>
  <c r="BX47" i="3"/>
  <c r="CQ39" i="3"/>
  <c r="L31" i="3"/>
  <c r="BF23" i="3"/>
  <c r="J16" i="3"/>
  <c r="CR10" i="3"/>
  <c r="U58" i="2"/>
  <c r="U22" i="2"/>
  <c r="S116" i="1"/>
  <c r="P73" i="1"/>
  <c r="CF26" i="3"/>
  <c r="H12" i="3"/>
  <c r="F48" i="2"/>
  <c r="Q95" i="1"/>
  <c r="O22" i="1"/>
  <c r="D70" i="14"/>
  <c r="T38" i="4"/>
  <c r="AY52" i="3"/>
  <c r="BT32" i="3"/>
  <c r="AN21" i="3"/>
  <c r="BT7" i="3"/>
  <c r="H126" i="1"/>
  <c r="Q65" i="1"/>
  <c r="H36" i="3"/>
  <c r="AD12" i="3"/>
  <c r="C103" i="1"/>
  <c r="E9" i="1"/>
  <c r="BS72" i="3"/>
  <c r="BI30" i="3"/>
  <c r="F8" i="3"/>
  <c r="S61" i="1"/>
  <c r="E42" i="7"/>
  <c r="CG41" i="3"/>
  <c r="AY17" i="3"/>
  <c r="C113" i="1"/>
  <c r="G36" i="15"/>
  <c r="CB63" i="3"/>
  <c r="CR22" i="3"/>
  <c r="Q128" i="1"/>
  <c r="D62" i="16"/>
  <c r="CA63" i="3"/>
  <c r="CQ22" i="3"/>
  <c r="P10" i="2"/>
  <c r="C10" i="1"/>
  <c r="G26" i="28"/>
  <c r="L66" i="14"/>
  <c r="D36" i="10"/>
  <c r="F58" i="4"/>
  <c r="CT66" i="3"/>
  <c r="CU54" i="3"/>
  <c r="CF46" i="3"/>
  <c r="CK36" i="3"/>
  <c r="BH28" i="3"/>
  <c r="N21" i="3"/>
  <c r="AM15" i="3"/>
  <c r="CT8" i="3"/>
  <c r="V46" i="2"/>
  <c r="L19" i="2"/>
  <c r="G103" i="1"/>
  <c r="Q64" i="1"/>
  <c r="U30" i="1"/>
  <c r="F49" i="26"/>
  <c r="L60" i="14"/>
  <c r="D64" i="8"/>
  <c r="T52" i="4"/>
  <c r="AZ66" i="3"/>
  <c r="AP54" i="3"/>
  <c r="CL43" i="3"/>
  <c r="AR36" i="3"/>
  <c r="AA28" i="3"/>
  <c r="AX57" i="3"/>
  <c r="AM39" i="3"/>
  <c r="BL18" i="3"/>
  <c r="M56" i="2"/>
  <c r="H101" i="1"/>
  <c r="I53" i="28"/>
  <c r="G25" i="6"/>
  <c r="BV54" i="3"/>
  <c r="BX24" i="3"/>
  <c r="I65" i="2"/>
  <c r="O89" i="1"/>
  <c r="D23" i="21"/>
  <c r="M38" i="4"/>
  <c r="S47" i="3"/>
  <c r="AS25" i="3"/>
  <c r="AC8" i="3"/>
  <c r="Q111" i="1"/>
  <c r="D19" i="29"/>
  <c r="H62" i="5"/>
  <c r="BY52" i="3"/>
  <c r="AM26" i="3"/>
  <c r="E68" i="2"/>
  <c r="T72" i="1"/>
  <c r="D12" i="19"/>
  <c r="BM72" i="3"/>
  <c r="BV42" i="3"/>
  <c r="Y20" i="3"/>
  <c r="M34" i="2"/>
  <c r="E60" i="1"/>
  <c r="E36" i="15"/>
  <c r="D20" i="26"/>
  <c r="BC47" i="3"/>
  <c r="R13" i="3"/>
  <c r="Q57" i="1"/>
  <c r="BO69" i="3"/>
  <c r="Z30" i="3"/>
  <c r="H44" i="2"/>
  <c r="I42" i="14"/>
  <c r="T62" i="3"/>
  <c r="BA37" i="3"/>
  <c r="AX17" i="3"/>
  <c r="N34" i="2"/>
  <c r="O57" i="1"/>
  <c r="K69" i="13"/>
  <c r="AU64" i="3"/>
  <c r="CR37" i="3"/>
  <c r="CF18" i="3"/>
  <c r="Q37" i="2"/>
  <c r="M57" i="1"/>
  <c r="E41" i="13"/>
  <c r="E38" i="7"/>
  <c r="Y42" i="3"/>
  <c r="BY15" i="3"/>
  <c r="E127" i="1"/>
  <c r="J59" i="2"/>
  <c r="S88" i="1"/>
  <c r="D49" i="21"/>
  <c r="C118" i="1"/>
  <c r="N47" i="13"/>
  <c r="E45" i="3"/>
  <c r="BW17" i="3"/>
  <c r="L13" i="2"/>
  <c r="D11" i="1"/>
  <c r="I43" i="1"/>
  <c r="Q59" i="1"/>
  <c r="I77" i="1"/>
  <c r="S73" i="1"/>
  <c r="BY63" i="3"/>
  <c r="M53" i="6"/>
  <c r="BQ41" i="3"/>
  <c r="AQ15" i="3"/>
  <c r="K125" i="1"/>
  <c r="I53" i="1"/>
  <c r="W19" i="3"/>
  <c r="AM29" i="3"/>
  <c r="AH38" i="3"/>
  <c r="CI48" i="3"/>
  <c r="O16" i="3"/>
  <c r="O72" i="1"/>
  <c r="X56" i="3"/>
  <c r="BM25" i="3"/>
  <c r="L50" i="2"/>
  <c r="L44" i="1"/>
  <c r="AG23" i="3"/>
  <c r="CO68" i="3"/>
  <c r="T51" i="1"/>
  <c r="V67" i="2"/>
  <c r="BV30" i="3"/>
  <c r="AK26" i="3"/>
  <c r="AW32" i="3"/>
  <c r="F61" i="5"/>
  <c r="CA40" i="3"/>
  <c r="BT14" i="3"/>
  <c r="E122" i="1"/>
  <c r="CU60" i="3"/>
  <c r="U55" i="2"/>
  <c r="D66" i="2"/>
  <c r="AV37" i="3"/>
  <c r="CK67" i="3"/>
  <c r="AU14" i="3"/>
  <c r="AD9" i="3"/>
  <c r="V20" i="3"/>
  <c r="Q70" i="14"/>
  <c r="L41" i="19"/>
  <c r="H45" i="14"/>
  <c r="S56" i="14"/>
  <c r="I21" i="13"/>
  <c r="BS55" i="3"/>
  <c r="I20" i="3"/>
  <c r="G41" i="14"/>
  <c r="AP60" i="3"/>
  <c r="J64" i="22"/>
  <c r="H37" i="5"/>
  <c r="AA55" i="3"/>
  <c r="BS34" i="3"/>
  <c r="D15" i="5"/>
  <c r="BX55" i="3"/>
  <c r="AL30" i="3"/>
  <c r="CA10" i="3"/>
  <c r="G119" i="1"/>
  <c r="L18" i="14"/>
  <c r="BH72" i="3"/>
  <c r="CE43" i="3"/>
  <c r="V23" i="3"/>
  <c r="R46" i="2"/>
  <c r="J39" i="28"/>
  <c r="K14" i="14"/>
  <c r="R30" i="4"/>
  <c r="AB58" i="3"/>
  <c r="BH42" i="3"/>
  <c r="CC29" i="3"/>
  <c r="AI16" i="3"/>
  <c r="P72" i="2"/>
  <c r="M15" i="2"/>
  <c r="H70" i="1"/>
  <c r="D19" i="28"/>
  <c r="F15" i="13"/>
  <c r="X66" i="3"/>
  <c r="F68" i="22"/>
  <c r="D23" i="9"/>
  <c r="BP52" i="3"/>
  <c r="BI17" i="3"/>
  <c r="M9" i="2"/>
  <c r="H59" i="2"/>
  <c r="D13" i="1"/>
  <c r="M61" i="2"/>
  <c r="P86" i="1"/>
  <c r="F62" i="21"/>
  <c r="AK62" i="3"/>
  <c r="G26" i="3"/>
  <c r="Q86" i="1"/>
  <c r="Q32" i="2"/>
  <c r="J26" i="4"/>
  <c r="S70" i="3"/>
  <c r="CO28" i="3"/>
  <c r="N28" i="2"/>
  <c r="AB18" i="3"/>
  <c r="E72" i="20"/>
  <c r="AC9" i="3"/>
  <c r="D72" i="1"/>
  <c r="BI8" i="3"/>
  <c r="BL60" i="3"/>
  <c r="O10" i="1"/>
  <c r="D7" i="22"/>
  <c r="M37" i="1"/>
  <c r="P71" i="1"/>
  <c r="O114" i="1"/>
  <c r="N7" i="19"/>
  <c r="R58" i="3"/>
  <c r="BP15" i="3"/>
  <c r="L72" i="1"/>
  <c r="C19" i="1"/>
  <c r="BR20" i="3"/>
  <c r="AT11" i="3"/>
  <c r="N41" i="2"/>
  <c r="BD16" i="3"/>
  <c r="E118" i="1"/>
  <c r="D55" i="26"/>
  <c r="AQ54" i="3"/>
  <c r="CR14" i="3"/>
  <c r="U101" i="1"/>
  <c r="E60" i="7"/>
  <c r="L36" i="3"/>
  <c r="J51" i="2"/>
  <c r="E52" i="5"/>
  <c r="D63" i="16"/>
  <c r="D15" i="23"/>
  <c r="X70" i="3"/>
  <c r="O57" i="14"/>
  <c r="BZ66" i="3"/>
  <c r="CG35" i="3"/>
  <c r="CF35" i="3"/>
  <c r="I68" i="4"/>
  <c r="U123" i="1"/>
  <c r="X42" i="3"/>
  <c r="H19" i="1"/>
  <c r="G60" i="4"/>
  <c r="O15" i="3"/>
  <c r="J67" i="25"/>
  <c r="BH55" i="3"/>
  <c r="AG38" i="3"/>
  <c r="P16" i="2"/>
  <c r="S107" i="1"/>
  <c r="Q62" i="3"/>
  <c r="Q42" i="19"/>
  <c r="E53" i="21"/>
  <c r="AQ55" i="3"/>
  <c r="N30" i="14"/>
  <c r="D58" i="22"/>
  <c r="CU66" i="3"/>
  <c r="BE34" i="3"/>
  <c r="BE65" i="3"/>
  <c r="AU20" i="3"/>
  <c r="L53" i="22"/>
  <c r="BF56" i="3"/>
  <c r="V41" i="2"/>
  <c r="J38" i="13"/>
  <c r="N50" i="3"/>
  <c r="T16" i="3"/>
  <c r="P129" i="1"/>
  <c r="I20" i="19"/>
  <c r="CR65" i="3"/>
  <c r="M22" i="6"/>
  <c r="AA33" i="3"/>
  <c r="M8" i="2"/>
  <c r="H39" i="2"/>
  <c r="T36" i="1"/>
  <c r="W16" i="3"/>
  <c r="CS53" i="3"/>
  <c r="J17" i="4"/>
  <c r="M83" i="1"/>
  <c r="L14" i="28"/>
  <c r="F51" i="4"/>
  <c r="BS28" i="3"/>
  <c r="U107" i="1"/>
  <c r="T107" i="1"/>
  <c r="BC66" i="3"/>
  <c r="E9" i="3"/>
  <c r="S65" i="1"/>
  <c r="V54" i="2"/>
  <c r="G23" i="14"/>
  <c r="BR11" i="3"/>
  <c r="P11" i="3"/>
  <c r="O11" i="3"/>
  <c r="F61" i="2"/>
  <c r="D68" i="1"/>
  <c r="G108" i="1"/>
  <c r="G58" i="4"/>
  <c r="E37" i="3"/>
  <c r="J55" i="2"/>
  <c r="L103" i="1"/>
  <c r="I88" i="1"/>
  <c r="AH31" i="3"/>
  <c r="BB33" i="3"/>
  <c r="AY27" i="3"/>
  <c r="CH38" i="3"/>
  <c r="Q109" i="1"/>
  <c r="S119" i="1"/>
  <c r="P25" i="4"/>
  <c r="CN27" i="3"/>
  <c r="C99" i="1"/>
  <c r="E9" i="7"/>
  <c r="CT42" i="3"/>
  <c r="CK15" i="3"/>
  <c r="N48" i="3"/>
  <c r="F15" i="15"/>
  <c r="E71" i="21"/>
  <c r="G63" i="14"/>
  <c r="G47" i="1"/>
  <c r="L42" i="1"/>
  <c r="CF57" i="3"/>
  <c r="BZ58" i="3"/>
  <c r="D9" i="8"/>
  <c r="AJ35" i="3"/>
  <c r="G114" i="1"/>
  <c r="D58" i="17"/>
  <c r="CG11" i="3"/>
  <c r="CH20" i="3"/>
  <c r="N48" i="14"/>
  <c r="K30" i="25"/>
  <c r="G17" i="26"/>
  <c r="D22" i="12"/>
  <c r="F71" i="13"/>
  <c r="H24" i="13"/>
  <c r="E49" i="3"/>
  <c r="BU9" i="3"/>
  <c r="S16" i="4"/>
  <c r="V38" i="3"/>
  <c r="H42" i="4"/>
  <c r="AY53" i="3"/>
  <c r="E55" i="20"/>
  <c r="M65" i="3"/>
  <c r="AX35" i="3"/>
  <c r="AZ10" i="3"/>
  <c r="C96" i="1"/>
  <c r="E26" i="12"/>
  <c r="S56" i="3"/>
  <c r="BY27" i="3"/>
  <c r="F41" i="2"/>
  <c r="D26" i="22"/>
  <c r="E12" i="13"/>
  <c r="AO64" i="3"/>
  <c r="U47" i="3"/>
  <c r="BK28" i="3"/>
  <c r="BL15" i="3"/>
  <c r="I54" i="2"/>
  <c r="L92" i="1"/>
  <c r="P23" i="1"/>
  <c r="J26" i="14"/>
  <c r="O57" i="4"/>
  <c r="BO63" i="3"/>
  <c r="H19" i="14"/>
  <c r="CA69" i="3"/>
  <c r="AS40" i="3"/>
  <c r="CF22" i="3"/>
  <c r="I7" i="3"/>
  <c r="S77" i="1"/>
  <c r="CD10" i="3"/>
  <c r="C36" i="1"/>
  <c r="J37" i="4"/>
  <c r="Q27" i="3"/>
  <c r="L79" i="1"/>
  <c r="AS70" i="3"/>
  <c r="S21" i="14"/>
  <c r="R10" i="4"/>
  <c r="T48" i="3"/>
  <c r="K23" i="3"/>
  <c r="P14" i="2"/>
  <c r="P9" i="19"/>
  <c r="CI16" i="3"/>
  <c r="L58" i="14"/>
  <c r="D14" i="15"/>
  <c r="L40" i="4"/>
  <c r="AQ45" i="3"/>
  <c r="BY25" i="3"/>
  <c r="AS10" i="3"/>
  <c r="Q104" i="1"/>
  <c r="AQ67" i="3"/>
  <c r="L83" i="1"/>
  <c r="AH52" i="3"/>
  <c r="H31" i="4"/>
  <c r="J29" i="3"/>
  <c r="L69" i="2"/>
  <c r="L26" i="1"/>
  <c r="L14" i="2"/>
  <c r="M46" i="13"/>
  <c r="BQ19" i="3"/>
  <c r="I59" i="1"/>
  <c r="P60" i="4"/>
  <c r="CT31" i="3"/>
  <c r="H68" i="1"/>
  <c r="CH27" i="3"/>
  <c r="I60" i="1"/>
  <c r="AE32" i="3"/>
  <c r="E101" i="1"/>
  <c r="CN67" i="3"/>
  <c r="R52" i="2"/>
  <c r="F42" i="11"/>
  <c r="N71" i="2"/>
  <c r="S72" i="14"/>
  <c r="M41" i="14"/>
  <c r="CH65" i="3"/>
  <c r="AZ42" i="3"/>
  <c r="BA22" i="3"/>
  <c r="O8" i="3"/>
  <c r="P126" i="1"/>
  <c r="CC23" i="3"/>
  <c r="V12" i="2"/>
  <c r="H36" i="13"/>
  <c r="CQ42" i="3"/>
  <c r="AR13" i="3"/>
  <c r="G41" i="1"/>
  <c r="U39" i="2"/>
  <c r="U65" i="3"/>
  <c r="L17" i="2"/>
  <c r="BK61" i="3"/>
  <c r="D55" i="1"/>
  <c r="G40" i="3"/>
  <c r="T20" i="14"/>
  <c r="BH9" i="3"/>
  <c r="K20" i="13"/>
  <c r="F62" i="6"/>
  <c r="CE60" i="3"/>
  <c r="BG33" i="3"/>
  <c r="AU19" i="3"/>
  <c r="F64" i="2"/>
  <c r="E87" i="1"/>
  <c r="D19" i="1"/>
  <c r="M61" i="6"/>
  <c r="BN60" i="3"/>
  <c r="BF38" i="3"/>
  <c r="AJ53" i="3"/>
  <c r="BF12" i="3"/>
  <c r="H56" i="20"/>
  <c r="AL39" i="3"/>
  <c r="I129" i="1"/>
  <c r="CO67" i="3"/>
  <c r="BA14" i="3"/>
  <c r="Q61" i="19"/>
  <c r="V37" i="3"/>
  <c r="L127" i="1"/>
  <c r="BD62" i="3"/>
  <c r="CL9" i="3"/>
  <c r="T10" i="14"/>
  <c r="CO29" i="3"/>
  <c r="J68" i="6"/>
  <c r="G81" i="1"/>
  <c r="CN48" i="3"/>
  <c r="U10" i="2"/>
  <c r="H32" i="5"/>
  <c r="BP25" i="3"/>
  <c r="T21" i="1"/>
  <c r="CT59" i="3"/>
  <c r="I92" i="1"/>
  <c r="AF33" i="3"/>
  <c r="I106" i="1"/>
  <c r="AQ10" i="3"/>
  <c r="AB21" i="3"/>
  <c r="Q40" i="1"/>
  <c r="R24" i="2"/>
  <c r="BN25" i="3"/>
  <c r="L30" i="6"/>
  <c r="K79" i="1"/>
  <c r="Q72" i="1"/>
  <c r="AZ44" i="3"/>
  <c r="V11" i="2"/>
  <c r="V48" i="2"/>
  <c r="AJ68" i="3"/>
  <c r="H26" i="2"/>
  <c r="J34" i="2"/>
  <c r="P31" i="3"/>
  <c r="H77" i="1"/>
  <c r="E108" i="1"/>
  <c r="U55" i="1"/>
  <c r="N26" i="2"/>
  <c r="E47" i="1"/>
  <c r="I125" i="1"/>
  <c r="AI58" i="3"/>
  <c r="U116" i="1"/>
  <c r="K29" i="3"/>
  <c r="M96" i="1"/>
  <c r="Q119" i="1"/>
  <c r="O11" i="4"/>
  <c r="D94" i="1"/>
  <c r="P35" i="3"/>
  <c r="CK37" i="3"/>
  <c r="CA19" i="3"/>
  <c r="E48" i="2"/>
  <c r="F43" i="13"/>
  <c r="E22" i="21"/>
  <c r="J53" i="6"/>
  <c r="E42" i="2"/>
  <c r="T68" i="3"/>
  <c r="AY26" i="3"/>
  <c r="AJ7" i="3"/>
  <c r="BR49" i="3"/>
  <c r="O52" i="19"/>
  <c r="T12" i="2"/>
  <c r="G28" i="1"/>
  <c r="BA31" i="3"/>
  <c r="I68" i="6"/>
  <c r="E47" i="5"/>
  <c r="C92" i="1"/>
  <c r="I111" i="1"/>
  <c r="X36" i="3"/>
  <c r="BF9" i="3"/>
  <c r="Q60" i="19"/>
  <c r="BL56" i="3"/>
  <c r="CI39" i="3"/>
  <c r="L28" i="2"/>
  <c r="H17" i="3"/>
  <c r="P55" i="3"/>
  <c r="D62" i="1"/>
  <c r="F68" i="5"/>
  <c r="I7" i="2"/>
  <c r="D43" i="15"/>
  <c r="H36" i="5"/>
  <c r="T89" i="1"/>
  <c r="AC18" i="3"/>
  <c r="U56" i="14"/>
  <c r="K28" i="1"/>
  <c r="L70" i="2"/>
  <c r="D22" i="10"/>
  <c r="CT47" i="3"/>
  <c r="CQ34" i="3"/>
  <c r="BF28" i="3"/>
  <c r="R25" i="3"/>
  <c r="BL44" i="3"/>
  <c r="AB27" i="3"/>
  <c r="T13" i="4"/>
  <c r="O33" i="4"/>
  <c r="D20" i="4"/>
  <c r="M24" i="4"/>
  <c r="AP49" i="3"/>
  <c r="G37" i="3"/>
  <c r="O90" i="1"/>
  <c r="AU17" i="3"/>
  <c r="H15" i="2"/>
  <c r="BS51" i="3"/>
  <c r="I68" i="29"/>
  <c r="BQ67" i="3"/>
  <c r="L40" i="13"/>
  <c r="AU48" i="3"/>
  <c r="Y11" i="3"/>
  <c r="CH54" i="3"/>
  <c r="D128" i="1"/>
  <c r="CT70" i="3"/>
  <c r="M14" i="3"/>
  <c r="M29" i="2"/>
  <c r="CO58" i="3"/>
  <c r="CB51" i="3"/>
  <c r="BC34" i="3"/>
  <c r="T17" i="14"/>
  <c r="AJ19" i="3"/>
  <c r="G50" i="3"/>
  <c r="D46" i="19"/>
  <c r="L62" i="22"/>
  <c r="I55" i="20"/>
  <c r="M45" i="14"/>
  <c r="I128" i="1"/>
  <c r="BT72" i="3"/>
  <c r="J42" i="14"/>
  <c r="AU12" i="3"/>
  <c r="F19" i="2"/>
  <c r="Q13" i="1"/>
  <c r="BX58" i="3"/>
  <c r="AX32" i="3"/>
  <c r="CT10" i="3"/>
  <c r="U41" i="1"/>
  <c r="CT34" i="3"/>
  <c r="J58" i="25"/>
  <c r="E47" i="12"/>
  <c r="G46" i="25"/>
  <c r="L14" i="14"/>
  <c r="E109" i="1"/>
  <c r="X34" i="3"/>
  <c r="E12" i="19"/>
  <c r="H13" i="5"/>
  <c r="U36" i="1"/>
  <c r="N21" i="14"/>
  <c r="O13" i="3"/>
  <c r="G43" i="6"/>
  <c r="F24" i="2"/>
  <c r="M66" i="6"/>
  <c r="BN18" i="3"/>
  <c r="P49" i="3"/>
  <c r="BN55" i="3"/>
  <c r="BY28" i="3"/>
  <c r="O14" i="3"/>
  <c r="CL15" i="3"/>
  <c r="D11" i="5"/>
  <c r="F63" i="14"/>
  <c r="K8" i="3"/>
  <c r="BG71" i="3"/>
  <c r="R44" i="2"/>
  <c r="CI70" i="3"/>
  <c r="CQ67" i="3"/>
  <c r="AY32" i="3"/>
  <c r="BW8" i="3"/>
  <c r="I62" i="1"/>
  <c r="K10" i="19"/>
  <c r="R19" i="3"/>
  <c r="BN24" i="3"/>
  <c r="G10" i="4"/>
  <c r="CU40" i="3"/>
  <c r="I63" i="4"/>
  <c r="D14" i="2"/>
  <c r="BM64" i="3"/>
  <c r="H27" i="13"/>
  <c r="P65" i="2"/>
  <c r="F28" i="15"/>
  <c r="BC28" i="3"/>
  <c r="O79" i="1"/>
  <c r="I31" i="20"/>
  <c r="C44" i="1"/>
  <c r="T55" i="3"/>
  <c r="AI8" i="3"/>
  <c r="CT17" i="3"/>
  <c r="E7" i="14"/>
  <c r="Y54" i="3"/>
  <c r="O28" i="3"/>
  <c r="AP12" i="3"/>
  <c r="AU63" i="3"/>
  <c r="R51" i="4"/>
  <c r="O8" i="14"/>
  <c r="E125" i="1"/>
  <c r="AN70" i="3"/>
  <c r="G62" i="13"/>
  <c r="G13" i="3"/>
  <c r="W55" i="3"/>
  <c r="L106" i="1"/>
  <c r="L30" i="3"/>
  <c r="G61" i="1"/>
  <c r="AB13" i="3"/>
  <c r="F47" i="2"/>
  <c r="AT35" i="3"/>
  <c r="M61" i="28"/>
  <c r="AG49" i="3"/>
  <c r="D17" i="11"/>
  <c r="P40" i="3"/>
  <c r="AP64" i="3"/>
  <c r="F20" i="13"/>
  <c r="P125" i="1"/>
  <c r="AB65" i="3"/>
  <c r="AS7" i="3"/>
  <c r="CH32" i="3"/>
  <c r="U50" i="3"/>
  <c r="S45" i="4"/>
  <c r="F51" i="5"/>
  <c r="U72" i="2"/>
  <c r="D55" i="2"/>
  <c r="K63" i="13"/>
  <c r="AG52" i="3"/>
  <c r="BT26" i="3"/>
  <c r="AF27" i="3"/>
  <c r="P41" i="1"/>
  <c r="CF8" i="3"/>
  <c r="V44" i="3"/>
  <c r="CI61" i="3"/>
  <c r="G123" i="1"/>
  <c r="AD69" i="3"/>
  <c r="L35" i="13"/>
  <c r="H61" i="5"/>
  <c r="AO9" i="3"/>
  <c r="U62" i="2"/>
  <c r="Q14" i="3"/>
  <c r="BW29" i="3"/>
  <c r="F31" i="2"/>
  <c r="CA35" i="3"/>
  <c r="Q94" i="1"/>
  <c r="F12" i="21"/>
  <c r="S49" i="3"/>
  <c r="G24" i="6"/>
  <c r="V16" i="3"/>
  <c r="BO29" i="3"/>
  <c r="E66" i="3"/>
  <c r="F55" i="2"/>
  <c r="J59" i="4"/>
  <c r="L23" i="3"/>
  <c r="F40" i="4"/>
  <c r="T12" i="4"/>
  <c r="U34" i="1"/>
  <c r="CE51" i="3"/>
  <c r="D51" i="2"/>
  <c r="Q63" i="1"/>
  <c r="M33" i="3"/>
  <c r="CH50" i="3"/>
  <c r="D72" i="17"/>
  <c r="CU26" i="3"/>
  <c r="AY24" i="3"/>
  <c r="T44" i="2"/>
  <c r="T23" i="2"/>
  <c r="D42" i="1"/>
  <c r="AE61" i="3"/>
  <c r="K88" i="1"/>
  <c r="AN54" i="3"/>
  <c r="AE70" i="3"/>
  <c r="CL64" i="3"/>
  <c r="C95" i="1"/>
  <c r="O32" i="1"/>
  <c r="AP27" i="3"/>
  <c r="AV47" i="3"/>
  <c r="F9" i="3"/>
  <c r="R45" i="2"/>
  <c r="J37" i="14"/>
  <c r="J18" i="25"/>
  <c r="N35" i="19"/>
  <c r="D12" i="12"/>
  <c r="E21" i="12"/>
  <c r="E36" i="12"/>
  <c r="AO45" i="3"/>
  <c r="K38" i="22"/>
  <c r="R15" i="4"/>
  <c r="H38" i="3"/>
  <c r="S32" i="4"/>
  <c r="AM50" i="3"/>
  <c r="P28" i="14"/>
  <c r="CI64" i="3"/>
  <c r="AG35" i="3"/>
  <c r="BN9" i="3"/>
  <c r="G95" i="1"/>
  <c r="G29" i="5"/>
  <c r="BW51" i="3"/>
  <c r="BJ27" i="3"/>
  <c r="J40" i="2"/>
  <c r="F67" i="20"/>
  <c r="G37" i="6"/>
  <c r="T64" i="3"/>
  <c r="CS46" i="3"/>
  <c r="BU26" i="3"/>
  <c r="AW15" i="3"/>
  <c r="M35" i="2"/>
  <c r="P91" i="1"/>
  <c r="T22" i="1"/>
  <c r="D24" i="14"/>
  <c r="M55" i="4"/>
  <c r="BZ57" i="3"/>
  <c r="U15" i="14"/>
  <c r="AY69" i="3"/>
  <c r="T40" i="3"/>
  <c r="BH22" i="3"/>
  <c r="U46" i="2"/>
  <c r="U75" i="1"/>
  <c r="AR7" i="3"/>
  <c r="G33" i="1"/>
  <c r="M29" i="4"/>
  <c r="BA15" i="3"/>
  <c r="H63" i="1"/>
  <c r="H70" i="3"/>
  <c r="G19" i="14"/>
  <c r="BZ69" i="3"/>
  <c r="CD41" i="3"/>
  <c r="CA22" i="3"/>
  <c r="P12" i="2"/>
  <c r="D30" i="17"/>
  <c r="BU15" i="3"/>
  <c r="M12" i="4"/>
  <c r="H40" i="14"/>
  <c r="H24" i="4"/>
  <c r="R45" i="3"/>
  <c r="BB25" i="3"/>
  <c r="H67" i="2"/>
  <c r="I95" i="1"/>
  <c r="H66" i="3"/>
  <c r="K62" i="1"/>
  <c r="AV51" i="3"/>
  <c r="O63" i="3"/>
  <c r="BP28" i="3"/>
  <c r="T67" i="2"/>
  <c r="H25" i="1"/>
  <c r="H11" i="2"/>
  <c r="AE66" i="3"/>
  <c r="G19" i="3"/>
  <c r="Q56" i="1"/>
  <c r="E57" i="4"/>
  <c r="CI28" i="3"/>
  <c r="F55" i="22"/>
  <c r="CC26" i="3"/>
  <c r="S18" i="1"/>
  <c r="U31" i="3"/>
  <c r="Q92" i="1"/>
  <c r="BH46" i="3"/>
  <c r="J47" i="2"/>
  <c r="D47" i="8"/>
  <c r="N64" i="2"/>
  <c r="E54" i="12"/>
  <c r="M9" i="13"/>
  <c r="Z65" i="3"/>
  <c r="Q42" i="3"/>
  <c r="W22" i="3"/>
  <c r="CE7" i="3"/>
  <c r="C102" i="1"/>
  <c r="BR19" i="3"/>
  <c r="D8" i="2"/>
  <c r="M17" i="13"/>
  <c r="CK41" i="3"/>
  <c r="D67" i="2"/>
  <c r="K34" i="1"/>
  <c r="H35" i="2"/>
  <c r="AU52" i="3"/>
  <c r="D11" i="2"/>
  <c r="BB37" i="3"/>
  <c r="S48" i="1"/>
  <c r="AM38" i="3"/>
  <c r="J51" i="13"/>
  <c r="AV8" i="3"/>
  <c r="E47" i="21"/>
  <c r="I53" i="6"/>
  <c r="AD60" i="3"/>
  <c r="AB33" i="3"/>
  <c r="I19" i="3"/>
  <c r="T41" i="2"/>
  <c r="G85" i="1"/>
  <c r="G8" i="1"/>
  <c r="G53" i="6"/>
  <c r="Z60" i="3"/>
  <c r="O33" i="3"/>
  <c r="AV52" i="3"/>
  <c r="Q11" i="3"/>
  <c r="N50" i="19"/>
  <c r="BO37" i="3"/>
  <c r="M52" i="1"/>
  <c r="W66" i="3"/>
  <c r="AN13" i="3"/>
  <c r="K24" i="19"/>
  <c r="BD35" i="3"/>
  <c r="C55" i="1"/>
  <c r="CD56" i="3"/>
  <c r="X8" i="3"/>
  <c r="G51" i="13"/>
  <c r="V28" i="3"/>
  <c r="F60" i="3"/>
  <c r="Q71" i="1"/>
  <c r="H47" i="3"/>
  <c r="H124" i="1"/>
  <c r="J60" i="4"/>
  <c r="CI13" i="3"/>
  <c r="P13" i="1"/>
  <c r="BJ56" i="3"/>
  <c r="Q82" i="1"/>
  <c r="CO22" i="3"/>
  <c r="G11" i="4"/>
  <c r="BR8" i="3"/>
  <c r="BI11" i="3"/>
  <c r="D70" i="10"/>
  <c r="E84" i="1"/>
  <c r="T10" i="3"/>
  <c r="AR72" i="3"/>
  <c r="C43" i="1"/>
  <c r="BP41" i="3"/>
  <c r="F20" i="2"/>
  <c r="O85" i="1"/>
  <c r="K66" i="1"/>
  <c r="I21" i="22"/>
  <c r="N8" i="6"/>
  <c r="O50" i="19"/>
  <c r="H102" i="1"/>
  <c r="O94" i="1"/>
  <c r="Q70" i="1"/>
  <c r="BG46" i="3"/>
  <c r="AO12" i="3"/>
  <c r="BM31" i="3"/>
  <c r="CK40" i="3"/>
  <c r="D118" i="1"/>
  <c r="P32" i="1"/>
  <c r="P19" i="1"/>
  <c r="BC62" i="3"/>
  <c r="O41" i="14"/>
  <c r="CQ37" i="3"/>
  <c r="F32" i="19"/>
  <c r="R22" i="3"/>
  <c r="D72" i="20"/>
  <c r="P40" i="1"/>
  <c r="CQ43" i="3"/>
  <c r="P54" i="1"/>
  <c r="CB34" i="3"/>
  <c r="AY44" i="3"/>
  <c r="AM44" i="3"/>
  <c r="L49" i="2"/>
  <c r="M53" i="1"/>
  <c r="BF53" i="3"/>
  <c r="S56" i="1"/>
  <c r="L29" i="22"/>
  <c r="D56" i="1"/>
  <c r="I12" i="3"/>
  <c r="BE29" i="3"/>
  <c r="R23" i="2"/>
  <c r="P109" i="1"/>
  <c r="F25" i="3"/>
  <c r="J13" i="13"/>
  <c r="AM59" i="3"/>
  <c r="BP33" i="3"/>
  <c r="CQ32" i="3"/>
  <c r="AR63" i="3"/>
  <c r="CT21" i="3"/>
  <c r="H58" i="5"/>
  <c r="O101" i="1"/>
  <c r="H28" i="5"/>
  <c r="P85" i="1"/>
  <c r="BV15" i="3"/>
  <c r="M44" i="3"/>
  <c r="AW42" i="3"/>
  <c r="D43" i="2"/>
  <c r="U49" i="1"/>
  <c r="AM28" i="3"/>
  <c r="Q10" i="1"/>
  <c r="D19" i="15"/>
  <c r="H104" i="1"/>
  <c r="V25" i="3"/>
  <c r="BP48" i="3"/>
  <c r="Y15" i="3"/>
  <c r="D17" i="14"/>
  <c r="CO17" i="3"/>
  <c r="AV10" i="3"/>
  <c r="S40" i="4"/>
  <c r="L40" i="6"/>
  <c r="AV61" i="3"/>
  <c r="CR27" i="3"/>
  <c r="M20" i="3"/>
  <c r="AU50" i="3"/>
  <c r="C89" i="1"/>
  <c r="BP50" i="3"/>
  <c r="F54" i="22"/>
  <c r="E31" i="20"/>
  <c r="CB13" i="3"/>
  <c r="M11" i="14"/>
  <c r="L20" i="6"/>
  <c r="BB52" i="3"/>
  <c r="P63" i="2"/>
  <c r="N23" i="3"/>
  <c r="I33" i="4"/>
  <c r="CN24" i="3"/>
  <c r="BV72" i="3"/>
  <c r="AC66" i="3"/>
  <c r="F59" i="13"/>
  <c r="AV15" i="3"/>
  <c r="M15" i="4"/>
  <c r="CK64" i="3"/>
  <c r="BE13" i="3"/>
  <c r="T58" i="3"/>
  <c r="K40" i="25"/>
  <c r="BG72" i="3"/>
  <c r="AZ65" i="3"/>
  <c r="BI7" i="3"/>
  <c r="P33" i="3"/>
  <c r="F31" i="3"/>
  <c r="H48" i="4"/>
  <c r="F16" i="6"/>
  <c r="I66" i="1"/>
  <c r="BH48" i="3"/>
  <c r="F37" i="5"/>
  <c r="AP46" i="3"/>
  <c r="N22" i="2"/>
  <c r="BT9" i="3"/>
  <c r="L46" i="3"/>
  <c r="F42" i="3"/>
  <c r="AC72" i="3"/>
  <c r="T39" i="2"/>
  <c r="R21" i="2"/>
  <c r="I16" i="1"/>
  <c r="CB30" i="3"/>
  <c r="AR30" i="3"/>
  <c r="CB31" i="3"/>
  <c r="BR52" i="3"/>
  <c r="BF20" i="3"/>
  <c r="F24" i="21"/>
  <c r="E16" i="3"/>
  <c r="D37" i="17"/>
  <c r="C7" i="1"/>
  <c r="I35" i="19"/>
  <c r="M40" i="1"/>
  <c r="K52" i="3"/>
  <c r="BA42" i="3"/>
  <c r="AM34" i="3"/>
  <c r="S109" i="1"/>
  <c r="P50" i="14"/>
  <c r="D15" i="2"/>
  <c r="BD14" i="3"/>
  <c r="H54" i="2"/>
  <c r="D26" i="14"/>
  <c r="Q67" i="2"/>
  <c r="BG41" i="3"/>
  <c r="D27" i="2"/>
  <c r="J15" i="2"/>
  <c r="M47" i="28"/>
  <c r="AQ28" i="3"/>
  <c r="F28" i="3"/>
  <c r="L29" i="2"/>
  <c r="S29" i="14"/>
  <c r="V16" i="2"/>
  <c r="F27" i="26"/>
  <c r="CB15" i="3"/>
  <c r="T21" i="14"/>
  <c r="C75" i="1"/>
  <c r="D36" i="17"/>
  <c r="S70" i="14"/>
  <c r="U106" i="1"/>
  <c r="I71" i="2"/>
  <c r="U61" i="1"/>
  <c r="C63" i="1"/>
  <c r="F14" i="13"/>
  <c r="AV45" i="3"/>
  <c r="F16" i="2"/>
  <c r="S43" i="1"/>
  <c r="CF41" i="3"/>
  <c r="M41" i="3"/>
  <c r="AD61" i="3"/>
  <c r="R12" i="2"/>
  <c r="V8" i="2"/>
  <c r="AE31" i="3"/>
  <c r="I32" i="6"/>
  <c r="V43" i="2"/>
  <c r="BT27" i="3"/>
  <c r="N21" i="2"/>
  <c r="AE33" i="3"/>
  <c r="M13" i="1"/>
  <c r="R35" i="14"/>
  <c r="H66" i="13"/>
  <c r="E19" i="16"/>
  <c r="F69" i="11"/>
  <c r="I66" i="20"/>
  <c r="E19" i="12"/>
  <c r="AA45" i="3"/>
  <c r="H31" i="22"/>
  <c r="CK69" i="3"/>
  <c r="L50" i="22"/>
  <c r="L22" i="4"/>
  <c r="Y50" i="3"/>
  <c r="O26" i="14"/>
  <c r="AZ63" i="3"/>
  <c r="AG28" i="3"/>
  <c r="AN7" i="3"/>
  <c r="K94" i="1"/>
  <c r="E25" i="5"/>
  <c r="BD51" i="3"/>
  <c r="P21" i="3"/>
  <c r="N39" i="2"/>
  <c r="G53" i="20"/>
  <c r="H39" i="5"/>
  <c r="CQ63" i="3"/>
  <c r="S42" i="3"/>
  <c r="BF26" i="3"/>
  <c r="AW14" i="3"/>
  <c r="Q34" i="2"/>
  <c r="T90" i="1"/>
  <c r="G68" i="22"/>
  <c r="O11" i="14"/>
  <c r="T53" i="4"/>
  <c r="BD57" i="3"/>
  <c r="G13" i="14"/>
  <c r="BT61" i="3"/>
  <c r="CN39" i="3"/>
  <c r="P20" i="3"/>
  <c r="Q45" i="2"/>
  <c r="D75" i="1"/>
  <c r="H38" i="2"/>
  <c r="L30" i="1"/>
  <c r="W72" i="3"/>
  <c r="AC15" i="3"/>
  <c r="S52" i="1"/>
  <c r="S53" i="3"/>
  <c r="N61" i="13"/>
  <c r="AX69" i="3"/>
  <c r="AZ41" i="3"/>
  <c r="BG22" i="3"/>
  <c r="K63" i="1"/>
  <c r="K10" i="13"/>
  <c r="CD14" i="3"/>
  <c r="AX72" i="3"/>
  <c r="N37" i="14"/>
  <c r="AW69" i="3"/>
  <c r="CD44" i="3"/>
  <c r="S24" i="3"/>
  <c r="N54" i="2"/>
  <c r="E92" i="1"/>
  <c r="BL40" i="3"/>
  <c r="D43" i="1"/>
  <c r="BK50" i="3"/>
  <c r="AY62" i="3"/>
  <c r="AN28" i="3"/>
  <c r="J13" i="2"/>
  <c r="S22" i="1"/>
  <c r="R9" i="2"/>
  <c r="CF62" i="3"/>
  <c r="AK18" i="3"/>
  <c r="F14" i="25"/>
  <c r="S38" i="4"/>
  <c r="AR23" i="3"/>
  <c r="E10" i="22"/>
  <c r="AT25" i="3"/>
  <c r="I70" i="13"/>
  <c r="AX30" i="3"/>
  <c r="O87" i="1"/>
  <c r="W45" i="3"/>
  <c r="I17" i="2"/>
  <c r="S63" i="3"/>
  <c r="V62" i="2"/>
  <c r="D50" i="9"/>
  <c r="E48" i="12"/>
  <c r="BW64" i="3"/>
  <c r="BH36" i="3"/>
  <c r="T20" i="3"/>
  <c r="BC7" i="3"/>
  <c r="H99" i="1"/>
  <c r="H19" i="3"/>
  <c r="E85" i="1"/>
  <c r="E29" i="12"/>
  <c r="K41" i="3"/>
  <c r="J46" i="2"/>
  <c r="S30" i="1"/>
  <c r="L86" i="1"/>
  <c r="AW50" i="3"/>
  <c r="O127" i="1"/>
  <c r="CH35" i="3"/>
  <c r="O43" i="1"/>
  <c r="BN11" i="3"/>
  <c r="I24" i="13"/>
  <c r="AI7" i="3"/>
  <c r="I60" i="20"/>
  <c r="G40" i="6"/>
  <c r="BE53" i="3"/>
  <c r="BV32" i="3"/>
  <c r="CU16" i="3"/>
  <c r="N40" i="2"/>
  <c r="U83" i="1"/>
  <c r="H60" i="20"/>
  <c r="F40" i="6"/>
  <c r="BO59" i="3"/>
  <c r="BU32" i="3"/>
  <c r="W46" i="3"/>
  <c r="P41" i="2"/>
  <c r="G14" i="19"/>
  <c r="G36" i="3"/>
  <c r="H46" i="1"/>
  <c r="W63" i="3"/>
  <c r="L47" i="2"/>
  <c r="E62" i="16"/>
  <c r="AM33" i="3"/>
  <c r="Q48" i="1"/>
  <c r="I55" i="3"/>
  <c r="D17" i="2"/>
  <c r="N53" i="6"/>
  <c r="CB25" i="3"/>
  <c r="AB56" i="3"/>
  <c r="L61" i="1"/>
  <c r="T31" i="3"/>
  <c r="T114" i="1"/>
  <c r="H33" i="4"/>
  <c r="AT12" i="3"/>
  <c r="I18" i="29"/>
  <c r="BK34" i="3"/>
  <c r="M71" i="1"/>
  <c r="BU14" i="3"/>
  <c r="G70" i="3"/>
  <c r="V72" i="2"/>
  <c r="CN61" i="3"/>
  <c r="CI67" i="3"/>
  <c r="D47" i="1"/>
  <c r="AU8" i="3"/>
  <c r="AX65" i="3"/>
  <c r="F13" i="3"/>
  <c r="S66" i="14"/>
  <c r="S39" i="3"/>
  <c r="Q112" i="1"/>
  <c r="Q99" i="1"/>
  <c r="AA52" i="3"/>
  <c r="G48" i="1"/>
  <c r="S63" i="1"/>
  <c r="F27" i="3"/>
  <c r="M58" i="1"/>
  <c r="E75" i="1"/>
  <c r="E64" i="15"/>
  <c r="U85" i="1"/>
  <c r="CR26" i="3"/>
  <c r="CN37" i="3"/>
  <c r="AJ63" i="3"/>
  <c r="H28" i="22"/>
  <c r="BG55" i="3"/>
  <c r="Y60" i="3"/>
  <c r="BR7" i="3"/>
  <c r="BD40" i="3"/>
  <c r="D28" i="25"/>
  <c r="E15" i="3"/>
  <c r="AB29" i="3"/>
  <c r="BW24" i="3"/>
  <c r="Q54" i="19"/>
  <c r="R27" i="2"/>
  <c r="H18" i="4"/>
  <c r="I47" i="4"/>
  <c r="R36" i="4"/>
  <c r="O60" i="4"/>
  <c r="BT51" i="3"/>
  <c r="G96" i="1"/>
  <c r="AB67" i="3"/>
  <c r="S47" i="14"/>
  <c r="D44" i="2"/>
  <c r="S10" i="14"/>
  <c r="AS54" i="3"/>
  <c r="H21" i="14"/>
  <c r="L72" i="4"/>
  <c r="D22" i="19"/>
  <c r="Q110" i="1"/>
  <c r="Z39" i="3"/>
  <c r="E33" i="22"/>
  <c r="AL57" i="3"/>
  <c r="H23" i="2"/>
  <c r="F49" i="3"/>
  <c r="BP31" i="3"/>
  <c r="E24" i="26"/>
  <c r="J26" i="2"/>
  <c r="O27" i="14"/>
  <c r="AT23" i="3"/>
  <c r="L58" i="3"/>
  <c r="F43" i="20"/>
  <c r="E26" i="24"/>
  <c r="P40" i="2"/>
  <c r="V9" i="3"/>
  <c r="S25" i="3"/>
  <c r="H70" i="2"/>
  <c r="D14" i="4"/>
  <c r="O51" i="1"/>
  <c r="U49" i="3"/>
  <c r="CI15" i="3"/>
  <c r="T14" i="3"/>
  <c r="L33" i="2"/>
  <c r="K23" i="1"/>
  <c r="I26" i="3"/>
  <c r="M17" i="3"/>
  <c r="I30" i="13"/>
  <c r="CB64" i="3"/>
  <c r="D68" i="12"/>
  <c r="CO26" i="3"/>
  <c r="AS62" i="3"/>
  <c r="CF16" i="3"/>
  <c r="BU41" i="3"/>
  <c r="J25" i="4"/>
  <c r="H53" i="1"/>
  <c r="D50" i="20"/>
  <c r="H129" i="1"/>
  <c r="R48" i="3"/>
  <c r="AV31" i="3"/>
  <c r="K63" i="25"/>
  <c r="J25" i="2"/>
  <c r="H25" i="14"/>
  <c r="M16" i="1"/>
  <c r="J65" i="2"/>
  <c r="CD8" i="3"/>
  <c r="Q62" i="1"/>
  <c r="AM14" i="3"/>
  <c r="BJ8" i="3"/>
  <c r="L110" i="1"/>
  <c r="I70" i="2"/>
  <c r="P48" i="1"/>
  <c r="CB11" i="3"/>
  <c r="O9" i="4"/>
  <c r="K72" i="3"/>
  <c r="BO72" i="3"/>
  <c r="BE71" i="3"/>
  <c r="AX47" i="3"/>
  <c r="S22" i="4"/>
  <c r="Y56" i="3"/>
  <c r="AP15" i="3"/>
  <c r="S94" i="1"/>
  <c r="J46" i="3"/>
  <c r="D24" i="27"/>
  <c r="AJ56" i="3"/>
  <c r="R68" i="4"/>
  <c r="T26" i="2"/>
  <c r="AL10" i="3"/>
  <c r="BO54" i="3"/>
  <c r="L52" i="1"/>
  <c r="G10" i="19"/>
  <c r="T122" i="1"/>
  <c r="I26" i="2"/>
  <c r="AC31" i="3"/>
  <c r="F23" i="26"/>
  <c r="AG34" i="3"/>
  <c r="BS8" i="3"/>
  <c r="M85" i="1"/>
  <c r="J30" i="2"/>
  <c r="J38" i="2"/>
  <c r="BQ7" i="3"/>
  <c r="P58" i="1"/>
  <c r="CU27" i="3"/>
  <c r="E8" i="1"/>
  <c r="CI14" i="3"/>
  <c r="Q13" i="14"/>
  <c r="K126" i="1"/>
  <c r="AX42" i="3"/>
  <c r="E23" i="14"/>
  <c r="E30" i="2"/>
  <c r="O30" i="1"/>
  <c r="L7" i="1"/>
  <c r="T112" i="1"/>
  <c r="O32" i="3"/>
  <c r="D70" i="1"/>
  <c r="M62" i="3"/>
  <c r="L57" i="2"/>
  <c r="M64" i="2"/>
  <c r="D61" i="27"/>
  <c r="AS14" i="3"/>
  <c r="CA61" i="3"/>
  <c r="BB16" i="3"/>
  <c r="Y10" i="3"/>
  <c r="CN19" i="3"/>
  <c r="D69" i="6"/>
  <c r="V50" i="3"/>
  <c r="S55" i="14"/>
  <c r="G13" i="5"/>
  <c r="CA39" i="3"/>
  <c r="E34" i="3"/>
  <c r="E56" i="5"/>
  <c r="G39" i="14"/>
  <c r="H83" i="1"/>
  <c r="P7" i="3"/>
  <c r="L53" i="1"/>
  <c r="BN27" i="3"/>
  <c r="AA15" i="3"/>
  <c r="H61" i="2"/>
  <c r="E56" i="1"/>
  <c r="Y65" i="3"/>
  <c r="E25" i="1"/>
  <c r="CK14" i="3"/>
  <c r="AK21" i="3"/>
  <c r="D55" i="12"/>
  <c r="CR13" i="3"/>
  <c r="W70" i="3"/>
  <c r="T44" i="3"/>
  <c r="D59" i="2"/>
  <c r="CF11" i="3"/>
  <c r="G55" i="3"/>
  <c r="L43" i="28"/>
  <c r="U14" i="3"/>
  <c r="CL54" i="3"/>
  <c r="AM16" i="3"/>
  <c r="CD29" i="3"/>
  <c r="BY70" i="3"/>
  <c r="D56" i="2"/>
  <c r="F24" i="5"/>
  <c r="AU24" i="3"/>
  <c r="P42" i="4"/>
  <c r="J15" i="4"/>
  <c r="AJ22" i="3"/>
  <c r="J11" i="2"/>
  <c r="Q56" i="2"/>
  <c r="T64" i="1"/>
  <c r="O64" i="1"/>
  <c r="C79" i="1"/>
  <c r="O65" i="4"/>
  <c r="P23" i="19"/>
  <c r="BO8" i="3"/>
  <c r="BM49" i="3"/>
  <c r="BG65" i="3"/>
  <c r="N64" i="13"/>
  <c r="P22" i="1"/>
  <c r="CT13" i="3"/>
  <c r="CS19" i="3"/>
  <c r="CH11" i="3"/>
  <c r="AG53" i="3"/>
  <c r="BH66" i="3"/>
  <c r="CB35" i="3"/>
  <c r="D57" i="1"/>
  <c r="AO14" i="3"/>
  <c r="BS10" i="3"/>
  <c r="O40" i="14"/>
  <c r="I14" i="3"/>
  <c r="BO53" i="3"/>
  <c r="CH39" i="3"/>
  <c r="AM56" i="3"/>
  <c r="E16" i="13"/>
  <c r="H103" i="1"/>
  <c r="CI63" i="3"/>
  <c r="AB7" i="3"/>
  <c r="P32" i="3"/>
  <c r="AX48" i="3"/>
  <c r="BF17" i="3"/>
  <c r="AC28" i="3"/>
  <c r="AR53" i="3"/>
  <c r="P17" i="2"/>
  <c r="L46" i="13"/>
  <c r="K102" i="1"/>
  <c r="CL19" i="3"/>
  <c r="BB66" i="3"/>
  <c r="K128" i="1"/>
  <c r="CU13" i="3"/>
  <c r="S90" i="1"/>
  <c r="E17" i="7"/>
  <c r="M21" i="1"/>
  <c r="AQ13" i="3"/>
  <c r="S16" i="3"/>
  <c r="J11" i="3"/>
  <c r="AO51" i="3"/>
  <c r="R63" i="3"/>
  <c r="G27" i="3"/>
  <c r="P15" i="1"/>
  <c r="BE7" i="3"/>
  <c r="F15" i="2"/>
  <c r="D58" i="6"/>
  <c r="Q59" i="3"/>
  <c r="G20" i="28"/>
  <c r="D9" i="10"/>
  <c r="I14" i="20"/>
  <c r="G38" i="5"/>
  <c r="AS34" i="3"/>
  <c r="I24" i="22"/>
  <c r="H68" i="3"/>
  <c r="K43" i="22"/>
  <c r="J21" i="4"/>
  <c r="AA42" i="3"/>
  <c r="L34" i="13"/>
  <c r="Y62" i="3"/>
  <c r="R28" i="3"/>
  <c r="AA7" i="3"/>
  <c r="D58" i="21"/>
  <c r="M59" i="4"/>
  <c r="AM51" i="3"/>
  <c r="AB19" i="3"/>
  <c r="R38" i="2"/>
  <c r="F10" i="15"/>
  <c r="D35" i="5"/>
  <c r="BP63" i="3"/>
  <c r="CS41" i="3"/>
  <c r="AQ26" i="3"/>
  <c r="AX10" i="3"/>
  <c r="U33" i="2"/>
  <c r="D86" i="1"/>
  <c r="E59" i="22"/>
  <c r="S9" i="14"/>
  <c r="M14" i="4"/>
  <c r="AH56" i="3"/>
  <c r="L22" i="13"/>
  <c r="AT61" i="3"/>
  <c r="BJ39" i="3"/>
  <c r="CH14" i="3"/>
  <c r="Q44" i="2"/>
  <c r="G73" i="1"/>
  <c r="D36" i="2"/>
  <c r="P8" i="1"/>
  <c r="S60" i="3"/>
  <c r="BG14" i="3"/>
  <c r="S34" i="1"/>
  <c r="BD52" i="3"/>
  <c r="I55" i="13"/>
  <c r="BS61" i="3"/>
  <c r="AV38" i="3"/>
  <c r="AN22" i="3"/>
  <c r="S60" i="1"/>
  <c r="E12" i="12"/>
  <c r="I25" i="2"/>
  <c r="P71" i="3"/>
  <c r="I34" i="14"/>
  <c r="BQ65" i="3"/>
  <c r="BE44" i="3"/>
  <c r="K20" i="3"/>
  <c r="I53" i="2"/>
  <c r="U89" i="1"/>
  <c r="BB39" i="3"/>
  <c r="O37" i="1"/>
  <c r="O72" i="14"/>
  <c r="CL61" i="3"/>
  <c r="E28" i="3"/>
  <c r="U11" i="2"/>
  <c r="C11" i="1"/>
  <c r="U57" i="1"/>
  <c r="CE61" i="3"/>
  <c r="BG12" i="3"/>
  <c r="D30" i="23"/>
  <c r="M28" i="4"/>
  <c r="CG10" i="3"/>
  <c r="D64" i="18"/>
  <c r="AV24" i="3"/>
  <c r="E43" i="13"/>
  <c r="L24" i="3"/>
  <c r="L23" i="1"/>
  <c r="BQ43" i="3"/>
  <c r="E14" i="2"/>
  <c r="BC61" i="3"/>
  <c r="V55" i="2"/>
  <c r="D56" i="26"/>
  <c r="D18" i="7"/>
  <c r="R64" i="3"/>
  <c r="T36" i="3"/>
  <c r="BZ19" i="3"/>
  <c r="R53" i="2"/>
  <c r="S97" i="1"/>
  <c r="AL18" i="3"/>
  <c r="P64" i="1"/>
  <c r="D29" i="11"/>
  <c r="BK30" i="3"/>
  <c r="F43" i="2"/>
  <c r="I28" i="1"/>
  <c r="S81" i="1"/>
  <c r="O49" i="3"/>
  <c r="U7" i="1"/>
  <c r="W34" i="3"/>
  <c r="I36" i="1"/>
  <c r="V10" i="3"/>
  <c r="F10" i="11"/>
  <c r="K111" i="1"/>
  <c r="H33" i="20"/>
  <c r="H31" i="5"/>
  <c r="L53" i="3"/>
  <c r="AT32" i="3"/>
  <c r="CR12" i="3"/>
  <c r="P38" i="2"/>
  <c r="C82" i="1"/>
  <c r="E22" i="20"/>
  <c r="G31" i="5"/>
  <c r="CT52" i="3"/>
  <c r="AI32" i="3"/>
  <c r="BX44" i="3"/>
  <c r="Q36" i="2"/>
  <c r="D67" i="15"/>
  <c r="H21" i="3"/>
  <c r="C41" i="1"/>
  <c r="X61" i="3"/>
  <c r="D41" i="2"/>
  <c r="E69" i="14"/>
  <c r="W18" i="3"/>
  <c r="P44" i="1"/>
  <c r="AF53" i="3"/>
  <c r="U8" i="2"/>
  <c r="L19" i="6"/>
  <c r="AT7" i="3"/>
  <c r="M48" i="3"/>
  <c r="K52" i="1"/>
  <c r="AZ29" i="3"/>
  <c r="M106" i="1"/>
  <c r="Z56" i="3"/>
  <c r="AH11" i="3"/>
  <c r="L45" i="19"/>
  <c r="V32" i="3"/>
  <c r="P62" i="1"/>
  <c r="AU18" i="3"/>
  <c r="BG66" i="3"/>
  <c r="M62" i="2"/>
  <c r="BZ49" i="3"/>
  <c r="BP51" i="3"/>
  <c r="BH69" i="3"/>
  <c r="M71" i="2"/>
  <c r="BY58" i="3"/>
  <c r="M57" i="2"/>
  <c r="AM60" i="3"/>
  <c r="BM36" i="3"/>
  <c r="E102" i="1"/>
  <c r="S79" i="1"/>
  <c r="CB40" i="3"/>
  <c r="H72" i="20"/>
  <c r="I25" i="1"/>
  <c r="CT24" i="3"/>
  <c r="P49" i="1"/>
  <c r="C16" i="1"/>
  <c r="H20" i="14"/>
  <c r="L57" i="1"/>
  <c r="H30" i="5"/>
  <c r="BZ70" i="3"/>
  <c r="CL69" i="3"/>
  <c r="K10" i="22"/>
  <c r="D23" i="18"/>
  <c r="CO41" i="3"/>
  <c r="CR50" i="3"/>
  <c r="Q25" i="19"/>
  <c r="AA43" i="3"/>
  <c r="M111" i="1"/>
  <c r="E20" i="5"/>
  <c r="AV40" i="3"/>
  <c r="X10" i="3"/>
  <c r="T62" i="1"/>
  <c r="D43" i="10"/>
  <c r="BP57" i="3"/>
  <c r="AT14" i="3"/>
  <c r="H24" i="2"/>
  <c r="D68" i="28"/>
  <c r="CD13" i="3"/>
  <c r="BC44" i="3"/>
  <c r="O61" i="3"/>
  <c r="K56" i="1"/>
  <c r="CO61" i="3"/>
  <c r="AX18" i="3"/>
  <c r="J62" i="14"/>
  <c r="Q24" i="3"/>
  <c r="I59" i="3"/>
  <c r="E14" i="11"/>
  <c r="Q58" i="1"/>
  <c r="CR53" i="3"/>
  <c r="BW9" i="3"/>
  <c r="R36" i="2"/>
  <c r="J13" i="25"/>
  <c r="O96" i="1"/>
  <c r="BM27" i="3"/>
  <c r="BN49" i="3"/>
  <c r="AB17" i="3"/>
  <c r="AU15" i="3"/>
  <c r="V47" i="2"/>
  <c r="CA26" i="3"/>
  <c r="L28" i="3"/>
  <c r="AJ27" i="3"/>
  <c r="C98" i="1"/>
  <c r="O109" i="1"/>
  <c r="BM54" i="3"/>
  <c r="BH63" i="3"/>
  <c r="M27" i="3"/>
  <c r="BG62" i="3"/>
  <c r="BX26" i="3"/>
  <c r="CT41" i="3"/>
  <c r="N67" i="14"/>
  <c r="AL9" i="3"/>
  <c r="E44" i="7"/>
  <c r="AC14" i="3"/>
  <c r="M54" i="2"/>
  <c r="CA60" i="3"/>
  <c r="BE58" i="3"/>
  <c r="CS62" i="3"/>
  <c r="BD27" i="3"/>
  <c r="U129" i="1"/>
  <c r="P18" i="19"/>
  <c r="BK9" i="3"/>
  <c r="C68" i="1"/>
  <c r="BQ14" i="3"/>
  <c r="CO66" i="3"/>
  <c r="E41" i="1"/>
  <c r="G14" i="13"/>
  <c r="V49" i="3"/>
  <c r="N38" i="19"/>
  <c r="U7" i="2"/>
  <c r="D64" i="14"/>
  <c r="D42" i="14"/>
  <c r="BD19" i="3"/>
  <c r="E12" i="2"/>
  <c r="K40" i="1"/>
  <c r="AN48" i="3"/>
  <c r="O58" i="1"/>
  <c r="L66" i="1"/>
  <c r="T54" i="3"/>
  <c r="E53" i="3"/>
  <c r="AX56" i="3"/>
  <c r="M70" i="4"/>
  <c r="D18" i="17"/>
  <c r="U109" i="1"/>
  <c r="AT34" i="3"/>
  <c r="O16" i="19"/>
  <c r="BW50" i="3"/>
  <c r="S37" i="1"/>
  <c r="T29" i="14"/>
  <c r="AB14" i="3"/>
  <c r="BZ55" i="3"/>
  <c r="E70" i="20"/>
  <c r="BS15" i="3"/>
  <c r="N33" i="2"/>
  <c r="AM63" i="3"/>
  <c r="CG18" i="3"/>
  <c r="O49" i="4"/>
  <c r="U38" i="2"/>
  <c r="CE65" i="3"/>
  <c r="N24" i="3"/>
  <c r="R46" i="4"/>
  <c r="P9" i="4"/>
  <c r="L49" i="1"/>
  <c r="BE28" i="3"/>
  <c r="W37" i="3"/>
  <c r="M29" i="3"/>
  <c r="H13" i="3"/>
  <c r="C124" i="1"/>
  <c r="BA34" i="3"/>
  <c r="M32" i="1"/>
  <c r="AE25" i="3"/>
  <c r="BX28" i="3"/>
  <c r="T23" i="4"/>
  <c r="BB67" i="3"/>
  <c r="J37" i="13"/>
  <c r="AB48" i="3"/>
  <c r="F66" i="3"/>
  <c r="J34" i="13"/>
  <c r="H127" i="1"/>
  <c r="BT65" i="3"/>
  <c r="BR9" i="3"/>
  <c r="CU33" i="3"/>
  <c r="G21" i="5"/>
  <c r="O46" i="1"/>
  <c r="AT55" i="3"/>
  <c r="D34" i="5"/>
  <c r="D50" i="14"/>
  <c r="L124" i="1"/>
  <c r="CK17" i="3"/>
  <c r="L44" i="4"/>
  <c r="U46" i="1"/>
  <c r="Q108" i="1"/>
  <c r="Q64" i="2"/>
  <c r="CF40" i="3"/>
  <c r="AY42" i="3"/>
  <c r="M13" i="14"/>
  <c r="D63" i="1"/>
  <c r="BC32" i="3"/>
  <c r="I37" i="1"/>
  <c r="I51" i="4"/>
  <c r="N44" i="3"/>
  <c r="R18" i="3"/>
  <c r="T35" i="2"/>
  <c r="I65" i="1"/>
  <c r="X20" i="3"/>
  <c r="H18" i="29"/>
  <c r="D34" i="12"/>
  <c r="I34" i="25"/>
  <c r="K12" i="14"/>
  <c r="I98" i="1"/>
  <c r="CS32" i="3"/>
  <c r="D28" i="1"/>
  <c r="D34" i="18"/>
  <c r="T121" i="1"/>
  <c r="E23" i="2"/>
  <c r="AT50" i="3"/>
  <c r="D41" i="25"/>
  <c r="E11" i="3"/>
  <c r="L43" i="3"/>
  <c r="BY34" i="3"/>
  <c r="BG59" i="3"/>
  <c r="BC16" i="3"/>
  <c r="J56" i="14"/>
  <c r="M16" i="2"/>
  <c r="L58" i="28"/>
  <c r="M38" i="14"/>
  <c r="W39" i="3"/>
  <c r="AZ24" i="3"/>
  <c r="E42" i="3"/>
  <c r="AZ64" i="3"/>
  <c r="T63" i="3"/>
  <c r="CF63" i="3"/>
  <c r="E7" i="26"/>
  <c r="AR31" i="3"/>
  <c r="BT10" i="3"/>
  <c r="K119" i="1"/>
  <c r="T26" i="1"/>
  <c r="AH7" i="3"/>
  <c r="D62" i="26"/>
  <c r="J40" i="3"/>
  <c r="L19" i="4"/>
  <c r="I10" i="14"/>
  <c r="D70" i="26"/>
  <c r="BW32" i="3"/>
  <c r="H26" i="1"/>
  <c r="AA72" i="3"/>
  <c r="P119" i="1"/>
  <c r="E22" i="2"/>
  <c r="BB28" i="3"/>
  <c r="D29" i="22"/>
  <c r="BA28" i="3"/>
  <c r="AA54" i="3"/>
  <c r="N29" i="14"/>
  <c r="CH57" i="3"/>
  <c r="J41" i="13"/>
  <c r="CH45" i="3"/>
  <c r="G21" i="20"/>
  <c r="G17" i="14"/>
  <c r="T18" i="3"/>
  <c r="S20" i="3"/>
  <c r="CF61" i="3"/>
  <c r="G55" i="1"/>
  <c r="P57" i="1"/>
  <c r="Q19" i="1"/>
  <c r="AB12" i="3"/>
  <c r="T94" i="1"/>
  <c r="BW33" i="3"/>
  <c r="K53" i="1"/>
  <c r="AH13" i="3"/>
  <c r="U97" i="1"/>
  <c r="M38" i="28"/>
  <c r="CK39" i="3"/>
  <c r="AK65" i="3"/>
  <c r="D45" i="12"/>
  <c r="G8" i="25"/>
  <c r="BF32" i="3"/>
  <c r="D8" i="15"/>
  <c r="BL49" i="3"/>
  <c r="AI12" i="3"/>
  <c r="AN71" i="3"/>
  <c r="P46" i="2"/>
  <c r="F27" i="15"/>
  <c r="BI10" i="3"/>
  <c r="S35" i="4"/>
  <c r="H13" i="14"/>
  <c r="BD28" i="3"/>
  <c r="I56" i="2"/>
  <c r="N45" i="14"/>
  <c r="AQ8" i="3"/>
  <c r="N52" i="19"/>
  <c r="J63" i="13"/>
  <c r="BU10" i="3"/>
  <c r="BT19" i="3"/>
  <c r="L41" i="3"/>
  <c r="CH41" i="3"/>
  <c r="AE43" i="3"/>
  <c r="S59" i="14"/>
  <c r="H27" i="3"/>
  <c r="BG43" i="3"/>
  <c r="V53" i="2"/>
  <c r="O123" i="1"/>
  <c r="H72" i="5"/>
  <c r="J7" i="2"/>
  <c r="D31" i="4"/>
  <c r="E59" i="3"/>
  <c r="K34" i="22"/>
  <c r="CQ70" i="3"/>
  <c r="D25" i="17"/>
  <c r="H34" i="5"/>
  <c r="AE34" i="3"/>
  <c r="H18" i="22"/>
  <c r="CS56" i="3"/>
  <c r="D51" i="18"/>
  <c r="F20" i="4"/>
  <c r="M42" i="3"/>
  <c r="E31" i="13"/>
  <c r="AI55" i="3"/>
  <c r="P27" i="3"/>
  <c r="U64" i="2"/>
  <c r="I29" i="19"/>
  <c r="D58" i="4"/>
  <c r="AR43" i="3"/>
  <c r="AL17" i="3"/>
  <c r="V37" i="2"/>
  <c r="I71" i="14"/>
  <c r="F29" i="5"/>
  <c r="AZ55" i="3"/>
  <c r="BT41" i="3"/>
  <c r="Z26" i="3"/>
  <c r="AK10" i="3"/>
  <c r="E33" i="2"/>
  <c r="P67" i="1"/>
  <c r="I49" i="22"/>
  <c r="I37" i="13"/>
  <c r="F13" i="4"/>
  <c r="O56" i="3"/>
  <c r="M16" i="6"/>
  <c r="P61" i="3"/>
  <c r="AK39" i="3"/>
  <c r="BO14" i="3"/>
  <c r="U32" i="2"/>
  <c r="E52" i="1"/>
  <c r="D35" i="2"/>
  <c r="M99" i="1"/>
  <c r="AQ56" i="3"/>
  <c r="Z14" i="3"/>
  <c r="D38" i="15"/>
  <c r="H45" i="3"/>
  <c r="H50" i="13"/>
  <c r="AS61" i="3"/>
  <c r="T38" i="3"/>
  <c r="P17" i="3"/>
  <c r="D59" i="1"/>
  <c r="D59" i="10"/>
  <c r="L98" i="1"/>
  <c r="X63" i="3"/>
  <c r="D13" i="12"/>
  <c r="AM65" i="3"/>
  <c r="AI44" i="3"/>
  <c r="BP18" i="3"/>
  <c r="F52" i="2"/>
  <c r="J15" i="28"/>
  <c r="BS38" i="3"/>
  <c r="U33" i="1"/>
  <c r="N66" i="14"/>
  <c r="AU61" i="3"/>
  <c r="U20" i="3"/>
  <c r="F10" i="2"/>
  <c r="K67" i="1"/>
  <c r="I55" i="1"/>
  <c r="AC61" i="3"/>
  <c r="M51" i="2"/>
  <c r="G55" i="22"/>
  <c r="O24" i="4"/>
  <c r="AE8" i="3"/>
  <c r="M72" i="13"/>
  <c r="CT9" i="3"/>
  <c r="H14" i="13"/>
  <c r="AN23" i="3"/>
  <c r="H16" i="1"/>
  <c r="AD42" i="3"/>
  <c r="S62" i="1"/>
  <c r="AF51" i="3"/>
  <c r="N50" i="2"/>
  <c r="G56" i="25"/>
  <c r="L66" i="6"/>
  <c r="N57" i="3"/>
  <c r="BW35" i="3"/>
  <c r="AV19" i="3"/>
  <c r="T43" i="2"/>
  <c r="D96" i="1"/>
  <c r="AI10" i="3"/>
  <c r="C62" i="1"/>
  <c r="D54" i="8"/>
  <c r="CR29" i="3"/>
  <c r="V39" i="2"/>
  <c r="X27" i="3"/>
  <c r="M75" i="1"/>
  <c r="BO46" i="3"/>
  <c r="G19" i="26"/>
  <c r="K33" i="3"/>
  <c r="E17" i="14"/>
  <c r="CB8" i="3"/>
  <c r="E28" i="4"/>
  <c r="C104" i="1"/>
  <c r="E69" i="19"/>
  <c r="F21" i="4"/>
  <c r="BA52" i="3"/>
  <c r="H32" i="3"/>
  <c r="BJ12" i="3"/>
  <c r="D29" i="2"/>
  <c r="U60" i="1"/>
  <c r="O67" i="19"/>
  <c r="E17" i="5"/>
  <c r="AZ52" i="3"/>
  <c r="G32" i="3"/>
  <c r="BH31" i="3"/>
  <c r="E27" i="2"/>
  <c r="G64" i="14"/>
  <c r="E19" i="3"/>
  <c r="H34" i="1"/>
  <c r="BX42" i="3"/>
  <c r="N36" i="2"/>
  <c r="S53" i="14"/>
  <c r="CB16" i="3"/>
  <c r="H36" i="1"/>
  <c r="AL33" i="3"/>
  <c r="L125" i="1"/>
  <c r="G32" i="5"/>
  <c r="R61" i="2"/>
  <c r="BS44" i="3"/>
  <c r="D46" i="11"/>
  <c r="S28" i="3"/>
  <c r="E98" i="1"/>
  <c r="BR53" i="3"/>
  <c r="U10" i="3"/>
  <c r="G32" i="6"/>
  <c r="Q30" i="3"/>
  <c r="S54" i="1"/>
  <c r="N55" i="2"/>
  <c r="Q63" i="3"/>
  <c r="O103" i="1"/>
  <c r="BR38" i="3"/>
  <c r="AJ40" i="3"/>
  <c r="O66" i="3"/>
  <c r="V60" i="2"/>
  <c r="R29" i="2"/>
  <c r="T8" i="2"/>
  <c r="BO42" i="3"/>
  <c r="BC21" i="3"/>
  <c r="D33" i="25"/>
  <c r="CL46" i="3"/>
  <c r="L18" i="2"/>
  <c r="D54" i="2"/>
  <c r="CT71" i="3"/>
  <c r="AE11" i="3"/>
  <c r="P43" i="3"/>
  <c r="U64" i="1"/>
  <c r="BX57" i="3"/>
  <c r="P72" i="14"/>
  <c r="BE54" i="3"/>
  <c r="K19" i="19"/>
  <c r="D67" i="16"/>
  <c r="U28" i="3"/>
  <c r="CB56" i="3"/>
  <c r="CA66" i="3"/>
  <c r="L8" i="13"/>
  <c r="H37" i="2"/>
  <c r="G56" i="4"/>
  <c r="W17" i="3"/>
  <c r="Q69" i="14"/>
  <c r="AG55" i="3"/>
  <c r="AG22" i="3"/>
  <c r="I24" i="2"/>
  <c r="K40" i="22"/>
  <c r="CN55" i="3"/>
  <c r="CO32" i="3"/>
  <c r="U31" i="2"/>
  <c r="H51" i="1"/>
  <c r="AI52" i="3"/>
  <c r="K42" i="14"/>
  <c r="G50" i="6"/>
  <c r="BI14" i="3"/>
  <c r="BC59" i="3"/>
  <c r="E57" i="11"/>
  <c r="E51" i="2"/>
  <c r="D40" i="14"/>
  <c r="Q8" i="2"/>
  <c r="Q52" i="1"/>
  <c r="AU7" i="3"/>
  <c r="CS9" i="3"/>
  <c r="CR49" i="3"/>
  <c r="AH35" i="3"/>
  <c r="K59" i="1"/>
  <c r="AZ26" i="3"/>
  <c r="N51" i="13"/>
  <c r="I18" i="4"/>
  <c r="L59" i="1"/>
  <c r="BJ30" i="3"/>
  <c r="H28" i="2"/>
  <c r="C28" i="1"/>
  <c r="AE42" i="3"/>
  <c r="H9" i="3"/>
  <c r="CS59" i="3"/>
  <c r="M50" i="2"/>
  <c r="AZ19" i="3"/>
  <c r="AI68" i="3"/>
  <c r="Z57" i="3"/>
  <c r="D40" i="16"/>
  <c r="BV69" i="3"/>
  <c r="G70" i="15"/>
  <c r="BV50" i="3"/>
  <c r="BU68" i="3"/>
  <c r="G27" i="4"/>
  <c r="T128" i="1"/>
  <c r="W71" i="3"/>
  <c r="BL32" i="3"/>
  <c r="S33" i="14"/>
  <c r="AR14" i="3"/>
  <c r="E40" i="11"/>
  <c r="F60" i="21"/>
  <c r="BV17" i="3"/>
  <c r="Q41" i="2"/>
  <c r="BH65" i="3"/>
  <c r="AR25" i="3"/>
  <c r="R54" i="4"/>
  <c r="E53" i="1"/>
  <c r="P113" i="1"/>
  <c r="CN7" i="3"/>
  <c r="O50" i="14"/>
  <c r="O129" i="1"/>
  <c r="Z27" i="3"/>
  <c r="AN38" i="3"/>
  <c r="R30" i="3"/>
  <c r="N11" i="6"/>
  <c r="P63" i="4"/>
  <c r="K82" i="1"/>
  <c r="U67" i="1"/>
  <c r="T49" i="4"/>
  <c r="CG7" i="3"/>
  <c r="E40" i="3"/>
  <c r="D25" i="7"/>
  <c r="D61" i="12"/>
  <c r="AQ39" i="3"/>
  <c r="P27" i="2"/>
  <c r="Z66" i="3"/>
  <c r="U40" i="14"/>
  <c r="X9" i="3"/>
  <c r="E30" i="7"/>
  <c r="P30" i="3"/>
  <c r="U67" i="14"/>
  <c r="E71" i="20"/>
  <c r="E51" i="1"/>
  <c r="F18" i="11"/>
  <c r="AU9" i="3"/>
  <c r="H87" i="1"/>
  <c r="H17" i="14"/>
  <c r="S65" i="3"/>
  <c r="BX29" i="3"/>
  <c r="M53" i="3"/>
  <c r="M49" i="1"/>
  <c r="BZ24" i="3"/>
  <c r="AQ23" i="3"/>
  <c r="AD43" i="3"/>
  <c r="J43" i="3"/>
  <c r="S44" i="14"/>
  <c r="E67" i="1"/>
  <c r="M77" i="1"/>
  <c r="K43" i="1"/>
  <c r="H10" i="5"/>
  <c r="M36" i="4"/>
  <c r="G71" i="1"/>
  <c r="C81" i="1"/>
  <c r="CU68" i="3"/>
  <c r="U67" i="2"/>
  <c r="AF24" i="3"/>
  <c r="F48" i="29"/>
  <c r="AE16" i="3"/>
  <c r="CR61" i="3"/>
  <c r="BQ16" i="3"/>
  <c r="AR38" i="3"/>
  <c r="S14" i="4"/>
  <c r="M66" i="2"/>
  <c r="D10" i="7"/>
  <c r="CK29" i="3"/>
  <c r="R61" i="14"/>
  <c r="I49" i="20"/>
  <c r="BL50" i="3"/>
  <c r="V11" i="3"/>
  <c r="BE43" i="3"/>
  <c r="BH35" i="3"/>
  <c r="BL61" i="3"/>
  <c r="E46" i="1"/>
  <c r="P60" i="14"/>
  <c r="H18" i="2"/>
  <c r="BC64" i="3"/>
  <c r="T59" i="14"/>
  <c r="T96" i="1"/>
  <c r="CN72" i="3"/>
  <c r="C48" i="1"/>
  <c r="AZ27" i="3"/>
  <c r="I70" i="1"/>
  <c r="BU27" i="3"/>
  <c r="CI11" i="3"/>
  <c r="AJ48" i="3"/>
  <c r="T34" i="3"/>
  <c r="E55" i="4"/>
  <c r="T63" i="1"/>
  <c r="AT40" i="3"/>
  <c r="E43" i="14"/>
  <c r="BI63" i="3"/>
  <c r="E25" i="11"/>
  <c r="AG40" i="3"/>
  <c r="E30" i="3"/>
  <c r="CF49" i="3"/>
  <c r="L126" i="1"/>
  <c r="E27" i="4"/>
  <c r="T7" i="1"/>
  <c r="BW72" i="3"/>
  <c r="H7" i="3"/>
  <c r="K39" i="22"/>
  <c r="N12" i="2"/>
  <c r="P71" i="4"/>
  <c r="BP8" i="3"/>
  <c r="P95" i="1"/>
  <c r="P70" i="1"/>
  <c r="G11" i="14"/>
  <c r="I39" i="4"/>
  <c r="I44" i="1"/>
  <c r="M86" i="1"/>
  <c r="BR13" i="3"/>
  <c r="T47" i="14"/>
  <c r="E69" i="2"/>
  <c r="S7" i="14"/>
  <c r="H59" i="1"/>
  <c r="D64" i="1"/>
  <c r="U26" i="1"/>
  <c r="BV10" i="3"/>
  <c r="J7" i="3"/>
  <c r="AS46" i="3"/>
  <c r="F7" i="4"/>
  <c r="I38" i="20"/>
  <c r="O128" i="1"/>
  <c r="S41" i="14"/>
  <c r="F66" i="6"/>
  <c r="G16" i="21"/>
  <c r="O97" i="1"/>
  <c r="CQ7" i="3"/>
  <c r="BO49" i="3"/>
  <c r="D20" i="15"/>
  <c r="CQ49" i="3"/>
  <c r="T75" i="1"/>
  <c r="CB71" i="3"/>
  <c r="U49" i="2"/>
  <c r="E64" i="24"/>
  <c r="CC10" i="3"/>
  <c r="J63" i="4"/>
  <c r="CL33" i="3"/>
  <c r="D67" i="1"/>
  <c r="T15" i="3"/>
  <c r="F14" i="4"/>
  <c r="J19" i="2"/>
  <c r="I83" i="1"/>
  <c r="R28" i="2"/>
  <c r="H47" i="1"/>
  <c r="BH41" i="3"/>
  <c r="K64" i="13"/>
  <c r="AG43" i="3"/>
  <c r="BI45" i="3"/>
  <c r="CI33" i="3"/>
  <c r="E41" i="7"/>
  <c r="BB61" i="3"/>
  <c r="L16" i="3"/>
  <c r="AE50" i="3"/>
  <c r="AR12" i="3"/>
  <c r="BJ7" i="3"/>
  <c r="D32" i="12"/>
  <c r="P43" i="4"/>
  <c r="H68" i="20"/>
  <c r="S96" i="1"/>
  <c r="CA7" i="3"/>
  <c r="AL47" i="3"/>
  <c r="L25" i="1"/>
  <c r="CF71" i="3"/>
  <c r="T84" i="1"/>
  <c r="L82" i="1"/>
  <c r="AE23" i="3"/>
  <c r="R42" i="4"/>
  <c r="AQ68" i="3"/>
  <c r="CC32" i="3"/>
  <c r="AN20" i="3"/>
  <c r="I73" i="1"/>
  <c r="I55" i="4"/>
  <c r="BI48" i="3"/>
  <c r="CE63" i="3"/>
  <c r="L58" i="13"/>
  <c r="N65" i="2"/>
  <c r="K57" i="13"/>
  <c r="K51" i="1"/>
  <c r="O53" i="1"/>
  <c r="D45" i="24"/>
  <c r="AB8" i="3"/>
  <c r="L52" i="2"/>
  <c r="P12" i="3"/>
  <c r="G20" i="19"/>
  <c r="CK9" i="3"/>
  <c r="I87" i="1"/>
  <c r="O52" i="2" l="1"/>
  <c r="F45" i="24"/>
  <c r="R53" i="1"/>
  <c r="N51" i="1"/>
  <c r="K69" i="1"/>
  <c r="Q42" i="4"/>
  <c r="K42" i="4" s="1"/>
  <c r="U42" i="4" s="1"/>
  <c r="L27" i="1"/>
  <c r="CA73" i="3"/>
  <c r="V96" i="1"/>
  <c r="F32" i="12"/>
  <c r="BJ73" i="3"/>
  <c r="T76" i="1"/>
  <c r="CP49" i="3"/>
  <c r="H20" i="15"/>
  <c r="CQ73" i="3"/>
  <c r="CP7" i="3"/>
  <c r="R97" i="1"/>
  <c r="R128" i="1"/>
  <c r="F73" i="4"/>
  <c r="J73" i="3"/>
  <c r="S73" i="14"/>
  <c r="P74" i="1"/>
  <c r="H73" i="3"/>
  <c r="H75" i="3" s="1"/>
  <c r="T12" i="1"/>
  <c r="D30" i="3"/>
  <c r="I74" i="1"/>
  <c r="F48" i="1"/>
  <c r="CM72" i="3"/>
  <c r="K18" i="2"/>
  <c r="F10" i="7"/>
  <c r="F81" i="1"/>
  <c r="J71" i="1"/>
  <c r="N43" i="1"/>
  <c r="M78" i="1"/>
  <c r="E69" i="1"/>
  <c r="S27" i="2"/>
  <c r="F61" i="12"/>
  <c r="F25" i="7"/>
  <c r="D40" i="3"/>
  <c r="CG73" i="3"/>
  <c r="N82" i="1"/>
  <c r="R129" i="1"/>
  <c r="CM7" i="3"/>
  <c r="CN73" i="3"/>
  <c r="R74" i="4"/>
  <c r="Q54" i="4"/>
  <c r="F40" i="16"/>
  <c r="C29" i="1"/>
  <c r="F28" i="1"/>
  <c r="K28" i="2"/>
  <c r="N59" i="1"/>
  <c r="AU73" i="3"/>
  <c r="V40" i="14"/>
  <c r="H69" i="1"/>
  <c r="CM55" i="3"/>
  <c r="K37" i="2"/>
  <c r="F67" i="16"/>
  <c r="BE74" i="3"/>
  <c r="D74" i="2"/>
  <c r="G54" i="2"/>
  <c r="O18" i="2"/>
  <c r="L33" i="25"/>
  <c r="W8" i="2"/>
  <c r="R103" i="1"/>
  <c r="V54" i="1"/>
  <c r="G46" i="11"/>
  <c r="H38" i="1"/>
  <c r="D19" i="3"/>
  <c r="G29" i="2"/>
  <c r="C105" i="1"/>
  <c r="F104" i="1"/>
  <c r="M76" i="1"/>
  <c r="D74" i="8"/>
  <c r="F62" i="1"/>
  <c r="W43" i="2"/>
  <c r="K66" i="6"/>
  <c r="V62" i="1"/>
  <c r="N24" i="4"/>
  <c r="N67" i="1"/>
  <c r="F13" i="12"/>
  <c r="H38" i="15"/>
  <c r="G35" i="2"/>
  <c r="D31" i="13"/>
  <c r="O31" i="13" s="1"/>
  <c r="CP70" i="3"/>
  <c r="D59" i="3"/>
  <c r="J73" i="2"/>
  <c r="R123" i="1"/>
  <c r="S46" i="2"/>
  <c r="H8" i="15"/>
  <c r="F45" i="12"/>
  <c r="N53" i="1"/>
  <c r="T100" i="1"/>
  <c r="J55" i="1"/>
  <c r="AA74" i="3"/>
  <c r="M29" i="22"/>
  <c r="H70" i="26"/>
  <c r="H62" i="26"/>
  <c r="AH73" i="3"/>
  <c r="N119" i="1"/>
  <c r="E73" i="26"/>
  <c r="D42" i="3"/>
  <c r="K58" i="28"/>
  <c r="D11" i="3"/>
  <c r="L41" i="25"/>
  <c r="T130" i="1"/>
  <c r="T132" i="1" s="1"/>
  <c r="D29" i="1"/>
  <c r="F34" i="12"/>
  <c r="W35" i="2"/>
  <c r="V50" i="14"/>
  <c r="I34" i="5"/>
  <c r="R46" i="1"/>
  <c r="M35" i="1"/>
  <c r="F124" i="1"/>
  <c r="Q46" i="4"/>
  <c r="N49" i="4"/>
  <c r="V37" i="1"/>
  <c r="D53" i="3"/>
  <c r="T74" i="3"/>
  <c r="R58" i="1"/>
  <c r="K39" i="1"/>
  <c r="N40" i="1"/>
  <c r="V42" i="14"/>
  <c r="V64" i="14"/>
  <c r="U73" i="2"/>
  <c r="F68" i="1"/>
  <c r="M74" i="2"/>
  <c r="BM74" i="3"/>
  <c r="R109" i="1"/>
  <c r="F98" i="1"/>
  <c r="R96" i="1"/>
  <c r="N56" i="1"/>
  <c r="K24" i="2"/>
  <c r="F16" i="1"/>
  <c r="I27" i="1"/>
  <c r="S93" i="1"/>
  <c r="V79" i="1"/>
  <c r="M115" i="1"/>
  <c r="N52" i="1"/>
  <c r="AT73" i="3"/>
  <c r="K19" i="6"/>
  <c r="G41" i="2"/>
  <c r="F41" i="1"/>
  <c r="H67" i="15"/>
  <c r="F82" i="1"/>
  <c r="S38" i="2"/>
  <c r="N111" i="1"/>
  <c r="I38" i="1"/>
  <c r="U12" i="1"/>
  <c r="V81" i="1"/>
  <c r="I29" i="1"/>
  <c r="G29" i="11"/>
  <c r="V97" i="1"/>
  <c r="F18" i="7"/>
  <c r="H56" i="26"/>
  <c r="D43" i="13"/>
  <c r="O43" i="13" s="1"/>
  <c r="F11" i="1"/>
  <c r="D28" i="3"/>
  <c r="R37" i="1"/>
  <c r="V60" i="1"/>
  <c r="V34" i="1"/>
  <c r="G36" i="2"/>
  <c r="J73" i="1"/>
  <c r="I35" i="5"/>
  <c r="H58" i="21"/>
  <c r="AA73" i="3"/>
  <c r="BE73" i="3"/>
  <c r="M20" i="1"/>
  <c r="V90" i="1"/>
  <c r="N128" i="1"/>
  <c r="N102" i="1"/>
  <c r="S17" i="2"/>
  <c r="AB73" i="3"/>
  <c r="D16" i="13"/>
  <c r="O16" i="13" s="1"/>
  <c r="N65" i="4"/>
  <c r="F79" i="1"/>
  <c r="C93" i="1"/>
  <c r="R64" i="1"/>
  <c r="G56" i="2"/>
  <c r="CL74" i="3"/>
  <c r="K43" i="28"/>
  <c r="G59" i="2"/>
  <c r="F55" i="12"/>
  <c r="E27" i="1"/>
  <c r="K61" i="2"/>
  <c r="P73" i="3"/>
  <c r="D34" i="3"/>
  <c r="CM19" i="3"/>
  <c r="F61" i="27"/>
  <c r="O57" i="2"/>
  <c r="D74" i="1"/>
  <c r="L12" i="1"/>
  <c r="O31" i="1"/>
  <c r="R30" i="1"/>
  <c r="N126" i="1"/>
  <c r="BQ73" i="3"/>
  <c r="BO74" i="3"/>
  <c r="W26" i="2"/>
  <c r="Q68" i="4"/>
  <c r="F24" i="27"/>
  <c r="S100" i="1"/>
  <c r="V94" i="1"/>
  <c r="N9" i="4"/>
  <c r="J50" i="20"/>
  <c r="F68" i="12"/>
  <c r="N23" i="1"/>
  <c r="O33" i="2"/>
  <c r="O69" i="1"/>
  <c r="R51" i="1"/>
  <c r="K70" i="2"/>
  <c r="S40" i="2"/>
  <c r="K23" i="2"/>
  <c r="R22" i="19"/>
  <c r="AS74" i="3"/>
  <c r="G44" i="2"/>
  <c r="J96" i="1"/>
  <c r="N60" i="4"/>
  <c r="Q36" i="4"/>
  <c r="Q74" i="19"/>
  <c r="D15" i="3"/>
  <c r="L28" i="25"/>
  <c r="BR73" i="3"/>
  <c r="CM37" i="3"/>
  <c r="E76" i="1"/>
  <c r="V63" i="1"/>
  <c r="J48" i="1"/>
  <c r="CM61" i="3"/>
  <c r="G17" i="2"/>
  <c r="O47" i="2"/>
  <c r="S41" i="2"/>
  <c r="AI73" i="3"/>
  <c r="R43" i="1"/>
  <c r="R127" i="1"/>
  <c r="S31" i="1"/>
  <c r="V30" i="1"/>
  <c r="BC73" i="3"/>
  <c r="R87" i="1"/>
  <c r="V22" i="1"/>
  <c r="N74" i="2"/>
  <c r="N63" i="1"/>
  <c r="V52" i="1"/>
  <c r="L31" i="1"/>
  <c r="K38" i="2"/>
  <c r="D76" i="1"/>
  <c r="CM39" i="3"/>
  <c r="CP63" i="3"/>
  <c r="K100" i="1"/>
  <c r="N94" i="1"/>
  <c r="AN73" i="3"/>
  <c r="AN75" i="3" s="1"/>
  <c r="H32" i="6"/>
  <c r="V43" i="1"/>
  <c r="F63" i="1"/>
  <c r="U115" i="1"/>
  <c r="F75" i="1"/>
  <c r="C76" i="1"/>
  <c r="O29" i="2"/>
  <c r="G27" i="2"/>
  <c r="V26" i="14"/>
  <c r="H74" i="2"/>
  <c r="K54" i="2"/>
  <c r="G15" i="2"/>
  <c r="V109" i="1"/>
  <c r="M39" i="1"/>
  <c r="M50" i="1" s="1"/>
  <c r="F7" i="1"/>
  <c r="C12" i="1"/>
  <c r="D16" i="3"/>
  <c r="W39" i="2"/>
  <c r="BI73" i="3"/>
  <c r="CM24" i="3"/>
  <c r="S63" i="2"/>
  <c r="K20" i="6"/>
  <c r="F74" i="22"/>
  <c r="F89" i="1"/>
  <c r="K40" i="6"/>
  <c r="V17" i="14"/>
  <c r="H105" i="1"/>
  <c r="H19" i="15"/>
  <c r="G43" i="2"/>
  <c r="R101" i="1"/>
  <c r="CP32" i="3"/>
  <c r="V56" i="1"/>
  <c r="O49" i="2"/>
  <c r="CP43" i="3"/>
  <c r="P39" i="1"/>
  <c r="P50" i="1" s="1"/>
  <c r="J72" i="20"/>
  <c r="CP37" i="3"/>
  <c r="P35" i="1"/>
  <c r="D120" i="1"/>
  <c r="Q74" i="1"/>
  <c r="R94" i="1"/>
  <c r="O100" i="1"/>
  <c r="N66" i="1"/>
  <c r="R85" i="1"/>
  <c r="F43" i="1"/>
  <c r="F55" i="1"/>
  <c r="J8" i="1"/>
  <c r="J85" i="1"/>
  <c r="W41" i="2"/>
  <c r="H53" i="6"/>
  <c r="E53" i="6" s="1"/>
  <c r="O53" i="6" s="1"/>
  <c r="V48" i="1"/>
  <c r="G11" i="2"/>
  <c r="K35" i="2"/>
  <c r="N34" i="1"/>
  <c r="G67" i="2"/>
  <c r="G8" i="2"/>
  <c r="F102" i="1"/>
  <c r="CE73" i="3"/>
  <c r="E74" i="12"/>
  <c r="S17" i="1"/>
  <c r="V18" i="1"/>
  <c r="K11" i="2"/>
  <c r="H27" i="1"/>
  <c r="W67" i="2"/>
  <c r="N62" i="1"/>
  <c r="K67" i="2"/>
  <c r="S12" i="2"/>
  <c r="J33" i="1"/>
  <c r="AR73" i="3"/>
  <c r="U76" i="1"/>
  <c r="V24" i="14"/>
  <c r="J95" i="1"/>
  <c r="Q15" i="4"/>
  <c r="K15" i="4" s="1"/>
  <c r="U15" i="4" s="1"/>
  <c r="F12" i="12"/>
  <c r="R32" i="1"/>
  <c r="O35" i="1"/>
  <c r="F95" i="1"/>
  <c r="AN74" i="3"/>
  <c r="N88" i="1"/>
  <c r="W23" i="2"/>
  <c r="W44" i="2"/>
  <c r="G51" i="2"/>
  <c r="D66" i="3"/>
  <c r="Q100" i="1"/>
  <c r="J123" i="1"/>
  <c r="G55" i="2"/>
  <c r="AS73" i="3"/>
  <c r="G17" i="11"/>
  <c r="J61" i="1"/>
  <c r="L115" i="1"/>
  <c r="Q51" i="4"/>
  <c r="Y74" i="3"/>
  <c r="E73" i="14"/>
  <c r="F44" i="1"/>
  <c r="R79" i="1"/>
  <c r="O93" i="1"/>
  <c r="S65" i="2"/>
  <c r="G14" i="2"/>
  <c r="CP67" i="3"/>
  <c r="I11" i="5"/>
  <c r="U38" i="1"/>
  <c r="R46" i="19"/>
  <c r="CH74" i="3"/>
  <c r="K15" i="2"/>
  <c r="R90" i="1"/>
  <c r="N33" i="4"/>
  <c r="CP34" i="3"/>
  <c r="O70" i="2"/>
  <c r="N28" i="1"/>
  <c r="K29" i="1"/>
  <c r="H43" i="15"/>
  <c r="I73" i="2"/>
  <c r="O28" i="2"/>
  <c r="F92" i="1"/>
  <c r="H68" i="6"/>
  <c r="J28" i="1"/>
  <c r="G29" i="1"/>
  <c r="W12" i="2"/>
  <c r="AJ73" i="3"/>
  <c r="D100" i="1"/>
  <c r="N11" i="4"/>
  <c r="U117" i="1"/>
  <c r="H78" i="1"/>
  <c r="K26" i="2"/>
  <c r="K93" i="1"/>
  <c r="N79" i="1"/>
  <c r="K30" i="6"/>
  <c r="Q39" i="1"/>
  <c r="Q50" i="1" s="1"/>
  <c r="I115" i="1"/>
  <c r="T20" i="1"/>
  <c r="CM48" i="3"/>
  <c r="J81" i="1"/>
  <c r="O17" i="2"/>
  <c r="J41" i="1"/>
  <c r="CP42" i="3"/>
  <c r="CM67" i="3"/>
  <c r="CJ67" i="3" s="1"/>
  <c r="O14" i="2"/>
  <c r="O69" i="2"/>
  <c r="Q105" i="1"/>
  <c r="H14" i="15"/>
  <c r="S14" i="2"/>
  <c r="Q10" i="4"/>
  <c r="L93" i="1"/>
  <c r="F36" i="1"/>
  <c r="C38" i="1"/>
  <c r="S78" i="1"/>
  <c r="V77" i="1"/>
  <c r="I73" i="3"/>
  <c r="N57" i="4"/>
  <c r="I74" i="2"/>
  <c r="D12" i="13"/>
  <c r="O12" i="13" s="1"/>
  <c r="M26" i="22"/>
  <c r="F96" i="1"/>
  <c r="D49" i="3"/>
  <c r="F22" i="12"/>
  <c r="J114" i="1"/>
  <c r="J47" i="1"/>
  <c r="F99" i="1"/>
  <c r="CM27" i="3"/>
  <c r="CJ27" i="3" s="1"/>
  <c r="V119" i="1"/>
  <c r="D37" i="3"/>
  <c r="J108" i="1"/>
  <c r="V74" i="2"/>
  <c r="V65" i="1"/>
  <c r="D9" i="3"/>
  <c r="K14" i="28"/>
  <c r="T38" i="1"/>
  <c r="K39" i="2"/>
  <c r="M58" i="22"/>
  <c r="V107" i="1"/>
  <c r="S16" i="2"/>
  <c r="F63" i="16"/>
  <c r="AQ74" i="3"/>
  <c r="H55" i="26"/>
  <c r="E120" i="1"/>
  <c r="F19" i="1"/>
  <c r="N73" i="19"/>
  <c r="R114" i="1"/>
  <c r="D73" i="22"/>
  <c r="M7" i="22"/>
  <c r="R10" i="1"/>
  <c r="K59" i="2"/>
  <c r="H74" i="1"/>
  <c r="S72" i="2"/>
  <c r="Q30" i="4"/>
  <c r="J119" i="1"/>
  <c r="I15" i="5"/>
  <c r="G66" i="2"/>
  <c r="T69" i="1"/>
  <c r="O50" i="2"/>
  <c r="R72" i="1"/>
  <c r="N125" i="1"/>
  <c r="V73" i="1"/>
  <c r="I78" i="1"/>
  <c r="O13" i="2"/>
  <c r="D45" i="3"/>
  <c r="C120" i="1"/>
  <c r="F118" i="1"/>
  <c r="H49" i="21"/>
  <c r="V88" i="1"/>
  <c r="D41" i="13"/>
  <c r="O41" i="13" s="1"/>
  <c r="R57" i="1"/>
  <c r="K44" i="2"/>
  <c r="H20" i="26"/>
  <c r="R12" i="19"/>
  <c r="K19" i="29"/>
  <c r="H23" i="21"/>
  <c r="R89" i="1"/>
  <c r="BV74" i="3"/>
  <c r="H53" i="28"/>
  <c r="AP74" i="3"/>
  <c r="U31" i="1"/>
  <c r="J103" i="1"/>
  <c r="O19" i="2"/>
  <c r="CU74" i="3"/>
  <c r="F10" i="1"/>
  <c r="S10" i="2"/>
  <c r="CP22" i="3"/>
  <c r="F62" i="16"/>
  <c r="F113" i="1"/>
  <c r="V61" i="1"/>
  <c r="F103" i="1"/>
  <c r="BT73" i="3"/>
  <c r="V70" i="14"/>
  <c r="R22" i="1"/>
  <c r="V116" i="1"/>
  <c r="S117" i="1"/>
  <c r="CP39" i="3"/>
  <c r="CJ39" i="3" s="1"/>
  <c r="L72" i="25"/>
  <c r="D69" i="3"/>
  <c r="H13" i="21"/>
  <c r="O73" i="3"/>
  <c r="G25" i="2"/>
  <c r="J101" i="1"/>
  <c r="N16" i="1"/>
  <c r="G16" i="2"/>
  <c r="Q33" i="4"/>
  <c r="P76" i="1"/>
  <c r="J40" i="1"/>
  <c r="G39" i="1"/>
  <c r="L120" i="1"/>
  <c r="S55" i="2"/>
  <c r="R119" i="1"/>
  <c r="AL74" i="3"/>
  <c r="V62" i="14"/>
  <c r="L17" i="1"/>
  <c r="G69" i="1"/>
  <c r="J51" i="1"/>
  <c r="O120" i="1"/>
  <c r="R118" i="1"/>
  <c r="AM74" i="3"/>
  <c r="P115" i="1"/>
  <c r="L73" i="3"/>
  <c r="N34" i="4"/>
  <c r="F14" i="7"/>
  <c r="F129" i="1"/>
  <c r="S43" i="2"/>
  <c r="CP10" i="3"/>
  <c r="H11" i="15"/>
  <c r="M70" i="22"/>
  <c r="CP46" i="3"/>
  <c r="O63" i="2"/>
  <c r="K36" i="6"/>
  <c r="K72" i="28"/>
  <c r="CM32" i="3"/>
  <c r="CJ32" i="3" s="1"/>
  <c r="CV32" i="3" s="1"/>
  <c r="I12" i="1"/>
  <c r="CI73" i="3"/>
  <c r="S18" i="2"/>
  <c r="L76" i="1"/>
  <c r="J22" i="1"/>
  <c r="F38" i="12"/>
  <c r="R81" i="1"/>
  <c r="CP31" i="3"/>
  <c r="N113" i="1"/>
  <c r="G11" i="11"/>
  <c r="J74" i="4"/>
  <c r="S37" i="2"/>
  <c r="V49" i="1"/>
  <c r="D61" i="3"/>
  <c r="I24" i="5"/>
  <c r="O74" i="14"/>
  <c r="W9" i="2"/>
  <c r="O115" i="1"/>
  <c r="R106" i="1"/>
  <c r="G115" i="1"/>
  <c r="J106" i="1"/>
  <c r="J18" i="20"/>
  <c r="V92" i="1"/>
  <c r="F72" i="7"/>
  <c r="CP57" i="3"/>
  <c r="N114" i="1"/>
  <c r="P38" i="1"/>
  <c r="T105" i="1"/>
  <c r="CP36" i="3"/>
  <c r="H47" i="6"/>
  <c r="CM12" i="3"/>
  <c r="I40" i="5"/>
  <c r="W42" i="2"/>
  <c r="W57" i="2"/>
  <c r="H16" i="6"/>
  <c r="P74" i="3"/>
  <c r="H12" i="1"/>
  <c r="Q44" i="4"/>
  <c r="G12" i="2"/>
  <c r="D73" i="2"/>
  <c r="G7" i="2"/>
  <c r="J122" i="1"/>
  <c r="N99" i="1"/>
  <c r="G23" i="2"/>
  <c r="V57" i="14"/>
  <c r="D31" i="1"/>
  <c r="K10" i="2"/>
  <c r="N11" i="1"/>
  <c r="G49" i="2"/>
  <c r="F64" i="1"/>
  <c r="CM64" i="3"/>
  <c r="J68" i="1"/>
  <c r="V47" i="1"/>
  <c r="N65" i="1"/>
  <c r="CP21" i="3"/>
  <c r="CK73" i="3"/>
  <c r="BT74" i="3"/>
  <c r="V13" i="1"/>
  <c r="E130" i="1"/>
  <c r="E132" i="1" s="1"/>
  <c r="F97" i="1"/>
  <c r="R73" i="3"/>
  <c r="T17" i="1"/>
  <c r="J107" i="1"/>
  <c r="CT74" i="3"/>
  <c r="CP66" i="3"/>
  <c r="V42" i="1"/>
  <c r="J66" i="1"/>
  <c r="E115" i="1"/>
  <c r="K48" i="2"/>
  <c r="H17" i="1"/>
  <c r="N122" i="1"/>
  <c r="R65" i="1"/>
  <c r="J15" i="1"/>
  <c r="N47" i="4"/>
  <c r="K47" i="4" s="1"/>
  <c r="U47" i="4" s="1"/>
  <c r="J26" i="1"/>
  <c r="S49" i="2"/>
  <c r="H93" i="1"/>
  <c r="S24" i="2"/>
  <c r="K12" i="1"/>
  <c r="N7" i="1"/>
  <c r="BP73" i="3"/>
  <c r="J46" i="1"/>
  <c r="V51" i="1"/>
  <c r="S69" i="1"/>
  <c r="BD74" i="3"/>
  <c r="BW73" i="3"/>
  <c r="D39" i="3"/>
  <c r="Q45" i="4"/>
  <c r="V123" i="1"/>
  <c r="BH74" i="3"/>
  <c r="F15" i="27"/>
  <c r="F24" i="7"/>
  <c r="O130" i="1"/>
  <c r="R121" i="1"/>
  <c r="S61" i="2"/>
  <c r="D27" i="1"/>
  <c r="F60" i="1"/>
  <c r="K51" i="2"/>
  <c r="N37" i="4"/>
  <c r="F71" i="24"/>
  <c r="CP68" i="3"/>
  <c r="S74" i="14"/>
  <c r="P12" i="1"/>
  <c r="W50" i="2"/>
  <c r="Y73" i="3"/>
  <c r="H56" i="6"/>
  <c r="F63" i="27"/>
  <c r="V129" i="1"/>
  <c r="K64" i="2"/>
  <c r="D67" i="13"/>
  <c r="O67" i="13" s="1"/>
  <c r="F68" i="16"/>
  <c r="O34" i="2"/>
  <c r="L73" i="4"/>
  <c r="N63" i="4"/>
  <c r="K20" i="2"/>
  <c r="F85" i="1"/>
  <c r="S36" i="2"/>
  <c r="H26" i="28"/>
  <c r="BH73" i="3"/>
  <c r="D105" i="1"/>
  <c r="F50" i="16"/>
  <c r="N108" i="1"/>
  <c r="G38" i="2"/>
  <c r="D73" i="10"/>
  <c r="N8" i="1"/>
  <c r="V112" i="1"/>
  <c r="W29" i="2"/>
  <c r="D60" i="3"/>
  <c r="I69" i="1"/>
  <c r="CM43" i="3"/>
  <c r="J73" i="28"/>
  <c r="T73" i="3"/>
  <c r="P73" i="14"/>
  <c r="D29" i="13"/>
  <c r="O29" i="13" s="1"/>
  <c r="R83" i="1"/>
  <c r="CB74" i="3"/>
  <c r="E17" i="1"/>
  <c r="F111" i="1"/>
  <c r="C74" i="1"/>
  <c r="F70" i="1"/>
  <c r="O64" i="2"/>
  <c r="S20" i="1"/>
  <c r="V21" i="1"/>
  <c r="S21" i="2"/>
  <c r="K27" i="1"/>
  <c r="N25" i="1"/>
  <c r="O45" i="2"/>
  <c r="K47" i="2"/>
  <c r="W19" i="2"/>
  <c r="S32" i="2"/>
  <c r="N87" i="1"/>
  <c r="E74" i="1"/>
  <c r="J70" i="1"/>
  <c r="G74" i="1"/>
  <c r="F74" i="2"/>
  <c r="F22" i="1"/>
  <c r="AK73" i="3"/>
  <c r="J83" i="1"/>
  <c r="R71" i="1"/>
  <c r="N36" i="4"/>
  <c r="K36" i="4" s="1"/>
  <c r="U36" i="4" s="1"/>
  <c r="V128" i="1"/>
  <c r="K105" i="1"/>
  <c r="N104" i="1"/>
  <c r="T35" i="1"/>
  <c r="R113" i="1"/>
  <c r="J44" i="1"/>
  <c r="N107" i="1"/>
  <c r="S22" i="2"/>
  <c r="N67" i="4"/>
  <c r="K49" i="29"/>
  <c r="M27" i="1"/>
  <c r="V19" i="1"/>
  <c r="J10" i="1"/>
  <c r="Q38" i="4"/>
  <c r="C20" i="1"/>
  <c r="F21" i="1"/>
  <c r="K19" i="2"/>
  <c r="F72" i="1"/>
  <c r="AO74" i="3"/>
  <c r="V80" i="1"/>
  <c r="F122" i="1"/>
  <c r="K34" i="2"/>
  <c r="D58" i="13"/>
  <c r="O58" i="13" s="1"/>
  <c r="S39" i="1"/>
  <c r="V40" i="1"/>
  <c r="L73" i="2"/>
  <c r="O7" i="2"/>
  <c r="C69" i="1"/>
  <c r="F51" i="1"/>
  <c r="K14" i="2"/>
  <c r="V57" i="1"/>
  <c r="S25" i="2"/>
  <c r="K72" i="6"/>
  <c r="N46" i="1"/>
  <c r="E117" i="1"/>
  <c r="K130" i="1"/>
  <c r="N121" i="1"/>
  <c r="J53" i="1"/>
  <c r="H115" i="1"/>
  <c r="O74" i="3"/>
  <c r="G31" i="11"/>
  <c r="G20" i="1"/>
  <c r="J21" i="1"/>
  <c r="F52" i="1"/>
  <c r="CT73" i="3"/>
  <c r="F65" i="24"/>
  <c r="F128" i="1"/>
  <c r="CG74" i="3"/>
  <c r="G22" i="11"/>
  <c r="Q27" i="1"/>
  <c r="P78" i="1"/>
  <c r="V122" i="1"/>
  <c r="W63" i="2"/>
  <c r="U27" i="1"/>
  <c r="CM60" i="3"/>
  <c r="N39" i="4"/>
  <c r="K39" i="4" s="1"/>
  <c r="U39" i="4" s="1"/>
  <c r="AL73" i="3"/>
  <c r="K19" i="28"/>
  <c r="P73" i="2"/>
  <c r="S7" i="2"/>
  <c r="K10" i="6"/>
  <c r="BY73" i="3"/>
  <c r="H44" i="6"/>
  <c r="J38" i="20"/>
  <c r="D38" i="3"/>
  <c r="H31" i="21"/>
  <c r="I18" i="5"/>
  <c r="F42" i="1"/>
  <c r="G70" i="11"/>
  <c r="J98" i="1"/>
  <c r="T120" i="1"/>
  <c r="D19" i="13"/>
  <c r="O19" i="13" s="1"/>
  <c r="H58" i="6"/>
  <c r="N129" i="1"/>
  <c r="K7" i="28"/>
  <c r="L73" i="28"/>
  <c r="N69" i="4"/>
  <c r="Q29" i="4"/>
  <c r="AG73" i="3"/>
  <c r="Q20" i="1"/>
  <c r="R33" i="1"/>
  <c r="E35" i="1"/>
  <c r="J127" i="1"/>
  <c r="O21" i="2"/>
  <c r="D35" i="1"/>
  <c r="F73" i="5"/>
  <c r="BB74" i="3"/>
  <c r="R13" i="1"/>
  <c r="F30" i="1"/>
  <c r="C31" i="1"/>
  <c r="F33" i="16"/>
  <c r="G39" i="2"/>
  <c r="V8" i="1"/>
  <c r="R48" i="1"/>
  <c r="K31" i="2"/>
  <c r="J84" i="1"/>
  <c r="S48" i="2"/>
  <c r="R45" i="1"/>
  <c r="K42" i="2"/>
  <c r="G28" i="2"/>
  <c r="E38" i="1"/>
  <c r="R72" i="19"/>
  <c r="N77" i="1"/>
  <c r="K78" i="1"/>
  <c r="D72" i="3"/>
  <c r="L78" i="1"/>
  <c r="K63" i="2"/>
  <c r="R73" i="4"/>
  <c r="Q7" i="4"/>
  <c r="Q35" i="1"/>
  <c r="T93" i="1"/>
  <c r="O66" i="2"/>
  <c r="U39" i="1"/>
  <c r="U50" i="1" s="1"/>
  <c r="F70" i="12"/>
  <c r="H130" i="1"/>
  <c r="H132" i="1" s="1"/>
  <c r="N45" i="1"/>
  <c r="J79" i="1"/>
  <c r="G93" i="1"/>
  <c r="O27" i="1"/>
  <c r="R25" i="1"/>
  <c r="S57" i="2"/>
  <c r="N18" i="1"/>
  <c r="K17" i="1"/>
  <c r="G9" i="2"/>
  <c r="H29" i="1"/>
  <c r="R75" i="1"/>
  <c r="O76" i="1"/>
  <c r="F73" i="19"/>
  <c r="M69" i="1"/>
  <c r="S56" i="2"/>
  <c r="W13" i="2"/>
  <c r="F36" i="27"/>
  <c r="F80" i="1"/>
  <c r="W37" i="2"/>
  <c r="S20" i="2"/>
  <c r="W28" i="2"/>
  <c r="F64" i="16"/>
  <c r="D74" i="5"/>
  <c r="I54" i="5"/>
  <c r="R124" i="1"/>
  <c r="N54" i="1"/>
  <c r="BA74" i="3"/>
  <c r="Q22" i="4"/>
  <c r="E73" i="2"/>
  <c r="R54" i="1"/>
  <c r="Q76" i="1"/>
  <c r="J11" i="1"/>
  <c r="H73" i="2"/>
  <c r="K7" i="2"/>
  <c r="K46" i="28"/>
  <c r="R26" i="1"/>
  <c r="M74" i="1"/>
  <c r="V124" i="1"/>
  <c r="J34" i="1"/>
  <c r="K65" i="2"/>
  <c r="F14" i="16"/>
  <c r="CM8" i="3"/>
  <c r="AB74" i="3"/>
  <c r="W71" i="2"/>
  <c r="CP50" i="3"/>
  <c r="F70" i="7"/>
  <c r="K39" i="28"/>
  <c r="O8" i="2"/>
  <c r="H17" i="6"/>
  <c r="H47" i="15"/>
  <c r="CL73" i="3"/>
  <c r="D71" i="13"/>
  <c r="O71" i="13" s="1"/>
  <c r="K46" i="6"/>
  <c r="F73" i="21"/>
  <c r="J73" i="19"/>
  <c r="H47" i="21"/>
  <c r="M25" i="22"/>
  <c r="J102" i="1"/>
  <c r="CP13" i="3"/>
  <c r="O23" i="2"/>
  <c r="J60" i="1"/>
  <c r="W66" i="2"/>
  <c r="V71" i="1"/>
  <c r="CP53" i="3"/>
  <c r="N91" i="1"/>
  <c r="N15" i="1"/>
  <c r="H31" i="1"/>
  <c r="U29" i="1"/>
  <c r="G58" i="2"/>
  <c r="Q12" i="1"/>
  <c r="F53" i="1"/>
  <c r="V126" i="1"/>
  <c r="O56" i="2"/>
  <c r="R95" i="1"/>
  <c r="Q29" i="1"/>
  <c r="G45" i="2"/>
  <c r="D12" i="3"/>
  <c r="R34" i="1"/>
  <c r="S69" i="2"/>
  <c r="R41" i="19"/>
  <c r="H74" i="3"/>
  <c r="R9" i="1"/>
  <c r="F56" i="1"/>
  <c r="G32" i="11"/>
  <c r="N106" i="1"/>
  <c r="K115" i="1"/>
  <c r="Q27" i="4"/>
  <c r="K27" i="4" s="1"/>
  <c r="U27" i="4" s="1"/>
  <c r="V41" i="1"/>
  <c r="CM22" i="3"/>
  <c r="J52" i="1"/>
  <c r="CM46" i="3"/>
  <c r="G17" i="1"/>
  <c r="J18" i="1"/>
  <c r="W40" i="2"/>
  <c r="W24" i="2"/>
  <c r="G52" i="2"/>
  <c r="J37" i="1"/>
  <c r="CH73" i="3"/>
  <c r="F46" i="1"/>
  <c r="BK73" i="3"/>
  <c r="D24" i="3"/>
  <c r="N15" i="4"/>
  <c r="S71" i="2"/>
  <c r="I63" i="5"/>
  <c r="T73" i="2"/>
  <c r="W7" i="2"/>
  <c r="V99" i="1"/>
  <c r="K73" i="3"/>
  <c r="I17" i="1"/>
  <c r="I14" i="1" s="1"/>
  <c r="I24" i="1" s="1"/>
  <c r="D130" i="1"/>
  <c r="D132" i="1" s="1"/>
  <c r="F18" i="12"/>
  <c r="N22" i="1"/>
  <c r="J121" i="1"/>
  <c r="G130" i="1"/>
  <c r="V33" i="14"/>
  <c r="D12" i="1"/>
  <c r="R110" i="1"/>
  <c r="W25" i="2"/>
  <c r="R44" i="1"/>
  <c r="G68" i="2"/>
  <c r="P73" i="4"/>
  <c r="V33" i="1"/>
  <c r="S64" i="2"/>
  <c r="E29" i="1"/>
  <c r="N86" i="1"/>
  <c r="J80" i="1"/>
  <c r="I17" i="5"/>
  <c r="J54" i="1"/>
  <c r="V127" i="1"/>
  <c r="F84" i="1"/>
  <c r="J125" i="1"/>
  <c r="O37" i="2"/>
  <c r="AE73" i="3"/>
  <c r="Q9" i="4"/>
  <c r="H40" i="6"/>
  <c r="F39" i="7"/>
  <c r="Q73" i="2"/>
  <c r="N16" i="4"/>
  <c r="K12" i="6"/>
  <c r="Q69" i="1"/>
  <c r="CP25" i="3"/>
  <c r="I31" i="1"/>
  <c r="CP23" i="3"/>
  <c r="Q21" i="4"/>
  <c r="M14" i="22"/>
  <c r="I28" i="5"/>
  <c r="H35" i="1"/>
  <c r="O10" i="2"/>
  <c r="CP47" i="3"/>
  <c r="Q72" i="4"/>
  <c r="G35" i="1"/>
  <c r="J32" i="1"/>
  <c r="G21" i="2"/>
  <c r="X73" i="3"/>
  <c r="D38" i="1"/>
  <c r="D115" i="1"/>
  <c r="H64" i="6"/>
  <c r="P69" i="1"/>
  <c r="O53" i="2"/>
  <c r="AX74" i="3"/>
  <c r="Q64" i="4"/>
  <c r="R92" i="1"/>
  <c r="K9" i="2"/>
  <c r="G64" i="2"/>
  <c r="Q17" i="4"/>
  <c r="F27" i="12"/>
  <c r="H49" i="6"/>
  <c r="H71" i="21"/>
  <c r="H74" i="13"/>
  <c r="CM71" i="3"/>
  <c r="CJ71" i="3" s="1"/>
  <c r="O15" i="2"/>
  <c r="F56" i="12"/>
  <c r="R108" i="1"/>
  <c r="K30" i="28"/>
  <c r="W52" i="2"/>
  <c r="BU74" i="3"/>
  <c r="J59" i="1"/>
  <c r="F8" i="1"/>
  <c r="Q13" i="4"/>
  <c r="CM33" i="3"/>
  <c r="CJ33" i="3" s="1"/>
  <c r="CV33" i="3" s="1"/>
  <c r="CP38" i="3"/>
  <c r="G30" i="11"/>
  <c r="N33" i="1"/>
  <c r="V68" i="1"/>
  <c r="K50" i="2"/>
  <c r="H53" i="15"/>
  <c r="N61" i="1"/>
  <c r="D52" i="13"/>
  <c r="O52" i="13" s="1"/>
  <c r="K46" i="2"/>
  <c r="Z74" i="3"/>
  <c r="N110" i="1"/>
  <c r="J9" i="1"/>
  <c r="L69" i="1"/>
  <c r="I41" i="5"/>
  <c r="T31" i="1"/>
  <c r="V55" i="1"/>
  <c r="AR74" i="3"/>
  <c r="N71" i="4"/>
  <c r="F66" i="7"/>
  <c r="G76" i="1"/>
  <c r="J75" i="1"/>
  <c r="J16" i="1"/>
  <c r="U93" i="1"/>
  <c r="J56" i="1"/>
  <c r="T74" i="2"/>
  <c r="W54" i="2"/>
  <c r="R23" i="1"/>
  <c r="J88" i="1"/>
  <c r="U17" i="1"/>
  <c r="J67" i="1"/>
  <c r="O58" i="2"/>
  <c r="O38" i="1"/>
  <c r="R36" i="1"/>
  <c r="N83" i="1"/>
  <c r="W36" i="2"/>
  <c r="F71" i="1"/>
  <c r="G66" i="11"/>
  <c r="I58" i="5"/>
  <c r="F65" i="1"/>
  <c r="CP15" i="3"/>
  <c r="D21" i="3"/>
  <c r="CM58" i="3"/>
  <c r="Q38" i="1"/>
  <c r="V73" i="3"/>
  <c r="CP45" i="3"/>
  <c r="V86" i="1"/>
  <c r="S30" i="2"/>
  <c r="N40" i="4"/>
  <c r="K16" i="6"/>
  <c r="G18" i="11"/>
  <c r="CM18" i="3"/>
  <c r="D64" i="3"/>
  <c r="V53" i="1"/>
  <c r="J91" i="1"/>
  <c r="F126" i="1"/>
  <c r="O41" i="2"/>
  <c r="BX73" i="3"/>
  <c r="Q17" i="1"/>
  <c r="K58" i="2"/>
  <c r="CC73" i="3"/>
  <c r="D58" i="3"/>
  <c r="H100" i="1"/>
  <c r="M73" i="2"/>
  <c r="AY73" i="3"/>
  <c r="M35" i="22"/>
  <c r="K43" i="29"/>
  <c r="D52" i="3"/>
  <c r="F66" i="12"/>
  <c r="J109" i="1"/>
  <c r="W14" i="2"/>
  <c r="O44" i="2"/>
  <c r="BB73" i="3"/>
  <c r="BB75" i="3" s="1"/>
  <c r="E73" i="7"/>
  <c r="I73" i="13"/>
  <c r="G74" i="15"/>
  <c r="D74" i="6"/>
  <c r="F73" i="13"/>
  <c r="J47" i="20"/>
  <c r="F9" i="1"/>
  <c r="O31" i="2"/>
  <c r="N124" i="1"/>
  <c r="N92" i="1"/>
  <c r="E74" i="2"/>
  <c r="U100" i="1"/>
  <c r="P27" i="1"/>
  <c r="I105" i="1"/>
  <c r="W59" i="2"/>
  <c r="N64" i="1"/>
  <c r="V11" i="1"/>
  <c r="O22" i="2"/>
  <c r="N20" i="4"/>
  <c r="CP69" i="3"/>
  <c r="F74" i="5"/>
  <c r="G65" i="11"/>
  <c r="F16" i="16"/>
  <c r="V10" i="1"/>
  <c r="U74" i="1"/>
  <c r="R91" i="1"/>
  <c r="V113" i="1"/>
  <c r="G13" i="2"/>
  <c r="K32" i="2"/>
  <c r="S51" i="2"/>
  <c r="S26" i="2"/>
  <c r="R66" i="1"/>
  <c r="X74" i="3"/>
  <c r="W21" i="2"/>
  <c r="CP17" i="3"/>
  <c r="R52" i="1"/>
  <c r="D117" i="1"/>
  <c r="T74" i="1"/>
  <c r="N58" i="1"/>
  <c r="J87" i="1"/>
  <c r="N109" i="1"/>
  <c r="S8" i="2"/>
  <c r="W27" i="2"/>
  <c r="G47" i="2"/>
  <c r="D55" i="3"/>
  <c r="BN74" i="3"/>
  <c r="U20" i="1"/>
  <c r="L36" i="25"/>
  <c r="V58" i="1"/>
  <c r="J118" i="1"/>
  <c r="G120" i="1"/>
  <c r="CP16" i="3"/>
  <c r="CJ16" i="3" s="1"/>
  <c r="CV16" i="3" s="1"/>
  <c r="Q31" i="1"/>
  <c r="G48" i="2"/>
  <c r="S74" i="1"/>
  <c r="V70" i="1"/>
  <c r="K61" i="6"/>
  <c r="R86" i="1"/>
  <c r="G40" i="2"/>
  <c r="E78" i="1"/>
  <c r="E73" i="5"/>
  <c r="E74" i="15"/>
  <c r="K27" i="6"/>
  <c r="R67" i="1"/>
  <c r="R8" i="1"/>
  <c r="M93" i="1"/>
  <c r="G74" i="3"/>
  <c r="K15" i="28"/>
  <c r="J42" i="1"/>
  <c r="CS73" i="3"/>
  <c r="R68" i="1"/>
  <c r="I35" i="1"/>
  <c r="F90" i="1"/>
  <c r="W33" i="2"/>
  <c r="CP28" i="3"/>
  <c r="K22" i="6"/>
  <c r="N42" i="4"/>
  <c r="F74" i="3"/>
  <c r="J94" i="1"/>
  <c r="G100" i="1"/>
  <c r="S13" i="2"/>
  <c r="O42" i="2"/>
  <c r="CU73" i="3"/>
  <c r="CU75" i="3" s="1"/>
  <c r="R19" i="1"/>
  <c r="N42" i="1"/>
  <c r="R62" i="1"/>
  <c r="D8" i="3"/>
  <c r="Q71" i="4"/>
  <c r="H39" i="1"/>
  <c r="H50" i="1" s="1"/>
  <c r="BL73" i="3"/>
  <c r="H73" i="4"/>
  <c r="CP60" i="3"/>
  <c r="F110" i="1"/>
  <c r="S23" i="2"/>
  <c r="K45" i="2"/>
  <c r="BO73" i="3"/>
  <c r="N25" i="4"/>
  <c r="K56" i="6"/>
  <c r="H11" i="26"/>
  <c r="F20" i="7"/>
  <c r="D68" i="13"/>
  <c r="O68" i="13" s="1"/>
  <c r="CP33" i="3"/>
  <c r="D31" i="3"/>
  <c r="H11" i="6"/>
  <c r="F73" i="22"/>
  <c r="J22" i="20"/>
  <c r="K73" i="22"/>
  <c r="F30" i="12"/>
  <c r="F72" i="16"/>
  <c r="M59" i="22"/>
  <c r="F37" i="1"/>
  <c r="N72" i="1"/>
  <c r="M100" i="1"/>
  <c r="Q117" i="1"/>
  <c r="AD73" i="3"/>
  <c r="I70" i="5"/>
  <c r="D73" i="6"/>
  <c r="D73" i="23"/>
  <c r="V72" i="1"/>
  <c r="G33" i="2"/>
  <c r="W74" i="3"/>
  <c r="I76" i="1"/>
  <c r="F26" i="1"/>
  <c r="K34" i="6"/>
  <c r="F123" i="1"/>
  <c r="W68" i="2"/>
  <c r="H26" i="6"/>
  <c r="F19" i="24"/>
  <c r="D39" i="1"/>
  <c r="D50" i="1" s="1"/>
  <c r="U120" i="1"/>
  <c r="F61" i="1"/>
  <c r="I32" i="5"/>
  <c r="N18" i="4"/>
  <c r="F86" i="1"/>
  <c r="G31" i="1"/>
  <c r="J30" i="1"/>
  <c r="F52" i="27"/>
  <c r="R125" i="1"/>
  <c r="C117" i="1"/>
  <c r="F116" i="1"/>
  <c r="L38" i="1"/>
  <c r="BZ74" i="3"/>
  <c r="CM69" i="3"/>
  <c r="G52" i="11"/>
  <c r="D74" i="14"/>
  <c r="V54" i="14"/>
  <c r="O65" i="2"/>
  <c r="F60" i="7"/>
  <c r="V89" i="1"/>
  <c r="K43" i="2"/>
  <c r="G12" i="1"/>
  <c r="J7" i="1"/>
  <c r="F47" i="1"/>
  <c r="O62" i="2"/>
  <c r="AK74" i="3"/>
  <c r="V44" i="1"/>
  <c r="N12" i="4"/>
  <c r="J72" i="1"/>
  <c r="J92" i="1"/>
  <c r="G37" i="2"/>
  <c r="D66" i="13"/>
  <c r="O66" i="13" s="1"/>
  <c r="AJ74" i="3"/>
  <c r="C27" i="1"/>
  <c r="F25" i="1"/>
  <c r="N95" i="1"/>
  <c r="W15" i="2"/>
  <c r="S44" i="2"/>
  <c r="L20" i="1"/>
  <c r="L14" i="1" s="1"/>
  <c r="L24" i="1" s="1"/>
  <c r="S60" i="2"/>
  <c r="CM21" i="3"/>
  <c r="CJ21" i="3" s="1"/>
  <c r="N64" i="4"/>
  <c r="K64" i="4" s="1"/>
  <c r="U64" i="4" s="1"/>
  <c r="F28" i="7"/>
  <c r="V56" i="14"/>
  <c r="D63" i="3"/>
  <c r="F73" i="26"/>
  <c r="L117" i="1"/>
  <c r="G63" i="2"/>
  <c r="CM10" i="3"/>
  <c r="CP26" i="3"/>
  <c r="AY74" i="3"/>
  <c r="Q41" i="4"/>
  <c r="V114" i="1"/>
  <c r="O24" i="2"/>
  <c r="G46" i="2"/>
  <c r="CB73" i="3"/>
  <c r="CP19" i="3"/>
  <c r="D46" i="3"/>
  <c r="G73" i="6"/>
  <c r="H71" i="15"/>
  <c r="O55" i="2"/>
  <c r="D73" i="28"/>
  <c r="U78" i="1"/>
  <c r="G32" i="2"/>
  <c r="H13" i="6"/>
  <c r="G73" i="19"/>
  <c r="E39" i="1"/>
  <c r="E50" i="1" s="1"/>
  <c r="R73" i="1"/>
  <c r="V95" i="1"/>
  <c r="F119" i="1"/>
  <c r="K16" i="2"/>
  <c r="O35" i="2"/>
  <c r="AX73" i="3"/>
  <c r="H73" i="19"/>
  <c r="F26" i="24"/>
  <c r="V82" i="1"/>
  <c r="O39" i="2"/>
  <c r="F42" i="7"/>
  <c r="N75" i="1"/>
  <c r="K76" i="1"/>
  <c r="S34" i="2"/>
  <c r="K38" i="1"/>
  <c r="N36" i="1"/>
  <c r="V111" i="1"/>
  <c r="F43" i="7"/>
  <c r="N60" i="1"/>
  <c r="J126" i="1"/>
  <c r="S73" i="3"/>
  <c r="D20" i="1"/>
  <c r="G60" i="2"/>
  <c r="E93" i="1"/>
  <c r="AW73" i="3"/>
  <c r="J25" i="1"/>
  <c r="G27" i="1"/>
  <c r="R63" i="1"/>
  <c r="N90" i="1"/>
  <c r="R112" i="1"/>
  <c r="W11" i="2"/>
  <c r="G31" i="2"/>
  <c r="K71" i="2"/>
  <c r="N30" i="4"/>
  <c r="K30" i="4" s="1"/>
  <c r="U30" i="4" s="1"/>
  <c r="E31" i="1"/>
  <c r="K36" i="2"/>
  <c r="D25" i="3"/>
  <c r="F73" i="15"/>
  <c r="N37" i="1"/>
  <c r="M12" i="1"/>
  <c r="R73" i="2"/>
  <c r="U74" i="2"/>
  <c r="F24" i="12"/>
  <c r="U35" i="1"/>
  <c r="C100" i="1"/>
  <c r="F94" i="1"/>
  <c r="O46" i="2"/>
  <c r="CM15" i="3"/>
  <c r="CJ15" i="3" s="1"/>
  <c r="E12" i="1"/>
  <c r="D70" i="3"/>
  <c r="D48" i="13"/>
  <c r="O48" i="13" s="1"/>
  <c r="L18" i="25"/>
  <c r="V15" i="1"/>
  <c r="M130" i="1"/>
  <c r="M132" i="1" s="1"/>
  <c r="BG74" i="3"/>
  <c r="I13" i="5"/>
  <c r="H71" i="6"/>
  <c r="V68" i="14"/>
  <c r="J71" i="20"/>
  <c r="K49" i="6"/>
  <c r="V25" i="14"/>
  <c r="V75" i="1"/>
  <c r="S76" i="1"/>
  <c r="N96" i="1"/>
  <c r="K40" i="2"/>
  <c r="L64" i="25"/>
  <c r="CP62" i="3"/>
  <c r="R63" i="19"/>
  <c r="V59" i="1"/>
  <c r="H117" i="1"/>
  <c r="N48" i="1"/>
  <c r="T27" i="1"/>
  <c r="J58" i="1"/>
  <c r="N97" i="1"/>
  <c r="W17" i="2"/>
  <c r="P117" i="1"/>
  <c r="J11" i="20"/>
  <c r="H55" i="6"/>
  <c r="G59" i="11"/>
  <c r="J39" i="20"/>
  <c r="H20" i="1"/>
  <c r="H120" i="1"/>
  <c r="H29" i="6"/>
  <c r="G12" i="11"/>
  <c r="F83" i="1"/>
  <c r="O117" i="1"/>
  <c r="R116" i="1"/>
  <c r="K25" i="2"/>
  <c r="CR73" i="3"/>
  <c r="AV74" i="3"/>
  <c r="R21" i="19"/>
  <c r="K56" i="2"/>
  <c r="F63" i="7"/>
  <c r="V52" i="14"/>
  <c r="J7" i="20"/>
  <c r="D73" i="20"/>
  <c r="I37" i="5"/>
  <c r="CP30" i="3"/>
  <c r="R19" i="19"/>
  <c r="R41" i="1"/>
  <c r="F77" i="1"/>
  <c r="C78" i="1"/>
  <c r="U130" i="1"/>
  <c r="U132" i="1" s="1"/>
  <c r="K57" i="2"/>
  <c r="CD73" i="3"/>
  <c r="G9" i="11"/>
  <c r="J89" i="1"/>
  <c r="W45" i="2"/>
  <c r="G14" i="11"/>
  <c r="N84" i="1"/>
  <c r="H37" i="15"/>
  <c r="Q120" i="1"/>
  <c r="G51" i="11"/>
  <c r="S9" i="2"/>
  <c r="BS73" i="3"/>
  <c r="M105" i="1"/>
  <c r="F9" i="7"/>
  <c r="K74" i="14"/>
  <c r="CP14" i="3"/>
  <c r="V28" i="1"/>
  <c r="S29" i="1"/>
  <c r="W72" i="2"/>
  <c r="I56" i="5"/>
  <c r="F24" i="16"/>
  <c r="J36" i="1"/>
  <c r="G38" i="1"/>
  <c r="S42" i="2"/>
  <c r="D73" i="18"/>
  <c r="T39" i="1"/>
  <c r="T50" i="1" s="1"/>
  <c r="V48" i="14"/>
  <c r="R11" i="1"/>
  <c r="K12" i="2"/>
  <c r="R56" i="1"/>
  <c r="Q65" i="4"/>
  <c r="F54" i="1"/>
  <c r="V118" i="1"/>
  <c r="S120" i="1"/>
  <c r="I39" i="5"/>
  <c r="M33" i="22"/>
  <c r="M38" i="1"/>
  <c r="O72" i="2"/>
  <c r="J97" i="1"/>
  <c r="F32" i="1"/>
  <c r="C35" i="1"/>
  <c r="V9" i="1"/>
  <c r="R49" i="1"/>
  <c r="CP24" i="3"/>
  <c r="M17" i="1"/>
  <c r="CM31" i="3"/>
  <c r="CJ31" i="3" s="1"/>
  <c r="CV31" i="3" s="1"/>
  <c r="CF74" i="3"/>
  <c r="Q19" i="4"/>
  <c r="I21" i="5"/>
  <c r="K32" i="29"/>
  <c r="F44" i="7"/>
  <c r="U69" i="1"/>
  <c r="F10" i="16"/>
  <c r="N80" i="1"/>
  <c r="R98" i="1"/>
  <c r="O43" i="2"/>
  <c r="CM16" i="3"/>
  <c r="K43" i="6"/>
  <c r="L130" i="1"/>
  <c r="L132" i="1" s="1"/>
  <c r="K53" i="2"/>
  <c r="O29" i="1"/>
  <c r="R28" i="1"/>
  <c r="R99" i="1"/>
  <c r="G20" i="2"/>
  <c r="W56" i="2"/>
  <c r="J23" i="1"/>
  <c r="N49" i="1"/>
  <c r="R70" i="1"/>
  <c r="O74" i="1"/>
  <c r="P120" i="1"/>
  <c r="W62" i="2"/>
  <c r="N74" i="3"/>
  <c r="K60" i="6"/>
  <c r="T73" i="14"/>
  <c r="R8" i="19"/>
  <c r="G37" i="11"/>
  <c r="F39" i="24"/>
  <c r="S59" i="2"/>
  <c r="CP55" i="3"/>
  <c r="N45" i="4"/>
  <c r="V87" i="1"/>
  <c r="N118" i="1"/>
  <c r="K120" i="1"/>
  <c r="G26" i="2"/>
  <c r="N61" i="4"/>
  <c r="N14" i="4"/>
  <c r="M38" i="22"/>
  <c r="BJ74" i="3"/>
  <c r="H14" i="6"/>
  <c r="G57" i="2"/>
  <c r="H17" i="15"/>
  <c r="F15" i="7"/>
  <c r="J21" i="20"/>
  <c r="Q24" i="4"/>
  <c r="J45" i="1"/>
  <c r="V98" i="1"/>
  <c r="CP29" i="3"/>
  <c r="K25" i="6"/>
  <c r="C39" i="1"/>
  <c r="F40" i="1"/>
  <c r="N73" i="1"/>
  <c r="I130" i="1"/>
  <c r="I132" i="1" s="1"/>
  <c r="AV73" i="3"/>
  <c r="CM51" i="3"/>
  <c r="D8" i="13"/>
  <c r="O8" i="13" s="1"/>
  <c r="E20" i="1"/>
  <c r="R60" i="1"/>
  <c r="N101" i="1"/>
  <c r="W20" i="2"/>
  <c r="G62" i="2"/>
  <c r="N13" i="1"/>
  <c r="P100" i="1"/>
  <c r="T117" i="1"/>
  <c r="AF73" i="3"/>
  <c r="Q40" i="4"/>
  <c r="F49" i="12"/>
  <c r="M63" i="22"/>
  <c r="L57" i="25"/>
  <c r="H56" i="15"/>
  <c r="E74" i="22"/>
  <c r="R61" i="1"/>
  <c r="G72" i="2"/>
  <c r="CP18" i="3"/>
  <c r="F58" i="1"/>
  <c r="CP40" i="3"/>
  <c r="CM52" i="3"/>
  <c r="J48" i="20"/>
  <c r="V102" i="1"/>
  <c r="W16" i="2"/>
  <c r="Q53" i="4"/>
  <c r="H28" i="15"/>
  <c r="F37" i="12"/>
  <c r="L39" i="1"/>
  <c r="L50" i="1" s="1"/>
  <c r="N19" i="1"/>
  <c r="F15" i="1"/>
  <c r="O39" i="1"/>
  <c r="R40" i="1"/>
  <c r="V103" i="1"/>
  <c r="F127" i="1"/>
  <c r="O26" i="2"/>
  <c r="S45" i="2"/>
  <c r="K66" i="2"/>
  <c r="V26" i="1"/>
  <c r="J65" i="1"/>
  <c r="Q93" i="1"/>
  <c r="BL74" i="3"/>
  <c r="K44" i="6"/>
  <c r="G42" i="11"/>
  <c r="F30" i="24"/>
  <c r="T29" i="1"/>
  <c r="H76" i="1"/>
  <c r="P130" i="1"/>
  <c r="P132" i="1" s="1"/>
  <c r="BZ73" i="3"/>
  <c r="N17" i="4"/>
  <c r="K17" i="4" s="1"/>
  <c r="U17" i="4" s="1"/>
  <c r="N41" i="4"/>
  <c r="Q66" i="4"/>
  <c r="I60" i="5"/>
  <c r="G60" i="11"/>
  <c r="K62" i="29"/>
  <c r="Q130" i="1"/>
  <c r="Q132" i="1" s="1"/>
  <c r="K62" i="2"/>
  <c r="CP27" i="3"/>
  <c r="D57" i="3"/>
  <c r="H19" i="6"/>
  <c r="D73" i="9"/>
  <c r="V83" i="1"/>
  <c r="N98" i="1"/>
  <c r="C130" i="1"/>
  <c r="F121" i="1"/>
  <c r="S15" i="2"/>
  <c r="K33" i="2"/>
  <c r="W46" i="2"/>
  <c r="CP8" i="3"/>
  <c r="D22" i="3"/>
  <c r="F32" i="7"/>
  <c r="M10" i="22"/>
  <c r="N35" i="4"/>
  <c r="G36" i="11"/>
  <c r="N66" i="4"/>
  <c r="G65" i="2"/>
  <c r="G61" i="11"/>
  <c r="V22" i="14"/>
  <c r="D74" i="17"/>
  <c r="F54" i="12"/>
  <c r="D74" i="12"/>
  <c r="K42" i="28"/>
  <c r="I48" i="5"/>
  <c r="H55" i="28"/>
  <c r="V32" i="1"/>
  <c r="S35" i="1"/>
  <c r="K30" i="2"/>
  <c r="L105" i="1"/>
  <c r="O38" i="2"/>
  <c r="CM30" i="3"/>
  <c r="H49" i="26"/>
  <c r="R42" i="1"/>
  <c r="D93" i="1"/>
  <c r="Q52" i="4"/>
  <c r="V23" i="1"/>
  <c r="J63" i="1"/>
  <c r="R104" i="1"/>
  <c r="O105" i="1"/>
  <c r="G24" i="2"/>
  <c r="R15" i="1"/>
  <c r="I39" i="1"/>
  <c r="I50" i="1" s="1"/>
  <c r="F57" i="1"/>
  <c r="BD73" i="3"/>
  <c r="N47" i="1"/>
  <c r="F45" i="16"/>
  <c r="M29" i="1"/>
  <c r="J64" i="1"/>
  <c r="F73" i="2"/>
  <c r="G73" i="3"/>
  <c r="N29" i="4"/>
  <c r="F54" i="7"/>
  <c r="D74" i="7"/>
  <c r="D17" i="13"/>
  <c r="O17" i="13" s="1"/>
  <c r="R16" i="1"/>
  <c r="V46" i="14"/>
  <c r="H29" i="21"/>
  <c r="J57" i="1"/>
  <c r="E100" i="1"/>
  <c r="V67" i="1"/>
  <c r="F107" i="1"/>
  <c r="G19" i="2"/>
  <c r="Q74" i="2"/>
  <c r="F69" i="12"/>
  <c r="H44" i="15"/>
  <c r="K74" i="22"/>
  <c r="P74" i="14"/>
  <c r="CM28" i="3"/>
  <c r="N10" i="4"/>
  <c r="N72" i="4"/>
  <c r="K72" i="4" s="1"/>
  <c r="U72" i="4" s="1"/>
  <c r="G40" i="11"/>
  <c r="S27" i="1"/>
  <c r="V25" i="1"/>
  <c r="R82" i="1"/>
  <c r="V104" i="1"/>
  <c r="S105" i="1"/>
  <c r="J129" i="1"/>
  <c r="O27" i="2"/>
  <c r="W47" i="2"/>
  <c r="J13" i="1"/>
  <c r="P29" i="1"/>
  <c r="R55" i="1"/>
  <c r="L100" i="1"/>
  <c r="S53" i="2"/>
  <c r="S67" i="2"/>
  <c r="CP12" i="3"/>
  <c r="CM34" i="3"/>
  <c r="CP44" i="3"/>
  <c r="CQ74" i="3"/>
  <c r="CP54" i="3"/>
  <c r="I29" i="5"/>
  <c r="M15" i="22"/>
  <c r="K18" i="28"/>
  <c r="V16" i="14"/>
  <c r="F48" i="16"/>
  <c r="K70" i="28"/>
  <c r="P31" i="1"/>
  <c r="D78" i="1"/>
  <c r="CO73" i="3"/>
  <c r="CP20" i="3"/>
  <c r="K70" i="6"/>
  <c r="H37" i="21"/>
  <c r="CM40" i="3"/>
  <c r="R84" i="1"/>
  <c r="J104" i="1"/>
  <c r="G105" i="1"/>
  <c r="V121" i="1"/>
  <c r="S130" i="1"/>
  <c r="O16" i="2"/>
  <c r="G34" i="2"/>
  <c r="S47" i="2"/>
  <c r="CJ49" i="3"/>
  <c r="F52" i="7"/>
  <c r="CP71" i="3"/>
  <c r="K31" i="6"/>
  <c r="CM63" i="3"/>
  <c r="I12" i="5"/>
  <c r="V49" i="14"/>
  <c r="AC73" i="3"/>
  <c r="K69" i="6"/>
  <c r="O73" i="14"/>
  <c r="O75" i="14" s="1"/>
  <c r="H40" i="15"/>
  <c r="F62" i="12"/>
  <c r="J73" i="22"/>
  <c r="K51" i="28"/>
  <c r="H33" i="6"/>
  <c r="V108" i="1"/>
  <c r="K27" i="2"/>
  <c r="F18" i="1"/>
  <c r="C17" i="1"/>
  <c r="D17" i="1"/>
  <c r="G78" i="1"/>
  <c r="J77" i="1"/>
  <c r="CF73" i="3"/>
  <c r="D27" i="3"/>
  <c r="N21" i="4"/>
  <c r="D69" i="1"/>
  <c r="I117" i="1"/>
  <c r="W73" i="3"/>
  <c r="W75" i="3" s="1"/>
  <c r="K8" i="6"/>
  <c r="J10" i="20"/>
  <c r="CE74" i="3"/>
  <c r="I20" i="1"/>
  <c r="F59" i="1"/>
  <c r="J43" i="1"/>
  <c r="N71" i="1"/>
  <c r="F109" i="1"/>
  <c r="K22" i="2"/>
  <c r="Q26" i="4"/>
  <c r="CP48" i="3"/>
  <c r="CM57" i="3"/>
  <c r="R7" i="1"/>
  <c r="O12" i="1"/>
  <c r="P105" i="1"/>
  <c r="CP11" i="3"/>
  <c r="CP35" i="3"/>
  <c r="G57" i="11"/>
  <c r="K31" i="1"/>
  <c r="N30" i="1"/>
  <c r="V66" i="1"/>
  <c r="R18" i="1"/>
  <c r="O17" i="1"/>
  <c r="V84" i="1"/>
  <c r="F108" i="1"/>
  <c r="K8" i="2"/>
  <c r="S29" i="2"/>
  <c r="W48" i="2"/>
  <c r="M31" i="1"/>
  <c r="F45" i="1"/>
  <c r="F67" i="1"/>
  <c r="R74" i="2"/>
  <c r="CP58" i="3"/>
  <c r="CJ58" i="3" s="1"/>
  <c r="F15" i="12"/>
  <c r="D62" i="13"/>
  <c r="O62" i="13" s="1"/>
  <c r="CP56" i="3"/>
  <c r="CP61" i="3"/>
  <c r="I49" i="5"/>
  <c r="F58" i="12"/>
  <c r="L35" i="1"/>
  <c r="T78" i="1"/>
  <c r="Q20" i="4"/>
  <c r="I72" i="5"/>
  <c r="F31" i="7"/>
  <c r="F26" i="12"/>
  <c r="N85" i="1"/>
  <c r="F106" i="1"/>
  <c r="C115" i="1"/>
  <c r="R122" i="1"/>
  <c r="K17" i="2"/>
  <c r="W34" i="2"/>
  <c r="BS74" i="3"/>
  <c r="D33" i="3"/>
  <c r="F46" i="12"/>
  <c r="AO73" i="3"/>
  <c r="V9" i="14"/>
  <c r="H49" i="15"/>
  <c r="F74" i="11"/>
  <c r="F13" i="16"/>
  <c r="M13" i="22"/>
  <c r="R25" i="19"/>
  <c r="Q25" i="4"/>
  <c r="K25" i="4" s="1"/>
  <c r="U25" i="4" s="1"/>
  <c r="G74" i="14"/>
  <c r="F10" i="27"/>
  <c r="K54" i="28"/>
  <c r="L74" i="28"/>
  <c r="F49" i="1"/>
  <c r="V73" i="2"/>
  <c r="V75" i="2" s="1"/>
  <c r="CA74" i="3"/>
  <c r="F33" i="1"/>
  <c r="N68" i="1"/>
  <c r="F112" i="1"/>
  <c r="O30" i="2"/>
  <c r="U73" i="3"/>
  <c r="D14" i="3"/>
  <c r="R21" i="1"/>
  <c r="O20" i="1"/>
  <c r="J62" i="1"/>
  <c r="J19" i="1"/>
  <c r="R59" i="1"/>
  <c r="I93" i="1"/>
  <c r="S74" i="4"/>
  <c r="N28" i="4"/>
  <c r="Q73" i="19"/>
  <c r="N55" i="1"/>
  <c r="F73" i="3"/>
  <c r="D22" i="13"/>
  <c r="O22" i="13" s="1"/>
  <c r="V36" i="1"/>
  <c r="S38" i="1"/>
  <c r="M120" i="1"/>
  <c r="AQ73" i="3"/>
  <c r="AQ75" i="3" s="1"/>
  <c r="D28" i="13"/>
  <c r="O28" i="13" s="1"/>
  <c r="BC74" i="3"/>
  <c r="F23" i="1"/>
  <c r="K57" i="6"/>
  <c r="S12" i="1"/>
  <c r="V7" i="1"/>
  <c r="V45" i="1"/>
  <c r="J112" i="1"/>
  <c r="O25" i="2"/>
  <c r="CM42" i="3"/>
  <c r="CP52" i="3"/>
  <c r="F12" i="16"/>
  <c r="N9" i="1"/>
  <c r="F73" i="1"/>
  <c r="T115" i="1"/>
  <c r="AP73" i="3"/>
  <c r="I36" i="5"/>
  <c r="F67" i="12"/>
  <c r="F34" i="1"/>
  <c r="L74" i="1"/>
  <c r="K20" i="1"/>
  <c r="N21" i="1"/>
  <c r="V85" i="1"/>
  <c r="J110" i="1"/>
  <c r="O9" i="2"/>
  <c r="W31" i="2"/>
  <c r="W70" i="2"/>
  <c r="K35" i="1"/>
  <c r="N32" i="1"/>
  <c r="N57" i="1"/>
  <c r="W55" i="2"/>
  <c r="I44" i="5"/>
  <c r="F39" i="12"/>
  <c r="H69" i="28"/>
  <c r="G73" i="4"/>
  <c r="G74" i="5"/>
  <c r="H46" i="6"/>
  <c r="E73" i="22"/>
  <c r="P17" i="1"/>
  <c r="P93" i="1"/>
  <c r="G70" i="2"/>
  <c r="CM9" i="3"/>
  <c r="F51" i="7"/>
  <c r="G50" i="2"/>
  <c r="K69" i="2"/>
  <c r="CM11" i="3"/>
  <c r="CM45" i="3"/>
  <c r="L74" i="3"/>
  <c r="D72" i="13"/>
  <c r="O72" i="13" s="1"/>
  <c r="V41" i="14"/>
  <c r="J86" i="1"/>
  <c r="V106" i="1"/>
  <c r="S115" i="1"/>
  <c r="N127" i="1"/>
  <c r="G18" i="2"/>
  <c r="S35" i="2"/>
  <c r="O68" i="2"/>
  <c r="CK74" i="3"/>
  <c r="F74" i="15"/>
  <c r="R74" i="3"/>
  <c r="CP59" i="3"/>
  <c r="N73" i="14"/>
  <c r="H48" i="28"/>
  <c r="BA73" i="3"/>
  <c r="CO74" i="3"/>
  <c r="D73" i="4"/>
  <c r="F22" i="7"/>
  <c r="D53" i="13"/>
  <c r="O53" i="13" s="1"/>
  <c r="M18" i="22"/>
  <c r="H67" i="26"/>
  <c r="K11" i="6"/>
  <c r="H36" i="6"/>
  <c r="D51" i="13"/>
  <c r="O51" i="13" s="1"/>
  <c r="G117" i="1"/>
  <c r="J116" i="1"/>
  <c r="S33" i="2"/>
  <c r="BU73" i="3"/>
  <c r="N26" i="1"/>
  <c r="V64" i="1"/>
  <c r="P20" i="1"/>
  <c r="N44" i="1"/>
  <c r="W60" i="2"/>
  <c r="E73" i="4"/>
  <c r="K53" i="6"/>
  <c r="BF73" i="3"/>
  <c r="F9" i="27"/>
  <c r="N41" i="1"/>
  <c r="BG73" i="3"/>
  <c r="Q69" i="4"/>
  <c r="H8" i="6"/>
  <c r="L29" i="1"/>
  <c r="N70" i="1"/>
  <c r="K74" i="1"/>
  <c r="N10" i="1"/>
  <c r="R47" i="1"/>
  <c r="Q78" i="1"/>
  <c r="K117" i="1"/>
  <c r="N116" i="1"/>
  <c r="S28" i="2"/>
  <c r="S68" i="2"/>
  <c r="F46" i="16"/>
  <c r="K35" i="6"/>
  <c r="G73" i="15"/>
  <c r="F13" i="1"/>
  <c r="J49" i="1"/>
  <c r="R77" i="1"/>
  <c r="O78" i="1"/>
  <c r="BV73" i="3"/>
  <c r="F66" i="1"/>
  <c r="F88" i="1"/>
  <c r="J111" i="1"/>
  <c r="O11" i="2"/>
  <c r="W32" i="2"/>
  <c r="V16" i="1"/>
  <c r="V46" i="1"/>
  <c r="I52" i="5"/>
  <c r="K71" i="6"/>
  <c r="L74" i="22"/>
  <c r="N8" i="4"/>
  <c r="N48" i="4"/>
  <c r="I59" i="5"/>
  <c r="D56" i="13"/>
  <c r="O56" i="13" s="1"/>
  <c r="O60" i="2"/>
  <c r="K74" i="3"/>
  <c r="Q23" i="4"/>
  <c r="F31" i="16"/>
  <c r="H10" i="26"/>
  <c r="AC74" i="3"/>
  <c r="K37" i="6"/>
  <c r="F9" i="12"/>
  <c r="V8" i="14"/>
  <c r="J55" i="20"/>
  <c r="F87" i="1"/>
  <c r="R107" i="1"/>
  <c r="J128" i="1"/>
  <c r="W18" i="2"/>
  <c r="O36" i="2"/>
  <c r="L74" i="2"/>
  <c r="O54" i="2"/>
  <c r="N73" i="3"/>
  <c r="F40" i="24"/>
  <c r="H73" i="13"/>
  <c r="H55" i="21"/>
  <c r="K24" i="29"/>
  <c r="AF74" i="3"/>
  <c r="I65" i="5"/>
  <c r="V72" i="14"/>
  <c r="BM73" i="3"/>
  <c r="D13" i="3"/>
  <c r="Q14" i="4"/>
  <c r="I20" i="5"/>
  <c r="H52" i="28"/>
  <c r="D59" i="13"/>
  <c r="O59" i="13" s="1"/>
  <c r="F42" i="16"/>
  <c r="M22" i="22"/>
  <c r="J59" i="20"/>
  <c r="F20" i="27"/>
  <c r="K13" i="6"/>
  <c r="F25" i="12"/>
  <c r="G74" i="4"/>
  <c r="H65" i="6"/>
  <c r="G23" i="11"/>
  <c r="R17" i="19"/>
  <c r="M43" i="22"/>
  <c r="E105" i="1"/>
  <c r="S52" i="2"/>
  <c r="M73" i="3"/>
  <c r="CM13" i="3"/>
  <c r="BP74" i="3"/>
  <c r="I73" i="4"/>
  <c r="V45" i="14"/>
  <c r="R88" i="1"/>
  <c r="J99" i="1"/>
  <c r="V110" i="1"/>
  <c r="N123" i="1"/>
  <c r="G10" i="2"/>
  <c r="S19" i="2"/>
  <c r="K29" i="2"/>
  <c r="W38" i="2"/>
  <c r="O48" i="2"/>
  <c r="W58" i="2"/>
  <c r="D64" i="13"/>
  <c r="O64" i="13" s="1"/>
  <c r="F32" i="16"/>
  <c r="CP72" i="3"/>
  <c r="CJ72" i="3" s="1"/>
  <c r="N43" i="4"/>
  <c r="H38" i="6"/>
  <c r="D10" i="13"/>
  <c r="O10" i="13" s="1"/>
  <c r="BX74" i="3"/>
  <c r="Q47" i="4"/>
  <c r="W65" i="2"/>
  <c r="N58" i="4"/>
  <c r="F55" i="27"/>
  <c r="F27" i="7"/>
  <c r="G73" i="13"/>
  <c r="K37" i="29"/>
  <c r="R64" i="19"/>
  <c r="F51" i="24"/>
  <c r="J36" i="20"/>
  <c r="CD74" i="3"/>
  <c r="H34" i="6"/>
  <c r="I100" i="1"/>
  <c r="U105" i="1"/>
  <c r="M117" i="1"/>
  <c r="Z73" i="3"/>
  <c r="CI74" i="3"/>
  <c r="Q8" i="4"/>
  <c r="Q48" i="4"/>
  <c r="K48" i="4" s="1"/>
  <c r="U48" i="4" s="1"/>
  <c r="N89" i="1"/>
  <c r="F101" i="1"/>
  <c r="R111" i="1"/>
  <c r="J124" i="1"/>
  <c r="W10" i="2"/>
  <c r="O20" i="2"/>
  <c r="G30" i="2"/>
  <c r="S39" i="2"/>
  <c r="K49" i="2"/>
  <c r="CP9" i="3"/>
  <c r="J73" i="4"/>
  <c r="I74" i="4"/>
  <c r="K29" i="6"/>
  <c r="S73" i="4"/>
  <c r="I53" i="5"/>
  <c r="M73" i="14"/>
  <c r="CP41" i="3"/>
  <c r="CN74" i="3"/>
  <c r="CM54" i="3"/>
  <c r="I27" i="5"/>
  <c r="S66" i="2"/>
  <c r="K17" i="6"/>
  <c r="V30" i="14"/>
  <c r="K25" i="29"/>
  <c r="H12" i="28"/>
  <c r="F37" i="7"/>
  <c r="I73" i="20"/>
  <c r="J41" i="20"/>
  <c r="L43" i="25"/>
  <c r="F40" i="7"/>
  <c r="F65" i="12"/>
  <c r="U73" i="14"/>
  <c r="H50" i="15"/>
  <c r="Q115" i="1"/>
  <c r="I120" i="1"/>
  <c r="J74" i="2"/>
  <c r="W64" i="2"/>
  <c r="AM73" i="3"/>
  <c r="I66" i="5"/>
  <c r="R80" i="1"/>
  <c r="J90" i="1"/>
  <c r="V101" i="1"/>
  <c r="N112" i="1"/>
  <c r="F125" i="1"/>
  <c r="S11" i="2"/>
  <c r="K21" i="2"/>
  <c r="W30" i="2"/>
  <c r="O40" i="2"/>
  <c r="G71" i="2"/>
  <c r="M74" i="3"/>
  <c r="CM66" i="3"/>
  <c r="CJ66" i="3" s="1"/>
  <c r="I30" i="5"/>
  <c r="K33" i="6"/>
  <c r="D74" i="22"/>
  <c r="M54" i="22"/>
  <c r="Q74" i="3"/>
  <c r="N70" i="4"/>
  <c r="N27" i="4"/>
  <c r="L20" i="25"/>
  <c r="G53" i="2"/>
  <c r="O67" i="2"/>
  <c r="Q62" i="4"/>
  <c r="K21" i="6"/>
  <c r="G13" i="11"/>
  <c r="I64" i="5"/>
  <c r="R30" i="19"/>
  <c r="I47" i="5"/>
  <c r="F58" i="7"/>
  <c r="M27" i="22"/>
  <c r="V34" i="14"/>
  <c r="E74" i="7"/>
  <c r="Q74" i="14"/>
  <c r="F71" i="12"/>
  <c r="K55" i="2"/>
  <c r="AZ73" i="3"/>
  <c r="Q11" i="4"/>
  <c r="I10" i="5"/>
  <c r="R13" i="19"/>
  <c r="N81" i="1"/>
  <c r="F91" i="1"/>
  <c r="R102" i="1"/>
  <c r="J113" i="1"/>
  <c r="V125" i="1"/>
  <c r="O12" i="2"/>
  <c r="G22" i="2"/>
  <c r="S31" i="2"/>
  <c r="K41" i="2"/>
  <c r="O61" i="2"/>
  <c r="AD74" i="3"/>
  <c r="Q32" i="4"/>
  <c r="K47" i="6"/>
  <c r="AE74" i="3"/>
  <c r="K58" i="6"/>
  <c r="K55" i="6"/>
  <c r="G72" i="11"/>
  <c r="W53" i="2"/>
  <c r="K68" i="2"/>
  <c r="G19" i="11"/>
  <c r="M74" i="13"/>
  <c r="V44" i="14"/>
  <c r="G74" i="19"/>
  <c r="M47" i="22"/>
  <c r="E74" i="5"/>
  <c r="F68" i="7"/>
  <c r="I74" i="19"/>
  <c r="L25" i="25"/>
  <c r="J42" i="20"/>
  <c r="F72" i="27"/>
  <c r="R61" i="19"/>
  <c r="F59" i="24"/>
  <c r="N73" i="2"/>
  <c r="BN73" i="3"/>
  <c r="D43" i="3"/>
  <c r="D48" i="3"/>
  <c r="H74" i="4"/>
  <c r="G24" i="11"/>
  <c r="D23" i="13"/>
  <c r="O23" i="13" s="1"/>
  <c r="V53" i="14"/>
  <c r="J82" i="1"/>
  <c r="V91" i="1"/>
  <c r="N103" i="1"/>
  <c r="F114" i="1"/>
  <c r="R126" i="1"/>
  <c r="K13" i="2"/>
  <c r="W22" i="2"/>
  <c r="O32" i="2"/>
  <c r="G42" i="2"/>
  <c r="W51" i="2"/>
  <c r="CM25" i="3"/>
  <c r="AZ74" i="3"/>
  <c r="Q34" i="4"/>
  <c r="N59" i="4"/>
  <c r="K51" i="6"/>
  <c r="K57" i="28"/>
  <c r="AU74" i="3"/>
  <c r="Q28" i="4"/>
  <c r="I8" i="5"/>
  <c r="K62" i="6"/>
  <c r="G8" i="11"/>
  <c r="F19" i="12"/>
  <c r="J46" i="20"/>
  <c r="P74" i="2"/>
  <c r="S54" i="2"/>
  <c r="Q73" i="3"/>
  <c r="BY74" i="3"/>
  <c r="Q35" i="4"/>
  <c r="D65" i="13"/>
  <c r="O65" i="13" s="1"/>
  <c r="H31" i="6"/>
  <c r="H13" i="15"/>
  <c r="H13" i="28"/>
  <c r="R27" i="19"/>
  <c r="G38" i="11"/>
  <c r="H18" i="6"/>
  <c r="F54" i="16"/>
  <c r="D74" i="16"/>
  <c r="BI74" i="3"/>
  <c r="I69" i="5"/>
  <c r="F61" i="7"/>
  <c r="G43" i="11"/>
  <c r="F20" i="16"/>
  <c r="R24" i="19"/>
  <c r="F37" i="27"/>
  <c r="CM70" i="3"/>
  <c r="D46" i="13"/>
  <c r="O46" i="13" s="1"/>
  <c r="H10" i="15"/>
  <c r="M51" i="22"/>
  <c r="S58" i="2"/>
  <c r="G69" i="2"/>
  <c r="E74" i="3"/>
  <c r="D54" i="3"/>
  <c r="K42" i="6"/>
  <c r="H55" i="15"/>
  <c r="H25" i="28"/>
  <c r="F36" i="7"/>
  <c r="G69" i="11"/>
  <c r="H62" i="6"/>
  <c r="I61" i="5"/>
  <c r="M74" i="6"/>
  <c r="D61" i="13"/>
  <c r="O61" i="13" s="1"/>
  <c r="N74" i="14"/>
  <c r="F49" i="16"/>
  <c r="J29" i="20"/>
  <c r="H37" i="26"/>
  <c r="CC74" i="3"/>
  <c r="N51" i="4"/>
  <c r="K64" i="29"/>
  <c r="K73" i="13"/>
  <c r="F48" i="7"/>
  <c r="R14" i="19"/>
  <c r="R65" i="19"/>
  <c r="D51" i="3"/>
  <c r="BW74" i="3"/>
  <c r="Q16" i="4"/>
  <c r="K16" i="4" s="1"/>
  <c r="U16" i="4" s="1"/>
  <c r="Q63" i="4"/>
  <c r="F73" i="6"/>
  <c r="K48" i="6"/>
  <c r="F36" i="16"/>
  <c r="F53" i="24"/>
  <c r="CP64" i="3"/>
  <c r="D67" i="3"/>
  <c r="I46" i="5"/>
  <c r="F8" i="7"/>
  <c r="D49" i="13"/>
  <c r="O49" i="13" s="1"/>
  <c r="J65" i="20"/>
  <c r="H23" i="26"/>
  <c r="O59" i="2"/>
  <c r="S70" i="2"/>
  <c r="D10" i="3"/>
  <c r="S74" i="3"/>
  <c r="N46" i="4"/>
  <c r="N73" i="13"/>
  <c r="F57" i="16"/>
  <c r="H38" i="28"/>
  <c r="F57" i="7"/>
  <c r="F10" i="12"/>
  <c r="D40" i="13"/>
  <c r="O40" i="13" s="1"/>
  <c r="K64" i="6"/>
  <c r="H58" i="15"/>
  <c r="F70" i="16"/>
  <c r="R69" i="19"/>
  <c r="H58" i="28"/>
  <c r="H28" i="28"/>
  <c r="CR74" i="3"/>
  <c r="N53" i="4"/>
  <c r="H50" i="6"/>
  <c r="H64" i="21"/>
  <c r="R15" i="19"/>
  <c r="F60" i="24"/>
  <c r="F36" i="12"/>
  <c r="D74" i="15"/>
  <c r="H54" i="15"/>
  <c r="G64" i="11"/>
  <c r="F56" i="16"/>
  <c r="CM49" i="3"/>
  <c r="L74" i="4"/>
  <c r="D54" i="13"/>
  <c r="E74" i="13"/>
  <c r="H25" i="15"/>
  <c r="W49" i="2"/>
  <c r="G61" i="2"/>
  <c r="O71" i="2"/>
  <c r="AI74" i="3"/>
  <c r="F67" i="7"/>
  <c r="F20" i="12"/>
  <c r="D42" i="13"/>
  <c r="O42" i="13" s="1"/>
  <c r="H46" i="26"/>
  <c r="H67" i="6"/>
  <c r="D73" i="15"/>
  <c r="H7" i="15"/>
  <c r="G73" i="22"/>
  <c r="J73" i="14"/>
  <c r="H64" i="15"/>
  <c r="I73" i="19"/>
  <c r="R43" i="19"/>
  <c r="F70" i="24"/>
  <c r="M73" i="4"/>
  <c r="K52" i="6"/>
  <c r="F43" i="16"/>
  <c r="Q49" i="4"/>
  <c r="G10" i="11"/>
  <c r="F73" i="25"/>
  <c r="F50" i="12"/>
  <c r="R35" i="19"/>
  <c r="G71" i="11"/>
  <c r="V18" i="14"/>
  <c r="T74" i="14"/>
  <c r="J26" i="20"/>
  <c r="CM36" i="3"/>
  <c r="CJ36" i="3" s="1"/>
  <c r="CP51" i="3"/>
  <c r="N23" i="4"/>
  <c r="Q39" i="4"/>
  <c r="F34" i="7"/>
  <c r="V38" i="14"/>
  <c r="H32" i="15"/>
  <c r="O51" i="2"/>
  <c r="W61" i="2"/>
  <c r="K72" i="2"/>
  <c r="D36" i="3"/>
  <c r="AW74" i="3"/>
  <c r="Q50" i="4"/>
  <c r="F40" i="12"/>
  <c r="J51" i="20"/>
  <c r="M66" i="22"/>
  <c r="K15" i="6"/>
  <c r="L45" i="25"/>
  <c r="F7" i="7"/>
  <c r="D73" i="7"/>
  <c r="G21" i="11"/>
  <c r="D26" i="13"/>
  <c r="O26" i="13" s="1"/>
  <c r="R40" i="19"/>
  <c r="G73" i="21"/>
  <c r="R9" i="19"/>
  <c r="J74" i="19"/>
  <c r="F68" i="24"/>
  <c r="J70" i="20"/>
  <c r="F10" i="24"/>
  <c r="K44" i="28"/>
  <c r="F32" i="24"/>
  <c r="L27" i="25"/>
  <c r="F57" i="12"/>
  <c r="J74" i="6"/>
  <c r="F42" i="24"/>
  <c r="F73" i="28"/>
  <c r="J35" i="20"/>
  <c r="L29" i="25"/>
  <c r="I57" i="5"/>
  <c r="F50" i="7"/>
  <c r="G53" i="11"/>
  <c r="H38" i="21"/>
  <c r="K9" i="28"/>
  <c r="K52" i="2"/>
  <c r="S62" i="2"/>
  <c r="E73" i="3"/>
  <c r="D7" i="3"/>
  <c r="BK74" i="3"/>
  <c r="H59" i="6"/>
  <c r="J27" i="20"/>
  <c r="F52" i="12"/>
  <c r="F25" i="16"/>
  <c r="K18" i="6"/>
  <c r="G48" i="11"/>
  <c r="M74" i="14"/>
  <c r="K68" i="29"/>
  <c r="D74" i="4"/>
  <c r="F16" i="7"/>
  <c r="G35" i="11"/>
  <c r="K36" i="29"/>
  <c r="K74" i="19"/>
  <c r="F36" i="24"/>
  <c r="D62" i="3"/>
  <c r="CM26" i="3"/>
  <c r="F62" i="27"/>
  <c r="F28" i="27"/>
  <c r="H43" i="28"/>
  <c r="K45" i="6"/>
  <c r="F24" i="24"/>
  <c r="F38" i="27"/>
  <c r="S50" i="2"/>
  <c r="K60" i="2"/>
  <c r="W69" i="2"/>
  <c r="D18" i="3"/>
  <c r="N22" i="4"/>
  <c r="M74" i="4"/>
  <c r="Q70" i="4"/>
  <c r="F48" i="12"/>
  <c r="D35" i="13"/>
  <c r="O35" i="13" s="1"/>
  <c r="F45" i="7"/>
  <c r="F31" i="12"/>
  <c r="F73" i="14"/>
  <c r="V21" i="14"/>
  <c r="E74" i="16"/>
  <c r="R51" i="19"/>
  <c r="H10" i="6"/>
  <c r="H41" i="6"/>
  <c r="D74" i="9"/>
  <c r="G62" i="11"/>
  <c r="J15" i="20"/>
  <c r="F74" i="21"/>
  <c r="K23" i="28"/>
  <c r="I9" i="5"/>
  <c r="F49" i="7"/>
  <c r="G7" i="11"/>
  <c r="D73" i="11"/>
  <c r="F44" i="12"/>
  <c r="V28" i="14"/>
  <c r="E73" i="15"/>
  <c r="F27" i="16"/>
  <c r="J52" i="20"/>
  <c r="F25" i="27"/>
  <c r="F39" i="27"/>
  <c r="L26" i="25"/>
  <c r="R29" i="19"/>
  <c r="K36" i="28"/>
  <c r="K55" i="28"/>
  <c r="D41" i="3"/>
  <c r="D47" i="3"/>
  <c r="I73" i="6"/>
  <c r="H7" i="6"/>
  <c r="J45" i="20"/>
  <c r="L8" i="25"/>
  <c r="L39" i="25"/>
  <c r="R68" i="19"/>
  <c r="H44" i="26"/>
  <c r="F58" i="27"/>
  <c r="K38" i="6"/>
  <c r="G26" i="11"/>
  <c r="H62" i="15"/>
  <c r="E73" i="13"/>
  <c r="D7" i="13"/>
  <c r="H46" i="15"/>
  <c r="L9" i="25"/>
  <c r="H61" i="26"/>
  <c r="I73" i="14"/>
  <c r="F55" i="16"/>
  <c r="H62" i="28"/>
  <c r="T73" i="4"/>
  <c r="I23" i="5"/>
  <c r="H32" i="28"/>
  <c r="H35" i="28"/>
  <c r="D73" i="16"/>
  <c r="F7" i="16"/>
  <c r="L66" i="25"/>
  <c r="M73" i="19"/>
  <c r="M49" i="22"/>
  <c r="F64" i="24"/>
  <c r="F74" i="26"/>
  <c r="H20" i="6"/>
  <c r="E20" i="6" s="1"/>
  <c r="O20" i="6" s="1"/>
  <c r="F30" i="7"/>
  <c r="H56" i="21"/>
  <c r="I43" i="5"/>
  <c r="K73" i="19"/>
  <c r="G41" i="11"/>
  <c r="L74" i="14"/>
  <c r="R67" i="19"/>
  <c r="L17" i="25"/>
  <c r="H23" i="6"/>
  <c r="K54" i="6"/>
  <c r="L74" i="6"/>
  <c r="H29" i="15"/>
  <c r="R23" i="19"/>
  <c r="H74" i="19"/>
  <c r="F12" i="24"/>
  <c r="F14" i="24"/>
  <c r="F19" i="16"/>
  <c r="R48" i="19"/>
  <c r="J64" i="20"/>
  <c r="H16" i="21"/>
  <c r="F32" i="27"/>
  <c r="K53" i="29"/>
  <c r="D17" i="3"/>
  <c r="H22" i="6"/>
  <c r="CM35" i="3"/>
  <c r="CJ35" i="3" s="1"/>
  <c r="CM53" i="3"/>
  <c r="N19" i="4"/>
  <c r="F38" i="7"/>
  <c r="K71" i="28"/>
  <c r="Q67" i="4"/>
  <c r="H62" i="21"/>
  <c r="I67" i="5"/>
  <c r="G39" i="11"/>
  <c r="H70" i="15"/>
  <c r="K48" i="29"/>
  <c r="V32" i="14"/>
  <c r="V69" i="14"/>
  <c r="F21" i="16"/>
  <c r="G47" i="11"/>
  <c r="D36" i="13"/>
  <c r="O36" i="13" s="1"/>
  <c r="V14" i="14"/>
  <c r="F54" i="27"/>
  <c r="D74" i="27"/>
  <c r="F37" i="24"/>
  <c r="K16" i="29"/>
  <c r="CP65" i="3"/>
  <c r="G55" i="11"/>
  <c r="V20" i="14"/>
  <c r="V65" i="14"/>
  <c r="E73" i="20"/>
  <c r="G74" i="21"/>
  <c r="M30" i="22"/>
  <c r="F28" i="16"/>
  <c r="H28" i="21"/>
  <c r="M45" i="22"/>
  <c r="D20" i="3"/>
  <c r="D26" i="3"/>
  <c r="U74" i="3"/>
  <c r="I22" i="5"/>
  <c r="K39" i="6"/>
  <c r="BF74" i="3"/>
  <c r="F46" i="7"/>
  <c r="K41" i="6"/>
  <c r="G63" i="11"/>
  <c r="F8" i="16"/>
  <c r="F50" i="27"/>
  <c r="H48" i="26"/>
  <c r="N31" i="4"/>
  <c r="N73" i="6"/>
  <c r="D74" i="11"/>
  <c r="G54" i="11"/>
  <c r="L74" i="13"/>
  <c r="F38" i="16"/>
  <c r="F56" i="24"/>
  <c r="E74" i="11"/>
  <c r="D38" i="13"/>
  <c r="O38" i="13" s="1"/>
  <c r="V29" i="14"/>
  <c r="H11" i="28"/>
  <c r="H28" i="6"/>
  <c r="G28" i="11"/>
  <c r="N74" i="13"/>
  <c r="J67" i="20"/>
  <c r="F57" i="24"/>
  <c r="I33" i="5"/>
  <c r="E73" i="19"/>
  <c r="K62" i="28"/>
  <c r="R16" i="19"/>
  <c r="H17" i="21"/>
  <c r="F47" i="24"/>
  <c r="H65" i="28"/>
  <c r="F39" i="16"/>
  <c r="F31" i="24"/>
  <c r="R18" i="19"/>
  <c r="H19" i="21"/>
  <c r="R70" i="19"/>
  <c r="H34" i="21"/>
  <c r="AG74" i="3"/>
  <c r="G16" i="11"/>
  <c r="BR74" i="3"/>
  <c r="I45" i="5"/>
  <c r="G45" i="11"/>
  <c r="H73" i="14"/>
  <c r="R31" i="19"/>
  <c r="M11" i="22"/>
  <c r="F46" i="27"/>
  <c r="V35" i="14"/>
  <c r="R33" i="19"/>
  <c r="F65" i="7"/>
  <c r="M9" i="22"/>
  <c r="H65" i="26"/>
  <c r="D23" i="3"/>
  <c r="D44" i="3"/>
  <c r="N54" i="4"/>
  <c r="O74" i="4"/>
  <c r="R45" i="19"/>
  <c r="J57" i="20"/>
  <c r="H61" i="28"/>
  <c r="V10" i="14"/>
  <c r="H22" i="15"/>
  <c r="N26" i="4"/>
  <c r="H52" i="6"/>
  <c r="M39" i="22"/>
  <c r="F55" i="7"/>
  <c r="V15" i="14"/>
  <c r="H68" i="28"/>
  <c r="F71" i="7"/>
  <c r="J32" i="20"/>
  <c r="H29" i="26"/>
  <c r="F8" i="27"/>
  <c r="K29" i="29"/>
  <c r="D56" i="3"/>
  <c r="N55" i="4"/>
  <c r="J73" i="13"/>
  <c r="M53" i="22"/>
  <c r="L60" i="25"/>
  <c r="CM59" i="3"/>
  <c r="D18" i="13"/>
  <c r="O18" i="13" s="1"/>
  <c r="H65" i="15"/>
  <c r="F74" i="6"/>
  <c r="G20" i="11"/>
  <c r="F62" i="7"/>
  <c r="D24" i="13"/>
  <c r="O24" i="13" s="1"/>
  <c r="V59" i="14"/>
  <c r="P73" i="19"/>
  <c r="K45" i="28"/>
  <c r="H63" i="6"/>
  <c r="K40" i="29"/>
  <c r="H48" i="21"/>
  <c r="H8" i="21"/>
  <c r="K10" i="28"/>
  <c r="I62" i="5"/>
  <c r="G34" i="11"/>
  <c r="R42" i="19"/>
  <c r="H51" i="21"/>
  <c r="K65" i="28"/>
  <c r="M61" i="22"/>
  <c r="CM20" i="3"/>
  <c r="F9" i="16"/>
  <c r="L73" i="6"/>
  <c r="K7" i="6"/>
  <c r="M55" i="22"/>
  <c r="F49" i="24"/>
  <c r="K8" i="29"/>
  <c r="H33" i="28"/>
  <c r="H32" i="21"/>
  <c r="K69" i="29"/>
  <c r="H52" i="21"/>
  <c r="CM17" i="3"/>
  <c r="F26" i="16"/>
  <c r="G44" i="11"/>
  <c r="D74" i="18"/>
  <c r="H28" i="26"/>
  <c r="I31" i="5"/>
  <c r="H72" i="6"/>
  <c r="J43" i="20"/>
  <c r="H51" i="15"/>
  <c r="L21" i="25"/>
  <c r="F17" i="24"/>
  <c r="H35" i="26"/>
  <c r="M34" i="22"/>
  <c r="D74" i="23"/>
  <c r="F70" i="27"/>
  <c r="F60" i="16"/>
  <c r="K35" i="28"/>
  <c r="J33" i="20"/>
  <c r="H22" i="21"/>
  <c r="F22" i="24"/>
  <c r="K41" i="29"/>
  <c r="D50" i="3"/>
  <c r="BQ74" i="3"/>
  <c r="D68" i="3"/>
  <c r="N52" i="4"/>
  <c r="R39" i="19"/>
  <c r="R66" i="19"/>
  <c r="J53" i="20"/>
  <c r="L11" i="25"/>
  <c r="H49" i="28"/>
  <c r="AH74" i="3"/>
  <c r="F21" i="7"/>
  <c r="F34" i="16"/>
  <c r="Q61" i="4"/>
  <c r="K50" i="6"/>
  <c r="E73" i="16"/>
  <c r="R62" i="19"/>
  <c r="M57" i="22"/>
  <c r="H43" i="26"/>
  <c r="J73" i="29"/>
  <c r="F7" i="12"/>
  <c r="D73" i="12"/>
  <c r="D73" i="14"/>
  <c r="V7" i="14"/>
  <c r="H50" i="28"/>
  <c r="H24" i="6"/>
  <c r="R49" i="19"/>
  <c r="F59" i="12"/>
  <c r="H16" i="26"/>
  <c r="L63" i="25"/>
  <c r="F67" i="27"/>
  <c r="Q56" i="4"/>
  <c r="K24" i="6"/>
  <c r="K63" i="6"/>
  <c r="F73" i="20"/>
  <c r="D73" i="27"/>
  <c r="D75" i="27" s="1"/>
  <c r="F7" i="27"/>
  <c r="H71" i="28"/>
  <c r="CM29" i="3"/>
  <c r="CS74" i="3"/>
  <c r="CM56" i="3"/>
  <c r="CM65" i="3"/>
  <c r="F64" i="7"/>
  <c r="H31" i="15"/>
  <c r="N50" i="4"/>
  <c r="N68" i="4"/>
  <c r="K59" i="6"/>
  <c r="G68" i="11"/>
  <c r="H10" i="21"/>
  <c r="M73" i="28"/>
  <c r="I55" i="5"/>
  <c r="F64" i="12"/>
  <c r="F37" i="16"/>
  <c r="H42" i="6"/>
  <c r="F8" i="24"/>
  <c r="K17" i="28"/>
  <c r="L73" i="14"/>
  <c r="H57" i="15"/>
  <c r="K74" i="25"/>
  <c r="H41" i="26"/>
  <c r="K53" i="28"/>
  <c r="K59" i="28"/>
  <c r="K50" i="29"/>
  <c r="J9" i="20"/>
  <c r="H11" i="21"/>
  <c r="P74" i="19"/>
  <c r="J31" i="20"/>
  <c r="F15" i="24"/>
  <c r="L55" i="25"/>
  <c r="H53" i="21"/>
  <c r="F51" i="27"/>
  <c r="D35" i="3"/>
  <c r="D65" i="3"/>
  <c r="Q59" i="4"/>
  <c r="K26" i="6"/>
  <c r="K65" i="6"/>
  <c r="G50" i="11"/>
  <c r="H73" i="5"/>
  <c r="D73" i="8"/>
  <c r="D75" i="8" s="1"/>
  <c r="H35" i="15"/>
  <c r="I50" i="5"/>
  <c r="H61" i="6"/>
  <c r="J16" i="20"/>
  <c r="D73" i="24"/>
  <c r="F7" i="24"/>
  <c r="L47" i="25"/>
  <c r="K51" i="29"/>
  <c r="F74" i="4"/>
  <c r="F51" i="16"/>
  <c r="H45" i="6"/>
  <c r="F52" i="24"/>
  <c r="F35" i="16"/>
  <c r="H57" i="28"/>
  <c r="K48" i="28"/>
  <c r="M36" i="22"/>
  <c r="H27" i="28"/>
  <c r="F63" i="12"/>
  <c r="D30" i="13"/>
  <c r="O30" i="13" s="1"/>
  <c r="D55" i="13"/>
  <c r="O55" i="13" s="1"/>
  <c r="V66" i="14"/>
  <c r="R28" i="19"/>
  <c r="H68" i="15"/>
  <c r="F18" i="27"/>
  <c r="R11" i="19"/>
  <c r="H20" i="28"/>
  <c r="H73" i="20"/>
  <c r="J58" i="20"/>
  <c r="H59" i="21"/>
  <c r="D32" i="3"/>
  <c r="Q60" i="4"/>
  <c r="I16" i="5"/>
  <c r="K67" i="6"/>
  <c r="I74" i="14"/>
  <c r="R50" i="19"/>
  <c r="J24" i="20"/>
  <c r="M31" i="22"/>
  <c r="K28" i="29"/>
  <c r="CM23" i="3"/>
  <c r="CM44" i="3"/>
  <c r="N13" i="4"/>
  <c r="I71" i="5"/>
  <c r="F8" i="12"/>
  <c r="G73" i="20"/>
  <c r="M42" i="22"/>
  <c r="E74" i="26"/>
  <c r="Q55" i="4"/>
  <c r="H20" i="21"/>
  <c r="F18" i="24"/>
  <c r="F58" i="16"/>
  <c r="K71" i="29"/>
  <c r="J14" i="20"/>
  <c r="F72" i="24"/>
  <c r="F74" i="14"/>
  <c r="F47" i="16"/>
  <c r="H58" i="26"/>
  <c r="H42" i="26"/>
  <c r="J19" i="20"/>
  <c r="H26" i="21"/>
  <c r="F74" i="19"/>
  <c r="J12" i="20"/>
  <c r="J62" i="20"/>
  <c r="H65" i="21"/>
  <c r="M37" i="22"/>
  <c r="D29" i="3"/>
  <c r="I74" i="3"/>
  <c r="D71" i="3"/>
  <c r="H37" i="6"/>
  <c r="R52" i="19"/>
  <c r="F21" i="24"/>
  <c r="F64" i="27"/>
  <c r="K39" i="29"/>
  <c r="CM38" i="3"/>
  <c r="CM68" i="3"/>
  <c r="F16" i="12"/>
  <c r="D32" i="13"/>
  <c r="O32" i="13" s="1"/>
  <c r="H61" i="15"/>
  <c r="D73" i="19"/>
  <c r="R7" i="19"/>
  <c r="L22" i="25"/>
  <c r="Q37" i="4"/>
  <c r="N56" i="4"/>
  <c r="K32" i="6"/>
  <c r="F74" i="13"/>
  <c r="H46" i="21"/>
  <c r="F28" i="24"/>
  <c r="G15" i="11"/>
  <c r="D60" i="13"/>
  <c r="O60" i="13" s="1"/>
  <c r="V47" i="14"/>
  <c r="D73" i="17"/>
  <c r="E73" i="24"/>
  <c r="H68" i="26"/>
  <c r="H9" i="6"/>
  <c r="J17" i="20"/>
  <c r="F73" i="11"/>
  <c r="D33" i="13"/>
  <c r="O33" i="13" s="1"/>
  <c r="F65" i="16"/>
  <c r="H45" i="26"/>
  <c r="CM62" i="3"/>
  <c r="Q12" i="4"/>
  <c r="J73" i="6"/>
  <c r="F56" i="7"/>
  <c r="G67" i="11"/>
  <c r="D13" i="13"/>
  <c r="O13" i="13" s="1"/>
  <c r="I74" i="13"/>
  <c r="J74" i="14"/>
  <c r="H26" i="15"/>
  <c r="F18" i="16"/>
  <c r="L31" i="25"/>
  <c r="N38" i="4"/>
  <c r="I26" i="5"/>
  <c r="H74" i="5"/>
  <c r="K14" i="6"/>
  <c r="J30" i="20"/>
  <c r="H67" i="21"/>
  <c r="F38" i="24"/>
  <c r="K12" i="28"/>
  <c r="K61" i="29"/>
  <c r="D73" i="5"/>
  <c r="I7" i="5"/>
  <c r="F69" i="7"/>
  <c r="F43" i="12"/>
  <c r="D70" i="13"/>
  <c r="O70" i="13" s="1"/>
  <c r="V19" i="14"/>
  <c r="V63" i="14"/>
  <c r="H23" i="15"/>
  <c r="F44" i="16"/>
  <c r="F14" i="27"/>
  <c r="K12" i="29"/>
  <c r="H15" i="6"/>
  <c r="H69" i="6"/>
  <c r="E74" i="14"/>
  <c r="J40" i="20"/>
  <c r="F63" i="24"/>
  <c r="F11" i="12"/>
  <c r="F41" i="16"/>
  <c r="J56" i="20"/>
  <c r="G74" i="20"/>
  <c r="F69" i="27"/>
  <c r="K47" i="28"/>
  <c r="L51" i="25"/>
  <c r="K11" i="29"/>
  <c r="Q57" i="4"/>
  <c r="K57" i="4" s="1"/>
  <c r="U57" i="4" s="1"/>
  <c r="I68" i="5"/>
  <c r="K28" i="6"/>
  <c r="N74" i="6"/>
  <c r="G56" i="11"/>
  <c r="K17" i="29"/>
  <c r="CM14" i="3"/>
  <c r="CM50" i="3"/>
  <c r="J74" i="3"/>
  <c r="I51" i="5"/>
  <c r="F33" i="12"/>
  <c r="D20" i="13"/>
  <c r="O20" i="13" s="1"/>
  <c r="V12" i="14"/>
  <c r="V58" i="14"/>
  <c r="F52" i="16"/>
  <c r="F46" i="24"/>
  <c r="Q31" i="4"/>
  <c r="N62" i="4"/>
  <c r="H43" i="6"/>
  <c r="U74" i="14"/>
  <c r="O73" i="19"/>
  <c r="M41" i="22"/>
  <c r="H31" i="28"/>
  <c r="M73" i="6"/>
  <c r="F72" i="12"/>
  <c r="G74" i="13"/>
  <c r="V67" i="14"/>
  <c r="E74" i="20"/>
  <c r="K22" i="28"/>
  <c r="H51" i="6"/>
  <c r="R36" i="19"/>
  <c r="H74" i="20"/>
  <c r="H50" i="26"/>
  <c r="F35" i="7"/>
  <c r="M73" i="13"/>
  <c r="R74" i="14"/>
  <c r="H36" i="15"/>
  <c r="R26" i="19"/>
  <c r="H43" i="21"/>
  <c r="F50" i="24"/>
  <c r="F33" i="27"/>
  <c r="H60" i="28"/>
  <c r="H38" i="26"/>
  <c r="E73" i="29"/>
  <c r="L68" i="25"/>
  <c r="Q58" i="4"/>
  <c r="G73" i="14"/>
  <c r="CM47" i="3"/>
  <c r="CJ47" i="3" s="1"/>
  <c r="V74" i="3"/>
  <c r="G27" i="11"/>
  <c r="F42" i="12"/>
  <c r="V13" i="14"/>
  <c r="V36" i="14"/>
  <c r="F61" i="16"/>
  <c r="E73" i="27"/>
  <c r="N32" i="4"/>
  <c r="I38" i="5"/>
  <c r="K23" i="6"/>
  <c r="Q73" i="14"/>
  <c r="L74" i="19"/>
  <c r="K26" i="29"/>
  <c r="I19" i="5"/>
  <c r="F12" i="7"/>
  <c r="G49" i="11"/>
  <c r="D34" i="13"/>
  <c r="O34" i="13" s="1"/>
  <c r="V39" i="14"/>
  <c r="H74" i="14"/>
  <c r="H52" i="15"/>
  <c r="G73" i="25"/>
  <c r="K26" i="28"/>
  <c r="H27" i="6"/>
  <c r="J74" i="13"/>
  <c r="R37" i="19"/>
  <c r="M21" i="22"/>
  <c r="F41" i="7"/>
  <c r="H39" i="15"/>
  <c r="F44" i="27"/>
  <c r="F58" i="24"/>
  <c r="K47" i="29"/>
  <c r="H74" i="29"/>
  <c r="O73" i="4"/>
  <c r="N7" i="4"/>
  <c r="G33" i="11"/>
  <c r="F51" i="12"/>
  <c r="D44" i="13"/>
  <c r="O44" i="13" s="1"/>
  <c r="V37" i="14"/>
  <c r="V60" i="14"/>
  <c r="F69" i="16"/>
  <c r="F26" i="27"/>
  <c r="Q43" i="4"/>
  <c r="E74" i="4"/>
  <c r="H25" i="6"/>
  <c r="K68" i="6"/>
  <c r="D74" i="10"/>
  <c r="G58" i="11"/>
  <c r="R10" i="19"/>
  <c r="L58" i="25"/>
  <c r="G74" i="6"/>
  <c r="F19" i="7"/>
  <c r="V11" i="14"/>
  <c r="V55" i="14"/>
  <c r="I74" i="6"/>
  <c r="H54" i="6"/>
  <c r="J69" i="20"/>
  <c r="M23" i="22"/>
  <c r="M67" i="22"/>
  <c r="F47" i="7"/>
  <c r="H42" i="15"/>
  <c r="H14" i="28"/>
  <c r="F66" i="24"/>
  <c r="M32" i="22"/>
  <c r="G73" i="28"/>
  <c r="K31" i="29"/>
  <c r="H33" i="26"/>
  <c r="I73" i="29"/>
  <c r="G73" i="5"/>
  <c r="I42" i="5"/>
  <c r="K9" i="6"/>
  <c r="H35" i="6"/>
  <c r="E73" i="12"/>
  <c r="J28" i="20"/>
  <c r="F9" i="24"/>
  <c r="L35" i="25"/>
  <c r="CM41" i="3"/>
  <c r="AT74" i="3"/>
  <c r="Q18" i="4"/>
  <c r="P74" i="4"/>
  <c r="I25" i="5"/>
  <c r="F13" i="7"/>
  <c r="F60" i="12"/>
  <c r="D25" i="13"/>
  <c r="O25" i="13" s="1"/>
  <c r="V61" i="14"/>
  <c r="F48" i="27"/>
  <c r="N44" i="4"/>
  <c r="T74" i="4"/>
  <c r="I14" i="5"/>
  <c r="H70" i="6"/>
  <c r="D74" i="20"/>
  <c r="J54" i="20"/>
  <c r="H41" i="21"/>
  <c r="K35" i="29"/>
  <c r="F26" i="7"/>
  <c r="D11" i="13"/>
  <c r="O11" i="13" s="1"/>
  <c r="D37" i="13"/>
  <c r="O37" i="13" s="1"/>
  <c r="V43" i="14"/>
  <c r="M62" i="22"/>
  <c r="H60" i="6"/>
  <c r="E73" i="11"/>
  <c r="F53" i="7"/>
  <c r="H45" i="15"/>
  <c r="H30" i="21"/>
  <c r="F11" i="24"/>
  <c r="H36" i="26"/>
  <c r="R73" i="14"/>
  <c r="V27" i="14"/>
  <c r="H16" i="15"/>
  <c r="H59" i="15"/>
  <c r="F66" i="16"/>
  <c r="M74" i="19"/>
  <c r="H12" i="6"/>
  <c r="E12" i="6" s="1"/>
  <c r="O12" i="6" s="1"/>
  <c r="H30" i="6"/>
  <c r="H48" i="6"/>
  <c r="H66" i="6"/>
  <c r="E66" i="6" s="1"/>
  <c r="O66" i="6" s="1"/>
  <c r="L73" i="13"/>
  <c r="R34" i="19"/>
  <c r="H35" i="21"/>
  <c r="F16" i="24"/>
  <c r="F59" i="7"/>
  <c r="D9" i="13"/>
  <c r="O9" i="13" s="1"/>
  <c r="D27" i="13"/>
  <c r="O27" i="13" s="1"/>
  <c r="H48" i="15"/>
  <c r="F71" i="16"/>
  <c r="H10" i="28"/>
  <c r="J37" i="20"/>
  <c r="H68" i="21"/>
  <c r="L23" i="25"/>
  <c r="H27" i="21"/>
  <c r="F62" i="24"/>
  <c r="H34" i="26"/>
  <c r="H47" i="26"/>
  <c r="F30" i="27"/>
  <c r="H39" i="26"/>
  <c r="H66" i="28"/>
  <c r="F16" i="27"/>
  <c r="F17" i="12"/>
  <c r="H9" i="15"/>
  <c r="F11" i="16"/>
  <c r="J68" i="20"/>
  <c r="R47" i="19"/>
  <c r="D74" i="21"/>
  <c r="H54" i="21"/>
  <c r="F61" i="24"/>
  <c r="H40" i="26"/>
  <c r="H7" i="28"/>
  <c r="E7" i="28" s="1"/>
  <c r="I73" i="28"/>
  <c r="F74" i="25"/>
  <c r="F59" i="27"/>
  <c r="F73" i="29"/>
  <c r="F14" i="12"/>
  <c r="D47" i="13"/>
  <c r="O47" i="13" s="1"/>
  <c r="V31" i="14"/>
  <c r="H34" i="15"/>
  <c r="F15" i="16"/>
  <c r="K73" i="14"/>
  <c r="R60" i="19"/>
  <c r="H70" i="21"/>
  <c r="M69" i="22"/>
  <c r="J74" i="25"/>
  <c r="F23" i="12"/>
  <c r="D57" i="13"/>
  <c r="O57" i="13" s="1"/>
  <c r="H12" i="15"/>
  <c r="F17" i="16"/>
  <c r="H64" i="28"/>
  <c r="H66" i="21"/>
  <c r="K13" i="29"/>
  <c r="K9" i="29"/>
  <c r="G25" i="11"/>
  <c r="F21" i="12"/>
  <c r="D14" i="13"/>
  <c r="O14" i="13" s="1"/>
  <c r="V51" i="14"/>
  <c r="F22" i="16"/>
  <c r="H14" i="26"/>
  <c r="K56" i="29"/>
  <c r="H21" i="6"/>
  <c r="H39" i="6"/>
  <c r="H57" i="6"/>
  <c r="J23" i="20"/>
  <c r="H73" i="22"/>
  <c r="M71" i="22"/>
  <c r="F29" i="12"/>
  <c r="H15" i="15"/>
  <c r="F23" i="16"/>
  <c r="K68" i="28"/>
  <c r="R44" i="19"/>
  <c r="D73" i="21"/>
  <c r="H7" i="21"/>
  <c r="H41" i="28"/>
  <c r="H69" i="21"/>
  <c r="D74" i="28"/>
  <c r="L13" i="25"/>
  <c r="F34" i="27"/>
  <c r="F33" i="7"/>
  <c r="F28" i="12"/>
  <c r="D50" i="13"/>
  <c r="O50" i="13" s="1"/>
  <c r="V23" i="14"/>
  <c r="V71" i="14"/>
  <c r="H41" i="15"/>
  <c r="F30" i="16"/>
  <c r="J34" i="20"/>
  <c r="K60" i="28"/>
  <c r="K67" i="29"/>
  <c r="F29" i="7"/>
  <c r="F53" i="12"/>
  <c r="D21" i="13"/>
  <c r="O21" i="13" s="1"/>
  <c r="D39" i="13"/>
  <c r="O39" i="13" s="1"/>
  <c r="D63" i="13"/>
  <c r="O63" i="13" s="1"/>
  <c r="H33" i="15"/>
  <c r="F29" i="16"/>
  <c r="L73" i="19"/>
  <c r="I73" i="22"/>
  <c r="F44" i="24"/>
  <c r="D73" i="26"/>
  <c r="H7" i="26"/>
  <c r="D74" i="25"/>
  <c r="L54" i="25"/>
  <c r="H44" i="28"/>
  <c r="H72" i="21"/>
  <c r="H16" i="28"/>
  <c r="M8" i="22"/>
  <c r="I74" i="25"/>
  <c r="F42" i="27"/>
  <c r="L53" i="25"/>
  <c r="K25" i="28"/>
  <c r="J60" i="20"/>
  <c r="H40" i="21"/>
  <c r="F25" i="24"/>
  <c r="I74" i="29"/>
  <c r="F11" i="7"/>
  <c r="F35" i="12"/>
  <c r="H18" i="15"/>
  <c r="H66" i="15"/>
  <c r="R55" i="19"/>
  <c r="H73" i="25"/>
  <c r="F45" i="27"/>
  <c r="L73" i="22"/>
  <c r="F23" i="24"/>
  <c r="H52" i="26"/>
  <c r="M52" i="22"/>
  <c r="H8" i="28"/>
  <c r="L16" i="25"/>
  <c r="G73" i="26"/>
  <c r="L59" i="25"/>
  <c r="H51" i="26"/>
  <c r="J63" i="20"/>
  <c r="H44" i="21"/>
  <c r="M17" i="22"/>
  <c r="F33" i="24"/>
  <c r="K10" i="29"/>
  <c r="F17" i="7"/>
  <c r="F41" i="12"/>
  <c r="D15" i="13"/>
  <c r="O15" i="13" s="1"/>
  <c r="H21" i="15"/>
  <c r="H69" i="15"/>
  <c r="I74" i="20"/>
  <c r="M50" i="22"/>
  <c r="H32" i="26"/>
  <c r="K41" i="28"/>
  <c r="R38" i="19"/>
  <c r="R56" i="19"/>
  <c r="J8" i="20"/>
  <c r="J61" i="20"/>
  <c r="H50" i="21"/>
  <c r="K8" i="28"/>
  <c r="K27" i="29"/>
  <c r="R53" i="19"/>
  <c r="H9" i="21"/>
  <c r="F29" i="24"/>
  <c r="F29" i="27"/>
  <c r="K33" i="29"/>
  <c r="J66" i="20"/>
  <c r="M19" i="22"/>
  <c r="M65" i="22"/>
  <c r="F43" i="24"/>
  <c r="K14" i="29"/>
  <c r="K63" i="29"/>
  <c r="F23" i="7"/>
  <c r="F47" i="12"/>
  <c r="D45" i="13"/>
  <c r="O45" i="13" s="1"/>
  <c r="H30" i="15"/>
  <c r="H72" i="15"/>
  <c r="J74" i="29"/>
  <c r="R57" i="19"/>
  <c r="H61" i="21"/>
  <c r="L12" i="25"/>
  <c r="G73" i="29"/>
  <c r="I73" i="25"/>
  <c r="F56" i="27"/>
  <c r="R59" i="19"/>
  <c r="H12" i="21"/>
  <c r="F35" i="24"/>
  <c r="G74" i="25"/>
  <c r="J74" i="22"/>
  <c r="L19" i="25"/>
  <c r="H36" i="28"/>
  <c r="L24" i="25"/>
  <c r="K38" i="29"/>
  <c r="H22" i="26"/>
  <c r="K27" i="28"/>
  <c r="L65" i="25"/>
  <c r="F35" i="27"/>
  <c r="L34" i="25"/>
  <c r="K59" i="29"/>
  <c r="R58" i="19"/>
  <c r="J25" i="20"/>
  <c r="F68" i="27"/>
  <c r="H15" i="21"/>
  <c r="D74" i="24"/>
  <c r="F54" i="24"/>
  <c r="H67" i="28"/>
  <c r="M16" i="22"/>
  <c r="M56" i="22"/>
  <c r="H45" i="28"/>
  <c r="F41" i="27"/>
  <c r="K64" i="28"/>
  <c r="E64" i="28" s="1"/>
  <c r="N64" i="28" s="1"/>
  <c r="K45" i="29"/>
  <c r="E74" i="27"/>
  <c r="K69" i="28"/>
  <c r="N74" i="19"/>
  <c r="H33" i="21"/>
  <c r="F69" i="24"/>
  <c r="H70" i="28"/>
  <c r="M40" i="22"/>
  <c r="H9" i="28"/>
  <c r="E74" i="29"/>
  <c r="H17" i="28"/>
  <c r="E17" i="28" s="1"/>
  <c r="N17" i="28" s="1"/>
  <c r="L71" i="25"/>
  <c r="H69" i="26"/>
  <c r="K13" i="28"/>
  <c r="K74" i="13"/>
  <c r="D69" i="13"/>
  <c r="O69" i="13" s="1"/>
  <c r="H24" i="15"/>
  <c r="H60" i="15"/>
  <c r="F53" i="16"/>
  <c r="H22" i="28"/>
  <c r="R20" i="19"/>
  <c r="J44" i="20"/>
  <c r="G74" i="22"/>
  <c r="H64" i="26"/>
  <c r="H73" i="29"/>
  <c r="K58" i="29"/>
  <c r="H36" i="21"/>
  <c r="J73" i="25"/>
  <c r="L38" i="25"/>
  <c r="K32" i="28"/>
  <c r="D73" i="29"/>
  <c r="K7" i="29"/>
  <c r="O74" i="19"/>
  <c r="E74" i="21"/>
  <c r="M20" i="22"/>
  <c r="M68" i="22"/>
  <c r="F48" i="24"/>
  <c r="F13" i="27"/>
  <c r="K11" i="28"/>
  <c r="L37" i="25"/>
  <c r="H19" i="28"/>
  <c r="G74" i="28"/>
  <c r="H72" i="26"/>
  <c r="K16" i="28"/>
  <c r="K21" i="29"/>
  <c r="H15" i="28"/>
  <c r="K49" i="28"/>
  <c r="H27" i="15"/>
  <c r="H63" i="15"/>
  <c r="F59" i="16"/>
  <c r="M46" i="22"/>
  <c r="J13" i="20"/>
  <c r="H25" i="21"/>
  <c r="F27" i="24"/>
  <c r="H37" i="28"/>
  <c r="H39" i="21"/>
  <c r="F31" i="27"/>
  <c r="M48" i="22"/>
  <c r="F40" i="27"/>
  <c r="L61" i="25"/>
  <c r="H34" i="28"/>
  <c r="H72" i="28"/>
  <c r="H21" i="28"/>
  <c r="H56" i="28"/>
  <c r="H9" i="26"/>
  <c r="F11" i="27"/>
  <c r="H18" i="28"/>
  <c r="H51" i="28"/>
  <c r="H29" i="28"/>
  <c r="F34" i="24"/>
  <c r="F22" i="27"/>
  <c r="E74" i="25"/>
  <c r="H53" i="26"/>
  <c r="H42" i="21"/>
  <c r="K73" i="25"/>
  <c r="K72" i="29"/>
  <c r="H8" i="26"/>
  <c r="F27" i="27"/>
  <c r="K60" i="29"/>
  <c r="H23" i="28"/>
  <c r="L50" i="25"/>
  <c r="H27" i="26"/>
  <c r="F17" i="27"/>
  <c r="K34" i="28"/>
  <c r="H45" i="21"/>
  <c r="L15" i="25"/>
  <c r="L44" i="25"/>
  <c r="F49" i="27"/>
  <c r="H40" i="28"/>
  <c r="M72" i="22"/>
  <c r="L40" i="25"/>
  <c r="F60" i="27"/>
  <c r="F55" i="24"/>
  <c r="H59" i="26"/>
  <c r="K67" i="28"/>
  <c r="L42" i="25"/>
  <c r="K38" i="28"/>
  <c r="H30" i="26"/>
  <c r="F23" i="27"/>
  <c r="M74" i="28"/>
  <c r="K30" i="29"/>
  <c r="K66" i="29"/>
  <c r="L52" i="25"/>
  <c r="H19" i="26"/>
  <c r="K20" i="29"/>
  <c r="L69" i="25"/>
  <c r="K29" i="28"/>
  <c r="F74" i="29"/>
  <c r="H74" i="25"/>
  <c r="H12" i="26"/>
  <c r="D74" i="26"/>
  <c r="H54" i="26"/>
  <c r="F65" i="27"/>
  <c r="K28" i="28"/>
  <c r="K52" i="28"/>
  <c r="K18" i="29"/>
  <c r="K42" i="29"/>
  <c r="F57" i="27"/>
  <c r="F13" i="24"/>
  <c r="L49" i="25"/>
  <c r="L30" i="25"/>
  <c r="R71" i="19"/>
  <c r="F74" i="20"/>
  <c r="H18" i="21"/>
  <c r="H60" i="21"/>
  <c r="F41" i="24"/>
  <c r="K21" i="28"/>
  <c r="H59" i="28"/>
  <c r="M24" i="22"/>
  <c r="M64" i="22"/>
  <c r="H17" i="26"/>
  <c r="H71" i="26"/>
  <c r="F74" i="28"/>
  <c r="E73" i="25"/>
  <c r="K31" i="28"/>
  <c r="L56" i="25"/>
  <c r="H15" i="26"/>
  <c r="H63" i="26"/>
  <c r="F71" i="27"/>
  <c r="H30" i="28"/>
  <c r="E30" i="28" s="1"/>
  <c r="N30" i="28" s="1"/>
  <c r="I74" i="28"/>
  <c r="H54" i="28"/>
  <c r="K61" i="28"/>
  <c r="R32" i="19"/>
  <c r="D74" i="19"/>
  <c r="R54" i="19"/>
  <c r="J20" i="20"/>
  <c r="J49" i="20"/>
  <c r="H14" i="21"/>
  <c r="F20" i="24"/>
  <c r="H31" i="26"/>
  <c r="E74" i="19"/>
  <c r="L67" i="25"/>
  <c r="H24" i="21"/>
  <c r="H63" i="21"/>
  <c r="I74" i="22"/>
  <c r="F12" i="27"/>
  <c r="K34" i="29"/>
  <c r="L46" i="25"/>
  <c r="L10" i="25"/>
  <c r="L32" i="25"/>
  <c r="K56" i="28"/>
  <c r="K22" i="29"/>
  <c r="K55" i="29"/>
  <c r="H26" i="26"/>
  <c r="K52" i="29"/>
  <c r="F66" i="27"/>
  <c r="K33" i="28"/>
  <c r="K66" i="28"/>
  <c r="H18" i="26"/>
  <c r="H66" i="26"/>
  <c r="H63" i="28"/>
  <c r="G74" i="29"/>
  <c r="E74" i="24"/>
  <c r="L48" i="25"/>
  <c r="H46" i="28"/>
  <c r="F67" i="24"/>
  <c r="F19" i="27"/>
  <c r="L70" i="25"/>
  <c r="F43" i="27"/>
  <c r="K70" i="29"/>
  <c r="K44" i="29"/>
  <c r="L62" i="25"/>
  <c r="H21" i="26"/>
  <c r="H57" i="26"/>
  <c r="F47" i="27"/>
  <c r="K40" i="28"/>
  <c r="K57" i="29"/>
  <c r="K37" i="28"/>
  <c r="D74" i="29"/>
  <c r="K54" i="29"/>
  <c r="L14" i="25"/>
  <c r="K24" i="28"/>
  <c r="K63" i="28"/>
  <c r="E73" i="21"/>
  <c r="H74" i="22"/>
  <c r="K50" i="28"/>
  <c r="H21" i="21"/>
  <c r="H57" i="21"/>
  <c r="H25" i="26"/>
  <c r="F21" i="27"/>
  <c r="H24" i="28"/>
  <c r="K23" i="29"/>
  <c r="M12" i="22"/>
  <c r="M28" i="22"/>
  <c r="M44" i="22"/>
  <c r="M60" i="22"/>
  <c r="H13" i="26"/>
  <c r="K15" i="29"/>
  <c r="D73" i="25"/>
  <c r="L7" i="25"/>
  <c r="K20" i="28"/>
  <c r="H47" i="28"/>
  <c r="K65" i="29"/>
  <c r="J74" i="28"/>
  <c r="K46" i="29"/>
  <c r="H24" i="26"/>
  <c r="H60" i="26"/>
  <c r="F53" i="27"/>
  <c r="H42" i="28"/>
  <c r="G74" i="26"/>
  <c r="H39" i="28"/>
  <c r="E47" i="6" l="1"/>
  <c r="O47" i="6" s="1"/>
  <c r="E10" i="28"/>
  <c r="N10" i="28" s="1"/>
  <c r="E16" i="28"/>
  <c r="N16" i="28" s="1"/>
  <c r="E20" i="28"/>
  <c r="N20" i="28" s="1"/>
  <c r="K67" i="4"/>
  <c r="U67" i="4" s="1"/>
  <c r="E17" i="6"/>
  <c r="O17" i="6" s="1"/>
  <c r="CJ37" i="3"/>
  <c r="CV37" i="3" s="1"/>
  <c r="E45" i="28"/>
  <c r="N45" i="28" s="1"/>
  <c r="E12" i="28"/>
  <c r="N12" i="28" s="1"/>
  <c r="E33" i="6"/>
  <c r="O33" i="6" s="1"/>
  <c r="CJ11" i="3"/>
  <c r="CV11" i="3" s="1"/>
  <c r="E11" i="28"/>
  <c r="N11" i="28" s="1"/>
  <c r="E29" i="6"/>
  <c r="O29" i="6" s="1"/>
  <c r="R105" i="1"/>
  <c r="AI105" i="1" s="1"/>
  <c r="G75" i="5"/>
  <c r="CJ50" i="3"/>
  <c r="D75" i="17"/>
  <c r="CJ45" i="3"/>
  <c r="CV45" i="3" s="1"/>
  <c r="G75" i="3"/>
  <c r="K35" i="4"/>
  <c r="U35" i="4" s="1"/>
  <c r="E64" i="6"/>
  <c r="O64" i="6" s="1"/>
  <c r="E43" i="6"/>
  <c r="O43" i="6" s="1"/>
  <c r="E41" i="28"/>
  <c r="N41" i="28" s="1"/>
  <c r="D75" i="21"/>
  <c r="I75" i="29"/>
  <c r="E48" i="6"/>
  <c r="O48" i="6" s="1"/>
  <c r="K18" i="4"/>
  <c r="U18" i="4" s="1"/>
  <c r="E60" i="28"/>
  <c r="N60" i="28" s="1"/>
  <c r="CC75" i="3"/>
  <c r="E22" i="6"/>
  <c r="O22" i="6" s="1"/>
  <c r="E71" i="28"/>
  <c r="N71" i="28" s="1"/>
  <c r="E34" i="28"/>
  <c r="N34" i="28" s="1"/>
  <c r="E30" i="6"/>
  <c r="O30" i="6" s="1"/>
  <c r="E70" i="6"/>
  <c r="O70" i="6" s="1"/>
  <c r="CJ62" i="3"/>
  <c r="CV62" i="3" s="1"/>
  <c r="E52" i="6"/>
  <c r="O52" i="6" s="1"/>
  <c r="BJ75" i="3"/>
  <c r="P75" i="14"/>
  <c r="E48" i="28"/>
  <c r="N48" i="28" s="1"/>
  <c r="E18" i="6"/>
  <c r="O18" i="6" s="1"/>
  <c r="K70" i="4"/>
  <c r="U70" i="4" s="1"/>
  <c r="E72" i="28"/>
  <c r="N72" i="28" s="1"/>
  <c r="E66" i="28"/>
  <c r="N66" i="28" s="1"/>
  <c r="K8" i="4"/>
  <c r="U8" i="4" s="1"/>
  <c r="K21" i="4"/>
  <c r="U21" i="4" s="1"/>
  <c r="E75" i="15"/>
  <c r="E9" i="28"/>
  <c r="N9" i="28" s="1"/>
  <c r="E8" i="28"/>
  <c r="N8" i="28" s="1"/>
  <c r="F75" i="11"/>
  <c r="E39" i="28"/>
  <c r="N39" i="28" s="1"/>
  <c r="E23" i="28"/>
  <c r="N23" i="28" s="1"/>
  <c r="E51" i="28"/>
  <c r="N51" i="28" s="1"/>
  <c r="E27" i="28"/>
  <c r="N27" i="28" s="1"/>
  <c r="I75" i="25"/>
  <c r="E15" i="6"/>
  <c r="O15" i="6" s="1"/>
  <c r="E63" i="6"/>
  <c r="O63" i="6" s="1"/>
  <c r="K19" i="4"/>
  <c r="U19" i="4" s="1"/>
  <c r="D75" i="16"/>
  <c r="E75" i="13"/>
  <c r="E59" i="6"/>
  <c r="O59" i="6" s="1"/>
  <c r="CV36" i="3"/>
  <c r="E25" i="28"/>
  <c r="N25" i="28" s="1"/>
  <c r="E52" i="28"/>
  <c r="N52" i="28" s="1"/>
  <c r="E19" i="6"/>
  <c r="O19" i="6" s="1"/>
  <c r="F75" i="26"/>
  <c r="CJ28" i="3"/>
  <c r="CV28" i="3" s="1"/>
  <c r="CJ61" i="3"/>
  <c r="CV61" i="3" s="1"/>
  <c r="D75" i="14"/>
  <c r="CJ59" i="3"/>
  <c r="CV59" i="3" s="1"/>
  <c r="K29" i="4"/>
  <c r="U29" i="4" s="1"/>
  <c r="BP75" i="3"/>
  <c r="E71" i="6"/>
  <c r="O71" i="6" s="1"/>
  <c r="N75" i="19"/>
  <c r="E67" i="28"/>
  <c r="N67" i="28" s="1"/>
  <c r="K37" i="4"/>
  <c r="U37" i="4" s="1"/>
  <c r="CJ56" i="3"/>
  <c r="CV56" i="3" s="1"/>
  <c r="E35" i="28"/>
  <c r="N35" i="28" s="1"/>
  <c r="F75" i="28"/>
  <c r="G75" i="15"/>
  <c r="K71" i="4"/>
  <c r="U71" i="4" s="1"/>
  <c r="E51" i="6"/>
  <c r="O51" i="6" s="1"/>
  <c r="CJ64" i="3"/>
  <c r="CV64" i="3" s="1"/>
  <c r="J75" i="22"/>
  <c r="K41" i="4"/>
  <c r="U41" i="4" s="1"/>
  <c r="E36" i="6"/>
  <c r="O36" i="6" s="1"/>
  <c r="CJ48" i="3"/>
  <c r="BC75" i="3"/>
  <c r="K75" i="13"/>
  <c r="CJ70" i="3"/>
  <c r="CV70" i="3" s="1"/>
  <c r="E69" i="28"/>
  <c r="N69" i="28" s="1"/>
  <c r="CJ42" i="3"/>
  <c r="CV42" i="3" s="1"/>
  <c r="CJ34" i="3"/>
  <c r="CV34" i="3" s="1"/>
  <c r="F75" i="22"/>
  <c r="E46" i="28"/>
  <c r="N46" i="28" s="1"/>
  <c r="E58" i="28"/>
  <c r="N58" i="28" s="1"/>
  <c r="M14" i="1"/>
  <c r="M24" i="1" s="1"/>
  <c r="M131" i="1" s="1"/>
  <c r="M133" i="1" s="1"/>
  <c r="E57" i="6"/>
  <c r="O57" i="6" s="1"/>
  <c r="K55" i="4"/>
  <c r="U55" i="4" s="1"/>
  <c r="K26" i="4"/>
  <c r="U26" i="4" s="1"/>
  <c r="CV35" i="3"/>
  <c r="E32" i="28"/>
  <c r="N32" i="28" s="1"/>
  <c r="CJ9" i="3"/>
  <c r="CV9" i="3" s="1"/>
  <c r="D14" i="1"/>
  <c r="D24" i="1" s="1"/>
  <c r="D131" i="1" s="1"/>
  <c r="D133" i="1" s="1"/>
  <c r="F75" i="20"/>
  <c r="CJ13" i="3"/>
  <c r="CV13" i="3" s="1"/>
  <c r="CJ54" i="3"/>
  <c r="CV54" i="3" s="1"/>
  <c r="E13" i="28"/>
  <c r="N13" i="28" s="1"/>
  <c r="D75" i="9"/>
  <c r="E65" i="28"/>
  <c r="N65" i="28" s="1"/>
  <c r="S75" i="4"/>
  <c r="BU75" i="3"/>
  <c r="CS75" i="3"/>
  <c r="K44" i="4"/>
  <c r="U44" i="4" s="1"/>
  <c r="F75" i="14"/>
  <c r="J74" i="1"/>
  <c r="AB74" i="1" s="1"/>
  <c r="D75" i="4"/>
  <c r="CJ65" i="3"/>
  <c r="CV65" i="3" s="1"/>
  <c r="E14" i="28"/>
  <c r="N14" i="28" s="1"/>
  <c r="T14" i="1"/>
  <c r="T24" i="1" s="1"/>
  <c r="T131" i="1" s="1"/>
  <c r="T133" i="1" s="1"/>
  <c r="E57" i="28"/>
  <c r="N57" i="28" s="1"/>
  <c r="F75" i="3"/>
  <c r="E49" i="6"/>
  <c r="O49" i="6" s="1"/>
  <c r="E75" i="14"/>
  <c r="K75" i="19"/>
  <c r="N20" i="1"/>
  <c r="AD20" i="1" s="1"/>
  <c r="D75" i="23"/>
  <c r="Q14" i="1"/>
  <c r="Q24" i="1" s="1"/>
  <c r="Q131" i="1" s="1"/>
  <c r="Q133" i="1" s="1"/>
  <c r="CJ38" i="3"/>
  <c r="CV38" i="3" s="1"/>
  <c r="E50" i="28"/>
  <c r="N50" i="28" s="1"/>
  <c r="T75" i="4"/>
  <c r="E61" i="6"/>
  <c r="O61" i="6" s="1"/>
  <c r="E62" i="28"/>
  <c r="N62" i="28" s="1"/>
  <c r="N76" i="1"/>
  <c r="AE76" i="1" s="1"/>
  <c r="E40" i="28"/>
  <c r="N40" i="28" s="1"/>
  <c r="E33" i="28"/>
  <c r="N33" i="28" s="1"/>
  <c r="E24" i="28"/>
  <c r="N24" i="28" s="1"/>
  <c r="E36" i="28"/>
  <c r="N36" i="28" s="1"/>
  <c r="L75" i="14"/>
  <c r="K68" i="4"/>
  <c r="U68" i="4" s="1"/>
  <c r="D75" i="12"/>
  <c r="E28" i="6"/>
  <c r="O28" i="6" s="1"/>
  <c r="E50" i="6"/>
  <c r="O50" i="6" s="1"/>
  <c r="K34" i="4"/>
  <c r="U34" i="4" s="1"/>
  <c r="L75" i="2"/>
  <c r="K38" i="4"/>
  <c r="U38" i="4" s="1"/>
  <c r="J69" i="1"/>
  <c r="AB69" i="1" s="1"/>
  <c r="CJ24" i="3"/>
  <c r="CV24" i="3" s="1"/>
  <c r="AB75" i="3"/>
  <c r="U75" i="2"/>
  <c r="AU75" i="3"/>
  <c r="F75" i="29"/>
  <c r="E75" i="11"/>
  <c r="F105" i="1"/>
  <c r="Z105" i="1" s="1"/>
  <c r="CJ51" i="3"/>
  <c r="CV51" i="3" s="1"/>
  <c r="E11" i="6"/>
  <c r="O11" i="6" s="1"/>
  <c r="E26" i="6"/>
  <c r="O26" i="6" s="1"/>
  <c r="F75" i="4"/>
  <c r="CV72" i="3"/>
  <c r="CE75" i="3"/>
  <c r="CJ43" i="3"/>
  <c r="CV43" i="3" s="1"/>
  <c r="K65" i="4"/>
  <c r="U65" i="4" s="1"/>
  <c r="E63" i="28"/>
  <c r="N63" i="28" s="1"/>
  <c r="K31" i="4"/>
  <c r="U31" i="4" s="1"/>
  <c r="Q75" i="14"/>
  <c r="G75" i="14"/>
  <c r="E9" i="6"/>
  <c r="O9" i="6" s="1"/>
  <c r="K50" i="4"/>
  <c r="U50" i="4" s="1"/>
  <c r="E24" i="6"/>
  <c r="O24" i="6" s="1"/>
  <c r="E72" i="6"/>
  <c r="O72" i="6" s="1"/>
  <c r="K53" i="4"/>
  <c r="U53" i="4" s="1"/>
  <c r="CJ57" i="3"/>
  <c r="CV57" i="3" s="1"/>
  <c r="CJ40" i="3"/>
  <c r="CJ30" i="3"/>
  <c r="CV30" i="3" s="1"/>
  <c r="CJ22" i="3"/>
  <c r="CV22" i="3" s="1"/>
  <c r="E46" i="6"/>
  <c r="O46" i="6" s="1"/>
  <c r="CJ8" i="3"/>
  <c r="CV8" i="3" s="1"/>
  <c r="E58" i="6"/>
  <c r="O58" i="6" s="1"/>
  <c r="CJ68" i="3"/>
  <c r="CV68" i="3" s="1"/>
  <c r="E53" i="28"/>
  <c r="N53" i="28" s="1"/>
  <c r="CV71" i="3"/>
  <c r="G75" i="26"/>
  <c r="K60" i="4"/>
  <c r="U60" i="4" s="1"/>
  <c r="K9" i="4"/>
  <c r="U9" i="4" s="1"/>
  <c r="CJ44" i="3"/>
  <c r="AM75" i="3"/>
  <c r="CJ55" i="3"/>
  <c r="CV55" i="3" s="1"/>
  <c r="N75" i="6"/>
  <c r="E69" i="6"/>
  <c r="O69" i="6" s="1"/>
  <c r="E21" i="6"/>
  <c r="O21" i="6" s="1"/>
  <c r="L75" i="13"/>
  <c r="E26" i="28"/>
  <c r="N26" i="28" s="1"/>
  <c r="E45" i="6"/>
  <c r="O45" i="6" s="1"/>
  <c r="J75" i="29"/>
  <c r="E49" i="28"/>
  <c r="N49" i="28" s="1"/>
  <c r="K49" i="4"/>
  <c r="U49" i="4" s="1"/>
  <c r="CJ25" i="3"/>
  <c r="CV25" i="3" s="1"/>
  <c r="CJ29" i="3"/>
  <c r="CV29" i="3" s="1"/>
  <c r="K61" i="4"/>
  <c r="U61" i="4" s="1"/>
  <c r="E60" i="6"/>
  <c r="O60" i="6" s="1"/>
  <c r="R29" i="1"/>
  <c r="AG29" i="1" s="1"/>
  <c r="D75" i="18"/>
  <c r="H14" i="1"/>
  <c r="H24" i="1" s="1"/>
  <c r="H131" i="1" s="1"/>
  <c r="H133" i="1" s="1"/>
  <c r="CJ18" i="3"/>
  <c r="CV18" i="3" s="1"/>
  <c r="E75" i="2"/>
  <c r="E29" i="28"/>
  <c r="N29" i="28" s="1"/>
  <c r="E59" i="28"/>
  <c r="N59" i="28" s="1"/>
  <c r="E22" i="28"/>
  <c r="N22" i="28" s="1"/>
  <c r="E38" i="6"/>
  <c r="O38" i="6" s="1"/>
  <c r="CN75" i="3"/>
  <c r="G75" i="29"/>
  <c r="K43" i="4"/>
  <c r="U43" i="4" s="1"/>
  <c r="F27" i="1"/>
  <c r="Z27" i="1" s="1"/>
  <c r="CV48" i="3"/>
  <c r="E61" i="28"/>
  <c r="N61" i="28" s="1"/>
  <c r="E65" i="6"/>
  <c r="O65" i="6" s="1"/>
  <c r="G75" i="25"/>
  <c r="E75" i="24"/>
  <c r="E42" i="6"/>
  <c r="O42" i="6" s="1"/>
  <c r="K23" i="4"/>
  <c r="U23" i="4" s="1"/>
  <c r="K46" i="4"/>
  <c r="U46" i="4" s="1"/>
  <c r="E62" i="6"/>
  <c r="O62" i="6" s="1"/>
  <c r="E25" i="6"/>
  <c r="O25" i="6" s="1"/>
  <c r="E47" i="28"/>
  <c r="N47" i="28" s="1"/>
  <c r="E37" i="28"/>
  <c r="N37" i="28" s="1"/>
  <c r="E37" i="6"/>
  <c r="O37" i="6" s="1"/>
  <c r="CJ12" i="3"/>
  <c r="CV12" i="3" s="1"/>
  <c r="CV50" i="3"/>
  <c r="BM75" i="3"/>
  <c r="BZ75" i="3"/>
  <c r="N120" i="1"/>
  <c r="AE120" i="1" s="1"/>
  <c r="CV27" i="3"/>
  <c r="F117" i="1"/>
  <c r="Z117" i="1" s="1"/>
  <c r="L75" i="4"/>
  <c r="E55" i="28"/>
  <c r="N55" i="28" s="1"/>
  <c r="CJ69" i="3"/>
  <c r="CV69" i="3" s="1"/>
  <c r="D75" i="2"/>
  <c r="BT75" i="3"/>
  <c r="K24" i="4"/>
  <c r="U24" i="4" s="1"/>
  <c r="D75" i="25"/>
  <c r="CB75" i="3"/>
  <c r="AK75" i="3"/>
  <c r="CJ10" i="3"/>
  <c r="CV10" i="3" s="1"/>
  <c r="BN75" i="3"/>
  <c r="Z75" i="3"/>
  <c r="F100" i="1"/>
  <c r="Z100" i="1" s="1"/>
  <c r="CJ60" i="3"/>
  <c r="CV60" i="3" s="1"/>
  <c r="V93" i="1"/>
  <c r="AL93" i="1" s="1"/>
  <c r="CG75" i="3"/>
  <c r="E42" i="28"/>
  <c r="N42" i="28" s="1"/>
  <c r="E38" i="28"/>
  <c r="N38" i="28" s="1"/>
  <c r="D75" i="26"/>
  <c r="H75" i="22"/>
  <c r="L75" i="6"/>
  <c r="J75" i="14"/>
  <c r="K58" i="4"/>
  <c r="U58" i="4" s="1"/>
  <c r="J117" i="1"/>
  <c r="AA117" i="1" s="1"/>
  <c r="E75" i="22"/>
  <c r="E8" i="6"/>
  <c r="O8" i="6" s="1"/>
  <c r="E18" i="28"/>
  <c r="N18" i="28" s="1"/>
  <c r="CJ52" i="3"/>
  <c r="CV52" i="3" s="1"/>
  <c r="S75" i="3"/>
  <c r="E13" i="6"/>
  <c r="O13" i="6" s="1"/>
  <c r="J31" i="1"/>
  <c r="AC31" i="1" s="1"/>
  <c r="T75" i="2"/>
  <c r="J20" i="1"/>
  <c r="T75" i="3"/>
  <c r="O75" i="3"/>
  <c r="N93" i="1"/>
  <c r="AE93" i="1" s="1"/>
  <c r="AI75" i="3"/>
  <c r="CK75" i="3"/>
  <c r="R93" i="1"/>
  <c r="AG93" i="1" s="1"/>
  <c r="G75" i="21"/>
  <c r="E28" i="28"/>
  <c r="N28" i="28" s="1"/>
  <c r="R27" i="1"/>
  <c r="AH27" i="1" s="1"/>
  <c r="H75" i="4"/>
  <c r="E15" i="28"/>
  <c r="N15" i="28" s="1"/>
  <c r="E56" i="28"/>
  <c r="N56" i="28" s="1"/>
  <c r="E70" i="28"/>
  <c r="N70" i="28" s="1"/>
  <c r="K62" i="4"/>
  <c r="U62" i="4" s="1"/>
  <c r="BA75" i="3"/>
  <c r="K20" i="4"/>
  <c r="U20" i="4" s="1"/>
  <c r="F75" i="19"/>
  <c r="N27" i="1"/>
  <c r="AF27" i="1" s="1"/>
  <c r="K32" i="4"/>
  <c r="U32" i="4" s="1"/>
  <c r="U75" i="14"/>
  <c r="P14" i="1"/>
  <c r="P24" i="1" s="1"/>
  <c r="P131" i="1" s="1"/>
  <c r="P133" i="1" s="1"/>
  <c r="J105" i="1"/>
  <c r="AB105" i="1" s="1"/>
  <c r="K40" i="4"/>
  <c r="U40" i="4" s="1"/>
  <c r="AV75" i="3"/>
  <c r="K45" i="4"/>
  <c r="U45" i="4" s="1"/>
  <c r="V120" i="1"/>
  <c r="AK120" i="1" s="1"/>
  <c r="G75" i="19"/>
  <c r="R76" i="1"/>
  <c r="AH76" i="1" s="1"/>
  <c r="CI75" i="3"/>
  <c r="BQ75" i="3"/>
  <c r="H75" i="29"/>
  <c r="H75" i="25"/>
  <c r="K13" i="4"/>
  <c r="U13" i="4" s="1"/>
  <c r="E44" i="28"/>
  <c r="N44" i="28" s="1"/>
  <c r="G75" i="22"/>
  <c r="N117" i="1"/>
  <c r="AF117" i="1" s="1"/>
  <c r="BF75" i="3"/>
  <c r="K28" i="4"/>
  <c r="U28" i="4" s="1"/>
  <c r="CJ63" i="3"/>
  <c r="CV63" i="3" s="1"/>
  <c r="K10" i="4"/>
  <c r="U10" i="4" s="1"/>
  <c r="E14" i="6"/>
  <c r="O14" i="6" s="1"/>
  <c r="E27" i="6"/>
  <c r="O27" i="6" s="1"/>
  <c r="F75" i="13"/>
  <c r="J35" i="1"/>
  <c r="AC35" i="1" s="1"/>
  <c r="K69" i="4"/>
  <c r="U69" i="4" s="1"/>
  <c r="V69" i="1"/>
  <c r="AK69" i="1" s="1"/>
  <c r="E40" i="6"/>
  <c r="O40" i="6" s="1"/>
  <c r="E32" i="6"/>
  <c r="O32" i="6" s="1"/>
  <c r="K14" i="4"/>
  <c r="U14" i="4" s="1"/>
  <c r="CV49" i="3"/>
  <c r="K75" i="25"/>
  <c r="E21" i="28"/>
  <c r="N21" i="28" s="1"/>
  <c r="J75" i="6"/>
  <c r="AC75" i="3"/>
  <c r="E68" i="28"/>
  <c r="N68" i="28" s="1"/>
  <c r="K54" i="4"/>
  <c r="U54" i="4" s="1"/>
  <c r="E23" i="6"/>
  <c r="O23" i="6" s="1"/>
  <c r="D75" i="7"/>
  <c r="I75" i="22"/>
  <c r="E35" i="6"/>
  <c r="O35" i="6" s="1"/>
  <c r="K52" i="4"/>
  <c r="U52" i="4" s="1"/>
  <c r="CJ20" i="3"/>
  <c r="CV20" i="3" s="1"/>
  <c r="E41" i="6"/>
  <c r="O41" i="6" s="1"/>
  <c r="CJ26" i="3"/>
  <c r="CV26" i="3" s="1"/>
  <c r="K11" i="4"/>
  <c r="U11" i="4" s="1"/>
  <c r="H75" i="13"/>
  <c r="R17" i="1"/>
  <c r="AH17" i="1" s="1"/>
  <c r="E31" i="6"/>
  <c r="O31" i="6" s="1"/>
  <c r="K12" i="4"/>
  <c r="U12" i="4" s="1"/>
  <c r="U14" i="1"/>
  <c r="U24" i="1" s="1"/>
  <c r="U131" i="1" s="1"/>
  <c r="U133" i="1" s="1"/>
  <c r="CJ46" i="3"/>
  <c r="CV46" i="3" s="1"/>
  <c r="L75" i="28"/>
  <c r="F69" i="1"/>
  <c r="Z69" i="1" s="1"/>
  <c r="E16" i="6"/>
  <c r="O16" i="6" s="1"/>
  <c r="R31" i="1"/>
  <c r="AI31" i="1" s="1"/>
  <c r="E43" i="28"/>
  <c r="N43" i="28" s="1"/>
  <c r="K75" i="22"/>
  <c r="K74" i="29"/>
  <c r="K66" i="4"/>
  <c r="U66" i="4" s="1"/>
  <c r="V38" i="1"/>
  <c r="AK38" i="1" s="1"/>
  <c r="R20" i="1"/>
  <c r="AG20" i="1" s="1"/>
  <c r="E31" i="28"/>
  <c r="N31" i="28" s="1"/>
  <c r="I131" i="1"/>
  <c r="I133" i="1" s="1"/>
  <c r="K33" i="4"/>
  <c r="U33" i="4" s="1"/>
  <c r="J75" i="3"/>
  <c r="CJ14" i="3"/>
  <c r="CV14" i="3" s="1"/>
  <c r="K56" i="4"/>
  <c r="U56" i="4" s="1"/>
  <c r="CJ19" i="3"/>
  <c r="CV19" i="3" s="1"/>
  <c r="H75" i="14"/>
  <c r="I75" i="19"/>
  <c r="E39" i="6"/>
  <c r="O39" i="6" s="1"/>
  <c r="CV47" i="3"/>
  <c r="CJ23" i="3"/>
  <c r="CV23" i="3" s="1"/>
  <c r="CJ17" i="3"/>
  <c r="CV17" i="3" s="1"/>
  <c r="P75" i="19"/>
  <c r="I75" i="6"/>
  <c r="E10" i="6"/>
  <c r="O10" i="6" s="1"/>
  <c r="K22" i="4"/>
  <c r="U22" i="4" s="1"/>
  <c r="Q75" i="3"/>
  <c r="K59" i="4"/>
  <c r="U59" i="4" s="1"/>
  <c r="E34" i="6"/>
  <c r="O34" i="6" s="1"/>
  <c r="V29" i="1"/>
  <c r="AK29" i="1" s="1"/>
  <c r="R117" i="1"/>
  <c r="AH117" i="1" s="1"/>
  <c r="E75" i="5"/>
  <c r="F75" i="21"/>
  <c r="E44" i="6"/>
  <c r="O44" i="6" s="1"/>
  <c r="L75" i="3"/>
  <c r="N7" i="28"/>
  <c r="K73" i="29"/>
  <c r="F73" i="16"/>
  <c r="AD103" i="1"/>
  <c r="AE103" i="1"/>
  <c r="AF103" i="1"/>
  <c r="AE81" i="1"/>
  <c r="AF81" i="1"/>
  <c r="AD81" i="1"/>
  <c r="AB21" i="2"/>
  <c r="AC21" i="2"/>
  <c r="AD21" i="2"/>
  <c r="AG111" i="1"/>
  <c r="AH111" i="1"/>
  <c r="AI111" i="1"/>
  <c r="AC8" i="2"/>
  <c r="AD8" i="2"/>
  <c r="AB8" i="2"/>
  <c r="R12" i="1"/>
  <c r="AL121" i="1"/>
  <c r="AK121" i="1"/>
  <c r="AJ121" i="1"/>
  <c r="AD45" i="2"/>
  <c r="AC45" i="2"/>
  <c r="AB45" i="2"/>
  <c r="AE42" i="1"/>
  <c r="AD42" i="1"/>
  <c r="AF42" i="1"/>
  <c r="AL33" i="2"/>
  <c r="AK33" i="2"/>
  <c r="AM33" i="2"/>
  <c r="Y47" i="2"/>
  <c r="AA47" i="2"/>
  <c r="Z47" i="2"/>
  <c r="AD18" i="1"/>
  <c r="AF18" i="1"/>
  <c r="AE18" i="1"/>
  <c r="AB42" i="2"/>
  <c r="AD42" i="2"/>
  <c r="AC42" i="2"/>
  <c r="AB21" i="1"/>
  <c r="AA21" i="1"/>
  <c r="AC21" i="1"/>
  <c r="AJ25" i="2"/>
  <c r="AI25" i="2"/>
  <c r="AH25" i="2"/>
  <c r="AC81" i="1"/>
  <c r="AB81" i="1"/>
  <c r="AA81" i="1"/>
  <c r="AD28" i="1"/>
  <c r="AF28" i="1"/>
  <c r="AE28" i="1"/>
  <c r="AJ65" i="2"/>
  <c r="AI65" i="2"/>
  <c r="AH65" i="2"/>
  <c r="AB123" i="1"/>
  <c r="AA123" i="1"/>
  <c r="AC123" i="1"/>
  <c r="AL18" i="1"/>
  <c r="AJ18" i="1"/>
  <c r="AK18" i="1"/>
  <c r="AK41" i="2"/>
  <c r="AM41" i="2"/>
  <c r="AL41" i="2"/>
  <c r="F12" i="1"/>
  <c r="AD38" i="2"/>
  <c r="AC38" i="2"/>
  <c r="AB38" i="2"/>
  <c r="H73" i="26"/>
  <c r="Z69" i="2"/>
  <c r="AA69" i="2"/>
  <c r="Y69" i="2"/>
  <c r="AI11" i="2"/>
  <c r="AH11" i="2"/>
  <c r="AJ11" i="2"/>
  <c r="AA18" i="2"/>
  <c r="Z18" i="2"/>
  <c r="Y18" i="2"/>
  <c r="AI59" i="1"/>
  <c r="AG59" i="1"/>
  <c r="AH59" i="1"/>
  <c r="AG7" i="1"/>
  <c r="AH7" i="1"/>
  <c r="AI7" i="1"/>
  <c r="F17" i="1"/>
  <c r="AH67" i="2"/>
  <c r="AI67" i="2"/>
  <c r="AJ67" i="2"/>
  <c r="AL82" i="1"/>
  <c r="AK82" i="1"/>
  <c r="AJ82" i="1"/>
  <c r="AH37" i="2"/>
  <c r="AJ37" i="2"/>
  <c r="AI37" i="2"/>
  <c r="AH43" i="2"/>
  <c r="AJ43" i="2"/>
  <c r="AI43" i="2"/>
  <c r="AB101" i="1"/>
  <c r="AC101" i="1"/>
  <c r="AA101" i="1"/>
  <c r="X103" i="1"/>
  <c r="Z103" i="1"/>
  <c r="Y103" i="1"/>
  <c r="CV67" i="3"/>
  <c r="Y96" i="1"/>
  <c r="X96" i="1"/>
  <c r="Z96" i="1"/>
  <c r="Z125" i="1"/>
  <c r="Y125" i="1"/>
  <c r="X125" i="1"/>
  <c r="AF123" i="1"/>
  <c r="AE123" i="1"/>
  <c r="AD123" i="1"/>
  <c r="Y88" i="1"/>
  <c r="Z88" i="1"/>
  <c r="X88" i="1"/>
  <c r="AO75" i="3"/>
  <c r="AK84" i="1"/>
  <c r="AJ84" i="1"/>
  <c r="AL84" i="1"/>
  <c r="X18" i="1"/>
  <c r="Z18" i="1"/>
  <c r="Y18" i="1"/>
  <c r="AB104" i="1"/>
  <c r="AA104" i="1"/>
  <c r="AC104" i="1"/>
  <c r="AH53" i="2"/>
  <c r="AJ53" i="2"/>
  <c r="AI53" i="2"/>
  <c r="Z19" i="2"/>
  <c r="AA19" i="2"/>
  <c r="Y19" i="2"/>
  <c r="AG105" i="1"/>
  <c r="AH105" i="1"/>
  <c r="AD30" i="2"/>
  <c r="AC30" i="2"/>
  <c r="AB30" i="2"/>
  <c r="AH15" i="2"/>
  <c r="AI15" i="2"/>
  <c r="AJ15" i="2"/>
  <c r="AI40" i="1"/>
  <c r="AH40" i="1"/>
  <c r="AG40" i="1"/>
  <c r="AE118" i="1"/>
  <c r="AD118" i="1"/>
  <c r="AF118" i="1"/>
  <c r="AM62" i="2"/>
  <c r="AL62" i="2"/>
  <c r="AK62" i="2"/>
  <c r="AB53" i="2"/>
  <c r="AD53" i="2"/>
  <c r="AC53" i="2"/>
  <c r="AG72" i="2"/>
  <c r="AF72" i="2"/>
  <c r="AE72" i="2"/>
  <c r="AL45" i="2"/>
  <c r="AM45" i="2"/>
  <c r="AK45" i="2"/>
  <c r="X110" i="1"/>
  <c r="Z110" i="1"/>
  <c r="Y110" i="1"/>
  <c r="R75" i="4"/>
  <c r="AI48" i="2"/>
  <c r="AH48" i="2"/>
  <c r="AJ48" i="2"/>
  <c r="Z129" i="1"/>
  <c r="Y129" i="1"/>
  <c r="X129" i="1"/>
  <c r="Z25" i="2"/>
  <c r="AA25" i="2"/>
  <c r="Y25" i="2"/>
  <c r="AK61" i="1"/>
  <c r="AJ61" i="1"/>
  <c r="AL61" i="1"/>
  <c r="Z118" i="1"/>
  <c r="Y118" i="1"/>
  <c r="X118" i="1"/>
  <c r="R73" i="19"/>
  <c r="D75" i="19"/>
  <c r="AG71" i="2"/>
  <c r="AF71" i="2"/>
  <c r="AE71" i="2"/>
  <c r="AG61" i="2"/>
  <c r="AF61" i="2"/>
  <c r="AE61" i="2"/>
  <c r="J75" i="4"/>
  <c r="AK110" i="1"/>
  <c r="AL110" i="1"/>
  <c r="AJ110" i="1"/>
  <c r="V115" i="1"/>
  <c r="AD75" i="3"/>
  <c r="AG42" i="2"/>
  <c r="AF42" i="2"/>
  <c r="AE42" i="2"/>
  <c r="AG68" i="1"/>
  <c r="AI68" i="1"/>
  <c r="AH68" i="1"/>
  <c r="AB118" i="1"/>
  <c r="AA118" i="1"/>
  <c r="AC118" i="1"/>
  <c r="AI51" i="2"/>
  <c r="AH51" i="2"/>
  <c r="AJ51" i="2"/>
  <c r="AE31" i="2"/>
  <c r="AG31" i="2"/>
  <c r="AF31" i="2"/>
  <c r="AL54" i="2"/>
  <c r="AK54" i="2"/>
  <c r="AM54" i="2"/>
  <c r="W74" i="2"/>
  <c r="AL68" i="1"/>
  <c r="AK68" i="1"/>
  <c r="AJ68" i="1"/>
  <c r="AC80" i="1"/>
  <c r="AB80" i="1"/>
  <c r="AA80" i="1"/>
  <c r="J17" i="1"/>
  <c r="AC102" i="1"/>
  <c r="AB102" i="1"/>
  <c r="AA102" i="1"/>
  <c r="AJ124" i="1"/>
  <c r="AL124" i="1"/>
  <c r="AK124" i="1"/>
  <c r="AL109" i="1"/>
  <c r="AK109" i="1"/>
  <c r="AJ109" i="1"/>
  <c r="AE63" i="1"/>
  <c r="AF63" i="1"/>
  <c r="AD63" i="1"/>
  <c r="AE47" i="2"/>
  <c r="AG47" i="2"/>
  <c r="AF47" i="2"/>
  <c r="AF23" i="1"/>
  <c r="AE23" i="1"/>
  <c r="AD23" i="1"/>
  <c r="AD102" i="1"/>
  <c r="AE102" i="1"/>
  <c r="AF102" i="1"/>
  <c r="AK60" i="1"/>
  <c r="AJ60" i="1"/>
  <c r="AL60" i="1"/>
  <c r="AI46" i="1"/>
  <c r="AH46" i="1"/>
  <c r="AG46" i="1"/>
  <c r="CV39" i="3"/>
  <c r="AD67" i="1"/>
  <c r="AF67" i="1"/>
  <c r="AE67" i="1"/>
  <c r="CM73" i="3"/>
  <c r="H74" i="15"/>
  <c r="AD41" i="2"/>
  <c r="AB41" i="2"/>
  <c r="AC41" i="2"/>
  <c r="CV58" i="3"/>
  <c r="AH55" i="1"/>
  <c r="AI55" i="1"/>
  <c r="AG55" i="1"/>
  <c r="AK67" i="1"/>
  <c r="AJ67" i="1"/>
  <c r="AL67" i="1"/>
  <c r="AC63" i="1"/>
  <c r="AB63" i="1"/>
  <c r="AA63" i="1"/>
  <c r="C132" i="1"/>
  <c r="F132" i="1" s="1"/>
  <c r="F130" i="1"/>
  <c r="C14" i="1"/>
  <c r="R74" i="1"/>
  <c r="V76" i="1"/>
  <c r="AD33" i="1"/>
  <c r="AE33" i="1"/>
  <c r="AF33" i="1"/>
  <c r="AF15" i="2"/>
  <c r="AE15" i="2"/>
  <c r="AG15" i="2"/>
  <c r="BY75" i="3"/>
  <c r="BH75" i="3"/>
  <c r="AB64" i="2"/>
  <c r="AC64" i="2"/>
  <c r="AD64" i="2"/>
  <c r="AD51" i="2"/>
  <c r="AC51" i="2"/>
  <c r="AB51" i="2"/>
  <c r="CJ7" i="3"/>
  <c r="AL42" i="2"/>
  <c r="AK42" i="2"/>
  <c r="AM42" i="2"/>
  <c r="AE113" i="1"/>
  <c r="AF113" i="1"/>
  <c r="AD113" i="1"/>
  <c r="E75" i="26"/>
  <c r="H74" i="6"/>
  <c r="N73" i="4"/>
  <c r="G75" i="20"/>
  <c r="AK51" i="2"/>
  <c r="AL51" i="2"/>
  <c r="AM51" i="2"/>
  <c r="AB68" i="2"/>
  <c r="AD68" i="2"/>
  <c r="AC68" i="2"/>
  <c r="AJ31" i="2"/>
  <c r="AH31" i="2"/>
  <c r="AI31" i="2"/>
  <c r="BV75" i="3"/>
  <c r="Z15" i="1"/>
  <c r="Y15" i="1"/>
  <c r="X15" i="1"/>
  <c r="AD73" i="1"/>
  <c r="AF73" i="1"/>
  <c r="AE73" i="1"/>
  <c r="AI70" i="1"/>
  <c r="AG70" i="1"/>
  <c r="AH70" i="1"/>
  <c r="AH42" i="2"/>
  <c r="AJ42" i="2"/>
  <c r="AI42" i="2"/>
  <c r="AK75" i="1"/>
  <c r="AL75" i="1"/>
  <c r="AJ75" i="1"/>
  <c r="AF90" i="1"/>
  <c r="AE90" i="1"/>
  <c r="AD90" i="1"/>
  <c r="AC72" i="1"/>
  <c r="AB72" i="1"/>
  <c r="AA72" i="1"/>
  <c r="J100" i="1"/>
  <c r="AD58" i="2"/>
  <c r="AC58" i="2"/>
  <c r="AB58" i="2"/>
  <c r="AH34" i="1"/>
  <c r="AI34" i="1"/>
  <c r="AG34" i="1"/>
  <c r="AA23" i="2"/>
  <c r="Z23" i="2"/>
  <c r="Y23" i="2"/>
  <c r="J115" i="1"/>
  <c r="AI55" i="2"/>
  <c r="AH55" i="2"/>
  <c r="AJ55" i="2"/>
  <c r="AG13" i="2"/>
  <c r="AF13" i="2"/>
  <c r="AE13" i="2"/>
  <c r="AI72" i="2"/>
  <c r="AJ72" i="2"/>
  <c r="AH72" i="2"/>
  <c r="AK119" i="1"/>
  <c r="AL119" i="1"/>
  <c r="AJ119" i="1"/>
  <c r="AE69" i="2"/>
  <c r="AG69" i="2"/>
  <c r="AF69" i="2"/>
  <c r="AC28" i="1"/>
  <c r="AB28" i="1"/>
  <c r="AA28" i="1"/>
  <c r="AC15" i="2"/>
  <c r="AB15" i="2"/>
  <c r="AD15" i="2"/>
  <c r="AM23" i="2"/>
  <c r="AL23" i="2"/>
  <c r="AK23" i="2"/>
  <c r="AA8" i="2"/>
  <c r="Z8" i="2"/>
  <c r="Y8" i="2"/>
  <c r="AG49" i="2"/>
  <c r="AF49" i="2"/>
  <c r="AE49" i="2"/>
  <c r="K74" i="2"/>
  <c r="AD54" i="2"/>
  <c r="AC54" i="2"/>
  <c r="AB54" i="2"/>
  <c r="AL22" i="1"/>
  <c r="AJ22" i="1"/>
  <c r="AK22" i="1"/>
  <c r="AA44" i="2"/>
  <c r="Z44" i="2"/>
  <c r="Y44" i="2"/>
  <c r="AJ90" i="1"/>
  <c r="AL90" i="1"/>
  <c r="AK90" i="1"/>
  <c r="AH38" i="2"/>
  <c r="AJ38" i="2"/>
  <c r="AI38" i="2"/>
  <c r="AF40" i="1"/>
  <c r="AE40" i="1"/>
  <c r="AD40" i="1"/>
  <c r="AE119" i="1"/>
  <c r="AF119" i="1"/>
  <c r="AD119" i="1"/>
  <c r="K74" i="6"/>
  <c r="D75" i="15"/>
  <c r="AG59" i="2"/>
  <c r="AF59" i="2"/>
  <c r="AE59" i="2"/>
  <c r="Z42" i="2"/>
  <c r="Y42" i="2"/>
  <c r="AA42" i="2"/>
  <c r="AP75" i="3"/>
  <c r="AJ7" i="1"/>
  <c r="AL7" i="1"/>
  <c r="AK7" i="1"/>
  <c r="AX75" i="3"/>
  <c r="AI64" i="2"/>
  <c r="AH64" i="2"/>
  <c r="AJ64" i="2"/>
  <c r="AD22" i="1"/>
  <c r="AF22" i="1"/>
  <c r="AE22" i="1"/>
  <c r="AC127" i="1"/>
  <c r="AB127" i="1"/>
  <c r="AA127" i="1"/>
  <c r="AF88" i="1"/>
  <c r="AE88" i="1"/>
  <c r="AD88" i="1"/>
  <c r="Z67" i="2"/>
  <c r="AA67" i="2"/>
  <c r="Y67" i="2"/>
  <c r="AD66" i="1"/>
  <c r="AF66" i="1"/>
  <c r="AE66" i="1"/>
  <c r="AJ56" i="1"/>
  <c r="AL56" i="1"/>
  <c r="AK56" i="1"/>
  <c r="AG87" i="1"/>
  <c r="AI87" i="1"/>
  <c r="AH87" i="1"/>
  <c r="AB48" i="1"/>
  <c r="AA48" i="1"/>
  <c r="AC48" i="1"/>
  <c r="AC18" i="2"/>
  <c r="AB18" i="2"/>
  <c r="AD18" i="2"/>
  <c r="H74" i="21"/>
  <c r="V12" i="1"/>
  <c r="Z45" i="1"/>
  <c r="Y45" i="1"/>
  <c r="X45" i="1"/>
  <c r="Z37" i="1"/>
  <c r="Y37" i="1"/>
  <c r="X37" i="1"/>
  <c r="BK75" i="3"/>
  <c r="AJ41" i="1"/>
  <c r="AL41" i="1"/>
  <c r="AK41" i="1"/>
  <c r="Y45" i="2"/>
  <c r="AA45" i="2"/>
  <c r="Z45" i="2"/>
  <c r="AF15" i="1"/>
  <c r="AE15" i="1"/>
  <c r="AD15" i="1"/>
  <c r="AF121" i="1"/>
  <c r="AE121" i="1"/>
  <c r="AD121" i="1"/>
  <c r="AL40" i="1"/>
  <c r="AK40" i="1"/>
  <c r="AJ40" i="1"/>
  <c r="N105" i="1"/>
  <c r="AF87" i="1"/>
  <c r="AE87" i="1"/>
  <c r="AD87" i="1"/>
  <c r="F74" i="1"/>
  <c r="AJ36" i="2"/>
  <c r="AI36" i="2"/>
  <c r="AH36" i="2"/>
  <c r="AH61" i="2"/>
  <c r="AJ61" i="2"/>
  <c r="AI61" i="2"/>
  <c r="AJ51" i="1"/>
  <c r="AL51" i="1"/>
  <c r="AK51" i="1"/>
  <c r="R115" i="1"/>
  <c r="AB67" i="2"/>
  <c r="AC67" i="2"/>
  <c r="AD67" i="2"/>
  <c r="AF34" i="1"/>
  <c r="AE34" i="1"/>
  <c r="AD34" i="1"/>
  <c r="R100" i="1"/>
  <c r="AD94" i="1"/>
  <c r="AF94" i="1"/>
  <c r="AE94" i="1"/>
  <c r="AJ63" i="1"/>
  <c r="AK63" i="1"/>
  <c r="AL63" i="1"/>
  <c r="AL94" i="1"/>
  <c r="AK94" i="1"/>
  <c r="AJ94" i="1"/>
  <c r="AE57" i="2"/>
  <c r="AG57" i="2"/>
  <c r="AF57" i="2"/>
  <c r="AE56" i="1"/>
  <c r="AD56" i="1"/>
  <c r="AF56" i="1"/>
  <c r="AH123" i="1"/>
  <c r="AG123" i="1"/>
  <c r="AI123" i="1"/>
  <c r="AK43" i="2"/>
  <c r="AM43" i="2"/>
  <c r="AL43" i="2"/>
  <c r="AK8" i="2"/>
  <c r="AM8" i="2"/>
  <c r="AL8" i="2"/>
  <c r="AF59" i="1"/>
  <c r="AD59" i="1"/>
  <c r="AE59" i="1"/>
  <c r="AF51" i="1"/>
  <c r="AD51" i="1"/>
  <c r="AE51" i="1"/>
  <c r="E75" i="21"/>
  <c r="H73" i="21"/>
  <c r="M75" i="13"/>
  <c r="E54" i="6"/>
  <c r="I75" i="14"/>
  <c r="AC52" i="2"/>
  <c r="AD52" i="2"/>
  <c r="AB52" i="2"/>
  <c r="D74" i="13"/>
  <c r="O74" i="13" s="1"/>
  <c r="O54" i="13"/>
  <c r="F75" i="6"/>
  <c r="AL22" i="2"/>
  <c r="AK22" i="2"/>
  <c r="AM22" i="2"/>
  <c r="AL125" i="1"/>
  <c r="AJ125" i="1"/>
  <c r="AK125" i="1"/>
  <c r="AE67" i="2"/>
  <c r="AG67" i="2"/>
  <c r="AF67" i="2"/>
  <c r="M75" i="14"/>
  <c r="Z30" i="2"/>
  <c r="Y30" i="2"/>
  <c r="AA30" i="2"/>
  <c r="AK58" i="2"/>
  <c r="AM58" i="2"/>
  <c r="AL58" i="2"/>
  <c r="I75" i="4"/>
  <c r="AF54" i="2"/>
  <c r="AE54" i="2"/>
  <c r="AG54" i="2"/>
  <c r="O74" i="2"/>
  <c r="AA49" i="1"/>
  <c r="AB49" i="1"/>
  <c r="AC49" i="1"/>
  <c r="N74" i="1"/>
  <c r="AK60" i="2"/>
  <c r="AM60" i="2"/>
  <c r="AL60" i="2"/>
  <c r="AM31" i="2"/>
  <c r="AL31" i="2"/>
  <c r="AK31" i="2"/>
  <c r="Z73" i="1"/>
  <c r="Y73" i="1"/>
  <c r="X73" i="1"/>
  <c r="Q75" i="19"/>
  <c r="AG30" i="2"/>
  <c r="AF30" i="2"/>
  <c r="AE30" i="2"/>
  <c r="AH122" i="1"/>
  <c r="AI122" i="1"/>
  <c r="AG122" i="1"/>
  <c r="AC43" i="1"/>
  <c r="AB43" i="1"/>
  <c r="AA43" i="1"/>
  <c r="AJ47" i="2"/>
  <c r="AI47" i="2"/>
  <c r="AH47" i="2"/>
  <c r="CP74" i="3"/>
  <c r="AL47" i="2"/>
  <c r="AM47" i="2"/>
  <c r="AK47" i="2"/>
  <c r="BD75" i="3"/>
  <c r="AH42" i="1"/>
  <c r="AG42" i="1"/>
  <c r="AI42" i="1"/>
  <c r="AJ26" i="1"/>
  <c r="AL26" i="1"/>
  <c r="AK26" i="1"/>
  <c r="AI61" i="1"/>
  <c r="AH61" i="1"/>
  <c r="AG61" i="1"/>
  <c r="Z62" i="2"/>
  <c r="Y62" i="2"/>
  <c r="AA62" i="2"/>
  <c r="AL56" i="2"/>
  <c r="AM56" i="2"/>
  <c r="AK56" i="2"/>
  <c r="AE80" i="1"/>
  <c r="AF80" i="1"/>
  <c r="AD80" i="1"/>
  <c r="X54" i="1"/>
  <c r="Z54" i="1"/>
  <c r="Y54" i="1"/>
  <c r="AJ9" i="2"/>
  <c r="AH9" i="2"/>
  <c r="AI9" i="2"/>
  <c r="F78" i="1"/>
  <c r="AJ59" i="1"/>
  <c r="AL59" i="1"/>
  <c r="AK59" i="1"/>
  <c r="F75" i="15"/>
  <c r="AC25" i="1"/>
  <c r="AA25" i="1"/>
  <c r="AB25" i="1"/>
  <c r="AJ34" i="2"/>
  <c r="AH34" i="2"/>
  <c r="AI34" i="2"/>
  <c r="AD16" i="2"/>
  <c r="AC16" i="2"/>
  <c r="AB16" i="2"/>
  <c r="AJ44" i="2"/>
  <c r="AI44" i="2"/>
  <c r="AH44" i="2"/>
  <c r="AK44" i="1"/>
  <c r="AJ44" i="1"/>
  <c r="AL44" i="1"/>
  <c r="V74" i="1"/>
  <c r="AI52" i="1"/>
  <c r="AG52" i="1"/>
  <c r="AH52" i="1"/>
  <c r="AF41" i="2"/>
  <c r="AE41" i="2"/>
  <c r="AG41" i="2"/>
  <c r="V75" i="3"/>
  <c r="AG36" i="1"/>
  <c r="AI36" i="1"/>
  <c r="AH36" i="1"/>
  <c r="AC75" i="1"/>
  <c r="AB75" i="1"/>
  <c r="AA75" i="1"/>
  <c r="AF110" i="1"/>
  <c r="AE110" i="1"/>
  <c r="AD110" i="1"/>
  <c r="AE75" i="3"/>
  <c r="P75" i="4"/>
  <c r="Z46" i="1"/>
  <c r="Y46" i="1"/>
  <c r="X46" i="1"/>
  <c r="AD91" i="1"/>
  <c r="AF91" i="1"/>
  <c r="AE91" i="1"/>
  <c r="H75" i="2"/>
  <c r="AG75" i="1"/>
  <c r="AI75" i="1"/>
  <c r="AH75" i="1"/>
  <c r="AA39" i="2"/>
  <c r="Z39" i="2"/>
  <c r="Y39" i="2"/>
  <c r="AG33" i="1"/>
  <c r="AI33" i="1"/>
  <c r="AH33" i="1"/>
  <c r="AA98" i="1"/>
  <c r="AC98" i="1"/>
  <c r="AB98" i="1"/>
  <c r="E19" i="28"/>
  <c r="N19" i="28" s="1"/>
  <c r="Z128" i="1"/>
  <c r="X128" i="1"/>
  <c r="Y128" i="1"/>
  <c r="N130" i="1"/>
  <c r="K132" i="1"/>
  <c r="N132" i="1" s="1"/>
  <c r="S50" i="1"/>
  <c r="V50" i="1" s="1"/>
  <c r="V39" i="1"/>
  <c r="AA10" i="1"/>
  <c r="AC10" i="1"/>
  <c r="AB10" i="1"/>
  <c r="AK128" i="1"/>
  <c r="AL128" i="1"/>
  <c r="AJ128" i="1"/>
  <c r="AJ32" i="2"/>
  <c r="AI32" i="2"/>
  <c r="AH32" i="2"/>
  <c r="X111" i="1"/>
  <c r="Z111" i="1"/>
  <c r="Y111" i="1"/>
  <c r="AL29" i="2"/>
  <c r="AK29" i="2"/>
  <c r="AM29" i="2"/>
  <c r="Y85" i="1"/>
  <c r="X85" i="1"/>
  <c r="Z85" i="1"/>
  <c r="E56" i="6"/>
  <c r="O56" i="6" s="1"/>
  <c r="AH121" i="1"/>
  <c r="AI121" i="1"/>
  <c r="AG121" i="1"/>
  <c r="G14" i="1"/>
  <c r="AC107" i="1"/>
  <c r="AB107" i="1"/>
  <c r="AA107" i="1"/>
  <c r="AJ47" i="1"/>
  <c r="AL47" i="1"/>
  <c r="AK47" i="1"/>
  <c r="AA7" i="2"/>
  <c r="Z7" i="2"/>
  <c r="Y7" i="2"/>
  <c r="G73" i="2"/>
  <c r="AM9" i="2"/>
  <c r="AL9" i="2"/>
  <c r="AK9" i="2"/>
  <c r="AC40" i="1"/>
  <c r="AB40" i="1"/>
  <c r="AA40" i="1"/>
  <c r="V117" i="1"/>
  <c r="AF125" i="1"/>
  <c r="AD125" i="1"/>
  <c r="AE125" i="1"/>
  <c r="AH10" i="1"/>
  <c r="AG10" i="1"/>
  <c r="AI10" i="1"/>
  <c r="V78" i="1"/>
  <c r="AC26" i="2"/>
  <c r="AB26" i="2"/>
  <c r="AD26" i="2"/>
  <c r="AG28" i="2"/>
  <c r="AF28" i="2"/>
  <c r="AE28" i="2"/>
  <c r="AA61" i="1"/>
  <c r="AC61" i="1"/>
  <c r="AB61" i="1"/>
  <c r="Y95" i="1"/>
  <c r="X95" i="1"/>
  <c r="Z95" i="1"/>
  <c r="AE62" i="1"/>
  <c r="AD62" i="1"/>
  <c r="AF62" i="1"/>
  <c r="AD35" i="2"/>
  <c r="AC35" i="2"/>
  <c r="AB35" i="2"/>
  <c r="AH94" i="1"/>
  <c r="AI94" i="1"/>
  <c r="AG94" i="1"/>
  <c r="AH101" i="1"/>
  <c r="AI101" i="1"/>
  <c r="AG101" i="1"/>
  <c r="BI75" i="3"/>
  <c r="Y27" i="2"/>
  <c r="AA27" i="2"/>
  <c r="Z27" i="2"/>
  <c r="N100" i="1"/>
  <c r="AK30" i="1"/>
  <c r="AJ30" i="1"/>
  <c r="AL30" i="1"/>
  <c r="V100" i="1"/>
  <c r="AG64" i="1"/>
  <c r="AI64" i="1"/>
  <c r="AH64" i="1"/>
  <c r="BE75" i="3"/>
  <c r="Z41" i="1"/>
  <c r="Y41" i="1"/>
  <c r="X41" i="1"/>
  <c r="AG96" i="1"/>
  <c r="AH96" i="1"/>
  <c r="AI96" i="1"/>
  <c r="AM35" i="2"/>
  <c r="AL35" i="2"/>
  <c r="AK35" i="2"/>
  <c r="J75" i="2"/>
  <c r="Z62" i="1"/>
  <c r="X62" i="1"/>
  <c r="Y62" i="1"/>
  <c r="AD28" i="2"/>
  <c r="AC28" i="2"/>
  <c r="AB28" i="2"/>
  <c r="Z48" i="1"/>
  <c r="Y48" i="1"/>
  <c r="X48" i="1"/>
  <c r="CQ75" i="3"/>
  <c r="AG53" i="1"/>
  <c r="AI53" i="1"/>
  <c r="AH53" i="1"/>
  <c r="H73" i="6"/>
  <c r="AA128" i="1"/>
  <c r="AC128" i="1"/>
  <c r="AB128" i="1"/>
  <c r="AE60" i="2"/>
  <c r="AG60" i="2"/>
  <c r="AF60" i="2"/>
  <c r="AG11" i="2"/>
  <c r="AF11" i="2"/>
  <c r="AE11" i="2"/>
  <c r="AF26" i="1"/>
  <c r="AE26" i="1"/>
  <c r="AD26" i="1"/>
  <c r="AJ35" i="2"/>
  <c r="AI35" i="2"/>
  <c r="AH35" i="2"/>
  <c r="AJ104" i="1"/>
  <c r="AL104" i="1"/>
  <c r="AK104" i="1"/>
  <c r="AL52" i="2"/>
  <c r="AK52" i="2"/>
  <c r="AM52" i="2"/>
  <c r="AK127" i="1"/>
  <c r="AL127" i="1"/>
  <c r="AJ127" i="1"/>
  <c r="AA60" i="1"/>
  <c r="AC60" i="1"/>
  <c r="AB60" i="1"/>
  <c r="AD25" i="1"/>
  <c r="AF25" i="1"/>
  <c r="AE25" i="1"/>
  <c r="Z38" i="2"/>
  <c r="Y38" i="2"/>
  <c r="AA38" i="2"/>
  <c r="AB61" i="2"/>
  <c r="AC61" i="2"/>
  <c r="AD61" i="2"/>
  <c r="AE52" i="1"/>
  <c r="AD52" i="1"/>
  <c r="AF52" i="1"/>
  <c r="H74" i="28"/>
  <c r="D75" i="29"/>
  <c r="X101" i="1"/>
  <c r="Y101" i="1"/>
  <c r="Z101" i="1"/>
  <c r="AA10" i="2"/>
  <c r="Y10" i="2"/>
  <c r="Z10" i="2"/>
  <c r="AI68" i="2"/>
  <c r="AH68" i="2"/>
  <c r="AJ68" i="2"/>
  <c r="AA50" i="2"/>
  <c r="Z50" i="2"/>
  <c r="Y50" i="2"/>
  <c r="Z24" i="2"/>
  <c r="Y24" i="2"/>
  <c r="AA24" i="2"/>
  <c r="AA65" i="2"/>
  <c r="Z65" i="2"/>
  <c r="Y65" i="2"/>
  <c r="AD33" i="2"/>
  <c r="AB33" i="2"/>
  <c r="AC33" i="2"/>
  <c r="AK103" i="1"/>
  <c r="AJ103" i="1"/>
  <c r="AL103" i="1"/>
  <c r="AK102" i="1"/>
  <c r="AJ102" i="1"/>
  <c r="AL102" i="1"/>
  <c r="AD120" i="1"/>
  <c r="AA97" i="1"/>
  <c r="AC97" i="1"/>
  <c r="AB97" i="1"/>
  <c r="AG11" i="1"/>
  <c r="AI11" i="1"/>
  <c r="AH11" i="1"/>
  <c r="AL28" i="1"/>
  <c r="AJ28" i="1"/>
  <c r="AK28" i="1"/>
  <c r="AB71" i="2"/>
  <c r="AD71" i="2"/>
  <c r="AC71" i="2"/>
  <c r="L131" i="1"/>
  <c r="L133" i="1" s="1"/>
  <c r="D75" i="6"/>
  <c r="AJ23" i="2"/>
  <c r="AI23" i="2"/>
  <c r="AH23" i="2"/>
  <c r="X90" i="1"/>
  <c r="Z90" i="1"/>
  <c r="Y90" i="1"/>
  <c r="AB9" i="2"/>
  <c r="AC9" i="2"/>
  <c r="AD9" i="2"/>
  <c r="Z19" i="1"/>
  <c r="Y19" i="1"/>
  <c r="X19" i="1"/>
  <c r="AI14" i="2"/>
  <c r="AH14" i="2"/>
  <c r="AJ14" i="2"/>
  <c r="AF70" i="2"/>
  <c r="AE70" i="2"/>
  <c r="AG70" i="2"/>
  <c r="AC95" i="1"/>
  <c r="AB95" i="1"/>
  <c r="AA95" i="1"/>
  <c r="V17" i="1"/>
  <c r="AA85" i="1"/>
  <c r="AB85" i="1"/>
  <c r="AC85" i="1"/>
  <c r="Z7" i="1"/>
  <c r="Y7" i="1"/>
  <c r="X7" i="1"/>
  <c r="Z63" i="1"/>
  <c r="X63" i="1"/>
  <c r="Y63" i="1"/>
  <c r="AA36" i="2"/>
  <c r="Z36" i="2"/>
  <c r="Y36" i="2"/>
  <c r="AL81" i="1"/>
  <c r="AK81" i="1"/>
  <c r="AJ81" i="1"/>
  <c r="Y68" i="1"/>
  <c r="X68" i="1"/>
  <c r="Z68" i="1"/>
  <c r="X124" i="1"/>
  <c r="Y124" i="1"/>
  <c r="Z124" i="1"/>
  <c r="Z29" i="2"/>
  <c r="Y29" i="2"/>
  <c r="AA29" i="2"/>
  <c r="AJ58" i="2"/>
  <c r="AI58" i="2"/>
  <c r="AH58" i="2"/>
  <c r="AI54" i="2"/>
  <c r="S74" i="2"/>
  <c r="AH54" i="2"/>
  <c r="AJ54" i="2"/>
  <c r="AB82" i="1"/>
  <c r="AA82" i="1"/>
  <c r="AC82" i="1"/>
  <c r="AL55" i="2"/>
  <c r="AM55" i="2"/>
  <c r="AK55" i="2"/>
  <c r="CV21" i="3"/>
  <c r="AC19" i="1"/>
  <c r="AB19" i="1"/>
  <c r="AA19" i="1"/>
  <c r="D75" i="20"/>
  <c r="Z83" i="1"/>
  <c r="Y83" i="1"/>
  <c r="X83" i="1"/>
  <c r="AK17" i="2"/>
  <c r="AM17" i="2"/>
  <c r="AL17" i="2"/>
  <c r="AB40" i="2"/>
  <c r="AD40" i="2"/>
  <c r="AC40" i="2"/>
  <c r="AA31" i="2"/>
  <c r="Z31" i="2"/>
  <c r="Y31" i="2"/>
  <c r="AB126" i="1"/>
  <c r="AC126" i="1"/>
  <c r="AA126" i="1"/>
  <c r="AH8" i="2"/>
  <c r="AJ8" i="2"/>
  <c r="AI8" i="2"/>
  <c r="Z65" i="1"/>
  <c r="X65" i="1"/>
  <c r="Y65" i="1"/>
  <c r="N12" i="1"/>
  <c r="AB48" i="2"/>
  <c r="AD48" i="2"/>
  <c r="AC48" i="2"/>
  <c r="AL13" i="1"/>
  <c r="AJ13" i="1"/>
  <c r="AK13" i="1"/>
  <c r="AC10" i="2"/>
  <c r="AB10" i="2"/>
  <c r="AD10" i="2"/>
  <c r="AL92" i="1"/>
  <c r="AK92" i="1"/>
  <c r="AJ92" i="1"/>
  <c r="AJ75" i="3"/>
  <c r="AI79" i="1"/>
  <c r="AH79" i="1"/>
  <c r="AG79" i="1"/>
  <c r="AJ52" i="1"/>
  <c r="AL52" i="1"/>
  <c r="AK52" i="1"/>
  <c r="AF33" i="2"/>
  <c r="AG33" i="2"/>
  <c r="AE33" i="2"/>
  <c r="AJ17" i="2"/>
  <c r="AH17" i="2"/>
  <c r="AI17" i="2"/>
  <c r="AC71" i="1"/>
  <c r="AB71" i="1"/>
  <c r="AA71" i="1"/>
  <c r="I75" i="28"/>
  <c r="M74" i="22"/>
  <c r="AE112" i="1"/>
  <c r="AD112" i="1"/>
  <c r="AF112" i="1"/>
  <c r="X66" i="1"/>
  <c r="Z66" i="1"/>
  <c r="Y66" i="1"/>
  <c r="AF116" i="1"/>
  <c r="AE116" i="1"/>
  <c r="AD116" i="1"/>
  <c r="AE41" i="1"/>
  <c r="AD41" i="1"/>
  <c r="AF41" i="1"/>
  <c r="AA116" i="1"/>
  <c r="AB116" i="1"/>
  <c r="AC116" i="1"/>
  <c r="AE57" i="1"/>
  <c r="AF57" i="1"/>
  <c r="AD57" i="1"/>
  <c r="Y34" i="1"/>
  <c r="Z34" i="1"/>
  <c r="X34" i="1"/>
  <c r="AE25" i="2"/>
  <c r="AG25" i="2"/>
  <c r="AF25" i="2"/>
  <c r="AB62" i="1"/>
  <c r="AA62" i="1"/>
  <c r="AC62" i="1"/>
  <c r="AI84" i="1"/>
  <c r="AH84" i="1"/>
  <c r="AG84" i="1"/>
  <c r="AL25" i="1"/>
  <c r="AK25" i="1"/>
  <c r="AJ25" i="1"/>
  <c r="AJ87" i="1"/>
  <c r="AL87" i="1"/>
  <c r="AK87" i="1"/>
  <c r="H75" i="19"/>
  <c r="AA46" i="2"/>
  <c r="Y46" i="2"/>
  <c r="Z46" i="2"/>
  <c r="AL89" i="1"/>
  <c r="AK89" i="1"/>
  <c r="AJ89" i="1"/>
  <c r="AK14" i="2"/>
  <c r="AL14" i="2"/>
  <c r="AM14" i="2"/>
  <c r="F75" i="5"/>
  <c r="K73" i="28"/>
  <c r="AL122" i="1"/>
  <c r="AK122" i="1"/>
  <c r="AJ122" i="1"/>
  <c r="Z51" i="1"/>
  <c r="Y51" i="1"/>
  <c r="X51" i="1"/>
  <c r="AC44" i="1"/>
  <c r="AB44" i="1"/>
  <c r="AA44" i="1"/>
  <c r="AL21" i="1"/>
  <c r="AK21" i="1"/>
  <c r="AJ21" i="1"/>
  <c r="AJ24" i="2"/>
  <c r="AI24" i="2"/>
  <c r="AH24" i="2"/>
  <c r="F120" i="1"/>
  <c r="AC119" i="1"/>
  <c r="AB119" i="1"/>
  <c r="AA119" i="1"/>
  <c r="AC108" i="1"/>
  <c r="AB108" i="1"/>
  <c r="AA108" i="1"/>
  <c r="AM12" i="2"/>
  <c r="AL12" i="2"/>
  <c r="AK12" i="2"/>
  <c r="Z44" i="1"/>
  <c r="Y44" i="1"/>
  <c r="X44" i="1"/>
  <c r="Y51" i="2"/>
  <c r="AA51" i="2"/>
  <c r="Z51" i="2"/>
  <c r="X55" i="1"/>
  <c r="Z55" i="1"/>
  <c r="Y55" i="1"/>
  <c r="AI30" i="1"/>
  <c r="AH30" i="1"/>
  <c r="AG30" i="1"/>
  <c r="CA75" i="3"/>
  <c r="J75" i="25"/>
  <c r="H73" i="28"/>
  <c r="J75" i="13"/>
  <c r="AD117" i="1"/>
  <c r="Z70" i="2"/>
  <c r="AA70" i="2"/>
  <c r="Y70" i="2"/>
  <c r="K74" i="28"/>
  <c r="AI18" i="1"/>
  <c r="AG18" i="1"/>
  <c r="AH18" i="1"/>
  <c r="AK108" i="1"/>
  <c r="AJ108" i="1"/>
  <c r="AL108" i="1"/>
  <c r="V27" i="1"/>
  <c r="AA64" i="1"/>
  <c r="AC64" i="1"/>
  <c r="AB64" i="1"/>
  <c r="AJ32" i="1"/>
  <c r="AL32" i="1"/>
  <c r="AK32" i="1"/>
  <c r="AA57" i="2"/>
  <c r="Z57" i="2"/>
  <c r="Y57" i="2"/>
  <c r="AH13" i="2"/>
  <c r="AJ13" i="2"/>
  <c r="AI13" i="2"/>
  <c r="J75" i="28"/>
  <c r="J29" i="1"/>
  <c r="AG90" i="1"/>
  <c r="AI90" i="1"/>
  <c r="AH90" i="1"/>
  <c r="AK44" i="2"/>
  <c r="AM44" i="2"/>
  <c r="AL44" i="2"/>
  <c r="L75" i="19"/>
  <c r="AH50" i="2"/>
  <c r="AJ50" i="2"/>
  <c r="AI50" i="2"/>
  <c r="D73" i="3"/>
  <c r="AC86" i="1"/>
  <c r="AB86" i="1"/>
  <c r="AA86" i="1"/>
  <c r="N35" i="1"/>
  <c r="AK45" i="1"/>
  <c r="AL45" i="1"/>
  <c r="AJ45" i="1"/>
  <c r="AI21" i="1"/>
  <c r="AH21" i="1"/>
  <c r="AG21" i="1"/>
  <c r="CD75" i="3"/>
  <c r="AJ111" i="1"/>
  <c r="AK111" i="1"/>
  <c r="AL111" i="1"/>
  <c r="AE65" i="2"/>
  <c r="AF65" i="2"/>
  <c r="AG65" i="2"/>
  <c r="AC56" i="1"/>
  <c r="AB56" i="1"/>
  <c r="AA56" i="1"/>
  <c r="AC33" i="1"/>
  <c r="AB33" i="1"/>
  <c r="AA33" i="1"/>
  <c r="AG85" i="1"/>
  <c r="AI85" i="1"/>
  <c r="AH85" i="1"/>
  <c r="AJ63" i="2"/>
  <c r="AI63" i="2"/>
  <c r="AH63" i="2"/>
  <c r="X16" i="1"/>
  <c r="Z16" i="1"/>
  <c r="Y16" i="1"/>
  <c r="AL62" i="1"/>
  <c r="AJ62" i="1"/>
  <c r="AK62" i="1"/>
  <c r="AL54" i="1"/>
  <c r="AK54" i="1"/>
  <c r="AJ54" i="1"/>
  <c r="O75" i="4"/>
  <c r="E75" i="3"/>
  <c r="AK53" i="2"/>
  <c r="AM53" i="2"/>
  <c r="AL53" i="2"/>
  <c r="Z22" i="2"/>
  <c r="Y22" i="2"/>
  <c r="AA22" i="2"/>
  <c r="AD55" i="2"/>
  <c r="AC55" i="2"/>
  <c r="AB55" i="2"/>
  <c r="AI80" i="1"/>
  <c r="AG80" i="1"/>
  <c r="AH80" i="1"/>
  <c r="G75" i="13"/>
  <c r="AE49" i="1"/>
  <c r="AD49" i="1"/>
  <c r="AF49" i="1"/>
  <c r="AG43" i="2"/>
  <c r="AF43" i="2"/>
  <c r="AE43" i="2"/>
  <c r="AC56" i="2"/>
  <c r="AB56" i="2"/>
  <c r="AD56" i="2"/>
  <c r="AF48" i="1"/>
  <c r="AE48" i="1"/>
  <c r="AD48" i="1"/>
  <c r="AI63" i="1"/>
  <c r="AH63" i="1"/>
  <c r="AG63" i="1"/>
  <c r="V74" i="14"/>
  <c r="Y86" i="1"/>
  <c r="Z86" i="1"/>
  <c r="X86" i="1"/>
  <c r="Z26" i="1"/>
  <c r="Y26" i="1"/>
  <c r="X26" i="1"/>
  <c r="AE72" i="1"/>
  <c r="AD72" i="1"/>
  <c r="AF72" i="1"/>
  <c r="AB94" i="1"/>
  <c r="AC94" i="1"/>
  <c r="AA94" i="1"/>
  <c r="J75" i="19"/>
  <c r="AI10" i="2"/>
  <c r="AH10" i="2"/>
  <c r="AJ10" i="2"/>
  <c r="AI16" i="2"/>
  <c r="AJ16" i="2"/>
  <c r="AH16" i="2"/>
  <c r="AH75" i="3"/>
  <c r="AJ46" i="2"/>
  <c r="AI46" i="2"/>
  <c r="AH46" i="2"/>
  <c r="AH103" i="1"/>
  <c r="AI103" i="1"/>
  <c r="AG103" i="1"/>
  <c r="N69" i="1"/>
  <c r="E67" i="6"/>
  <c r="O67" i="6" s="1"/>
  <c r="E7" i="6"/>
  <c r="K51" i="4"/>
  <c r="U51" i="4" s="1"/>
  <c r="AE32" i="2"/>
  <c r="AG32" i="2"/>
  <c r="AF32" i="2"/>
  <c r="AE12" i="2"/>
  <c r="AG12" i="2"/>
  <c r="AF12" i="2"/>
  <c r="CJ41" i="3"/>
  <c r="CV41" i="3" s="1"/>
  <c r="AI39" i="2"/>
  <c r="AJ39" i="2"/>
  <c r="AH39" i="2"/>
  <c r="N75" i="3"/>
  <c r="U75" i="3"/>
  <c r="AD71" i="1"/>
  <c r="AF71" i="1"/>
  <c r="AE71" i="1"/>
  <c r="AJ70" i="1"/>
  <c r="AK70" i="1"/>
  <c r="AL70" i="1"/>
  <c r="AG91" i="1"/>
  <c r="AH91" i="1"/>
  <c r="AI91" i="1"/>
  <c r="AK59" i="2"/>
  <c r="AM59" i="2"/>
  <c r="AL59" i="2"/>
  <c r="AK71" i="2"/>
  <c r="AL71" i="2"/>
  <c r="AM71" i="2"/>
  <c r="K73" i="2"/>
  <c r="AD7" i="2"/>
  <c r="AC7" i="2"/>
  <c r="AB7" i="2"/>
  <c r="AF65" i="1"/>
  <c r="AD65" i="1"/>
  <c r="AE65" i="1"/>
  <c r="AC122" i="1"/>
  <c r="AA122" i="1"/>
  <c r="AB122" i="1"/>
  <c r="AI81" i="1"/>
  <c r="AH81" i="1"/>
  <c r="AG81" i="1"/>
  <c r="AF63" i="2"/>
  <c r="AE63" i="2"/>
  <c r="AG63" i="2"/>
  <c r="J39" i="1"/>
  <c r="G50" i="1"/>
  <c r="J50" i="1" s="1"/>
  <c r="Y10" i="1"/>
  <c r="X10" i="1"/>
  <c r="Z10" i="1"/>
  <c r="AK73" i="1"/>
  <c r="AJ73" i="1"/>
  <c r="AL73" i="1"/>
  <c r="AB59" i="2"/>
  <c r="AD59" i="2"/>
  <c r="AC59" i="2"/>
  <c r="AL107" i="1"/>
  <c r="AK107" i="1"/>
  <c r="AJ107" i="1"/>
  <c r="X99" i="1"/>
  <c r="Y99" i="1"/>
  <c r="Z99" i="1"/>
  <c r="AL77" i="1"/>
  <c r="AK77" i="1"/>
  <c r="AJ77" i="1"/>
  <c r="Z92" i="1"/>
  <c r="X92" i="1"/>
  <c r="Y92" i="1"/>
  <c r="Z56" i="2"/>
  <c r="Y56" i="2"/>
  <c r="AA56" i="2"/>
  <c r="AH58" i="1"/>
  <c r="AI58" i="1"/>
  <c r="AG58" i="1"/>
  <c r="CP73" i="3"/>
  <c r="E75" i="25"/>
  <c r="R75" i="14"/>
  <c r="F73" i="24"/>
  <c r="E75" i="16"/>
  <c r="E75" i="19"/>
  <c r="F74" i="27"/>
  <c r="M75" i="4"/>
  <c r="AC13" i="2"/>
  <c r="AB13" i="2"/>
  <c r="AD13" i="2"/>
  <c r="AC113" i="1"/>
  <c r="AB113" i="1"/>
  <c r="AA113" i="1"/>
  <c r="Y53" i="2"/>
  <c r="AA53" i="2"/>
  <c r="Z53" i="2"/>
  <c r="Y71" i="2"/>
  <c r="AA71" i="2"/>
  <c r="Z71" i="2"/>
  <c r="I75" i="20"/>
  <c r="AG20" i="2"/>
  <c r="AE20" i="2"/>
  <c r="AF20" i="2"/>
  <c r="AG48" i="2"/>
  <c r="AE48" i="2"/>
  <c r="AF48" i="2"/>
  <c r="AJ46" i="1"/>
  <c r="AK46" i="1"/>
  <c r="AL46" i="1"/>
  <c r="X13" i="1"/>
  <c r="Z13" i="1"/>
  <c r="Y13" i="1"/>
  <c r="AD70" i="1"/>
  <c r="AE70" i="1"/>
  <c r="AF70" i="1"/>
  <c r="AD44" i="1"/>
  <c r="AF44" i="1"/>
  <c r="AE44" i="1"/>
  <c r="AG9" i="2"/>
  <c r="AF9" i="2"/>
  <c r="AE9" i="2"/>
  <c r="AF9" i="1"/>
  <c r="AE9" i="1"/>
  <c r="AD9" i="1"/>
  <c r="X23" i="1"/>
  <c r="Y23" i="1"/>
  <c r="Z23" i="1"/>
  <c r="X112" i="1"/>
  <c r="Z112" i="1"/>
  <c r="Y112" i="1"/>
  <c r="F115" i="1"/>
  <c r="Z59" i="1"/>
  <c r="Y59" i="1"/>
  <c r="X59" i="1"/>
  <c r="CF75" i="3"/>
  <c r="Z34" i="2"/>
  <c r="Y34" i="2"/>
  <c r="AA34" i="2"/>
  <c r="CO75" i="3"/>
  <c r="AF27" i="2"/>
  <c r="AE27" i="2"/>
  <c r="AG27" i="2"/>
  <c r="AH16" i="1"/>
  <c r="AG16" i="1"/>
  <c r="AI16" i="1"/>
  <c r="Z57" i="1"/>
  <c r="Y57" i="1"/>
  <c r="X57" i="1"/>
  <c r="F74" i="12"/>
  <c r="AD66" i="2"/>
  <c r="AC66" i="2"/>
  <c r="AB66" i="2"/>
  <c r="AL20" i="2"/>
  <c r="AM20" i="2"/>
  <c r="AK20" i="2"/>
  <c r="Y20" i="2"/>
  <c r="AA20" i="2"/>
  <c r="Z20" i="2"/>
  <c r="AI49" i="1"/>
  <c r="AH49" i="1"/>
  <c r="AG49" i="1"/>
  <c r="Y77" i="1"/>
  <c r="X77" i="1"/>
  <c r="Z77" i="1"/>
  <c r="AW75" i="3"/>
  <c r="Y119" i="1"/>
  <c r="Z119" i="1"/>
  <c r="X119" i="1"/>
  <c r="G75" i="6"/>
  <c r="AK15" i="2"/>
  <c r="AM15" i="2"/>
  <c r="AL15" i="2"/>
  <c r="Y48" i="2"/>
  <c r="AA48" i="2"/>
  <c r="Z48" i="2"/>
  <c r="AJ10" i="1"/>
  <c r="AL10" i="1"/>
  <c r="AK10" i="1"/>
  <c r="X126" i="1"/>
  <c r="Z126" i="1"/>
  <c r="Y126" i="1"/>
  <c r="R38" i="1"/>
  <c r="J76" i="1"/>
  <c r="Z8" i="1"/>
  <c r="X8" i="1"/>
  <c r="Y8" i="1"/>
  <c r="AF37" i="2"/>
  <c r="AE37" i="2"/>
  <c r="AG37" i="2"/>
  <c r="AA68" i="2"/>
  <c r="Z68" i="2"/>
  <c r="Y68" i="2"/>
  <c r="CH75" i="3"/>
  <c r="N115" i="1"/>
  <c r="AI95" i="1"/>
  <c r="AH95" i="1"/>
  <c r="AG95" i="1"/>
  <c r="CJ53" i="3"/>
  <c r="CV53" i="3" s="1"/>
  <c r="AA11" i="1"/>
  <c r="AC11" i="1"/>
  <c r="AB11" i="1"/>
  <c r="AL19" i="1"/>
  <c r="AJ19" i="1"/>
  <c r="AK19" i="1"/>
  <c r="AM19" i="2"/>
  <c r="AL19" i="2"/>
  <c r="AK19" i="2"/>
  <c r="E14" i="1"/>
  <c r="E24" i="1" s="1"/>
  <c r="E131" i="1" s="1"/>
  <c r="E133" i="1" s="1"/>
  <c r="AL112" i="1"/>
  <c r="AK112" i="1"/>
  <c r="AJ112" i="1"/>
  <c r="AD20" i="2"/>
  <c r="AC20" i="2"/>
  <c r="AB20" i="2"/>
  <c r="Y75" i="3"/>
  <c r="R130" i="1"/>
  <c r="O132" i="1"/>
  <c r="R132" i="1" s="1"/>
  <c r="AC15" i="1"/>
  <c r="AB15" i="1"/>
  <c r="AA15" i="1"/>
  <c r="AC68" i="1"/>
  <c r="AA68" i="1"/>
  <c r="AB68" i="1"/>
  <c r="AC22" i="1"/>
  <c r="AA22" i="1"/>
  <c r="AB22" i="1"/>
  <c r="AH118" i="1"/>
  <c r="AG118" i="1"/>
  <c r="AI118" i="1"/>
  <c r="AL116" i="1"/>
  <c r="AK116" i="1"/>
  <c r="AJ116" i="1"/>
  <c r="AD44" i="2"/>
  <c r="AC44" i="2"/>
  <c r="AB44" i="2"/>
  <c r="AG72" i="1"/>
  <c r="AH72" i="1"/>
  <c r="AI72" i="1"/>
  <c r="M73" i="22"/>
  <c r="AC39" i="2"/>
  <c r="AB39" i="2"/>
  <c r="AD39" i="2"/>
  <c r="AC47" i="1"/>
  <c r="AB47" i="1"/>
  <c r="AA47" i="1"/>
  <c r="F38" i="1"/>
  <c r="AC41" i="1"/>
  <c r="AB41" i="1"/>
  <c r="AA41" i="1"/>
  <c r="I75" i="2"/>
  <c r="R35" i="1"/>
  <c r="AM67" i="2"/>
  <c r="AL67" i="2"/>
  <c r="AK67" i="2"/>
  <c r="Y11" i="2"/>
  <c r="AA11" i="2"/>
  <c r="Z11" i="2"/>
  <c r="AA43" i="2"/>
  <c r="Z43" i="2"/>
  <c r="Y43" i="2"/>
  <c r="AG29" i="2"/>
  <c r="AF29" i="2"/>
  <c r="AE29" i="2"/>
  <c r="V31" i="1"/>
  <c r="AC23" i="2"/>
  <c r="AD23" i="2"/>
  <c r="AB23" i="2"/>
  <c r="F93" i="1"/>
  <c r="AA75" i="3"/>
  <c r="Z41" i="2"/>
  <c r="Y41" i="2"/>
  <c r="AA41" i="2"/>
  <c r="Y98" i="1"/>
  <c r="Z98" i="1"/>
  <c r="X98" i="1"/>
  <c r="AG18" i="2"/>
  <c r="AF18" i="2"/>
  <c r="AE18" i="2"/>
  <c r="Z28" i="1"/>
  <c r="Y28" i="1"/>
  <c r="X28" i="1"/>
  <c r="O7" i="13"/>
  <c r="D73" i="13"/>
  <c r="AJ19" i="2"/>
  <c r="AI19" i="2"/>
  <c r="AH19" i="2"/>
  <c r="AJ52" i="2"/>
  <c r="AI52" i="2"/>
  <c r="AH52" i="2"/>
  <c r="F74" i="7"/>
  <c r="AG15" i="1"/>
  <c r="AI15" i="1"/>
  <c r="AH15" i="1"/>
  <c r="AE38" i="2"/>
  <c r="AG38" i="2"/>
  <c r="AF38" i="2"/>
  <c r="AK46" i="2"/>
  <c r="AL46" i="2"/>
  <c r="AM46" i="2"/>
  <c r="Z127" i="1"/>
  <c r="Y127" i="1"/>
  <c r="X127" i="1"/>
  <c r="AM16" i="2"/>
  <c r="AL16" i="2"/>
  <c r="AK16" i="2"/>
  <c r="Y26" i="2"/>
  <c r="AA26" i="2"/>
  <c r="Z26" i="2"/>
  <c r="Y32" i="1"/>
  <c r="Z32" i="1"/>
  <c r="X32" i="1"/>
  <c r="AB12" i="2"/>
  <c r="AD12" i="2"/>
  <c r="AC12" i="2"/>
  <c r="AF84" i="1"/>
  <c r="AE84" i="1"/>
  <c r="AD84" i="1"/>
  <c r="AH116" i="1"/>
  <c r="AI116" i="1"/>
  <c r="AG116" i="1"/>
  <c r="AD92" i="1"/>
  <c r="AF92" i="1"/>
  <c r="AE92" i="1"/>
  <c r="AF61" i="1"/>
  <c r="AD61" i="1"/>
  <c r="AE61" i="1"/>
  <c r="AA64" i="2"/>
  <c r="Z64" i="2"/>
  <c r="Y64" i="2"/>
  <c r="AC32" i="1"/>
  <c r="AB32" i="1"/>
  <c r="AA32" i="1"/>
  <c r="AJ99" i="1"/>
  <c r="AL99" i="1"/>
  <c r="AK99" i="1"/>
  <c r="AK24" i="2"/>
  <c r="AM24" i="2"/>
  <c r="AL24" i="2"/>
  <c r="Y56" i="1"/>
  <c r="X56" i="1"/>
  <c r="Z56" i="1"/>
  <c r="X53" i="1"/>
  <c r="Z53" i="1"/>
  <c r="Y53" i="1"/>
  <c r="AM37" i="2"/>
  <c r="AL37" i="2"/>
  <c r="AK37" i="2"/>
  <c r="AK80" i="1"/>
  <c r="AJ80" i="1"/>
  <c r="AL80" i="1"/>
  <c r="Z49" i="2"/>
  <c r="AA49" i="2"/>
  <c r="Y49" i="2"/>
  <c r="AL49" i="1"/>
  <c r="AK49" i="1"/>
  <c r="AJ49" i="1"/>
  <c r="AF16" i="1"/>
  <c r="AE16" i="1"/>
  <c r="AD16" i="1"/>
  <c r="AA55" i="1"/>
  <c r="AC55" i="1"/>
  <c r="AB55" i="1"/>
  <c r="Z35" i="2"/>
  <c r="Y35" i="2"/>
  <c r="AA35" i="2"/>
  <c r="J74" i="20"/>
  <c r="V73" i="14"/>
  <c r="N75" i="13"/>
  <c r="AK91" i="1"/>
  <c r="AJ91" i="1"/>
  <c r="AL91" i="1"/>
  <c r="AG107" i="1"/>
  <c r="AI107" i="1"/>
  <c r="AH107" i="1"/>
  <c r="AC111" i="1"/>
  <c r="AB111" i="1"/>
  <c r="AA111" i="1"/>
  <c r="AK27" i="2"/>
  <c r="AM27" i="2"/>
  <c r="AL27" i="2"/>
  <c r="AG66" i="1"/>
  <c r="AI66" i="1"/>
  <c r="AH66" i="1"/>
  <c r="AC88" i="1"/>
  <c r="AA88" i="1"/>
  <c r="AB88" i="1"/>
  <c r="AL55" i="1"/>
  <c r="AK55" i="1"/>
  <c r="AJ55" i="1"/>
  <c r="AC54" i="1"/>
  <c r="AB54" i="1"/>
  <c r="AA54" i="1"/>
  <c r="AL7" i="2"/>
  <c r="AK7" i="2"/>
  <c r="W73" i="2"/>
  <c r="AM7" i="2"/>
  <c r="AK40" i="2"/>
  <c r="AM40" i="2"/>
  <c r="AL40" i="2"/>
  <c r="AG9" i="1"/>
  <c r="AI9" i="1"/>
  <c r="AH9" i="1"/>
  <c r="AF23" i="2"/>
  <c r="AE23" i="2"/>
  <c r="AG23" i="2"/>
  <c r="AD65" i="2"/>
  <c r="AC65" i="2"/>
  <c r="AB65" i="2"/>
  <c r="Y80" i="1"/>
  <c r="X80" i="1"/>
  <c r="Z80" i="1"/>
  <c r="AI57" i="2"/>
  <c r="AH57" i="2"/>
  <c r="AJ57" i="2"/>
  <c r="Q73" i="4"/>
  <c r="AI45" i="1"/>
  <c r="AH45" i="1"/>
  <c r="AG45" i="1"/>
  <c r="AI13" i="1"/>
  <c r="AH13" i="1"/>
  <c r="AG13" i="1"/>
  <c r="AA20" i="1"/>
  <c r="AB20" i="1"/>
  <c r="AC20" i="1"/>
  <c r="AK57" i="1"/>
  <c r="AL57" i="1"/>
  <c r="AJ57" i="1"/>
  <c r="R69" i="1"/>
  <c r="AE43" i="1"/>
  <c r="AF43" i="1"/>
  <c r="AD43" i="1"/>
  <c r="BG75" i="3"/>
  <c r="AI33" i="2"/>
  <c r="AJ33" i="2"/>
  <c r="AH33" i="2"/>
  <c r="AF127" i="1"/>
  <c r="AE127" i="1"/>
  <c r="AD127" i="1"/>
  <c r="Z49" i="1"/>
  <c r="Y49" i="1"/>
  <c r="X49" i="1"/>
  <c r="J120" i="1"/>
  <c r="AJ26" i="2"/>
  <c r="AI26" i="2"/>
  <c r="AH26" i="2"/>
  <c r="AE124" i="1"/>
  <c r="AD124" i="1"/>
  <c r="AF124" i="1"/>
  <c r="AG44" i="2"/>
  <c r="AF44" i="2"/>
  <c r="AE44" i="2"/>
  <c r="AI23" i="1"/>
  <c r="AG23" i="1"/>
  <c r="AH23" i="1"/>
  <c r="AD50" i="2"/>
  <c r="AC50" i="2"/>
  <c r="AB50" i="2"/>
  <c r="AI108" i="1"/>
  <c r="AH108" i="1"/>
  <c r="AG108" i="1"/>
  <c r="AG92" i="1"/>
  <c r="AI92" i="1"/>
  <c r="AH92" i="1"/>
  <c r="AA18" i="1"/>
  <c r="AC18" i="1"/>
  <c r="AB18" i="1"/>
  <c r="CV66" i="3"/>
  <c r="AC8" i="1"/>
  <c r="AB8" i="1"/>
  <c r="AA8" i="1"/>
  <c r="AI41" i="2"/>
  <c r="AH41" i="2"/>
  <c r="AJ41" i="2"/>
  <c r="AF53" i="1"/>
  <c r="AE53" i="1"/>
  <c r="AD53" i="1"/>
  <c r="AB37" i="2"/>
  <c r="AD37" i="2"/>
  <c r="AC37" i="2"/>
  <c r="AK96" i="1"/>
  <c r="AJ96" i="1"/>
  <c r="AL96" i="1"/>
  <c r="AK69" i="2"/>
  <c r="AM69" i="2"/>
  <c r="AL69" i="2"/>
  <c r="AD27" i="2"/>
  <c r="AC27" i="2"/>
  <c r="AB27" i="2"/>
  <c r="Z107" i="1"/>
  <c r="X107" i="1"/>
  <c r="Y107" i="1"/>
  <c r="V35" i="1"/>
  <c r="AF75" i="3"/>
  <c r="AK13" i="2"/>
  <c r="AL13" i="2"/>
  <c r="AM13" i="2"/>
  <c r="AC63" i="2"/>
  <c r="AD63" i="2"/>
  <c r="AB63" i="2"/>
  <c r="AA84" i="1"/>
  <c r="AC84" i="1"/>
  <c r="AB84" i="1"/>
  <c r="Y113" i="1"/>
  <c r="X113" i="1"/>
  <c r="Z113" i="1"/>
  <c r="L73" i="25"/>
  <c r="F73" i="12"/>
  <c r="F75" i="25"/>
  <c r="N75" i="14"/>
  <c r="AL106" i="1"/>
  <c r="AK106" i="1"/>
  <c r="AJ106" i="1"/>
  <c r="AE32" i="1"/>
  <c r="AD32" i="1"/>
  <c r="AF32" i="1"/>
  <c r="AC112" i="1"/>
  <c r="AB112" i="1"/>
  <c r="AA112" i="1"/>
  <c r="AA58" i="1"/>
  <c r="AC58" i="1"/>
  <c r="AB58" i="1"/>
  <c r="AJ15" i="1"/>
  <c r="AK15" i="1"/>
  <c r="AL15" i="1"/>
  <c r="Z40" i="2"/>
  <c r="Y40" i="2"/>
  <c r="AA40" i="2"/>
  <c r="AJ58" i="1"/>
  <c r="AL58" i="1"/>
  <c r="AK58" i="1"/>
  <c r="AB87" i="1"/>
  <c r="AA87" i="1"/>
  <c r="AC87" i="1"/>
  <c r="AC32" i="2"/>
  <c r="AB32" i="2"/>
  <c r="AD32" i="2"/>
  <c r="AF22" i="2"/>
  <c r="AG22" i="2"/>
  <c r="AE22" i="2"/>
  <c r="Y9" i="1"/>
  <c r="X9" i="1"/>
  <c r="Z9" i="1"/>
  <c r="AB109" i="1"/>
  <c r="AA109" i="1"/>
  <c r="AC109" i="1"/>
  <c r="AD19" i="2"/>
  <c r="AC19" i="2"/>
  <c r="AB19" i="2"/>
  <c r="AI113" i="1"/>
  <c r="AH113" i="1"/>
  <c r="AG113" i="1"/>
  <c r="AA70" i="1"/>
  <c r="AC70" i="1"/>
  <c r="AB70" i="1"/>
  <c r="BW75" i="3"/>
  <c r="AB66" i="1"/>
  <c r="AC66" i="1"/>
  <c r="AA66" i="1"/>
  <c r="AC106" i="1"/>
  <c r="AB106" i="1"/>
  <c r="AA106" i="1"/>
  <c r="AG119" i="1"/>
  <c r="AI119" i="1"/>
  <c r="AH119" i="1"/>
  <c r="AH89" i="1"/>
  <c r="AG89" i="1"/>
  <c r="AI89" i="1"/>
  <c r="AC96" i="1"/>
  <c r="AB96" i="1"/>
  <c r="AA96" i="1"/>
  <c r="AD128" i="1"/>
  <c r="AF128" i="1"/>
  <c r="AE128" i="1"/>
  <c r="AF111" i="1"/>
  <c r="AE111" i="1"/>
  <c r="AD111" i="1"/>
  <c r="AG129" i="1"/>
  <c r="AI129" i="1"/>
  <c r="AH129" i="1"/>
  <c r="AJ70" i="2"/>
  <c r="AH70" i="2"/>
  <c r="AI70" i="2"/>
  <c r="CM74" i="3"/>
  <c r="AB22" i="2"/>
  <c r="AD22" i="2"/>
  <c r="AC22" i="2"/>
  <c r="AF98" i="1"/>
  <c r="AE98" i="1"/>
  <c r="AD98" i="1"/>
  <c r="R75" i="2"/>
  <c r="AJ114" i="1"/>
  <c r="AK114" i="1"/>
  <c r="AL114" i="1"/>
  <c r="AC42" i="1"/>
  <c r="AB42" i="1"/>
  <c r="AA42" i="1"/>
  <c r="AI86" i="1"/>
  <c r="AH86" i="1"/>
  <c r="AG86" i="1"/>
  <c r="AE58" i="1"/>
  <c r="AF58" i="1"/>
  <c r="AD58" i="1"/>
  <c r="Y13" i="2"/>
  <c r="AA13" i="2"/>
  <c r="Z13" i="2"/>
  <c r="AJ11" i="1"/>
  <c r="AL11" i="1"/>
  <c r="AK11" i="1"/>
  <c r="AJ30" i="2"/>
  <c r="AI30" i="2"/>
  <c r="AH30" i="2"/>
  <c r="Z71" i="1"/>
  <c r="Y71" i="1"/>
  <c r="X71" i="1"/>
  <c r="AG53" i="2"/>
  <c r="AE53" i="2"/>
  <c r="AF53" i="2"/>
  <c r="AG10" i="2"/>
  <c r="AF10" i="2"/>
  <c r="AE10" i="2"/>
  <c r="AC121" i="1"/>
  <c r="AB121" i="1"/>
  <c r="AA121" i="1"/>
  <c r="AC52" i="1"/>
  <c r="AB52" i="1"/>
  <c r="AA52" i="1"/>
  <c r="AI26" i="1"/>
  <c r="AH26" i="1"/>
  <c r="AG26" i="1"/>
  <c r="AG124" i="1"/>
  <c r="AI124" i="1"/>
  <c r="AH124" i="1"/>
  <c r="AC79" i="1"/>
  <c r="AB79" i="1"/>
  <c r="AA79" i="1"/>
  <c r="AH48" i="1"/>
  <c r="AG48" i="1"/>
  <c r="AI48" i="1"/>
  <c r="AF21" i="2"/>
  <c r="AG21" i="2"/>
  <c r="AE21" i="2"/>
  <c r="AF7" i="2"/>
  <c r="AE7" i="2"/>
  <c r="AG7" i="2"/>
  <c r="O73" i="2"/>
  <c r="Y21" i="1"/>
  <c r="X21" i="1"/>
  <c r="Z21" i="1"/>
  <c r="AF64" i="2"/>
  <c r="AG64" i="2"/>
  <c r="AE64" i="2"/>
  <c r="X60" i="1"/>
  <c r="Z60" i="1"/>
  <c r="Y60" i="1"/>
  <c r="AJ49" i="2"/>
  <c r="AI49" i="2"/>
  <c r="AH49" i="2"/>
  <c r="AI128" i="1"/>
  <c r="AG128" i="1"/>
  <c r="AH128" i="1"/>
  <c r="AD49" i="2"/>
  <c r="AC49" i="2"/>
  <c r="AB49" i="2"/>
  <c r="D75" i="28"/>
  <c r="AI60" i="2"/>
  <c r="AJ60" i="2"/>
  <c r="AH60" i="2"/>
  <c r="AM36" i="2"/>
  <c r="AL36" i="2"/>
  <c r="AK36" i="2"/>
  <c r="AE45" i="1"/>
  <c r="AD45" i="1"/>
  <c r="AF45" i="1"/>
  <c r="N78" i="1"/>
  <c r="AH7" i="2"/>
  <c r="AJ7" i="2"/>
  <c r="S73" i="2"/>
  <c r="AI7" i="2"/>
  <c r="AC53" i="1"/>
  <c r="AB53" i="1"/>
  <c r="AA53" i="1"/>
  <c r="F20" i="1"/>
  <c r="AK129" i="1"/>
  <c r="AJ129" i="1"/>
  <c r="AL129" i="1"/>
  <c r="AA26" i="1"/>
  <c r="AC26" i="1"/>
  <c r="AB26" i="1"/>
  <c r="AD99" i="1"/>
  <c r="AF99" i="1"/>
  <c r="AE99" i="1"/>
  <c r="AI106" i="1"/>
  <c r="AH106" i="1"/>
  <c r="AG106" i="1"/>
  <c r="I73" i="5"/>
  <c r="D75" i="5"/>
  <c r="AH77" i="1"/>
  <c r="AG77" i="1"/>
  <c r="AI77" i="1"/>
  <c r="AF10" i="1"/>
  <c r="AE10" i="1"/>
  <c r="AD10" i="1"/>
  <c r="AM70" i="2"/>
  <c r="AL70" i="2"/>
  <c r="AK70" i="2"/>
  <c r="AF55" i="1"/>
  <c r="AE55" i="1"/>
  <c r="AD55" i="1"/>
  <c r="AD17" i="2"/>
  <c r="AB17" i="2"/>
  <c r="AC17" i="2"/>
  <c r="N31" i="1"/>
  <c r="AC65" i="1"/>
  <c r="AA65" i="1"/>
  <c r="AB65" i="1"/>
  <c r="AA72" i="2"/>
  <c r="Z72" i="2"/>
  <c r="Y72" i="2"/>
  <c r="AF13" i="1"/>
  <c r="AD13" i="1"/>
  <c r="AE13" i="1"/>
  <c r="C50" i="1"/>
  <c r="F50" i="1" s="1"/>
  <c r="F39" i="1"/>
  <c r="CV44" i="3"/>
  <c r="AA23" i="1"/>
  <c r="AC23" i="1"/>
  <c r="AB23" i="1"/>
  <c r="AI98" i="1"/>
  <c r="AH98" i="1"/>
  <c r="AG98" i="1"/>
  <c r="AJ118" i="1"/>
  <c r="AL118" i="1"/>
  <c r="AK118" i="1"/>
  <c r="AC36" i="1"/>
  <c r="AB36" i="1"/>
  <c r="AA36" i="1"/>
  <c r="BX75" i="3"/>
  <c r="AF83" i="1"/>
  <c r="AE83" i="1"/>
  <c r="AD83" i="1"/>
  <c r="AC16" i="1"/>
  <c r="AB16" i="1"/>
  <c r="AA16" i="1"/>
  <c r="AA9" i="1"/>
  <c r="AC9" i="1"/>
  <c r="AB9" i="1"/>
  <c r="AL33" i="1"/>
  <c r="AK33" i="1"/>
  <c r="AJ33" i="1"/>
  <c r="P75" i="2"/>
  <c r="R74" i="19"/>
  <c r="E54" i="28"/>
  <c r="H74" i="26"/>
  <c r="L75" i="22"/>
  <c r="L74" i="25"/>
  <c r="E75" i="12"/>
  <c r="E75" i="27"/>
  <c r="O75" i="19"/>
  <c r="D75" i="24"/>
  <c r="M75" i="28"/>
  <c r="M75" i="19"/>
  <c r="AH126" i="1"/>
  <c r="AG126" i="1"/>
  <c r="AI126" i="1"/>
  <c r="N75" i="2"/>
  <c r="AG102" i="1"/>
  <c r="AI102" i="1"/>
  <c r="AH102" i="1"/>
  <c r="AG40" i="2"/>
  <c r="AF40" i="2"/>
  <c r="AE40" i="2"/>
  <c r="AK64" i="2"/>
  <c r="AM64" i="2"/>
  <c r="AL64" i="2"/>
  <c r="AM10" i="2"/>
  <c r="AL10" i="2"/>
  <c r="AK10" i="2"/>
  <c r="AK65" i="2"/>
  <c r="AM65" i="2"/>
  <c r="AL65" i="2"/>
  <c r="AM38" i="2"/>
  <c r="AL38" i="2"/>
  <c r="AK38" i="2"/>
  <c r="AG36" i="2"/>
  <c r="AF36" i="2"/>
  <c r="AE36" i="2"/>
  <c r="AL16" i="1"/>
  <c r="AK16" i="1"/>
  <c r="AJ16" i="1"/>
  <c r="G75" i="4"/>
  <c r="AC110" i="1"/>
  <c r="AA110" i="1"/>
  <c r="AB110" i="1"/>
  <c r="AD68" i="1"/>
  <c r="AF68" i="1"/>
  <c r="AE68" i="1"/>
  <c r="Y106" i="1"/>
  <c r="Z106" i="1"/>
  <c r="X106" i="1"/>
  <c r="AM48" i="2"/>
  <c r="AL48" i="2"/>
  <c r="AK48" i="2"/>
  <c r="AB77" i="1"/>
  <c r="AC77" i="1"/>
  <c r="AA77" i="1"/>
  <c r="AF16" i="2"/>
  <c r="AE16" i="2"/>
  <c r="AG16" i="2"/>
  <c r="AB129" i="1"/>
  <c r="AA129" i="1"/>
  <c r="AC129" i="1"/>
  <c r="AH45" i="2"/>
  <c r="AJ45" i="2"/>
  <c r="AI45" i="2"/>
  <c r="AF101" i="1"/>
  <c r="AE101" i="1"/>
  <c r="AD101" i="1"/>
  <c r="AL98" i="1"/>
  <c r="AJ98" i="1"/>
  <c r="AK98" i="1"/>
  <c r="AG99" i="1"/>
  <c r="AI99" i="1"/>
  <c r="AH99" i="1"/>
  <c r="AL9" i="1"/>
  <c r="AK9" i="1"/>
  <c r="AJ9" i="1"/>
  <c r="AI56" i="1"/>
  <c r="AH56" i="1"/>
  <c r="AG56" i="1"/>
  <c r="AG41" i="1"/>
  <c r="AH41" i="1"/>
  <c r="AI41" i="1"/>
  <c r="CR75" i="3"/>
  <c r="E55" i="6"/>
  <c r="O55" i="6" s="1"/>
  <c r="AG46" i="2"/>
  <c r="AF46" i="2"/>
  <c r="AE46" i="2"/>
  <c r="AC36" i="2"/>
  <c r="AB36" i="2"/>
  <c r="AD36" i="2"/>
  <c r="AD75" i="1"/>
  <c r="AF75" i="1"/>
  <c r="AE75" i="1"/>
  <c r="AJ95" i="1"/>
  <c r="AL95" i="1"/>
  <c r="AK95" i="1"/>
  <c r="Y63" i="2"/>
  <c r="Z63" i="2"/>
  <c r="AA63" i="2"/>
  <c r="AE95" i="1"/>
  <c r="AD95" i="1"/>
  <c r="AF95" i="1"/>
  <c r="AG62" i="2"/>
  <c r="AF62" i="2"/>
  <c r="AE62" i="2"/>
  <c r="Y61" i="1"/>
  <c r="Z61" i="1"/>
  <c r="X61" i="1"/>
  <c r="Y33" i="2"/>
  <c r="AA33" i="2"/>
  <c r="Z33" i="2"/>
  <c r="AH8" i="1"/>
  <c r="AG8" i="1"/>
  <c r="AI8" i="1"/>
  <c r="I75" i="13"/>
  <c r="AY75" i="3"/>
  <c r="AA91" i="1"/>
  <c r="AC91" i="1"/>
  <c r="AB91" i="1"/>
  <c r="AE58" i="2"/>
  <c r="AG58" i="2"/>
  <c r="AF58" i="2"/>
  <c r="AD46" i="2"/>
  <c r="AC46" i="2"/>
  <c r="AB46" i="2"/>
  <c r="AA59" i="1"/>
  <c r="AC59" i="1"/>
  <c r="AB59" i="1"/>
  <c r="X75" i="3"/>
  <c r="AC125" i="1"/>
  <c r="AA125" i="1"/>
  <c r="AB125" i="1"/>
  <c r="AG44" i="1"/>
  <c r="AI44" i="1"/>
  <c r="AH44" i="1"/>
  <c r="AC37" i="1"/>
  <c r="AB37" i="1"/>
  <c r="AA37" i="1"/>
  <c r="AD106" i="1"/>
  <c r="AF106" i="1"/>
  <c r="AE106" i="1"/>
  <c r="AG56" i="2"/>
  <c r="AF56" i="2"/>
  <c r="AE56" i="2"/>
  <c r="AL71" i="1"/>
  <c r="AK71" i="1"/>
  <c r="AJ71" i="1"/>
  <c r="CL75" i="3"/>
  <c r="AM28" i="2"/>
  <c r="AL28" i="2"/>
  <c r="AK28" i="2"/>
  <c r="Z9" i="2"/>
  <c r="Y9" i="2"/>
  <c r="AA9" i="2"/>
  <c r="AG66" i="2"/>
  <c r="AF66" i="2"/>
  <c r="AE66" i="2"/>
  <c r="AA28" i="2"/>
  <c r="Z28" i="2"/>
  <c r="Y28" i="2"/>
  <c r="F31" i="1"/>
  <c r="Z42" i="1"/>
  <c r="Y42" i="1"/>
  <c r="X42" i="1"/>
  <c r="AL75" i="3"/>
  <c r="CT75" i="3"/>
  <c r="AF46" i="1"/>
  <c r="AE46" i="1"/>
  <c r="AD46" i="1"/>
  <c r="AC34" i="2"/>
  <c r="AB34" i="2"/>
  <c r="AD34" i="2"/>
  <c r="AI71" i="1"/>
  <c r="AG71" i="1"/>
  <c r="AH71" i="1"/>
  <c r="AD47" i="2"/>
  <c r="AB47" i="2"/>
  <c r="AC47" i="2"/>
  <c r="AD8" i="1"/>
  <c r="AF8" i="1"/>
  <c r="AE8" i="1"/>
  <c r="K63" i="4"/>
  <c r="U63" i="4" s="1"/>
  <c r="AK50" i="2"/>
  <c r="AM50" i="2"/>
  <c r="AL50" i="2"/>
  <c r="AH65" i="1"/>
  <c r="AG65" i="1"/>
  <c r="AI65" i="1"/>
  <c r="R75" i="3"/>
  <c r="Z12" i="2"/>
  <c r="Y12" i="2"/>
  <c r="AA12" i="2"/>
  <c r="R120" i="1"/>
  <c r="AI22" i="1"/>
  <c r="AH22" i="1"/>
  <c r="AG22" i="1"/>
  <c r="AG19" i="2"/>
  <c r="AF19" i="2"/>
  <c r="AE19" i="2"/>
  <c r="AH57" i="1"/>
  <c r="AG57" i="1"/>
  <c r="AI57" i="1"/>
  <c r="AG50" i="2"/>
  <c r="AF50" i="2"/>
  <c r="AE50" i="2"/>
  <c r="D75" i="22"/>
  <c r="AC114" i="1"/>
  <c r="AB114" i="1"/>
  <c r="AA114" i="1"/>
  <c r="Z36" i="1"/>
  <c r="Y36" i="1"/>
  <c r="X36" i="1"/>
  <c r="AE17" i="2"/>
  <c r="AG17" i="2"/>
  <c r="AF17" i="2"/>
  <c r="AS75" i="3"/>
  <c r="AI32" i="1"/>
  <c r="AH32" i="1"/>
  <c r="AG32" i="1"/>
  <c r="AL48" i="1"/>
  <c r="AK48" i="1"/>
  <c r="AJ48" i="1"/>
  <c r="AK39" i="2"/>
  <c r="AM39" i="2"/>
  <c r="AL39" i="2"/>
  <c r="F76" i="1"/>
  <c r="AI127" i="1"/>
  <c r="AH127" i="1"/>
  <c r="AG127" i="1"/>
  <c r="BR75" i="3"/>
  <c r="AI40" i="2"/>
  <c r="AJ40" i="2"/>
  <c r="AH40" i="2"/>
  <c r="X79" i="1"/>
  <c r="Z79" i="1"/>
  <c r="Y79" i="1"/>
  <c r="AK97" i="1"/>
  <c r="AL97" i="1"/>
  <c r="AJ97" i="1"/>
  <c r="AH109" i="1"/>
  <c r="AG109" i="1"/>
  <c r="AI109" i="1"/>
  <c r="AJ37" i="1"/>
  <c r="AL37" i="1"/>
  <c r="AK37" i="1"/>
  <c r="G74" i="2"/>
  <c r="Z54" i="2"/>
  <c r="Y54" i="2"/>
  <c r="AA54" i="2"/>
  <c r="F29" i="1"/>
  <c r="AH27" i="2"/>
  <c r="AJ27" i="2"/>
  <c r="AI27" i="2"/>
  <c r="AE52" i="2"/>
  <c r="AG52" i="2"/>
  <c r="AF52" i="2"/>
  <c r="F73" i="27"/>
  <c r="F73" i="7"/>
  <c r="AK61" i="2"/>
  <c r="AM61" i="2"/>
  <c r="AL61" i="2"/>
  <c r="AD69" i="2"/>
  <c r="AC69" i="2"/>
  <c r="AB69" i="2"/>
  <c r="AF21" i="1"/>
  <c r="AE21" i="1"/>
  <c r="AD21" i="1"/>
  <c r="AF39" i="2"/>
  <c r="AE39" i="2"/>
  <c r="AG39" i="2"/>
  <c r="AC7" i="1"/>
  <c r="AB7" i="1"/>
  <c r="AA7" i="1"/>
  <c r="X116" i="1"/>
  <c r="Z116" i="1"/>
  <c r="Y116" i="1"/>
  <c r="AI110" i="1"/>
  <c r="AH110" i="1"/>
  <c r="AG110" i="1"/>
  <c r="AL88" i="1"/>
  <c r="AJ88" i="1"/>
  <c r="AK88" i="1"/>
  <c r="Y66" i="2"/>
  <c r="AA66" i="2"/>
  <c r="Z66" i="2"/>
  <c r="CV15" i="3"/>
  <c r="AH51" i="1"/>
  <c r="AG51" i="1"/>
  <c r="AI51" i="1"/>
  <c r="AC73" i="1"/>
  <c r="AA73" i="1"/>
  <c r="AB73" i="1"/>
  <c r="Q74" i="4"/>
  <c r="AF51" i="2"/>
  <c r="AE51" i="2"/>
  <c r="AG51" i="2"/>
  <c r="AF20" i="1"/>
  <c r="AE20" i="1"/>
  <c r="Y108" i="1"/>
  <c r="X108" i="1"/>
  <c r="Z108" i="1"/>
  <c r="AG82" i="1"/>
  <c r="AI82" i="1"/>
  <c r="AH82" i="1"/>
  <c r="J12" i="1"/>
  <c r="AI19" i="1"/>
  <c r="AH19" i="1"/>
  <c r="AG19" i="1"/>
  <c r="AI22" i="2"/>
  <c r="AJ22" i="2"/>
  <c r="AH22" i="2"/>
  <c r="Z22" i="1"/>
  <c r="Y22" i="1"/>
  <c r="X22" i="1"/>
  <c r="AE108" i="1"/>
  <c r="AD108" i="1"/>
  <c r="AF108" i="1"/>
  <c r="AG34" i="2"/>
  <c r="AF34" i="2"/>
  <c r="AE34" i="2"/>
  <c r="AL123" i="1"/>
  <c r="AJ123" i="1"/>
  <c r="AK123" i="1"/>
  <c r="AF7" i="1"/>
  <c r="AE7" i="1"/>
  <c r="AD7" i="1"/>
  <c r="AF11" i="1"/>
  <c r="AE11" i="1"/>
  <c r="AD11" i="1"/>
  <c r="AL65" i="1"/>
  <c r="AK65" i="1"/>
  <c r="AJ65" i="1"/>
  <c r="N74" i="4"/>
  <c r="AF89" i="1"/>
  <c r="AE89" i="1"/>
  <c r="AD89" i="1"/>
  <c r="Z87" i="1"/>
  <c r="Y87" i="1"/>
  <c r="X87" i="1"/>
  <c r="AH28" i="2"/>
  <c r="AJ28" i="2"/>
  <c r="AI28" i="2"/>
  <c r="AC43" i="2"/>
  <c r="AD43" i="2"/>
  <c r="AB43" i="2"/>
  <c r="AH125" i="1"/>
  <c r="AG125" i="1"/>
  <c r="AI125" i="1"/>
  <c r="AA58" i="2"/>
  <c r="Z58" i="2"/>
  <c r="Y58" i="2"/>
  <c r="AE8" i="2"/>
  <c r="AG8" i="2"/>
  <c r="AF8" i="2"/>
  <c r="AC34" i="1"/>
  <c r="AB34" i="1"/>
  <c r="AA34" i="1"/>
  <c r="AI25" i="1"/>
  <c r="AH25" i="1"/>
  <c r="AG25" i="1"/>
  <c r="AM63" i="2"/>
  <c r="AL63" i="2"/>
  <c r="AK63" i="2"/>
  <c r="AD14" i="2"/>
  <c r="AC14" i="2"/>
  <c r="AB14" i="2"/>
  <c r="Y72" i="1"/>
  <c r="Z72" i="1"/>
  <c r="X72" i="1"/>
  <c r="AD107" i="1"/>
  <c r="AF107" i="1"/>
  <c r="AE107" i="1"/>
  <c r="AI21" i="2"/>
  <c r="AH21" i="2"/>
  <c r="AJ21" i="2"/>
  <c r="Z89" i="1"/>
  <c r="Y89" i="1"/>
  <c r="X89" i="1"/>
  <c r="AK43" i="1"/>
  <c r="AJ43" i="1"/>
  <c r="AL43" i="1"/>
  <c r="AE126" i="1"/>
  <c r="AD126" i="1"/>
  <c r="AF126" i="1"/>
  <c r="AL34" i="1"/>
  <c r="AK34" i="1"/>
  <c r="AJ34" i="1"/>
  <c r="AJ79" i="1"/>
  <c r="AL79" i="1"/>
  <c r="AK79" i="1"/>
  <c r="S75" i="14"/>
  <c r="D75" i="11"/>
  <c r="F74" i="16"/>
  <c r="AH66" i="2"/>
  <c r="AJ66" i="2"/>
  <c r="AI66" i="2"/>
  <c r="F75" i="2"/>
  <c r="AI104" i="1"/>
  <c r="AG104" i="1"/>
  <c r="AH104" i="1"/>
  <c r="X121" i="1"/>
  <c r="Z121" i="1"/>
  <c r="Y121" i="1"/>
  <c r="R39" i="1"/>
  <c r="O50" i="1"/>
  <c r="R50" i="1" s="1"/>
  <c r="AA89" i="1"/>
  <c r="AC89" i="1"/>
  <c r="AB89" i="1"/>
  <c r="J73" i="20"/>
  <c r="AE97" i="1"/>
  <c r="AD97" i="1"/>
  <c r="AF97" i="1"/>
  <c r="AF96" i="1"/>
  <c r="AE96" i="1"/>
  <c r="AD96" i="1"/>
  <c r="S14" i="1"/>
  <c r="AK11" i="2"/>
  <c r="AM11" i="2"/>
  <c r="AL11" i="2"/>
  <c r="AE60" i="1"/>
  <c r="AD60" i="1"/>
  <c r="AF60" i="1"/>
  <c r="Y37" i="2"/>
  <c r="AA37" i="2"/>
  <c r="Z37" i="2"/>
  <c r="AK68" i="2"/>
  <c r="AM68" i="2"/>
  <c r="AL68" i="2"/>
  <c r="AE109" i="1"/>
  <c r="AD109" i="1"/>
  <c r="AF109" i="1"/>
  <c r="AL57" i="2"/>
  <c r="AK57" i="2"/>
  <c r="AM57" i="2"/>
  <c r="Z81" i="1"/>
  <c r="X81" i="1"/>
  <c r="Y81" i="1"/>
  <c r="F74" i="24"/>
  <c r="G73" i="11"/>
  <c r="AD60" i="2"/>
  <c r="AC60" i="2"/>
  <c r="AB60" i="2"/>
  <c r="Z61" i="2"/>
  <c r="Y61" i="2"/>
  <c r="AA61" i="2"/>
  <c r="AJ101" i="1"/>
  <c r="AL101" i="1"/>
  <c r="AK101" i="1"/>
  <c r="AA99" i="1"/>
  <c r="AC99" i="1"/>
  <c r="AB99" i="1"/>
  <c r="AK36" i="1"/>
  <c r="AJ36" i="1"/>
  <c r="AL36" i="1"/>
  <c r="AH112" i="1"/>
  <c r="AG112" i="1"/>
  <c r="AI112" i="1"/>
  <c r="AA32" i="2"/>
  <c r="Z32" i="2"/>
  <c r="Y32" i="2"/>
  <c r="AE24" i="2"/>
  <c r="AG24" i="2"/>
  <c r="AF24" i="2"/>
  <c r="AC92" i="1"/>
  <c r="AB92" i="1"/>
  <c r="AA92" i="1"/>
  <c r="AC30" i="1"/>
  <c r="AA30" i="1"/>
  <c r="AB30" i="1"/>
  <c r="Z123" i="1"/>
  <c r="Y123" i="1"/>
  <c r="X123" i="1"/>
  <c r="Q75" i="2"/>
  <c r="AE86" i="1"/>
  <c r="AD86" i="1"/>
  <c r="AF86" i="1"/>
  <c r="J130" i="1"/>
  <c r="G132" i="1"/>
  <c r="J132" i="1" s="1"/>
  <c r="AJ71" i="2"/>
  <c r="AI71" i="2"/>
  <c r="AH71" i="2"/>
  <c r="AH69" i="2"/>
  <c r="AJ69" i="2"/>
  <c r="AI69" i="2"/>
  <c r="AF54" i="1"/>
  <c r="AD54" i="1"/>
  <c r="AE54" i="1"/>
  <c r="AJ56" i="2"/>
  <c r="AI56" i="2"/>
  <c r="AH56" i="2"/>
  <c r="J93" i="1"/>
  <c r="AD31" i="2"/>
  <c r="AC31" i="2"/>
  <c r="AB31" i="2"/>
  <c r="AF129" i="1"/>
  <c r="AE129" i="1"/>
  <c r="AD129" i="1"/>
  <c r="V20" i="1"/>
  <c r="AR75" i="3"/>
  <c r="Z102" i="1"/>
  <c r="Y102" i="1"/>
  <c r="X102" i="1"/>
  <c r="Z43" i="1"/>
  <c r="Y43" i="1"/>
  <c r="X43" i="1"/>
  <c r="AA15" i="2"/>
  <c r="Z15" i="2"/>
  <c r="Y15" i="2"/>
  <c r="Y17" i="2"/>
  <c r="Z17" i="2"/>
  <c r="AA17" i="2"/>
  <c r="Y59" i="2"/>
  <c r="AA59" i="2"/>
  <c r="Z59" i="2"/>
  <c r="AI37" i="1"/>
  <c r="AH37" i="1"/>
  <c r="AG37" i="1"/>
  <c r="H75" i="5"/>
  <c r="H73" i="15"/>
  <c r="AL49" i="2"/>
  <c r="AM49" i="2"/>
  <c r="AK49" i="2"/>
  <c r="AZ75" i="3"/>
  <c r="AB90" i="1"/>
  <c r="AA90" i="1"/>
  <c r="AC90" i="1"/>
  <c r="AH88" i="1"/>
  <c r="AG88" i="1"/>
  <c r="AI88" i="1"/>
  <c r="AL66" i="1"/>
  <c r="AK66" i="1"/>
  <c r="AJ66" i="1"/>
  <c r="AJ23" i="1"/>
  <c r="AL23" i="1"/>
  <c r="AK23" i="1"/>
  <c r="Y58" i="1"/>
  <c r="Z58" i="1"/>
  <c r="X58" i="1"/>
  <c r="AK42" i="1"/>
  <c r="AJ42" i="1"/>
  <c r="AL42" i="1"/>
  <c r="AF82" i="1"/>
  <c r="AD82" i="1"/>
  <c r="AE82" i="1"/>
  <c r="K75" i="14"/>
  <c r="R78" i="1"/>
  <c r="AI47" i="1"/>
  <c r="AH47" i="1"/>
  <c r="AG47" i="1"/>
  <c r="AM34" i="2"/>
  <c r="AL34" i="2"/>
  <c r="AK34" i="2"/>
  <c r="Z67" i="1"/>
  <c r="Y67" i="1"/>
  <c r="X67" i="1"/>
  <c r="AD30" i="1"/>
  <c r="AE30" i="1"/>
  <c r="AF30" i="1"/>
  <c r="Z109" i="1"/>
  <c r="Y109" i="1"/>
  <c r="X109" i="1"/>
  <c r="AB57" i="1"/>
  <c r="AA57" i="1"/>
  <c r="AC57" i="1"/>
  <c r="AL83" i="1"/>
  <c r="AK83" i="1"/>
  <c r="AJ83" i="1"/>
  <c r="AF19" i="1"/>
  <c r="AE19" i="1"/>
  <c r="AD19" i="1"/>
  <c r="X40" i="1"/>
  <c r="Z40" i="1"/>
  <c r="Y40" i="1"/>
  <c r="AJ59" i="2"/>
  <c r="AI59" i="2"/>
  <c r="AH59" i="2"/>
  <c r="J38" i="1"/>
  <c r="AD57" i="2"/>
  <c r="AC57" i="2"/>
  <c r="AB57" i="2"/>
  <c r="AD36" i="1"/>
  <c r="AF36" i="1"/>
  <c r="AE36" i="1"/>
  <c r="BL75" i="3"/>
  <c r="AJ113" i="1"/>
  <c r="AL113" i="1"/>
  <c r="AK113" i="1"/>
  <c r="AF64" i="1"/>
  <c r="AE64" i="1"/>
  <c r="AD64" i="1"/>
  <c r="AL86" i="1"/>
  <c r="AJ86" i="1"/>
  <c r="AK86" i="1"/>
  <c r="AD104" i="1"/>
  <c r="AF104" i="1"/>
  <c r="AE104" i="1"/>
  <c r="Z70" i="1"/>
  <c r="Y70" i="1"/>
  <c r="X70" i="1"/>
  <c r="I75" i="3"/>
  <c r="AF14" i="2"/>
  <c r="AE14" i="2"/>
  <c r="AG14" i="2"/>
  <c r="AF79" i="1"/>
  <c r="AD79" i="1"/>
  <c r="AE79" i="1"/>
  <c r="E68" i="6"/>
  <c r="O68" i="6" s="1"/>
  <c r="AJ12" i="2"/>
  <c r="AI12" i="2"/>
  <c r="AH12" i="2"/>
  <c r="Y11" i="1"/>
  <c r="X11" i="1"/>
  <c r="Z11" i="1"/>
  <c r="Z82" i="1"/>
  <c r="Y82" i="1"/>
  <c r="X82" i="1"/>
  <c r="AC24" i="2"/>
  <c r="AB24" i="2"/>
  <c r="AD24" i="2"/>
  <c r="N39" i="1"/>
  <c r="K50" i="1"/>
  <c r="N50" i="1" s="1"/>
  <c r="AI97" i="1"/>
  <c r="AH97" i="1"/>
  <c r="AG97" i="1"/>
  <c r="G75" i="28"/>
  <c r="M75" i="6"/>
  <c r="AI62" i="2"/>
  <c r="AH62" i="2"/>
  <c r="AJ62" i="2"/>
  <c r="E75" i="4"/>
  <c r="AC13" i="1"/>
  <c r="AB13" i="1"/>
  <c r="AA13" i="1"/>
  <c r="AE47" i="1"/>
  <c r="AD47" i="1"/>
  <c r="AF47" i="1"/>
  <c r="BS75" i="3"/>
  <c r="AF37" i="1"/>
  <c r="AE37" i="1"/>
  <c r="AD37" i="1"/>
  <c r="J27" i="1"/>
  <c r="N38" i="1"/>
  <c r="AE35" i="2"/>
  <c r="AG35" i="2"/>
  <c r="AF35" i="2"/>
  <c r="AE55" i="2"/>
  <c r="AG55" i="2"/>
  <c r="AF55" i="2"/>
  <c r="I74" i="5"/>
  <c r="AD77" i="1"/>
  <c r="AF77" i="1"/>
  <c r="AE77" i="1"/>
  <c r="AL8" i="1"/>
  <c r="AK8" i="1"/>
  <c r="AJ8" i="1"/>
  <c r="CV40" i="3"/>
  <c r="E75" i="29"/>
  <c r="H75" i="20"/>
  <c r="K73" i="6"/>
  <c r="G74" i="11"/>
  <c r="E75" i="20"/>
  <c r="AC72" i="2"/>
  <c r="AD72" i="2"/>
  <c r="AB72" i="2"/>
  <c r="D74" i="3"/>
  <c r="X114" i="1"/>
  <c r="Y114" i="1"/>
  <c r="Z114" i="1"/>
  <c r="Z91" i="1"/>
  <c r="Y91" i="1"/>
  <c r="X91" i="1"/>
  <c r="AL30" i="2"/>
  <c r="AK30" i="2"/>
  <c r="AM30" i="2"/>
  <c r="AA124" i="1"/>
  <c r="AC124" i="1"/>
  <c r="AB124" i="1"/>
  <c r="AD29" i="2"/>
  <c r="AC29" i="2"/>
  <c r="AB29" i="2"/>
  <c r="M75" i="3"/>
  <c r="AM18" i="2"/>
  <c r="AL18" i="2"/>
  <c r="AK18" i="2"/>
  <c r="AK32" i="2"/>
  <c r="AM32" i="2"/>
  <c r="AL32" i="2"/>
  <c r="AK64" i="1"/>
  <c r="AL64" i="1"/>
  <c r="AJ64" i="1"/>
  <c r="AG68" i="2"/>
  <c r="AF68" i="2"/>
  <c r="AE68" i="2"/>
  <c r="AJ85" i="1"/>
  <c r="AK85" i="1"/>
  <c r="AL85" i="1"/>
  <c r="Z33" i="1"/>
  <c r="Y33" i="1"/>
  <c r="X33" i="1"/>
  <c r="AE85" i="1"/>
  <c r="AD85" i="1"/>
  <c r="AF85" i="1"/>
  <c r="AI29" i="2"/>
  <c r="AH29" i="2"/>
  <c r="AJ29" i="2"/>
  <c r="J78" i="1"/>
  <c r="V130" i="1"/>
  <c r="S132" i="1"/>
  <c r="V132" i="1" s="1"/>
  <c r="V105" i="1"/>
  <c r="O14" i="1"/>
  <c r="AD62" i="2"/>
  <c r="AC62" i="2"/>
  <c r="AB62" i="2"/>
  <c r="AF26" i="2"/>
  <c r="AE26" i="2"/>
  <c r="AG26" i="2"/>
  <c r="AH60" i="1"/>
  <c r="AI60" i="1"/>
  <c r="AG60" i="1"/>
  <c r="AC45" i="1"/>
  <c r="AB45" i="1"/>
  <c r="AA45" i="1"/>
  <c r="T75" i="14"/>
  <c r="AH28" i="1"/>
  <c r="AG28" i="1"/>
  <c r="AI28" i="1"/>
  <c r="F35" i="1"/>
  <c r="AM72" i="2"/>
  <c r="AL72" i="2"/>
  <c r="AK72" i="2"/>
  <c r="AC25" i="2"/>
  <c r="AD25" i="2"/>
  <c r="AB25" i="2"/>
  <c r="X94" i="1"/>
  <c r="Z94" i="1"/>
  <c r="Y94" i="1"/>
  <c r="Y60" i="2"/>
  <c r="AA60" i="2"/>
  <c r="Z60" i="2"/>
  <c r="AG73" i="1"/>
  <c r="AI73" i="1"/>
  <c r="AH73" i="1"/>
  <c r="Z25" i="1"/>
  <c r="Y25" i="1"/>
  <c r="X25" i="1"/>
  <c r="Z47" i="1"/>
  <c r="Y47" i="1"/>
  <c r="X47" i="1"/>
  <c r="AL72" i="1"/>
  <c r="AK72" i="1"/>
  <c r="AJ72" i="1"/>
  <c r="BO75" i="3"/>
  <c r="AI62" i="1"/>
  <c r="AH62" i="1"/>
  <c r="AG62" i="1"/>
  <c r="AI67" i="1"/>
  <c r="AH67" i="1"/>
  <c r="AG67" i="1"/>
  <c r="AM21" i="2"/>
  <c r="AL21" i="2"/>
  <c r="AK21" i="2"/>
  <c r="E75" i="7"/>
  <c r="M75" i="2"/>
  <c r="AL53" i="1"/>
  <c r="AK53" i="1"/>
  <c r="AJ53" i="1"/>
  <c r="AB67" i="1"/>
  <c r="AA67" i="1"/>
  <c r="AC67" i="1"/>
  <c r="Y21" i="2"/>
  <c r="AA21" i="2"/>
  <c r="Z21" i="2"/>
  <c r="Z84" i="1"/>
  <c r="Y84" i="1"/>
  <c r="X84" i="1"/>
  <c r="AK25" i="2"/>
  <c r="AM25" i="2"/>
  <c r="AL25" i="2"/>
  <c r="K75" i="3"/>
  <c r="AA52" i="2"/>
  <c r="Z52" i="2"/>
  <c r="Y52" i="2"/>
  <c r="AK126" i="1"/>
  <c r="AJ126" i="1"/>
  <c r="AL126" i="1"/>
  <c r="AM66" i="2"/>
  <c r="AL66" i="2"/>
  <c r="AK66" i="2"/>
  <c r="AI54" i="1"/>
  <c r="AH54" i="1"/>
  <c r="AG54" i="1"/>
  <c r="AI20" i="2"/>
  <c r="AJ20" i="2"/>
  <c r="AH20" i="2"/>
  <c r="K14" i="1"/>
  <c r="N17" i="1"/>
  <c r="X30" i="1"/>
  <c r="Y30" i="1"/>
  <c r="Z30" i="1"/>
  <c r="AG75" i="3"/>
  <c r="Y52" i="1"/>
  <c r="X52" i="1"/>
  <c r="Z52" i="1"/>
  <c r="X122" i="1"/>
  <c r="Z122" i="1"/>
  <c r="Y122" i="1"/>
  <c r="AA83" i="1"/>
  <c r="AC83" i="1"/>
  <c r="AB83" i="1"/>
  <c r="AE45" i="2"/>
  <c r="AG45" i="2"/>
  <c r="AF45" i="2"/>
  <c r="AG83" i="1"/>
  <c r="AH83" i="1"/>
  <c r="AI83" i="1"/>
  <c r="D75" i="10"/>
  <c r="K7" i="4"/>
  <c r="AB46" i="1"/>
  <c r="AC46" i="1"/>
  <c r="AA46" i="1"/>
  <c r="AD122" i="1"/>
  <c r="AF122" i="1"/>
  <c r="AE122" i="1"/>
  <c r="Y97" i="1"/>
  <c r="X97" i="1"/>
  <c r="Z97" i="1"/>
  <c r="Z64" i="1"/>
  <c r="X64" i="1"/>
  <c r="Y64" i="1"/>
  <c r="AE114" i="1"/>
  <c r="AD114" i="1"/>
  <c r="AF114" i="1"/>
  <c r="AJ18" i="2"/>
  <c r="AH18" i="2"/>
  <c r="AI18" i="2"/>
  <c r="AC51" i="1"/>
  <c r="AB51" i="1"/>
  <c r="AA51" i="1"/>
  <c r="Z16" i="2"/>
  <c r="Y16" i="2"/>
  <c r="AA16" i="2"/>
  <c r="AC103" i="1"/>
  <c r="AB103" i="1"/>
  <c r="AA103" i="1"/>
  <c r="AH114" i="1"/>
  <c r="AG114" i="1"/>
  <c r="AI114" i="1"/>
  <c r="N29" i="1"/>
  <c r="AA14" i="2"/>
  <c r="Z14" i="2"/>
  <c r="Y14" i="2"/>
  <c r="Z55" i="2"/>
  <c r="AA55" i="2"/>
  <c r="Y55" i="2"/>
  <c r="AB11" i="2"/>
  <c r="AD11" i="2"/>
  <c r="AC11" i="2"/>
  <c r="Y75" i="1"/>
  <c r="Z75" i="1"/>
  <c r="X75" i="1"/>
  <c r="AI43" i="1"/>
  <c r="AH43" i="1"/>
  <c r="AG43" i="1"/>
  <c r="AD70" i="2"/>
  <c r="AC70" i="2"/>
  <c r="AB70" i="2"/>
  <c r="AM26" i="2"/>
  <c r="AL26" i="2"/>
  <c r="AK26" i="2"/>
  <c r="P75" i="3"/>
  <c r="AT75" i="3"/>
  <c r="Z104" i="1"/>
  <c r="X104" i="1"/>
  <c r="Y104" i="1"/>
  <c r="V75" i="14" l="1"/>
  <c r="AL69" i="1"/>
  <c r="AB117" i="1"/>
  <c r="AJ38" i="1"/>
  <c r="AA35" i="1"/>
  <c r="AG117" i="1"/>
  <c r="AB35" i="1"/>
  <c r="AI117" i="1"/>
  <c r="AG17" i="1"/>
  <c r="AI17" i="1"/>
  <c r="X100" i="1"/>
  <c r="Y100" i="1"/>
  <c r="AC117" i="1"/>
  <c r="X27" i="1"/>
  <c r="AA74" i="1"/>
  <c r="Y27" i="1"/>
  <c r="X105" i="1"/>
  <c r="AH29" i="1"/>
  <c r="AF93" i="1"/>
  <c r="Y105" i="1"/>
  <c r="AI29" i="1"/>
  <c r="AD93" i="1"/>
  <c r="AE117" i="1"/>
  <c r="AC74" i="1"/>
  <c r="AI93" i="1"/>
  <c r="AG76" i="1"/>
  <c r="AJ69" i="1"/>
  <c r="AI27" i="1"/>
  <c r="AC69" i="1"/>
  <c r="Q75" i="4"/>
  <c r="AD76" i="1"/>
  <c r="AL120" i="1"/>
  <c r="AG27" i="1"/>
  <c r="AA69" i="1"/>
  <c r="J75" i="20"/>
  <c r="AF76" i="1"/>
  <c r="AJ120" i="1"/>
  <c r="K75" i="29"/>
  <c r="CJ74" i="3"/>
  <c r="AB31" i="1"/>
  <c r="D75" i="3"/>
  <c r="AJ93" i="1"/>
  <c r="F75" i="12"/>
  <c r="K75" i="6"/>
  <c r="AI76" i="1"/>
  <c r="F75" i="7"/>
  <c r="AA31" i="1"/>
  <c r="X69" i="1"/>
  <c r="AK93" i="1"/>
  <c r="L75" i="25"/>
  <c r="F75" i="27"/>
  <c r="CP75" i="3"/>
  <c r="K75" i="28"/>
  <c r="AF120" i="1"/>
  <c r="G75" i="11"/>
  <c r="AC105" i="1"/>
  <c r="AJ29" i="1"/>
  <c r="H75" i="21"/>
  <c r="F75" i="16"/>
  <c r="AA105" i="1"/>
  <c r="AI20" i="1"/>
  <c r="AL29" i="1"/>
  <c r="N75" i="4"/>
  <c r="AH93" i="1"/>
  <c r="AH20" i="1"/>
  <c r="AL38" i="1"/>
  <c r="AD27" i="1"/>
  <c r="Y117" i="1"/>
  <c r="AE27" i="1"/>
  <c r="X117" i="1"/>
  <c r="AH31" i="1"/>
  <c r="AG31" i="1"/>
  <c r="Y69" i="1"/>
  <c r="H75" i="15"/>
  <c r="CJ73" i="3"/>
  <c r="AF50" i="1"/>
  <c r="AE50" i="1"/>
  <c r="AD50" i="1"/>
  <c r="AD17" i="1"/>
  <c r="AF17" i="1"/>
  <c r="AE17" i="1"/>
  <c r="AC130" i="1"/>
  <c r="AB130" i="1"/>
  <c r="AA130" i="1"/>
  <c r="O7" i="6"/>
  <c r="E73" i="6"/>
  <c r="N14" i="1"/>
  <c r="K24" i="1"/>
  <c r="V14" i="1"/>
  <c r="S24" i="1"/>
  <c r="AI39" i="1"/>
  <c r="AH39" i="1"/>
  <c r="AG39" i="1"/>
  <c r="AI120" i="1"/>
  <c r="AG120" i="1"/>
  <c r="AH120" i="1"/>
  <c r="E74" i="28"/>
  <c r="N54" i="28"/>
  <c r="N74" i="28" s="1"/>
  <c r="AH35" i="1"/>
  <c r="AG35" i="1"/>
  <c r="AI35" i="1"/>
  <c r="M75" i="22"/>
  <c r="AF35" i="1"/>
  <c r="AE35" i="1"/>
  <c r="AD35" i="1"/>
  <c r="H75" i="28"/>
  <c r="X120" i="1"/>
  <c r="Y120" i="1"/>
  <c r="Z120" i="1"/>
  <c r="AL78" i="1"/>
  <c r="AK78" i="1"/>
  <c r="AJ78" i="1"/>
  <c r="J14" i="1"/>
  <c r="G24" i="1"/>
  <c r="AL50" i="1"/>
  <c r="AK50" i="1"/>
  <c r="AJ50" i="1"/>
  <c r="AF105" i="1"/>
  <c r="AD105" i="1"/>
  <c r="AE105" i="1"/>
  <c r="AL12" i="1"/>
  <c r="AK12" i="1"/>
  <c r="AJ12" i="1"/>
  <c r="AC100" i="1"/>
  <c r="AB100" i="1"/>
  <c r="AA100" i="1"/>
  <c r="AL76" i="1"/>
  <c r="AK76" i="1"/>
  <c r="AJ76" i="1"/>
  <c r="K74" i="4"/>
  <c r="Z38" i="1"/>
  <c r="X38" i="1"/>
  <c r="Y38" i="1"/>
  <c r="AB38" i="1"/>
  <c r="AA38" i="1"/>
  <c r="AC38" i="1"/>
  <c r="Z50" i="1"/>
  <c r="Y50" i="1"/>
  <c r="X50" i="1"/>
  <c r="AH12" i="1"/>
  <c r="AG12" i="1"/>
  <c r="AI12" i="1"/>
  <c r="AI69" i="1"/>
  <c r="AH69" i="1"/>
  <c r="AG69" i="1"/>
  <c r="AA76" i="1"/>
  <c r="AC76" i="1"/>
  <c r="AB76" i="1"/>
  <c r="AJ74" i="1"/>
  <c r="AK74" i="1"/>
  <c r="AL74" i="1"/>
  <c r="Z74" i="1"/>
  <c r="X74" i="1"/>
  <c r="Y74" i="1"/>
  <c r="AF115" i="1"/>
  <c r="AE115" i="1"/>
  <c r="AD115" i="1"/>
  <c r="AH38" i="1"/>
  <c r="AG38" i="1"/>
  <c r="AI38" i="1"/>
  <c r="AE74" i="1"/>
  <c r="AD74" i="1"/>
  <c r="AF74" i="1"/>
  <c r="AC12" i="1"/>
  <c r="AB12" i="1"/>
  <c r="AA12" i="1"/>
  <c r="X17" i="1"/>
  <c r="Y17" i="1"/>
  <c r="Z17" i="1"/>
  <c r="AK35" i="1"/>
  <c r="AL35" i="1"/>
  <c r="AJ35" i="1"/>
  <c r="AL17" i="1"/>
  <c r="AK17" i="1"/>
  <c r="AJ17" i="1"/>
  <c r="R14" i="1"/>
  <c r="O24" i="1"/>
  <c r="AF38" i="1"/>
  <c r="AE38" i="1"/>
  <c r="AD38" i="1"/>
  <c r="Y20" i="1"/>
  <c r="Z20" i="1"/>
  <c r="X20" i="1"/>
  <c r="AA50" i="1"/>
  <c r="AC50" i="1"/>
  <c r="AB50" i="1"/>
  <c r="AF69" i="1"/>
  <c r="AD69" i="1"/>
  <c r="AE69" i="1"/>
  <c r="AE132" i="1"/>
  <c r="AD132" i="1"/>
  <c r="AF132" i="1"/>
  <c r="AF74" i="2"/>
  <c r="AE74" i="2"/>
  <c r="AG74" i="2"/>
  <c r="AH74" i="1"/>
  <c r="AG74" i="1"/>
  <c r="AI74" i="1"/>
  <c r="AM74" i="2"/>
  <c r="AL74" i="2"/>
  <c r="AK74" i="2"/>
  <c r="U74" i="4"/>
  <c r="AA78" i="1"/>
  <c r="AB78" i="1"/>
  <c r="AC78" i="1"/>
  <c r="AJ74" i="2"/>
  <c r="AI74" i="2"/>
  <c r="AH74" i="2"/>
  <c r="AD29" i="1"/>
  <c r="AE29" i="1"/>
  <c r="AF29" i="1"/>
  <c r="AF100" i="1"/>
  <c r="AE100" i="1"/>
  <c r="AD100" i="1"/>
  <c r="AL117" i="1"/>
  <c r="AK117" i="1"/>
  <c r="AJ117" i="1"/>
  <c r="AJ115" i="1"/>
  <c r="AL115" i="1"/>
  <c r="AK115" i="1"/>
  <c r="AI115" i="1"/>
  <c r="AH115" i="1"/>
  <c r="AG115" i="1"/>
  <c r="AL31" i="1"/>
  <c r="AK31" i="1"/>
  <c r="AJ31" i="1"/>
  <c r="AI130" i="1"/>
  <c r="AH130" i="1"/>
  <c r="AG130" i="1"/>
  <c r="U7" i="4"/>
  <c r="U73" i="4" s="1"/>
  <c r="K73" i="4"/>
  <c r="AL105" i="1"/>
  <c r="AJ105" i="1"/>
  <c r="AK105" i="1"/>
  <c r="AB27" i="1"/>
  <c r="AA27" i="1"/>
  <c r="AC27" i="1"/>
  <c r="AI78" i="1"/>
  <c r="AH78" i="1"/>
  <c r="AG78" i="1"/>
  <c r="AL20" i="1"/>
  <c r="AK20" i="1"/>
  <c r="AJ20" i="1"/>
  <c r="AE73" i="2"/>
  <c r="AF73" i="2"/>
  <c r="O75" i="2"/>
  <c r="AG73" i="2"/>
  <c r="AC39" i="1"/>
  <c r="AB39" i="1"/>
  <c r="AA39" i="1"/>
  <c r="Z73" i="2"/>
  <c r="Y73" i="2"/>
  <c r="G75" i="2"/>
  <c r="AA73" i="2"/>
  <c r="AF130" i="1"/>
  <c r="AE130" i="1"/>
  <c r="AD130" i="1"/>
  <c r="AC115" i="1"/>
  <c r="AB115" i="1"/>
  <c r="AA115" i="1"/>
  <c r="C24" i="1"/>
  <c r="F14" i="1"/>
  <c r="H75" i="26"/>
  <c r="E73" i="28"/>
  <c r="X78" i="1"/>
  <c r="Z78" i="1"/>
  <c r="Y78" i="1"/>
  <c r="E74" i="6"/>
  <c r="O74" i="6" s="1"/>
  <c r="O54" i="6"/>
  <c r="AC73" i="2"/>
  <c r="AD73" i="2"/>
  <c r="AB73" i="2"/>
  <c r="K75" i="2"/>
  <c r="AJ27" i="1"/>
  <c r="AL27" i="1"/>
  <c r="AK27" i="1"/>
  <c r="AD12" i="1"/>
  <c r="AF12" i="1"/>
  <c r="AE12" i="1"/>
  <c r="CM75" i="3"/>
  <c r="Z12" i="1"/>
  <c r="Y12" i="1"/>
  <c r="X12" i="1"/>
  <c r="X35" i="1"/>
  <c r="Z35" i="1"/>
  <c r="Y35" i="1"/>
  <c r="Z31" i="1"/>
  <c r="Y31" i="1"/>
  <c r="X31" i="1"/>
  <c r="AA93" i="1"/>
  <c r="AC93" i="1"/>
  <c r="AB93" i="1"/>
  <c r="AD78" i="1"/>
  <c r="AE78" i="1"/>
  <c r="AF78" i="1"/>
  <c r="AC132" i="1"/>
  <c r="AB132" i="1"/>
  <c r="AA132" i="1"/>
  <c r="AH132" i="1"/>
  <c r="AG132" i="1"/>
  <c r="AI132" i="1"/>
  <c r="AF39" i="1"/>
  <c r="AE39" i="1"/>
  <c r="AD39" i="1"/>
  <c r="AI50" i="1"/>
  <c r="AH50" i="1"/>
  <c r="AG50" i="1"/>
  <c r="H75" i="6"/>
  <c r="AL132" i="1"/>
  <c r="AK132" i="1"/>
  <c r="AJ132" i="1"/>
  <c r="Z29" i="1"/>
  <c r="Y29" i="1"/>
  <c r="X29" i="1"/>
  <c r="Z76" i="1"/>
  <c r="Y76" i="1"/>
  <c r="X76" i="1"/>
  <c r="CV74" i="3"/>
  <c r="D75" i="13"/>
  <c r="O75" i="13" s="1"/>
  <c r="O73" i="13"/>
  <c r="Y115" i="1"/>
  <c r="X115" i="1"/>
  <c r="Z115" i="1"/>
  <c r="F75" i="24"/>
  <c r="AJ100" i="1"/>
  <c r="AL100" i="1"/>
  <c r="AK100" i="1"/>
  <c r="AI100" i="1"/>
  <c r="AH100" i="1"/>
  <c r="AG100" i="1"/>
  <c r="Z130" i="1"/>
  <c r="Y130" i="1"/>
  <c r="X130" i="1"/>
  <c r="N73" i="28"/>
  <c r="Z39" i="1"/>
  <c r="Y39" i="1"/>
  <c r="X39" i="1"/>
  <c r="AC120" i="1"/>
  <c r="AB120" i="1"/>
  <c r="AA120" i="1"/>
  <c r="AJ73" i="2"/>
  <c r="AI73" i="2"/>
  <c r="AH73" i="2"/>
  <c r="S75" i="2"/>
  <c r="AC17" i="1"/>
  <c r="AB17" i="1"/>
  <c r="AA17" i="1"/>
  <c r="AA74" i="2"/>
  <c r="Z74" i="2"/>
  <c r="Y74" i="2"/>
  <c r="Y93" i="1"/>
  <c r="X93" i="1"/>
  <c r="Z93" i="1"/>
  <c r="AD74" i="2"/>
  <c r="AC74" i="2"/>
  <c r="AB74" i="2"/>
  <c r="I75" i="5"/>
  <c r="R75" i="19"/>
  <c r="AL39" i="1"/>
  <c r="AK39" i="1"/>
  <c r="AJ39" i="1"/>
  <c r="AK130" i="1"/>
  <c r="AL130" i="1"/>
  <c r="AJ130" i="1"/>
  <c r="AF31" i="1"/>
  <c r="AD31" i="1"/>
  <c r="AE31" i="1"/>
  <c r="AL73" i="2"/>
  <c r="AK73" i="2"/>
  <c r="W75" i="2"/>
  <c r="AM73" i="2"/>
  <c r="CV7" i="3"/>
  <c r="CV73" i="3" s="1"/>
  <c r="AB29" i="1"/>
  <c r="AC29" i="1"/>
  <c r="AA29" i="1"/>
  <c r="X132" i="1"/>
  <c r="Z132" i="1"/>
  <c r="Y132" i="1"/>
  <c r="U75" i="4" l="1"/>
  <c r="CJ75" i="3"/>
  <c r="CV75" i="3"/>
  <c r="E75" i="6"/>
  <c r="O75" i="6" s="1"/>
  <c r="O73" i="6"/>
  <c r="AA75" i="2"/>
  <c r="Z75" i="2"/>
  <c r="Y75" i="2"/>
  <c r="AM75" i="2"/>
  <c r="AL75" i="2"/>
  <c r="AK75" i="2"/>
  <c r="X14" i="1"/>
  <c r="Z14" i="1"/>
  <c r="Y14" i="1"/>
  <c r="AB75" i="2"/>
  <c r="AD75" i="2"/>
  <c r="AC75" i="2"/>
  <c r="R24" i="1"/>
  <c r="O131" i="1"/>
  <c r="F24" i="1"/>
  <c r="C131" i="1"/>
  <c r="AF75" i="2"/>
  <c r="AG75" i="2"/>
  <c r="AE75" i="2"/>
  <c r="J24" i="1"/>
  <c r="G131" i="1"/>
  <c r="V24" i="1"/>
  <c r="S131" i="1"/>
  <c r="AB14" i="1"/>
  <c r="AC14" i="1"/>
  <c r="AA14" i="1"/>
  <c r="AK14" i="1"/>
  <c r="AJ14" i="1"/>
  <c r="AL14" i="1"/>
  <c r="AJ75" i="2"/>
  <c r="AH75" i="2"/>
  <c r="AI75" i="2"/>
  <c r="AH14" i="1"/>
  <c r="AG14" i="1"/>
  <c r="AI14" i="1"/>
  <c r="N24" i="1"/>
  <c r="K131" i="1"/>
  <c r="E75" i="28"/>
  <c r="N75" i="28"/>
  <c r="K75" i="4"/>
  <c r="AF14" i="1"/>
  <c r="AD14" i="1"/>
  <c r="AE14" i="1"/>
  <c r="AK24" i="1" l="1"/>
  <c r="AJ24" i="1"/>
  <c r="AL24" i="1"/>
  <c r="Z24" i="1"/>
  <c r="Y24" i="1"/>
  <c r="X24" i="1"/>
  <c r="R131" i="1"/>
  <c r="O133" i="1"/>
  <c r="R133" i="1" s="1"/>
  <c r="N131" i="1"/>
  <c r="K133" i="1"/>
  <c r="N133" i="1" s="1"/>
  <c r="AG24" i="1"/>
  <c r="AI24" i="1"/>
  <c r="AH24" i="1"/>
  <c r="AF24" i="1"/>
  <c r="AE24" i="1"/>
  <c r="AD24" i="1"/>
  <c r="G133" i="1"/>
  <c r="J133" i="1" s="1"/>
  <c r="J131" i="1"/>
  <c r="AC24" i="1"/>
  <c r="AB24" i="1"/>
  <c r="AA24" i="1"/>
  <c r="C133" i="1"/>
  <c r="F133" i="1" s="1"/>
  <c r="F131" i="1"/>
  <c r="S133" i="1"/>
  <c r="V133" i="1" s="1"/>
  <c r="V131" i="1"/>
  <c r="AJ133" i="1" l="1"/>
  <c r="AL133" i="1"/>
  <c r="AK133" i="1"/>
  <c r="X131" i="1"/>
  <c r="Y131" i="1"/>
  <c r="Z131" i="1"/>
  <c r="AF133" i="1"/>
  <c r="AE133" i="1"/>
  <c r="AD133" i="1"/>
  <c r="AD131" i="1"/>
  <c r="AE131" i="1"/>
  <c r="AF131" i="1"/>
  <c r="AC133" i="1"/>
  <c r="AB133" i="1"/>
  <c r="AA133" i="1"/>
  <c r="AI133" i="1"/>
  <c r="AH133" i="1"/>
  <c r="AG133" i="1"/>
  <c r="Y133" i="1"/>
  <c r="X133" i="1"/>
  <c r="Z133" i="1"/>
  <c r="AI131" i="1"/>
  <c r="AG131" i="1"/>
  <c r="AH131" i="1"/>
  <c r="AC131" i="1"/>
  <c r="AB131" i="1"/>
  <c r="AA131" i="1"/>
  <c r="AJ131" i="1"/>
  <c r="AL131" i="1"/>
  <c r="AK131" i="1"/>
</calcChain>
</file>

<file path=xl/sharedStrings.xml><?xml version="1.0" encoding="utf-8"?>
<sst xmlns="http://schemas.openxmlformats.org/spreadsheetml/2006/main" count="7140" uniqueCount="360">
  <si>
    <t>SATIŞ KANALI BAZINDA SATIŞ ŞEKLİ PRİM ÜRETİMİ</t>
  </si>
  <si>
    <t>Lütfen Seçiminizi Yapınız</t>
  </si>
  <si>
    <t>Genel</t>
  </si>
  <si>
    <t>TÜM ŞİRKETLER</t>
  </si>
  <si>
    <t>Merkez</t>
  </si>
  <si>
    <t>Acente</t>
  </si>
  <si>
    <t>Banka</t>
  </si>
  <si>
    <t>Broker</t>
  </si>
  <si>
    <t>Diğer</t>
  </si>
  <si>
    <t>Branş Adı</t>
  </si>
  <si>
    <t>Branş Kodu</t>
  </si>
  <si>
    <t>Tele-Satış</t>
  </si>
  <si>
    <t>E-Ticaret</t>
  </si>
  <si>
    <t>Geleneksel</t>
  </si>
  <si>
    <t>Toplam</t>
  </si>
  <si>
    <t>Maden Çalışanları Zorunlu Ferdi Kaza</t>
  </si>
  <si>
    <t>Karayolu Yolcu Taşımacılığı Zor.Koltuk F.K.</t>
  </si>
  <si>
    <t>Uçak Yolcu Kaza</t>
  </si>
  <si>
    <t>Ferdi Kaza</t>
  </si>
  <si>
    <t>Uzun Süreli Ferdi Kaza</t>
  </si>
  <si>
    <t>KAZA TOPLAM</t>
  </si>
  <si>
    <t>Hastalık</t>
  </si>
  <si>
    <t>Sağlık Toplam</t>
  </si>
  <si>
    <t>Acil Sağlık</t>
  </si>
  <si>
    <t xml:space="preserve">Yabancılar için Sağlık </t>
  </si>
  <si>
    <t>Tamamlayıcı Sağlık</t>
  </si>
  <si>
    <t>Yatarak Tedavi</t>
  </si>
  <si>
    <t>Yatarak ve Ayakta Tedavi</t>
  </si>
  <si>
    <t>Sağlık</t>
  </si>
  <si>
    <t>Seyahat Sağlık</t>
  </si>
  <si>
    <t>HASTALIK-SAĞLIK TOPLAM</t>
  </si>
  <si>
    <t>Motorlu Kara Taşıtları - Kasko</t>
  </si>
  <si>
    <t>Motorlu Kara Taşıtları Dışındaki Kara Taşıtları</t>
  </si>
  <si>
    <t>KARA ARAÇLARI TOPLAM</t>
  </si>
  <si>
    <t>Raylı Araçlar</t>
  </si>
  <si>
    <t>RAYLI ARAÇLAR TOPLAM</t>
  </si>
  <si>
    <t>Uçak Tekne</t>
  </si>
  <si>
    <t>HAVA ARAÇLARI TOPLAM</t>
  </si>
  <si>
    <t>Tekne</t>
  </si>
  <si>
    <t>Nehir Araçları</t>
  </si>
  <si>
    <t>Göl Araçları</t>
  </si>
  <si>
    <t>SU ARAÇLARI TOPLAM</t>
  </si>
  <si>
    <t>Emtea</t>
  </si>
  <si>
    <t>Kıymet</t>
  </si>
  <si>
    <t>NAKLİYAT TOPLAM</t>
  </si>
  <si>
    <t>Yangın</t>
  </si>
  <si>
    <t>Sivil</t>
  </si>
  <si>
    <t>Ticari</t>
  </si>
  <si>
    <t>Sınai</t>
  </si>
  <si>
    <t>Zorunlu Deprem</t>
  </si>
  <si>
    <t>İhtiyari Deprem</t>
  </si>
  <si>
    <t>Sel</t>
  </si>
  <si>
    <t>Deprem ve Sel Dışındaki Doğal Afetler</t>
  </si>
  <si>
    <t>Nükleer Enerji</t>
  </si>
  <si>
    <t>Toprak Kayması</t>
  </si>
  <si>
    <t>Patlama</t>
  </si>
  <si>
    <t>YANGIN VE DOĞAL AFETLER TOPLAM</t>
  </si>
  <si>
    <t>Cam Kırılması</t>
  </si>
  <si>
    <t>Hırsızlık</t>
  </si>
  <si>
    <t>Makine Kırılması</t>
  </si>
  <si>
    <t>Montaj</t>
  </si>
  <si>
    <t>İnşaat</t>
  </si>
  <si>
    <t>Elektronik Cihaz</t>
  </si>
  <si>
    <t>Devlet Destekli İpek Böceği Sigortası</t>
  </si>
  <si>
    <t>Devlet Destekli Arıcılık</t>
  </si>
  <si>
    <t>Su Ürünleri</t>
  </si>
  <si>
    <t>Dolu Sera</t>
  </si>
  <si>
    <t>Devlet Destekli Sera</t>
  </si>
  <si>
    <t>Devlet Destekli Bitkisel Ürün</t>
  </si>
  <si>
    <t>Devlet Destekli Su Ürünleri</t>
  </si>
  <si>
    <t>Devlet Destekli Hayvan Hayat</t>
  </si>
  <si>
    <t>Hayvan Hayat</t>
  </si>
  <si>
    <t>Kümes Hayvan Hayat</t>
  </si>
  <si>
    <t>Devlet Destekli Kümes Hayvan Hayat</t>
  </si>
  <si>
    <t>Devlet Destekli Küçükbaş Hayvan Hayat</t>
  </si>
  <si>
    <t>GENEL ZARARLAR TOPLAM</t>
  </si>
  <si>
    <t>Zorunlu Karayolu Tasımacılık Mali Sorumluluk</t>
  </si>
  <si>
    <t>Zorunlu Trafik (Yeşil Kart Hariç)</t>
  </si>
  <si>
    <t>Yeşil Kart</t>
  </si>
  <si>
    <t>Motorlu Kara Taşıtları İhtiyari Mali Sorumluluk</t>
  </si>
  <si>
    <t>KARA ARAÇLARI SORUMLULUK TOPLAM</t>
  </si>
  <si>
    <t>Uçak Mali Mesuliyet</t>
  </si>
  <si>
    <t>HAVA ARAÇLARI SORUMLULUK TOPLAM</t>
  </si>
  <si>
    <t>Tekne Sorumluluk</t>
  </si>
  <si>
    <t>SU ARAÇLARI SORUMLULUK TOPLAM</t>
  </si>
  <si>
    <t>İşveren Mali Sorumluluk</t>
  </si>
  <si>
    <t>Üçüncü Şahıslara Karşı Mali Sorumluluk</t>
  </si>
  <si>
    <t>Asansör Kaza Üçüncü Şahıslara Karşı Mali Sorumluluk</t>
  </si>
  <si>
    <t>Çevre Kirliliği Mali Sorumluluk</t>
  </si>
  <si>
    <t>Tüpgaz Zorunlu Sorumluluk</t>
  </si>
  <si>
    <t>Tehlikeli Maddeler Zorunlu Sorumluluk</t>
  </si>
  <si>
    <t>Tıbbi Kötü Uygulamaya İlşkin ZMSS</t>
  </si>
  <si>
    <t>Özel Güvenlik Mali Sorumluluk</t>
  </si>
  <si>
    <t>Zorunlu Sertifika Mali Sorumluluk</t>
  </si>
  <si>
    <t>Mesleki Sorumluluk</t>
  </si>
  <si>
    <t>Kıyı Tesisleri Deniz Kirliliği Zorunlu Mali Sorumluluk</t>
  </si>
  <si>
    <t>Yapı Denetimi Zorunlu Mali Sorumluluk</t>
  </si>
  <si>
    <t xml:space="preserve">Denizyolu Yolcu Taşımacılığı Zorunlu Mali Sorumluluk </t>
  </si>
  <si>
    <t>Ürün Sorumluluk</t>
  </si>
  <si>
    <t>GENEL SORUMLULUK TOPLAM</t>
  </si>
  <si>
    <t>Devlet Destekli Alacak Sigortaları</t>
  </si>
  <si>
    <t>Taksitli Kredi</t>
  </si>
  <si>
    <t>Uzun Vadeli Konut Kredisi</t>
  </si>
  <si>
    <t>Tarım Kredisi</t>
  </si>
  <si>
    <t>Kredi</t>
  </si>
  <si>
    <t>İhracat Kredi</t>
  </si>
  <si>
    <t>KREDİ TOPLAM</t>
  </si>
  <si>
    <t>Doğrudan Kefalet</t>
  </si>
  <si>
    <t>Dolaylı Kefalet</t>
  </si>
  <si>
    <t>Bina Tamamlama</t>
  </si>
  <si>
    <t>Emniyeti Suistimal</t>
  </si>
  <si>
    <t>KEFALET TOPLAM</t>
  </si>
  <si>
    <t>Kar Kaybı</t>
  </si>
  <si>
    <t>İstihdam</t>
  </si>
  <si>
    <t>Gelir Yetersizliği</t>
  </si>
  <si>
    <t>Hava Şartları</t>
  </si>
  <si>
    <t>Genel Giderler</t>
  </si>
  <si>
    <t>Beklenmeyen Ticari Giderler</t>
  </si>
  <si>
    <t>Piyasa Değerindeki Kayıp</t>
  </si>
  <si>
    <t>Kira Ve Gelir Kaybı</t>
  </si>
  <si>
    <t>Diğer Finansal Kayıplar</t>
  </si>
  <si>
    <t>FİNANSAL KAYIPLAR TOPLAM</t>
  </si>
  <si>
    <t>Hukuksal Koruma</t>
  </si>
  <si>
    <t>HUKUKSAL KORUMA TOPLAM</t>
  </si>
  <si>
    <t>Seyahat Araç Destek</t>
  </si>
  <si>
    <t>Destek Genel</t>
  </si>
  <si>
    <t>DESTEK TOPLAM</t>
  </si>
  <si>
    <t>İrat Ödemeleri</t>
  </si>
  <si>
    <t>Diğerleri</t>
  </si>
  <si>
    <t>Evlilik/Doğum Sigortası</t>
  </si>
  <si>
    <t>Yatırım Fonlu Sigortalar</t>
  </si>
  <si>
    <t>Sermaye İtfa Sigortası</t>
  </si>
  <si>
    <t>Fon Yönetim Sigortası</t>
  </si>
  <si>
    <t>Tontin</t>
  </si>
  <si>
    <t>HAYAT GRUBU TOPLAM</t>
  </si>
  <si>
    <t>HAYATDIŞI TOPLAM</t>
  </si>
  <si>
    <t>HAYAT TOPLAM</t>
  </si>
  <si>
    <t>GENEL TOPLAM</t>
  </si>
  <si>
    <t>Branş Bazlı Analiz</t>
  </si>
  <si>
    <t>701-Yangın</t>
  </si>
  <si>
    <t>715-Zorunlu Trafik (Yeşil Kart Hariç)</t>
  </si>
  <si>
    <t>702-Kar Kaybı</t>
  </si>
  <si>
    <t>703-Zorunlu Deprem</t>
  </si>
  <si>
    <t>Şirket Adı</t>
  </si>
  <si>
    <t>Şirket Kodu</t>
  </si>
  <si>
    <t>Şirket Tipi</t>
  </si>
  <si>
    <t>704-Maden Çalışanları Zorunlu Ferdi Kaza</t>
  </si>
  <si>
    <t>Chubb European Group SE Merkezi Fransa Türkiye İstanbul Şubesi</t>
  </si>
  <si>
    <t>HD</t>
  </si>
  <si>
    <t>706-Dolaylı Kefalet</t>
  </si>
  <si>
    <t>Aksigorta AŞ</t>
  </si>
  <si>
    <t>710-Emtea</t>
  </si>
  <si>
    <t>Allianz Sigorta AŞ</t>
  </si>
  <si>
    <t>711-Kıymet</t>
  </si>
  <si>
    <t>Anadolu Anonim Türk Sigorta Şirketi</t>
  </si>
  <si>
    <t>712-Tekne</t>
  </si>
  <si>
    <t>Ankara Anonim Türk Sigorta Şirketi</t>
  </si>
  <si>
    <t>713-Raylı Araçlar Genel</t>
  </si>
  <si>
    <t>Atradius Crédito y Caución S.A. de Seguros y Reaseguros, İstanbul Şubesi</t>
  </si>
  <si>
    <t>714-Zorunlu Karayolu Tasımacılık Mali Sorumluluk</t>
  </si>
  <si>
    <t>Unico Sigorta AŞ</t>
  </si>
  <si>
    <t>Axa Sigorta AŞ</t>
  </si>
  <si>
    <t>903-Yeşil Kart</t>
  </si>
  <si>
    <t>BNP Paribas Cardif Sigorta AŞ</t>
  </si>
  <si>
    <t>716-Motorlu Kara Taşıtları İhtiyari Mali Sorumluluk</t>
  </si>
  <si>
    <t>Coface Sigorta AŞ</t>
  </si>
  <si>
    <t>717-Motorlu Kara Taşıtları - Kasko</t>
  </si>
  <si>
    <t>Corpus Sigorta AŞ</t>
  </si>
  <si>
    <t>718-Karayolu Yolcu Taşımacılığı Zor.Koltuk F.K.</t>
  </si>
  <si>
    <t>VHV Allgemeine Sigorta AŞ</t>
  </si>
  <si>
    <t>719-İşveren Mali Sorumluluk</t>
  </si>
  <si>
    <t>Euler Hermes Sigorta AŞ</t>
  </si>
  <si>
    <t>721-Asansör Kaza Üçüncü Şahıslara Karşı Mali Sorumluluk</t>
  </si>
  <si>
    <t>Eureko Sigorta AŞ</t>
  </si>
  <si>
    <t>722-Çevre Kirliliği Mali Sorumluluk</t>
  </si>
  <si>
    <t>Referans Sigorta AŞ</t>
  </si>
  <si>
    <t>723-Cam Kırılması</t>
  </si>
  <si>
    <t>Türkiye Sigorta AŞ</t>
  </si>
  <si>
    <t>724-Hırsızlık</t>
  </si>
  <si>
    <t>HDI Sigorta AŞ</t>
  </si>
  <si>
    <t>725-Tüpgaz Zorunlu Sorumluluk</t>
  </si>
  <si>
    <t>Bereket Sigorta AŞ</t>
  </si>
  <si>
    <t>726-Tehlikeli Maddeler Zorunlu Sorumluluk</t>
  </si>
  <si>
    <t>Magdeburger Sigorta AŞ</t>
  </si>
  <si>
    <t>727-Uçak Tekne</t>
  </si>
  <si>
    <t>Mapfre Sigorta AŞ</t>
  </si>
  <si>
    <t>728-Uçak Mali Mesuliyet</t>
  </si>
  <si>
    <t>Neova Katılım Sigorta AŞ</t>
  </si>
  <si>
    <t>729-Uçak Yolcu Kaza</t>
  </si>
  <si>
    <t>Orient Sigorta AŞ</t>
  </si>
  <si>
    <t>730-Tıbbı Kötü Uygulamaya İlişkin ZMSS</t>
  </si>
  <si>
    <t>Ray Sigorta AŞ</t>
  </si>
  <si>
    <t>731-Özel Güvenlik Mali Sorumluluk</t>
  </si>
  <si>
    <t>Şeker Sigorta AŞ</t>
  </si>
  <si>
    <t>732-Zorunlu Sertifika Mali Sorumluluk</t>
  </si>
  <si>
    <t>Sompo Sigorta AŞ</t>
  </si>
  <si>
    <t>733-Mesleki Sorumluluk</t>
  </si>
  <si>
    <t>Doga Sigorta AŞ</t>
  </si>
  <si>
    <t>734-Kıyı Tesisleri Deniz Kirliliği Zorunlu Mali Sorumluluk</t>
  </si>
  <si>
    <t>Koru Sigorta AŞ</t>
  </si>
  <si>
    <t>735-Tekne Sorumluluk</t>
  </si>
  <si>
    <t>GIG Sigorta AŞ</t>
  </si>
  <si>
    <t>736-Emniyeti Suistimal</t>
  </si>
  <si>
    <t>Türk Nippon Sigorta AŞ</t>
  </si>
  <si>
    <t>737-Motorlu Kara Taşıtları Dışındaki Kara Taşıtları</t>
  </si>
  <si>
    <t>Türk P&amp;I Sigorta AŞ</t>
  </si>
  <si>
    <t>738-Nehir Araçları</t>
  </si>
  <si>
    <t>Zurich Sigorta AŞ</t>
  </si>
  <si>
    <t>739-Göl Araçları</t>
  </si>
  <si>
    <t>Ethica Sigorta AŞ</t>
  </si>
  <si>
    <t>740-İhtiyari Deprem</t>
  </si>
  <si>
    <t>Quick Sigorta AŞ</t>
  </si>
  <si>
    <t>741-Sel</t>
  </si>
  <si>
    <t>SS Atlas Sigorta Kooperatifi</t>
  </si>
  <si>
    <t>742-Deprem ve Sel Dışındaki Doğal Afetler</t>
  </si>
  <si>
    <t>Türkiye Katılım Sigorta AŞ</t>
  </si>
  <si>
    <t>743-Nükleer Enerji</t>
  </si>
  <si>
    <t>Ana Sigorta AŞ</t>
  </si>
  <si>
    <t>744-Toprak Kayması</t>
  </si>
  <si>
    <t>Arex Sigorta AŞ</t>
  </si>
  <si>
    <t>745-Taksitli Kredi</t>
  </si>
  <si>
    <t>Prive Sigorta AŞ</t>
  </si>
  <si>
    <t>746-Uzun Vadeli Konut Kredisi</t>
  </si>
  <si>
    <t>Hepiyi Sigorta AŞ</t>
  </si>
  <si>
    <t>747-Tarım Kredisi</t>
  </si>
  <si>
    <t>AcnTurk Sigorta AŞ</t>
  </si>
  <si>
    <t>748-İstihdam</t>
  </si>
  <si>
    <t>Emaa Sigorta AŞ</t>
  </si>
  <si>
    <t>749-Gelir Yetersizliği</t>
  </si>
  <si>
    <t>HDI Katılım Sigorta AŞ</t>
  </si>
  <si>
    <t>750-Ferdi Kaza</t>
  </si>
  <si>
    <t>Fiba Sigorta AŞ</t>
  </si>
  <si>
    <t>751-Uzun Süreli Ferdi Kaza</t>
  </si>
  <si>
    <t>Turkcell Dijital Sigorta AŞ</t>
  </si>
  <si>
    <t>752-Hava Şartları</t>
  </si>
  <si>
    <t>Global World Sigorta AŞ</t>
  </si>
  <si>
    <t>753-Genel Giderler</t>
  </si>
  <si>
    <t>Medisa Sigorta AŞ</t>
  </si>
  <si>
    <t>754-Beklenmeyen Ticari Giderler</t>
  </si>
  <si>
    <t>Bupa Acıbadem Sigorta AŞ</t>
  </si>
  <si>
    <t>755-Kredi</t>
  </si>
  <si>
    <t>BNP Paribas Cardif Hayat Sigorta AŞ</t>
  </si>
  <si>
    <t>H</t>
  </si>
  <si>
    <t>756-İhracat Kredi</t>
  </si>
  <si>
    <t>Demir Sağlık ve Hayat Sigorta AŞ</t>
  </si>
  <si>
    <t>757-Piyasa Değerindeki Kayıp</t>
  </si>
  <si>
    <t>Zurich Yaşam ve Emeklilik AŞ</t>
  </si>
  <si>
    <t>E</t>
  </si>
  <si>
    <t>758-Kira Ve Gelir Kaybı</t>
  </si>
  <si>
    <t>Türkiye Katılım Hayat AŞ</t>
  </si>
  <si>
    <t>759-Diğer Finansal Kayıplar</t>
  </si>
  <si>
    <t>Quick Hayat Sigorta AŞ</t>
  </si>
  <si>
    <t>760-Hukuksal Koruma</t>
  </si>
  <si>
    <t>Viennalife Emeklilik ve Hayat AŞ</t>
  </si>
  <si>
    <t>761-Patlama</t>
  </si>
  <si>
    <t>Allianz Hayat ve Emeklilik AŞ</t>
  </si>
  <si>
    <t>765-Makine Kırılması</t>
  </si>
  <si>
    <t>Allianz Yaşam ve Emeklilik AŞ</t>
  </si>
  <si>
    <t>766-Montaj</t>
  </si>
  <si>
    <t>Anadolu Hayat Emeklilik AŞ</t>
  </si>
  <si>
    <t>767-İnşaat</t>
  </si>
  <si>
    <t>Bereket Emeklilik ve Hayat AŞ</t>
  </si>
  <si>
    <t>768-Elektronik Cihaz</t>
  </si>
  <si>
    <t>AgeSA Hayat ve Emeklilik AŞ</t>
  </si>
  <si>
    <t>769-Yapı Denetimi Zorunlu Mali Sorumluluk</t>
  </si>
  <si>
    <t>Axa Hayat ve Emeklilik AŞ</t>
  </si>
  <si>
    <t>770-Deniz Yolu Yolcu Taşımacılığı ZMS</t>
  </si>
  <si>
    <t>BNP Paribas Cardif Emeklilik AŞ</t>
  </si>
  <si>
    <t>772-Devlet Destekli İpek Böceği Sigortası</t>
  </si>
  <si>
    <t>QNB Sağlık Hayat Sigorta ve Emeklilik AŞ</t>
  </si>
  <si>
    <t>773-Devlet Destekli Arıcılık</t>
  </si>
  <si>
    <t>HDI Fiba Emeklilik ve Hayat AŞ</t>
  </si>
  <si>
    <t>774-Su Ürünleri</t>
  </si>
  <si>
    <t>Garanti BBVA Emeklilik ve Hayat AŞ</t>
  </si>
  <si>
    <t>775-Dolu Sera</t>
  </si>
  <si>
    <t>Katılım Emeklilik ve Hayat AŞ</t>
  </si>
  <si>
    <t>776-Devlet Destekli Sera</t>
  </si>
  <si>
    <t>Metlife Emeklilik ve Hayat AŞ</t>
  </si>
  <si>
    <t>777-Devlet Destekli Bitkisel Ürün</t>
  </si>
  <si>
    <t>Türkiye Hayat ve Emeklilik AŞ</t>
  </si>
  <si>
    <t>778-Devlet Destekli Su Ürünleri</t>
  </si>
  <si>
    <t>TOPLAM (HAYAT DIŞI ŞİRKETLER)</t>
  </si>
  <si>
    <t>T (HD)</t>
  </si>
  <si>
    <t>779-Devlet Destekli Hayvan Hayat</t>
  </si>
  <si>
    <t>TOPLAM (HAYAT VE EMEKLİLİK ŞİRKETLERİ)</t>
  </si>
  <si>
    <t>T (H+E)</t>
  </si>
  <si>
    <t>780-Hayvan Hayat</t>
  </si>
  <si>
    <t>TOPLAM (HAYAT DIŞI ŞİRKETLER+HAYAT VE EMEKLİLİK ŞİRKETLERİ)</t>
  </si>
  <si>
    <t>T (HD+H+E)</t>
  </si>
  <si>
    <t>781-Kümes Hayvan Hayat</t>
  </si>
  <si>
    <t>782-Devlet Destekli Kümes Hayvan Hayat</t>
  </si>
  <si>
    <t>783-Devlet Destekli Küçükbaş Hayvan Hayat</t>
  </si>
  <si>
    <t>784-Hastalık</t>
  </si>
  <si>
    <t>785-Sağlık</t>
  </si>
  <si>
    <t>786-Seyahat Sağlık</t>
  </si>
  <si>
    <t>789-Seyahat Araç Destek</t>
  </si>
  <si>
    <t>790-İrat Ödemeleri</t>
  </si>
  <si>
    <t>791-Diğerleri</t>
  </si>
  <si>
    <t>792-Evlilik/Doğum Sigortası</t>
  </si>
  <si>
    <t>793-Yatırım Fonlu Sigortalar</t>
  </si>
  <si>
    <t>794-Sermaye İtfa Sigortası</t>
  </si>
  <si>
    <t>795-Fon Yönetim Sigortası</t>
  </si>
  <si>
    <t>796-Hastalık</t>
  </si>
  <si>
    <t>797-Sağlık Toplam</t>
  </si>
  <si>
    <t>798-Destek Genel</t>
  </si>
  <si>
    <t>799-Tontin</t>
  </si>
  <si>
    <t>707-Devlet Destekli Alacak Sigortası</t>
  </si>
  <si>
    <t>771-Ürün Sorumluluk</t>
  </si>
  <si>
    <t>708-Bina Tamamlama</t>
  </si>
  <si>
    <t>705-Doğrudan Kefalet</t>
  </si>
  <si>
    <t>Hayatdışı</t>
  </si>
  <si>
    <t>Raylı Araçlar Genel</t>
  </si>
  <si>
    <t>Tıbbı Kötü Uygulamaya İlişkin ZMSS</t>
  </si>
  <si>
    <t>Deniz Yolu Yolcu Taşımacılığı ZMS</t>
  </si>
  <si>
    <t>Hayatdışı Toplam</t>
  </si>
  <si>
    <t>Hayat</t>
  </si>
  <si>
    <t>Hayat Toplam</t>
  </si>
  <si>
    <t>Kaza</t>
  </si>
  <si>
    <t>Kaza Toplam</t>
  </si>
  <si>
    <t>Hastalık-Sağlık</t>
  </si>
  <si>
    <t>Hastalık-Sağlık Toplam</t>
  </si>
  <si>
    <t>Kara Araçları</t>
  </si>
  <si>
    <t>Kara Araçları Toplam</t>
  </si>
  <si>
    <t>Kasko</t>
  </si>
  <si>
    <t>Hava Araçları</t>
  </si>
  <si>
    <t>Su Araçları</t>
  </si>
  <si>
    <t>Su Araçları Toplam</t>
  </si>
  <si>
    <t>Nakliyat</t>
  </si>
  <si>
    <t>Yangın ve Doğal Afetler</t>
  </si>
  <si>
    <t>Yangın ve Doğal Afetler Toplam</t>
  </si>
  <si>
    <t>Genel Zararlar</t>
  </si>
  <si>
    <t>Genel Zararlar Toplam</t>
  </si>
  <si>
    <t>Kara Araçları Sorumluluk</t>
  </si>
  <si>
    <t>Kara Araçları Sorumluluk Toplam</t>
  </si>
  <si>
    <t>Trafik</t>
  </si>
  <si>
    <t>Trafik Toplam</t>
  </si>
  <si>
    <t>Hava Araçları Sorumluluk</t>
  </si>
  <si>
    <t>Su Araçları Sorumluluk</t>
  </si>
  <si>
    <t>Genel Sorumluluk</t>
  </si>
  <si>
    <t xml:space="preserve">Ürün Sorumluluk </t>
  </si>
  <si>
    <t>Genel Sorumluluk Toplam</t>
  </si>
  <si>
    <t>Kredi Toplam</t>
  </si>
  <si>
    <t>Kefalet</t>
  </si>
  <si>
    <t>Kefalet Toplam</t>
  </si>
  <si>
    <t>Finansal Kayıplar</t>
  </si>
  <si>
    <t>Finansal Kayıplar Toplam</t>
  </si>
  <si>
    <t>Destek</t>
  </si>
  <si>
    <t>Destek Toplam</t>
  </si>
  <si>
    <t>Devlet Destekli Tarım Sigortaları</t>
  </si>
  <si>
    <t>Devlet Destekli Tarım Sigortaları Toplam</t>
  </si>
  <si>
    <t>Mühendislik Sigortaları</t>
  </si>
  <si>
    <t>Mühendislik Sigortaları Toplam</t>
  </si>
  <si>
    <t>H-Hastalık-Sağlık</t>
  </si>
  <si>
    <t>Hayat Grubu Toplam</t>
  </si>
  <si>
    <t>TOPLAM</t>
  </si>
  <si>
    <t>01.01.2026-30.06.2026</t>
  </si>
  <si>
    <t>*Bu ve/veya ilgili sayfalardaki veriler geçici rakamlar olup, kesin sonuçlar için ilgili döneme ilişkin Gelir Tablolarına başvurulmalıdır.</t>
  </si>
  <si>
    <t>**Prim üretim istatistikleri RİP kapsamında üretilmektedir.</t>
  </si>
  <si>
    <t>**Bu ve/veya ilgili sayfalardaki veriler 16.07.2026 tarihi itibarıyla üye şirketlerimizden gelen revize verilere göre hazırlanmıştır.</t>
  </si>
  <si>
    <t>***AcnTurk Sigorta AŞ şirketinden Haziran 2026 dönemine ilişkin veri temin edilememiş olup,Mayıs 2026 itibarıyla iletilmiş olan veriler dikkate alınmıştır.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</si>
</sst>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.0%"/>
    <numFmt numFmtId="166" formatCode="0_ ;\-0\ "/>
  </numFmts>
  <fonts count="18" x14ac:knownFonts="1">
    <font>
      <sz val="10"/>
      <name val="Arial Tur"/>
      <charset val="162"/>
    </font>
    <font>
      <b/>
      <sz val="12"/>
      <color theme="1"/>
      <name val="Calibri"/>
      <family val="2"/>
      <charset val="162"/>
      <scheme val="minor"/>
    </font>
    <font>
      <b/>
      <sz val="11"/>
      <color indexed="16"/>
      <name val="Arial"/>
      <family val="2"/>
      <charset val="162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indexed="48"/>
      <name val="Calibri"/>
      <family val="2"/>
      <charset val="162"/>
      <scheme val="minor"/>
    </font>
    <font>
      <b/>
      <sz val="10"/>
      <color rgb="FF3366FF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b/>
      <sz val="10"/>
      <color rgb="FFFF0066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i/>
      <sz val="10"/>
      <color indexed="8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  <font>
      <b/>
      <sz val="10"/>
      <color theme="2" tint="-9.9978637043366805E-2"/>
      <name val="Calibri"/>
      <family val="2"/>
      <charset val="162"/>
      <scheme val="minor"/>
    </font>
    <font>
      <sz val="10"/>
      <color theme="0"/>
      <name val="Arial Tur"/>
      <charset val="162"/>
    </font>
    <font>
      <sz val="10"/>
      <color rgb="FFFF0000"/>
      <name val="Arial Tur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color rgb="FF7030A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2"/>
        </stop>
        <stop position="1">
          <color theme="2" tint="-9.8025452436902985E-2"/>
        </stop>
      </gradientFill>
    </fill>
    <fill>
      <gradientFill degree="90">
        <stop position="0">
          <color theme="2" tint="-9.8025452436902985E-2"/>
        </stop>
        <stop position="1">
          <color theme="2" tint="-9.8025452436902985E-2"/>
        </stop>
      </gradientFill>
    </fill>
    <fill>
      <gradientFill degree="90">
        <stop position="0">
          <color theme="0"/>
        </stop>
        <stop position="1">
          <color theme="2" tint="-0.49803155613879818"/>
        </stop>
      </gradient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2" tint="-0.25098422193060094"/>
        </stop>
      </gradientFill>
    </fill>
    <fill>
      <gradientFill>
        <stop position="0">
          <color theme="0"/>
        </stop>
        <stop position="1">
          <color theme="2" tint="-0.25098422193060094"/>
        </stop>
      </gradient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 style="thin">
        <color theme="0" tint="-0.34998626667073579"/>
      </right>
      <top style="medium">
        <color theme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1"/>
      </top>
      <bottom style="thin">
        <color theme="0" tint="-0.34998626667073579"/>
      </bottom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/>
      <top style="thin">
        <color theme="0" tint="-0.34998626667073579"/>
      </top>
      <bottom style="medium">
        <color theme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theme="0" tint="-0.34998626667073579"/>
      </right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auto="1"/>
      </bottom>
      <diagonal/>
    </border>
    <border>
      <left style="medium">
        <color theme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1"/>
      </left>
      <right/>
      <top style="medium">
        <color theme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theme="0" tint="-0.34998626667073579"/>
      </bottom>
      <diagonal/>
    </border>
    <border>
      <left style="medium">
        <color theme="1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0" xfId="0" applyFont="1" applyFill="1"/>
    <xf numFmtId="164" fontId="0" fillId="0" borderId="0" xfId="0" applyNumberFormat="1"/>
    <xf numFmtId="14" fontId="1" fillId="2" borderId="0" xfId="0" applyNumberFormat="1" applyFont="1" applyFill="1" applyAlignment="1">
      <alignment horizontal="left"/>
    </xf>
    <xf numFmtId="0" fontId="0" fillId="5" borderId="0" xfId="0" applyFill="1"/>
    <xf numFmtId="0" fontId="7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/>
    </xf>
    <xf numFmtId="1" fontId="4" fillId="7" borderId="8" xfId="0" quotePrefix="1" applyNumberFormat="1" applyFont="1" applyFill="1" applyBorder="1" applyAlignment="1">
      <alignment horizontal="center"/>
    </xf>
    <xf numFmtId="38" fontId="9" fillId="8" borderId="8" xfId="0" applyNumberFormat="1" applyFont="1" applyFill="1" applyBorder="1" applyAlignment="1">
      <alignment horizontal="right"/>
    </xf>
    <xf numFmtId="3" fontId="4" fillId="7" borderId="8" xfId="0" applyNumberFormat="1" applyFont="1" applyFill="1" applyBorder="1" applyAlignment="1">
      <alignment horizontal="right"/>
    </xf>
    <xf numFmtId="165" fontId="9" fillId="8" borderId="8" xfId="0" applyNumberFormat="1" applyFont="1" applyFill="1" applyBorder="1" applyAlignment="1">
      <alignment horizontal="right"/>
    </xf>
    <xf numFmtId="0" fontId="7" fillId="7" borderId="9" xfId="0" applyFont="1" applyFill="1" applyBorder="1" applyAlignment="1">
      <alignment horizontal="left"/>
    </xf>
    <xf numFmtId="1" fontId="4" fillId="7" borderId="6" xfId="0" quotePrefix="1" applyNumberFormat="1" applyFont="1" applyFill="1" applyBorder="1" applyAlignment="1">
      <alignment horizontal="center"/>
    </xf>
    <xf numFmtId="38" fontId="9" fillId="8" borderId="6" xfId="0" applyNumberFormat="1" applyFont="1" applyFill="1" applyBorder="1" applyAlignment="1">
      <alignment horizontal="right"/>
    </xf>
    <xf numFmtId="3" fontId="4" fillId="7" borderId="6" xfId="0" applyNumberFormat="1" applyFont="1" applyFill="1" applyBorder="1" applyAlignment="1">
      <alignment horizontal="right"/>
    </xf>
    <xf numFmtId="165" fontId="9" fillId="8" borderId="6" xfId="0" applyNumberFormat="1" applyFont="1" applyFill="1" applyBorder="1" applyAlignment="1">
      <alignment horizontal="right"/>
    </xf>
    <xf numFmtId="165" fontId="9" fillId="8" borderId="5" xfId="0" applyNumberFormat="1" applyFont="1" applyFill="1" applyBorder="1" applyAlignment="1">
      <alignment horizontal="right"/>
    </xf>
    <xf numFmtId="3" fontId="4" fillId="7" borderId="12" xfId="0" applyNumberFormat="1" applyFont="1" applyFill="1" applyBorder="1" applyAlignment="1">
      <alignment horizontal="right"/>
    </xf>
    <xf numFmtId="165" fontId="4" fillId="7" borderId="12" xfId="0" applyNumberFormat="1" applyFont="1" applyFill="1" applyBorder="1" applyAlignment="1">
      <alignment horizontal="right"/>
    </xf>
    <xf numFmtId="0" fontId="7" fillId="7" borderId="13" xfId="0" applyFont="1" applyFill="1" applyBorder="1" applyAlignment="1">
      <alignment horizontal="left"/>
    </xf>
    <xf numFmtId="1" fontId="4" fillId="7" borderId="14" xfId="0" quotePrefix="1" applyNumberFormat="1" applyFont="1" applyFill="1" applyBorder="1" applyAlignment="1">
      <alignment horizontal="center"/>
    </xf>
    <xf numFmtId="38" fontId="9" fillId="8" borderId="14" xfId="0" applyNumberFormat="1" applyFont="1" applyFill="1" applyBorder="1" applyAlignment="1">
      <alignment horizontal="right"/>
    </xf>
    <xf numFmtId="3" fontId="4" fillId="7" borderId="14" xfId="0" applyNumberFormat="1" applyFont="1" applyFill="1" applyBorder="1" applyAlignment="1">
      <alignment horizontal="right"/>
    </xf>
    <xf numFmtId="165" fontId="9" fillId="8" borderId="14" xfId="0" applyNumberFormat="1" applyFont="1" applyFill="1" applyBorder="1" applyAlignment="1">
      <alignment horizontal="right"/>
    </xf>
    <xf numFmtId="0" fontId="7" fillId="7" borderId="15" xfId="0" applyFont="1" applyFill="1" applyBorder="1" applyAlignment="1">
      <alignment horizontal="left"/>
    </xf>
    <xf numFmtId="165" fontId="4" fillId="7" borderId="6" xfId="0" applyNumberFormat="1" applyFont="1" applyFill="1" applyBorder="1" applyAlignment="1">
      <alignment horizontal="right"/>
    </xf>
    <xf numFmtId="0" fontId="9" fillId="7" borderId="15" xfId="0" applyFont="1" applyFill="1" applyBorder="1" applyAlignment="1">
      <alignment horizontal="left" indent="2"/>
    </xf>
    <xf numFmtId="1" fontId="10" fillId="7" borderId="6" xfId="0" quotePrefix="1" applyNumberFormat="1" applyFont="1" applyFill="1" applyBorder="1" applyAlignment="1">
      <alignment horizontal="center"/>
    </xf>
    <xf numFmtId="0" fontId="11" fillId="7" borderId="15" xfId="0" applyFont="1" applyFill="1" applyBorder="1" applyAlignment="1">
      <alignment horizontal="left" indent="4"/>
    </xf>
    <xf numFmtId="1" fontId="12" fillId="7" borderId="6" xfId="0" quotePrefix="1" applyNumberFormat="1" applyFont="1" applyFill="1" applyBorder="1" applyAlignment="1">
      <alignment horizontal="center"/>
    </xf>
    <xf numFmtId="3" fontId="4" fillId="7" borderId="18" xfId="0" applyNumberFormat="1" applyFont="1" applyFill="1" applyBorder="1" applyAlignment="1">
      <alignment horizontal="right"/>
    </xf>
    <xf numFmtId="165" fontId="4" fillId="7" borderId="18" xfId="0" applyNumberFormat="1" applyFont="1" applyFill="1" applyBorder="1" applyAlignment="1">
      <alignment horizontal="right"/>
    </xf>
    <xf numFmtId="165" fontId="4" fillId="7" borderId="19" xfId="0" applyNumberFormat="1" applyFont="1" applyFill="1" applyBorder="1" applyAlignment="1">
      <alignment horizontal="right"/>
    </xf>
    <xf numFmtId="3" fontId="4" fillId="7" borderId="22" xfId="0" applyNumberFormat="1" applyFont="1" applyFill="1" applyBorder="1" applyAlignment="1">
      <alignment horizontal="right"/>
    </xf>
    <xf numFmtId="165" fontId="4" fillId="7" borderId="22" xfId="0" applyNumberFormat="1" applyFont="1" applyFill="1" applyBorder="1" applyAlignment="1">
      <alignment horizontal="right"/>
    </xf>
    <xf numFmtId="0" fontId="7" fillId="7" borderId="23" xfId="0" applyFont="1" applyFill="1" applyBorder="1" applyAlignment="1">
      <alignment horizontal="left"/>
    </xf>
    <xf numFmtId="165" fontId="4" fillId="7" borderId="8" xfId="0" applyNumberFormat="1" applyFont="1" applyFill="1" applyBorder="1" applyAlignment="1">
      <alignment horizontal="right"/>
    </xf>
    <xf numFmtId="0" fontId="9" fillId="7" borderId="23" xfId="0" applyFont="1" applyFill="1" applyBorder="1" applyAlignment="1">
      <alignment horizontal="left" indent="2"/>
    </xf>
    <xf numFmtId="1" fontId="10" fillId="7" borderId="14" xfId="0" quotePrefix="1" applyNumberFormat="1" applyFont="1" applyFill="1" applyBorder="1" applyAlignment="1">
      <alignment horizontal="center"/>
    </xf>
    <xf numFmtId="0" fontId="7" fillId="7" borderId="20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37" fontId="3" fillId="6" borderId="24" xfId="0" applyNumberFormat="1" applyFont="1" applyFill="1" applyBorder="1" applyAlignment="1">
      <alignment vertical="center" wrapText="1"/>
    </xf>
    <xf numFmtId="166" fontId="13" fillId="6" borderId="25" xfId="0" applyNumberFormat="1" applyFont="1" applyFill="1" applyBorder="1" applyAlignment="1">
      <alignment horizontal="center" vertical="center" wrapText="1"/>
    </xf>
    <xf numFmtId="38" fontId="7" fillId="7" borderId="8" xfId="0" applyNumberFormat="1" applyFont="1" applyFill="1" applyBorder="1" applyAlignment="1">
      <alignment horizontal="right"/>
    </xf>
    <xf numFmtId="165" fontId="7" fillId="7" borderId="8" xfId="0" applyNumberFormat="1" applyFont="1" applyFill="1" applyBorder="1" applyAlignment="1">
      <alignment horizontal="right"/>
    </xf>
    <xf numFmtId="37" fontId="3" fillId="6" borderId="26" xfId="0" applyNumberFormat="1" applyFont="1" applyFill="1" applyBorder="1" applyAlignment="1">
      <alignment vertical="center" wrapText="1"/>
    </xf>
    <xf numFmtId="166" fontId="13" fillId="6" borderId="4" xfId="0" applyNumberFormat="1" applyFont="1" applyFill="1" applyBorder="1" applyAlignment="1">
      <alignment horizontal="center" vertical="center" wrapText="1"/>
    </xf>
    <xf numFmtId="38" fontId="7" fillId="7" borderId="6" xfId="0" applyNumberFormat="1" applyFont="1" applyFill="1" applyBorder="1" applyAlignment="1">
      <alignment horizontal="right"/>
    </xf>
    <xf numFmtId="165" fontId="7" fillId="7" borderId="6" xfId="0" applyNumberFormat="1" applyFont="1" applyFill="1" applyBorder="1" applyAlignment="1">
      <alignment horizontal="right"/>
    </xf>
    <xf numFmtId="37" fontId="3" fillId="6" borderId="10" xfId="0" applyNumberFormat="1" applyFont="1" applyFill="1" applyBorder="1" applyAlignment="1">
      <alignment vertical="center" wrapText="1"/>
    </xf>
    <xf numFmtId="166" fontId="13" fillId="6" borderId="11" xfId="0" applyNumberFormat="1" applyFont="1" applyFill="1" applyBorder="1" applyAlignment="1">
      <alignment horizontal="center" vertical="center" wrapText="1"/>
    </xf>
    <xf numFmtId="38" fontId="7" fillId="7" borderId="12" xfId="0" applyNumberFormat="1" applyFont="1" applyFill="1" applyBorder="1" applyAlignment="1">
      <alignment horizontal="right"/>
    </xf>
    <xf numFmtId="165" fontId="7" fillId="7" borderId="12" xfId="0" applyNumberFormat="1" applyFont="1" applyFill="1" applyBorder="1" applyAlignment="1">
      <alignment horizontal="right"/>
    </xf>
    <xf numFmtId="164" fontId="14" fillId="0" borderId="0" xfId="0" applyNumberFormat="1" applyFont="1"/>
    <xf numFmtId="0" fontId="7" fillId="6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left"/>
    </xf>
    <xf numFmtId="0" fontId="7" fillId="7" borderId="6" xfId="0" applyFont="1" applyFill="1" applyBorder="1" applyAlignment="1">
      <alignment horizontal="center"/>
    </xf>
    <xf numFmtId="37" fontId="3" fillId="6" borderId="2" xfId="0" applyNumberFormat="1" applyFont="1" applyFill="1" applyBorder="1" applyAlignment="1">
      <alignment vertical="center" wrapText="1"/>
    </xf>
    <xf numFmtId="164" fontId="15" fillId="0" borderId="0" xfId="0" applyNumberFormat="1" applyFont="1"/>
    <xf numFmtId="0" fontId="1" fillId="3" borderId="0" xfId="0" applyFont="1" applyFill="1"/>
    <xf numFmtId="0" fontId="5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7" fillId="7" borderId="20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37" fontId="3" fillId="4" borderId="1" xfId="0" applyNumberFormat="1" applyFont="1" applyFill="1" applyBorder="1" applyAlignment="1">
      <alignment horizontal="center" vertical="center" wrapText="1"/>
    </xf>
    <xf numFmtId="37" fontId="3" fillId="4" borderId="0" xfId="0" applyNumberFormat="1" applyFont="1" applyFill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37" fontId="3" fillId="4" borderId="2" xfId="0" applyNumberFormat="1" applyFont="1" applyFill="1" applyBorder="1" applyAlignment="1">
      <alignment horizontal="center" vertical="center" wrapText="1"/>
    </xf>
    <xf numFmtId="37" fontId="3" fillId="4" borderId="3" xfId="0" applyNumberFormat="1" applyFont="1" applyFill="1" applyBorder="1" applyAlignment="1">
      <alignment horizontal="center" vertical="center" wrapText="1"/>
    </xf>
    <xf numFmtId="37" fontId="3" fillId="4" borderId="4" xfId="0" applyNumberFormat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0" fillId="5" borderId="0" xfId="0" applyFont="1" applyFill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860161</xdr:colOff>
      <xdr:row>1</xdr:row>
      <xdr:rowOff>80434</xdr:rowOff>
    </xdr:from>
    <xdr:to>
      <xdr:col>12</xdr:col>
      <xdr:colOff>320411</xdr:colOff>
      <xdr:row>2</xdr:row>
      <xdr:rowOff>165630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539280CF-77D1-4048-A7D1-71B83ACBDA77}"/>
            </a:ext>
          </a:extLst>
        </xdr:cNvPr>
        <xdr:cNvSpPr/>
      </xdr:nvSpPr>
      <xdr:spPr bwMode="auto">
        <a:xfrm rot="10953975">
          <a:off x="15627721" y="270934"/>
          <a:ext cx="53467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39955A70-7C69-474E-8E64-8CD552272BCB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C68C5E0D-BB81-4A0A-8A09-36EE94A4E836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807497C5-E5DD-47B1-BE71-9F44D3992374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416719</xdr:colOff>
      <xdr:row>0</xdr:row>
      <xdr:rowOff>59533</xdr:rowOff>
    </xdr:from>
    <xdr:to>
      <xdr:col>3</xdr:col>
      <xdr:colOff>692415</xdr:colOff>
      <xdr:row>2</xdr:row>
      <xdr:rowOff>91283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5C8CDDE7-C915-454D-BA0E-124FCA6D2A17}"/>
            </a:ext>
          </a:extLst>
        </xdr:cNvPr>
        <xdr:cNvSpPr/>
      </xdr:nvSpPr>
      <xdr:spPr bwMode="auto">
        <a:xfrm rot="16200000">
          <a:off x="6520392" y="128060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357188</xdr:colOff>
      <xdr:row>0</xdr:row>
      <xdr:rowOff>71439</xdr:rowOff>
    </xdr:from>
    <xdr:to>
      <xdr:col>3</xdr:col>
      <xdr:colOff>632884</xdr:colOff>
      <xdr:row>2</xdr:row>
      <xdr:rowOff>103189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3CF98930-D7A1-4717-A839-2871DAB0DC7D}"/>
            </a:ext>
          </a:extLst>
        </xdr:cNvPr>
        <xdr:cNvSpPr/>
      </xdr:nvSpPr>
      <xdr:spPr bwMode="auto">
        <a:xfrm rot="16200000">
          <a:off x="6460861" y="139966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E22194AB-1944-4A56-9AE6-200517F797B6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CEA5260D-C84A-4224-8BAD-F688E010FF35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7BB6FE75-EC3E-452C-A0B9-B6983DB03DB0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36A4473C-A52A-4A39-A49C-28993AA6F05D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297656</xdr:colOff>
      <xdr:row>0</xdr:row>
      <xdr:rowOff>71439</xdr:rowOff>
    </xdr:from>
    <xdr:to>
      <xdr:col>3</xdr:col>
      <xdr:colOff>573352</xdr:colOff>
      <xdr:row>2</xdr:row>
      <xdr:rowOff>103189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2C4ED981-2D02-49F7-AC13-226579675D32}"/>
            </a:ext>
          </a:extLst>
        </xdr:cNvPr>
        <xdr:cNvSpPr/>
      </xdr:nvSpPr>
      <xdr:spPr bwMode="auto">
        <a:xfrm rot="16200000">
          <a:off x="6401329" y="139966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860161</xdr:colOff>
      <xdr:row>1</xdr:row>
      <xdr:rowOff>80434</xdr:rowOff>
    </xdr:from>
    <xdr:to>
      <xdr:col>13</xdr:col>
      <xdr:colOff>320411</xdr:colOff>
      <xdr:row>2</xdr:row>
      <xdr:rowOff>165630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E833AF55-18D6-41EC-9B55-7779D3D8C491}"/>
            </a:ext>
          </a:extLst>
        </xdr:cNvPr>
        <xdr:cNvSpPr/>
      </xdr:nvSpPr>
      <xdr:spPr bwMode="auto">
        <a:xfrm rot="10953975">
          <a:off x="16702141" y="270934"/>
          <a:ext cx="53467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927A1A70-6524-4425-877B-F7936B49C7F8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2">
          <a:extLst>
            <a:ext uri="{FF2B5EF4-FFF2-40B4-BE49-F238E27FC236}">
              <a16:creationId xmlns:a16="http://schemas.microsoft.com/office/drawing/2014/main" id="{AA12EFA8-752F-48D9-998E-254936E14916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71E991C8-AF85-4BFE-968C-5000642ED276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9D7596DB-6FF5-40AC-89C9-60D4BDEBACC8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CC808A98-95FA-4181-9A32-7E7AEEEE329C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0D25F140-C99E-4199-89E1-FDAE899DAA39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A84040A0-792A-4C30-8046-7DC9F10F750E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4C06CDB8-93C0-499B-9BB3-F183EBD15E04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CE4C292F-8AA0-4799-8E8E-6FE0AA702D18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FE7BCE9D-132A-4FD9-BE80-4A0F6866694F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1FED47AA-9CFF-438C-8DFD-C00E9E64E2A4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F1ED2207-3DCE-4859-AB9C-5614BC921A78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2">
          <a:extLst>
            <a:ext uri="{FF2B5EF4-FFF2-40B4-BE49-F238E27FC236}">
              <a16:creationId xmlns:a16="http://schemas.microsoft.com/office/drawing/2014/main" id="{B13063DA-D6C7-44B1-A88A-6D23762A40B1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63F27034-6100-4DA8-B808-B262BE2DF65F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13BCBEA3-6540-4A9C-87F9-8404EF4C7FD5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D0424CD4-90E5-4490-9294-F98ABC8923F6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226219</xdr:colOff>
      <xdr:row>0</xdr:row>
      <xdr:rowOff>83345</xdr:rowOff>
    </xdr:from>
    <xdr:to>
      <xdr:col>3</xdr:col>
      <xdr:colOff>501915</xdr:colOff>
      <xdr:row>2</xdr:row>
      <xdr:rowOff>115095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65959805-1FF9-4D35-9AD6-5FF5327DBB0F}"/>
            </a:ext>
          </a:extLst>
        </xdr:cNvPr>
        <xdr:cNvSpPr/>
      </xdr:nvSpPr>
      <xdr:spPr bwMode="auto">
        <a:xfrm rot="16200000">
          <a:off x="6329892" y="151872"/>
          <a:ext cx="412750" cy="275696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aziran%202026%20Prim-Adet%20Konsolidasyon%20&#199;al&#305;&#351;mas&#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d\my%20documents\New%20Folder\Rep98\DOVIZREP.MD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lients\Celik%20Halat\30.06.98\FR\ALTMENP.XL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My%20Documents\Clients\DBR-31.12.00\SPK%20Formats\FORMSRK.XL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.249\magdeburger\AKTUERYA\Hazine%20Raporlar&#305;\Prim%20Adet\2023\202312\Prim%20Adet_SQL_202312_V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KT&#220;ERYA%20GRUBU\Reporting\Prim%20Adet\2020\05\Local_GWP_05_2020_for_Prim_Ade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ORTAK\+%20MAL&#304;%20TABLOLAR\202411%20Mali%20Tablolar\GT_Bilan&#231;o_2024_Quick_&#350;ablon_112024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htar"/>
      <sheetName val="Geçen Dönem Özet"/>
      <sheetName val="Geçen Dönem"/>
      <sheetName val="Genel Kontrol Ünitesi"/>
      <sheetName val="Direkt Endirekt Primler"/>
      <sheetName val="Genel"/>
      <sheetName val="Branş Bazlı Analiz"/>
      <sheetName val="Karşılaştırmalı Prim Üretimi"/>
      <sheetName val="Hayatdışı"/>
      <sheetName val="Hayat"/>
      <sheetName val="Kaza"/>
      <sheetName val="Hastalık-Sağlık"/>
      <sheetName val="Kara Araçları"/>
      <sheetName val="Kasko"/>
      <sheetName val="Raylı Araçlar"/>
      <sheetName val="Hava Araçları"/>
      <sheetName val="Su Araçları"/>
      <sheetName val="Nakliyat"/>
      <sheetName val="Yangın ve Doğal Afetler"/>
      <sheetName val="Genel Zararlar"/>
      <sheetName val="Kara Araçları Sorumluluk"/>
      <sheetName val="Trafik"/>
      <sheetName val="Hava Araçları Sorumluluk"/>
      <sheetName val="Su Araçları Sorumluluk"/>
      <sheetName val="Genel Sorumluluk"/>
      <sheetName val="Kredi"/>
      <sheetName val="Kefalet"/>
      <sheetName val="Finansal Kayıplar"/>
      <sheetName val="Hukuksal Koruma"/>
      <sheetName val="Destek"/>
      <sheetName val="Dev.Dest.Tarım Sigortaları"/>
      <sheetName val="Mühendislik Sigortaları"/>
      <sheetName val="H-Hayat Toplam"/>
      <sheetName val="H-Hastalık Sağlık"/>
      <sheetName val="Hayat Grubu Toplam"/>
      <sheetName val="Direkt"/>
      <sheetName val="Endirekt"/>
      <sheetName val="Toplam"/>
      <sheetName val="Satış Kanalı Bazında Primler"/>
      <sheetName val="Genel (2)"/>
      <sheetName val="Branş Bazlı Analiz (2)"/>
      <sheetName val="Hayatdışı (2)"/>
      <sheetName val="Hayat (2)"/>
      <sheetName val="Kaza (2)"/>
      <sheetName val="Hastalık-Sağlık (2)"/>
      <sheetName val="Kara Araçları (2)"/>
      <sheetName val="Kasko (2)"/>
      <sheetName val="Raylı Araçlar (2)"/>
      <sheetName val="Hava Araçları (2)"/>
      <sheetName val="Su Araçları (2)"/>
      <sheetName val="Nakliyat (2)"/>
      <sheetName val="Yangın ve Doğal Afetler (2)"/>
      <sheetName val="Genel Zararlar (2)"/>
      <sheetName val="Kara Araçları Sorumluluk (2)"/>
      <sheetName val="Trafik (2)"/>
      <sheetName val="Hava Araçları Sorumluluk (2)"/>
      <sheetName val="Su Araçları Sorumluluk (2)"/>
      <sheetName val="Genel Sorumluluk (2)"/>
      <sheetName val="Kredi (2)"/>
      <sheetName val="Kefalet (2)"/>
      <sheetName val="Finansal Kayıplar (2)"/>
      <sheetName val="Hukuksal Koruma (2)"/>
      <sheetName val="Destek (2)"/>
      <sheetName val="Dev.Dest.Tarım Sigortaları (2)"/>
      <sheetName val="Mühendislik Sigortaları (2)"/>
      <sheetName val="H-Hayat Toplam (2)"/>
      <sheetName val="H-Hastalık Sağlık (2)"/>
      <sheetName val="Hayat Grubu Toplam (2)"/>
      <sheetName val="Merkez"/>
      <sheetName val="Acente"/>
      <sheetName val="Banka"/>
      <sheetName val="Broker"/>
      <sheetName val="Diğer"/>
      <sheetName val="Prim Üretim Sıralama"/>
      <sheetName val="Genel (3)"/>
      <sheetName val="Hayatdışı (3)"/>
      <sheetName val="Hayat (3)"/>
      <sheetName val="Genel Toplam"/>
      <sheetName val="Kaza (3)"/>
      <sheetName val="Hastalık-Sağlık (3)"/>
      <sheetName val="Kara Araçları (3)"/>
      <sheetName val="Kasko (3)"/>
      <sheetName val="Raylı Araçlar (3)"/>
      <sheetName val="Hava Araçları (3)"/>
      <sheetName val="Su Araçları (3)"/>
      <sheetName val="Nakliyat (3)"/>
      <sheetName val="Yangın ve Doğal Afetler (3)"/>
      <sheetName val="Genel Zararlar (3)"/>
      <sheetName val="Kara Araçları Sorumluluk (3)"/>
      <sheetName val="Trafik (3)"/>
      <sheetName val="Hava Araçları Sorumluluk (3)"/>
      <sheetName val="Su Araçları Sorumluluk (3)"/>
      <sheetName val="Genel Sorumluluk (3)"/>
      <sheetName val="Kredi (3)"/>
      <sheetName val="Kefalet (3)"/>
      <sheetName val="Finansal Kayıplar (3)"/>
      <sheetName val="Hukuksal Koruma (3)"/>
      <sheetName val="Destek (3)"/>
      <sheetName val="Dev.Dest.Tarım Sigortaları (3)"/>
      <sheetName val="Mühendislik Sigortaları (3)"/>
      <sheetName val="Alt Branş Teminat Adeti"/>
      <sheetName val="Genel (4)"/>
      <sheetName val="Hayatdışı (4)"/>
      <sheetName val="Hayat (4)"/>
      <sheetName val="Kaza (4)"/>
      <sheetName val="Hastalık-Sağlık (4)"/>
      <sheetName val="Kara Araçları (4)"/>
      <sheetName val="Kasko (4)"/>
      <sheetName val="Raylı Araçlar (4)"/>
      <sheetName val="Hava Araçları (4)"/>
      <sheetName val="Su Araçları (4)"/>
      <sheetName val="Nakliyat (4)"/>
      <sheetName val="Yangın ve Doğal Afetler (4)"/>
      <sheetName val="Genel Zararlar (4)"/>
      <sheetName val="Kara Araçları Sorumluluk (4)"/>
      <sheetName val="Trafik (4)"/>
      <sheetName val="Hava Araçları Sorumluluk (4)"/>
      <sheetName val="Su Araçları Sorumluluk (4)"/>
      <sheetName val="Genel Sorumluluk (4)"/>
      <sheetName val="Kredi (4)"/>
      <sheetName val="Kefalet (4)"/>
      <sheetName val="Finansal Kayıplar (4)"/>
      <sheetName val="Hukuksal Koruma (4)"/>
      <sheetName val="Destek (4)"/>
      <sheetName val="Dev.Dest.Tarım Sigortaları (4)"/>
      <sheetName val="Mühendislik Sigortaları (4)"/>
      <sheetName val="H-Hayat Toplam (4)"/>
      <sheetName val="H-Hastalık Sağlık (4)"/>
      <sheetName val="Hayat Grubu Toplam (4)"/>
      <sheetName val="Detay"/>
      <sheetName val="Satış Şekli Bazında Primler"/>
      <sheetName val="Genel (9)"/>
      <sheetName val="Hayatdışı (5)"/>
      <sheetName val="Hayat (5)"/>
      <sheetName val="Kaza (5)"/>
      <sheetName val="Hastalık-Sağlık (5)"/>
      <sheetName val="Kara Araçları (5)"/>
      <sheetName val="Kasko (5)"/>
      <sheetName val="Raylı Araçlar (5)"/>
      <sheetName val="Hava Araçları (5)"/>
      <sheetName val="Su Araçları (5)"/>
      <sheetName val="Nakliyat (5)"/>
      <sheetName val="Yangın ve Doğal Afetler (5)"/>
      <sheetName val="Genel Zararlar (5)"/>
      <sheetName val="Kara Araçları Sorumluluk (5)"/>
      <sheetName val="Trafik (5)"/>
      <sheetName val="Hava Araçları Sorumluluk (5)"/>
      <sheetName val="Su Araçları Sorumluluk (5)"/>
      <sheetName val="Genel Sorumluluk (5)"/>
      <sheetName val="Kredi (5)"/>
      <sheetName val="Kefalet (5)"/>
      <sheetName val="Finansal Kayıplar (5)"/>
      <sheetName val="Hukuksal Koruma (5)"/>
      <sheetName val="Destek (5)"/>
      <sheetName val="Dev.Dest.Tarım Sigortaları  (5)"/>
      <sheetName val="Mühendislik Sigortaları (5)"/>
      <sheetName val="H-Hayat Toplam (5)"/>
      <sheetName val="H-Hastalık Sağlık (5)"/>
      <sheetName val="Hayat Grubu Toplam (5)"/>
      <sheetName val="Tele-Satış"/>
      <sheetName val="E-Ticaret"/>
      <sheetName val="Geleneksel"/>
      <sheetName val="Satış Şekli Bazında Adet"/>
      <sheetName val="Genel (10)"/>
      <sheetName val="Hayatdışı (6)"/>
      <sheetName val="Hayat (6)"/>
      <sheetName val="Kaza (6)"/>
      <sheetName val="Hastalık-Sağlık (6)"/>
      <sheetName val="Kara Araçları (6)"/>
      <sheetName val="Kasko (6)"/>
      <sheetName val="Raylı Araçlar (6)"/>
      <sheetName val="Hava Araçları (6)"/>
      <sheetName val="Su Araçları (6)"/>
      <sheetName val="Nakliyat (6)"/>
      <sheetName val="Yangın ve Doğal Afetler (6)"/>
      <sheetName val="Genel Zararlar (6)"/>
      <sheetName val="Kara Araçları Sorumluluk (6)"/>
      <sheetName val="Trafik (6)"/>
      <sheetName val="Hava Araçları Sorumluluk (6)"/>
      <sheetName val="Su Araçları Sorumluluk (6)"/>
      <sheetName val="Genel Sorumluluk (6)"/>
      <sheetName val="Kredi (6)"/>
      <sheetName val="Kefalet (6)"/>
      <sheetName val="Finansal Kayıplar (6)"/>
      <sheetName val="Hukuksal Koruma (6)"/>
      <sheetName val="Destek (6)"/>
      <sheetName val="Dev.Dest.Tarım Sigortaları  (6)"/>
      <sheetName val="Mühendislik Sigortaları (6)"/>
      <sheetName val="H-Hayat Toplam (6)"/>
      <sheetName val="H-Hastalık Sağlık (6)"/>
      <sheetName val="Hayat Grubu Toplam (6)"/>
      <sheetName val="Tele-Satış (2)"/>
      <sheetName val="E-Ticaret (2)"/>
      <sheetName val="Geleneksel (2)"/>
      <sheetName val="Kasko Prim Adet"/>
      <sheetName val="Özet"/>
      <sheetName val="Genel (5)"/>
      <sheetName val="Alt Branş Teminat Adet"/>
      <sheetName val="Yazılan Prim"/>
      <sheetName val="Trafik Prim Adet"/>
      <sheetName val="Özet (2)"/>
      <sheetName val="Genel (6)"/>
      <sheetName val="Alt Branş Teminat Adet (2)"/>
      <sheetName val="Yazılan Prim (2)"/>
      <sheetName val="KZK Ferdi Kaza Prim Adet"/>
      <sheetName val="Özet (3)"/>
      <sheetName val="Genel (7)"/>
      <sheetName val="Alt Branş Teminat Adet (3)"/>
      <sheetName val="Yazılan Prim (3)"/>
      <sheetName val="Satış Kan. Baz. Satış Şek."/>
      <sheetName val="Genel (8)"/>
      <sheetName val="Branş Bazlı Analiz (3)"/>
      <sheetName val="Hayatdışı (7)"/>
      <sheetName val="Hayat (7)"/>
      <sheetName val="Kaza (7)"/>
      <sheetName val="Hastalık-Sağlık (7)"/>
      <sheetName val="Kara Araçları (7)"/>
      <sheetName val="Kasko (7)"/>
      <sheetName val="Raylı Araçlar (7)"/>
      <sheetName val="Hava Araçları (7)"/>
      <sheetName val="Su Araçları (7)"/>
      <sheetName val="Nakliyat (7)"/>
      <sheetName val="Yangın ve Doğal Afetler (7)"/>
      <sheetName val="Genel Zararlar (7)"/>
      <sheetName val="Kara Araçları Sorumluluk (7)"/>
      <sheetName val="Trafik (7)"/>
      <sheetName val="Hava Araçları Sorumluluk (7)"/>
      <sheetName val="Su Araçları Sorumluluk (7)"/>
      <sheetName val="Genel Sorumluluk (7)"/>
      <sheetName val="Kredi (7)"/>
      <sheetName val="Kefalet (7)"/>
      <sheetName val="Finansal Kayıplar (7)"/>
      <sheetName val="Hukuksal Koruma (7)"/>
      <sheetName val="Destek (7)"/>
      <sheetName val="Dev.Dest.Tarım Sigortaları  (7)"/>
      <sheetName val="Mühendislik Sigortaları (7)"/>
      <sheetName val="H-Hayat Toplam (7)"/>
      <sheetName val="H-Hastalık Sağlık (7)"/>
      <sheetName val="Hayat Grubu Toplam (7)"/>
      <sheetName val="Merkez (2)"/>
      <sheetName val="Acente (2)"/>
      <sheetName val="Banka (2)"/>
      <sheetName val="Broker (2)"/>
      <sheetName val="Diğer (2)"/>
      <sheetName val="1001-Detay"/>
      <sheetName val="1001-Satış Kan. Baz. Satış Şek."/>
      <sheetName val="1003-Detay"/>
      <sheetName val="1003-Kasko"/>
      <sheetName val="1003-Trafik"/>
      <sheetName val="1003-ZKFK"/>
      <sheetName val="1003-Satış Kan. Baz. Satış Şek."/>
      <sheetName val="1004-Detay"/>
      <sheetName val="1004-Kasko"/>
      <sheetName val="1004-Trafik"/>
      <sheetName val="1004-ZKFK"/>
      <sheetName val="1004-Satış Kan. Baz. Satış Şek."/>
      <sheetName val="1005-Detay"/>
      <sheetName val="1005-Kasko"/>
      <sheetName val="1005-Trafik"/>
      <sheetName val="1005-ZKFK"/>
      <sheetName val="1005-Satış Kan. Baz. Satış Şek."/>
      <sheetName val="1006-Detay"/>
      <sheetName val="1006-Kasko"/>
      <sheetName val="1006-Trafik"/>
      <sheetName val="1006-Satış Kan. Baz. Satış Şek."/>
      <sheetName val="1007-Detay"/>
      <sheetName val="1007-Satış Kan. Baz. Satış Şek."/>
      <sheetName val="1008-Detay"/>
      <sheetName val="1008-Kasko"/>
      <sheetName val="1008-Trafik"/>
      <sheetName val="1008-ZKFK"/>
      <sheetName val="1008-Satış Kan. Baz. Satış Şek."/>
      <sheetName val="1009-Detay"/>
      <sheetName val="1009-Kasko"/>
      <sheetName val="1009-Trafik"/>
      <sheetName val="1009-ZKFK"/>
      <sheetName val="1009-Satış Kan. Baz. Satış Şek."/>
      <sheetName val="1010-Detay"/>
      <sheetName val="1010-Satış Kan. Baz. Satış Şek."/>
      <sheetName val="1011-Detay"/>
      <sheetName val="1011-Satış Kan. Baz. Satış Şek."/>
      <sheetName val="1012-Detay"/>
      <sheetName val="1012-Kasko"/>
      <sheetName val="1012-Trafik"/>
      <sheetName val="1012-Satış Kan. Baz. Satış Şek."/>
      <sheetName val="1013-Detay"/>
      <sheetName val="1013-Kasko"/>
      <sheetName val="1013-Satış Kan. Baz. Satış Şek."/>
      <sheetName val="1016-Detay"/>
      <sheetName val="1016-Satış Kan. Baz. Satış Şek."/>
      <sheetName val="1017-Detay"/>
      <sheetName val="1017-Kasko"/>
      <sheetName val="1017-Trafik"/>
      <sheetName val="1017-ZKFK"/>
      <sheetName val="1017-Satış Kan. Baz. Satış Şek."/>
      <sheetName val="1018-Detay"/>
      <sheetName val="1018-Kasko"/>
      <sheetName val="1018-Trafik"/>
      <sheetName val="1018-Satış Kan. Baz. Satış Şek."/>
      <sheetName val="1020-Detay"/>
      <sheetName val="1020-Kasko"/>
      <sheetName val="1020-Trafik"/>
      <sheetName val="1020-ZKFK"/>
      <sheetName val="1020-Satış Kan. Baz. Satış Şek."/>
      <sheetName val="1022-Detay"/>
      <sheetName val="1022-Kasko"/>
      <sheetName val="1022-Trafik"/>
      <sheetName val="1022-ZKFK"/>
      <sheetName val="1022-Satış Kan. Baz. Satış Şek."/>
      <sheetName val="1025-Detay"/>
      <sheetName val="1025-Kasko"/>
      <sheetName val="1025-Trafik"/>
      <sheetName val="1025-Satış Kan. Baz. Satış Şek."/>
      <sheetName val="1027-Detay"/>
      <sheetName val="1027-Kasko"/>
      <sheetName val="1027-Trafik"/>
      <sheetName val="1027-Satış Kan. Baz. Satış Şek."/>
      <sheetName val="1028-Detay"/>
      <sheetName val="1028-Kasko"/>
      <sheetName val="1028-Trafik"/>
      <sheetName val="1028-ZKFK"/>
      <sheetName val="1028-Satış Kan. Baz. Satış Şek."/>
      <sheetName val="1030-Detay"/>
      <sheetName val="1030-Kasko"/>
      <sheetName val="1030-Trafik"/>
      <sheetName val="1030-Satış Kan. Baz. Satış Şek."/>
      <sheetName val="1031-Detay"/>
      <sheetName val="1031-Kasko"/>
      <sheetName val="1031-Satış Kan. Baz. Satış Şek."/>
      <sheetName val="1032-Detay"/>
      <sheetName val="1032-Kasko"/>
      <sheetName val="1032-Trafik"/>
      <sheetName val="1032-ZKFK"/>
      <sheetName val="1032-Satış Kan. Baz. Satış Şek."/>
      <sheetName val="1034-Detay"/>
      <sheetName val="1034-Kasko"/>
      <sheetName val="1034-Trafik"/>
      <sheetName val="1034-Satış Kan. Baz. Satış Şek."/>
      <sheetName val="1035-Detay"/>
      <sheetName val="1035-Kasko"/>
      <sheetName val="1035-Trafik"/>
      <sheetName val="1035-ZKFK"/>
      <sheetName val="1035-Satış Kan. Baz. Satış Şek."/>
      <sheetName val="1036-Detay"/>
      <sheetName val="1036-Kasko"/>
      <sheetName val="1036-Trafik"/>
      <sheetName val="1036-ZKFK"/>
      <sheetName val="1036-Satış Kan. Baz. Satış Şek."/>
      <sheetName val="1037-Detay"/>
      <sheetName val="1037-Kasko"/>
      <sheetName val="1037-Trafik"/>
      <sheetName val="1037-Satış Kan. Baz. Satış Şek."/>
      <sheetName val="1038-Detay"/>
      <sheetName val="1038-Kasko"/>
      <sheetName val="1038-Trafik"/>
      <sheetName val="1038-Satış Kan. Baz. Satış Şek."/>
      <sheetName val="1039-Detay"/>
      <sheetName val="1039-Kasko"/>
      <sheetName val="1039-Trafik"/>
      <sheetName val="1039-ZKFK"/>
      <sheetName val="1039-Satış Kan. Baz. Satış Şek."/>
      <sheetName val="1040-Detay"/>
      <sheetName val="1040-Satış Kan. Baz. Satış Şek."/>
      <sheetName val="1043-Detay"/>
      <sheetName val="1043-Kasko"/>
      <sheetName val="1043-Trafik"/>
      <sheetName val="1043-ZKFK"/>
      <sheetName val="1043-Satış Kan. Baz. Satış Şek."/>
      <sheetName val="1044-Detay"/>
      <sheetName val="1044-Kasko"/>
      <sheetName val="1044-Trafik"/>
      <sheetName val="1044-Satış Kan. Baz. Satış Şek."/>
      <sheetName val="1045-Detay"/>
      <sheetName val="1045-Kasko"/>
      <sheetName val="1045-Trafik"/>
      <sheetName val="1045-Satış Kan. Baz. Satış Şek."/>
      <sheetName val="1046-Detay"/>
      <sheetName val="1046-Kasko"/>
      <sheetName val="1046-ZKFK"/>
      <sheetName val="1046-Satış Kan. Baz. Satış Şek."/>
      <sheetName val="1048-Detay"/>
      <sheetName val="1048-Kasko"/>
      <sheetName val="1048-Trafik"/>
      <sheetName val="1048-Satış Kan. Baz. Satış Şek."/>
      <sheetName val="1049-Detay"/>
      <sheetName val="1049-Kasko"/>
      <sheetName val="1049-Trafik"/>
      <sheetName val="1049-Satış Kan. Baz. Satış Şek."/>
      <sheetName val="1051-Detay"/>
      <sheetName val="1051-Kasko"/>
      <sheetName val="1051-ZKFK"/>
      <sheetName val="1051-Satış Kan. Baz. Satış Şek."/>
      <sheetName val="1052-Detay"/>
      <sheetName val="1052-Kasko"/>
      <sheetName val="1052-Satış Kan. Baz. Satış Şek."/>
      <sheetName val="1053-Detay"/>
      <sheetName val="1053-Kasko"/>
      <sheetName val="1053-Trafik"/>
      <sheetName val="1053-Satış Kan. Baz. Satış Şek."/>
      <sheetName val="1055-Detay"/>
      <sheetName val="1055-Kasko"/>
      <sheetName val="1055-Satış Kan. Baz. Satış Şek."/>
      <sheetName val="1056-Detay"/>
      <sheetName val="1056-Kasko"/>
      <sheetName val="1056-Trafik"/>
      <sheetName val="1056-Satış Kan. Baz. Satış Şek."/>
      <sheetName val="1057-Detay"/>
      <sheetName val="1057-Kasko"/>
      <sheetName val="1057-Satış Kan. Baz. Satış Şek."/>
      <sheetName val="1058-Detay"/>
      <sheetName val="1058-Kasko"/>
      <sheetName val="1058-Satış Kan. Baz. Satış Şek."/>
      <sheetName val="1059-Detay"/>
      <sheetName val="1059-Satış Kan. Baz. Satış Şek."/>
      <sheetName val="1060-Detay"/>
      <sheetName val="1060-Satış Kan. Baz. Satış Şek."/>
      <sheetName val="1061-Detay"/>
      <sheetName val="1061-Satış Kan. Baz. Satış Şek."/>
      <sheetName val="2001-Detay"/>
      <sheetName val="2001-Satış Kan. Baz. Satış Şek."/>
      <sheetName val="2002-Detay"/>
      <sheetName val="2002-Hayat"/>
      <sheetName val="2002-Satış Kan. Baz. Satış Şek."/>
      <sheetName val="2005-Detay"/>
      <sheetName val="2005-Hayat"/>
      <sheetName val="2005-Satış Kan. Baz. Satış Şek."/>
      <sheetName val="2006-Detay"/>
      <sheetName val="2006-Hayat"/>
      <sheetName val="2006-Satış Kan. Baz. Satış Şek."/>
      <sheetName val="2007-Detay"/>
      <sheetName val="2007-Hayat"/>
      <sheetName val="2007-Satış Kan. Baz. Satış Şek."/>
      <sheetName val="2008-Detay"/>
      <sheetName val="2008-Hayat"/>
      <sheetName val="2008-Satış Kan. Baz. Satış Şek."/>
      <sheetName val="3001-Detay"/>
      <sheetName val="3001-Hayat"/>
      <sheetName val="3001-Satış Kan. Baz. Satış Şek."/>
      <sheetName val="3002-Detay"/>
      <sheetName val="3002-Hayat"/>
      <sheetName val="3002-Satış Kan. Baz. Satış Şek."/>
      <sheetName val="3003-Detay"/>
      <sheetName val="3003-Hayat"/>
      <sheetName val="3003-Satış Kan. Baz. Satış Şek."/>
      <sheetName val="3004-Detay"/>
      <sheetName val="3004-Hayat"/>
      <sheetName val="3004-Satış Kan. Baz. Satış Şek."/>
      <sheetName val="3005-Detay"/>
      <sheetName val="3005-Hayat"/>
      <sheetName val="3005-Satış Kan. Baz. Satış Şek."/>
      <sheetName val="3006-Detay"/>
      <sheetName val="3006-Hayat"/>
      <sheetName val="3006-Satış Kan. Baz. Satış Şek."/>
      <sheetName val="3007-Detay"/>
      <sheetName val="3007-Hayat"/>
      <sheetName val="3007-Satış Kan. Baz. Satış Şek."/>
      <sheetName val="3008-Detay"/>
      <sheetName val="3008-Hayat"/>
      <sheetName val="3008-Satış Kan. Baz. Satış Şek."/>
      <sheetName val="3009-Detay"/>
      <sheetName val="3009-Hayat"/>
      <sheetName val="3009-Satış Kan. Baz. Satış Şek."/>
      <sheetName val="3011-Detay"/>
      <sheetName val="3011-Hayat"/>
      <sheetName val="3011-Satış Kan. Baz. Satış Şek."/>
      <sheetName val="3012-Detay"/>
      <sheetName val="3012-Hayat"/>
      <sheetName val="3012-Satış Kan. Baz. Satış Şek."/>
      <sheetName val="3016-Detay"/>
      <sheetName val="3016-Hayat"/>
      <sheetName val="3016-Satış Kan. Baz. Satış Şek."/>
      <sheetName val="3017-Detay"/>
      <sheetName val="3017-Hayat"/>
      <sheetName val="3017-Satış Kan. Baz. Satış Şek."/>
      <sheetName val="3018-Detay"/>
      <sheetName val="3018-Hayat"/>
      <sheetName val="3018-Satış Kan. Baz. Satış Şek.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>
        <row r="3">
          <cell r="CQ3" t="str">
            <v>701-Yangın</v>
          </cell>
        </row>
        <row r="4">
          <cell r="CQ4" t="str">
            <v>702-Kar Kaybı</v>
          </cell>
        </row>
        <row r="5">
          <cell r="CQ5" t="str">
            <v>703-Zorunlu Deprem</v>
          </cell>
        </row>
        <row r="6">
          <cell r="CQ6" t="str">
            <v>704-Maden Çalışanları Zorunlu Ferdi Kaza</v>
          </cell>
        </row>
        <row r="7">
          <cell r="CQ7" t="str">
            <v>706-Dolaylı Kefalet</v>
          </cell>
        </row>
        <row r="8">
          <cell r="CQ8" t="str">
            <v>710-Emtea</v>
          </cell>
        </row>
        <row r="9">
          <cell r="CQ9" t="str">
            <v>711-Kıymet</v>
          </cell>
        </row>
        <row r="10">
          <cell r="CQ10" t="str">
            <v>712-Tekne</v>
          </cell>
        </row>
        <row r="11">
          <cell r="CQ11" t="str">
            <v>713-Raylı Araçlar Genel</v>
          </cell>
        </row>
        <row r="12">
          <cell r="CQ12" t="str">
            <v>714-Zorunlu Karayolu Tasımacılık Mali Sorumluluk</v>
          </cell>
        </row>
        <row r="13">
          <cell r="CQ13" t="str">
            <v>715-Zorunlu Trafik (Yeşil Kart Hariç)</v>
          </cell>
        </row>
        <row r="14">
          <cell r="CQ14" t="str">
            <v>903-Yeşil Kart</v>
          </cell>
        </row>
        <row r="15">
          <cell r="CQ15" t="str">
            <v>716-Motorlu Kara Taşıtları İhtiyari Mali Sorumluluk</v>
          </cell>
        </row>
        <row r="16">
          <cell r="CQ16" t="str">
            <v>717-Motorlu Kara Taşıtları - Kasko</v>
          </cell>
        </row>
        <row r="17">
          <cell r="CQ17" t="str">
            <v>718-Karayolu Yolcu Taşımacılığı Zor.Koltuk F.K.</v>
          </cell>
        </row>
        <row r="18">
          <cell r="CQ18" t="str">
            <v>719-İşveren Mali Sorumluluk</v>
          </cell>
        </row>
        <row r="19">
          <cell r="CQ19" t="str">
            <v>720-Üçüncü Şahıslara Karşı Mali Sorumluluk</v>
          </cell>
        </row>
        <row r="20">
          <cell r="CQ20" t="str">
            <v>721-Asansör Kaza Üçüncü Şahıslara Karşı Mali Sorumluluk</v>
          </cell>
        </row>
        <row r="21">
          <cell r="CQ21" t="str">
            <v>722-Çevre Kirliliği Mali Sorumluluk</v>
          </cell>
        </row>
        <row r="22">
          <cell r="CQ22" t="str">
            <v>723-Cam Kırılması</v>
          </cell>
        </row>
        <row r="23">
          <cell r="CQ23" t="str">
            <v>724-Hırsızlık</v>
          </cell>
        </row>
        <row r="24">
          <cell r="CQ24" t="str">
            <v>725-Tüpgaz Zorunlu Sorumluluk</v>
          </cell>
        </row>
        <row r="25">
          <cell r="CQ25" t="str">
            <v>726-Tehlikeli Maddeler Zorunlu Sorumluluk</v>
          </cell>
        </row>
        <row r="26">
          <cell r="CQ26" t="str">
            <v>727-Uçak Tekne</v>
          </cell>
        </row>
        <row r="27">
          <cell r="CQ27" t="str">
            <v>728-Uçak Mali Mesuliyet</v>
          </cell>
        </row>
        <row r="28">
          <cell r="CQ28" t="str">
            <v>729-Uçak Yolcu Kaza</v>
          </cell>
        </row>
        <row r="29">
          <cell r="CQ29" t="str">
            <v>730-Tıbbı Kötü Uygulamaya İlişkin ZMSS</v>
          </cell>
        </row>
        <row r="30">
          <cell r="CQ30" t="str">
            <v>731-Özel Güvenlik Mali Sorumluluk</v>
          </cell>
        </row>
        <row r="31">
          <cell r="CQ31" t="str">
            <v>732-Zorunlu Sertifika Mali Sorumluluk</v>
          </cell>
        </row>
        <row r="32">
          <cell r="CQ32" t="str">
            <v>733-Mesleki Sorumluluk</v>
          </cell>
        </row>
        <row r="33">
          <cell r="CQ33" t="str">
            <v>734-Kıyı Tesisleri Deniz Kirliliği Zorunlu Mali Sorumluluk</v>
          </cell>
        </row>
        <row r="34">
          <cell r="CQ34" t="str">
            <v>735-Tekne Sorumluluk</v>
          </cell>
        </row>
        <row r="35">
          <cell r="CQ35" t="str">
            <v>736-Doğrudan Kefalet</v>
          </cell>
        </row>
        <row r="36">
          <cell r="CQ36" t="str">
            <v>737-Motorlu Kara Taşıtları Dışındaki Kara Taşıtları</v>
          </cell>
        </row>
        <row r="37">
          <cell r="CQ37" t="str">
            <v>738-Nehir Araçları</v>
          </cell>
        </row>
        <row r="38">
          <cell r="CQ38" t="str">
            <v>739-Göl Araçları</v>
          </cell>
        </row>
        <row r="39">
          <cell r="CQ39" t="str">
            <v>740-İhtiyari Deprem</v>
          </cell>
        </row>
        <row r="40">
          <cell r="CQ40" t="str">
            <v>741-Sel</v>
          </cell>
        </row>
        <row r="41">
          <cell r="CQ41" t="str">
            <v>742-Deprem ve Sel Dışındaki Doğal Afetler</v>
          </cell>
        </row>
        <row r="42">
          <cell r="CQ42" t="str">
            <v>743-Nükleer Enerji</v>
          </cell>
        </row>
        <row r="43">
          <cell r="CQ43" t="str">
            <v>744-Toprak Kayması</v>
          </cell>
        </row>
        <row r="44">
          <cell r="CQ44" t="str">
            <v>745-Taksitli Kredi</v>
          </cell>
        </row>
        <row r="45">
          <cell r="CQ45" t="str">
            <v>746-Uzun Vadeli Konut Kredisi</v>
          </cell>
        </row>
        <row r="46">
          <cell r="CQ46" t="str">
            <v>747-Tarım Kredisi</v>
          </cell>
        </row>
        <row r="47">
          <cell r="CQ47" t="str">
            <v>748-İstihdam</v>
          </cell>
        </row>
        <row r="48">
          <cell r="CQ48" t="str">
            <v>749-Gelir Yetersizliği</v>
          </cell>
        </row>
        <row r="49">
          <cell r="CQ49" t="str">
            <v>750-Ferdi Kaza</v>
          </cell>
        </row>
        <row r="50">
          <cell r="CQ50" t="str">
            <v>751-Uzun Süreli Ferdi Kaza</v>
          </cell>
        </row>
        <row r="51">
          <cell r="CQ51" t="str">
            <v>752-Hava Şartları</v>
          </cell>
        </row>
        <row r="52">
          <cell r="CQ52" t="str">
            <v>753-Genel Giderler</v>
          </cell>
        </row>
        <row r="53">
          <cell r="CQ53" t="str">
            <v>754-Beklenmeyen Ticari Giderler</v>
          </cell>
        </row>
        <row r="54">
          <cell r="CQ54" t="str">
            <v>755-Kredi</v>
          </cell>
        </row>
        <row r="55">
          <cell r="CQ55" t="str">
            <v>756-İhracat Kredi</v>
          </cell>
        </row>
        <row r="56">
          <cell r="CQ56" t="str">
            <v>757-Piyasa Değerindeki Kayıp</v>
          </cell>
        </row>
        <row r="57">
          <cell r="CQ57" t="str">
            <v>758-Kira Ve Gelir Kaybı</v>
          </cell>
        </row>
        <row r="58">
          <cell r="CQ58" t="str">
            <v>759-Diğer Finansal Kayıplar</v>
          </cell>
        </row>
        <row r="59">
          <cell r="CQ59" t="str">
            <v>760-Hukuksal Koruma</v>
          </cell>
        </row>
        <row r="60">
          <cell r="CQ60" t="str">
            <v>761-Patlama</v>
          </cell>
        </row>
        <row r="61">
          <cell r="CQ61" t="str">
            <v>765-Makine Kırılması</v>
          </cell>
        </row>
        <row r="62">
          <cell r="CQ62" t="str">
            <v>766-Montaj</v>
          </cell>
        </row>
        <row r="63">
          <cell r="CQ63" t="str">
            <v>767-İnşaat</v>
          </cell>
        </row>
        <row r="64">
          <cell r="CQ64" t="str">
            <v>768-Elektronik Cihaz</v>
          </cell>
        </row>
        <row r="65">
          <cell r="CQ65" t="str">
            <v>769-Yapı Denetimi Zorunlu Mali Sorumluluk</v>
          </cell>
        </row>
        <row r="66">
          <cell r="CQ66" t="str">
            <v>770-Deniz Yolu Yolcu Taşımacılığı ZMS</v>
          </cell>
        </row>
        <row r="67">
          <cell r="CQ67" t="str">
            <v>772-Devlet Destekli İpek Böceği Sigortası</v>
          </cell>
        </row>
        <row r="68">
          <cell r="CQ68" t="str">
            <v>773-Devlet Destekli Arıcılık</v>
          </cell>
        </row>
        <row r="69">
          <cell r="CQ69" t="str">
            <v>774-Su Ürünleri</v>
          </cell>
        </row>
        <row r="70">
          <cell r="CQ70" t="str">
            <v>775-Dolu Sera</v>
          </cell>
        </row>
        <row r="71">
          <cell r="CQ71" t="str">
            <v>776-Devlet Destekli Sera</v>
          </cell>
        </row>
        <row r="72">
          <cell r="CQ72" t="str">
            <v>777-Devlet Destekli Bitkisel Ürün</v>
          </cell>
        </row>
        <row r="73">
          <cell r="CQ73" t="str">
            <v>778-Devlet Destekli Su Ürünleri</v>
          </cell>
        </row>
        <row r="74">
          <cell r="CQ74" t="str">
            <v>779-Devlet Destekli Hayvan Hayat</v>
          </cell>
        </row>
        <row r="75">
          <cell r="CQ75" t="str">
            <v>780-Hayvan Hayat</v>
          </cell>
        </row>
        <row r="76">
          <cell r="CQ76" t="str">
            <v>781-Kümes Hayvan Hayat</v>
          </cell>
        </row>
        <row r="77">
          <cell r="CQ77" t="str">
            <v>782-Devlet Destekli Kümes Hayvan Hayat</v>
          </cell>
        </row>
        <row r="78">
          <cell r="CQ78" t="str">
            <v>783-Devlet Destekli Küçükbaş Hayvan Hayat</v>
          </cell>
        </row>
        <row r="79">
          <cell r="CQ79" t="str">
            <v>784-Hastalık</v>
          </cell>
        </row>
        <row r="80">
          <cell r="CQ80" t="str">
            <v>785-Sağlık</v>
          </cell>
        </row>
        <row r="81">
          <cell r="CQ81" t="str">
            <v>786-Seyahat Sağlık</v>
          </cell>
        </row>
        <row r="82">
          <cell r="CQ82" t="str">
            <v>789-Seyahat Araç Destek</v>
          </cell>
        </row>
        <row r="83">
          <cell r="CQ83" t="str">
            <v>790-İrat Ödemeleri</v>
          </cell>
        </row>
        <row r="84">
          <cell r="CQ84" t="str">
            <v>791-Diğerleri</v>
          </cell>
        </row>
        <row r="85">
          <cell r="CQ85" t="str">
            <v>792-Evlilik/Doğum Sigortası</v>
          </cell>
        </row>
        <row r="86">
          <cell r="CQ86" t="str">
            <v>793-Yatırım Fonlu Sigortalar</v>
          </cell>
        </row>
        <row r="87">
          <cell r="CQ87" t="str">
            <v>794-Sermaye İtfa Sigortası</v>
          </cell>
        </row>
        <row r="88">
          <cell r="CQ88" t="str">
            <v>795-Fon Yönetim Sigortası</v>
          </cell>
        </row>
        <row r="89">
          <cell r="CQ89" t="str">
            <v>796-Hastalık</v>
          </cell>
        </row>
        <row r="90">
          <cell r="CQ90" t="str">
            <v>797-Sağlık Toplam</v>
          </cell>
        </row>
        <row r="91">
          <cell r="CQ91" t="str">
            <v>798-Destek Genel</v>
          </cell>
        </row>
        <row r="92">
          <cell r="CQ92" t="str">
            <v>799-Tontin</v>
          </cell>
        </row>
        <row r="93">
          <cell r="CQ93" t="str">
            <v>771-Ürün Sorumluluk</v>
          </cell>
        </row>
        <row r="94">
          <cell r="CQ94" t="str">
            <v>707-Devlet Destekli Alacak Sigortaları</v>
          </cell>
        </row>
        <row r="95">
          <cell r="CQ95" t="str">
            <v>705-Doğrudan Kefalet</v>
          </cell>
        </row>
        <row r="96">
          <cell r="CQ96" t="str">
            <v>708-Bina Tamamlama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>
        <row r="3">
          <cell r="CQ3" t="str">
            <v>701-Yangın</v>
          </cell>
        </row>
        <row r="4">
          <cell r="CQ4" t="str">
            <v>702-Kar Kaybı</v>
          </cell>
        </row>
        <row r="5">
          <cell r="CQ5" t="str">
            <v>703-Zorunlu Deprem</v>
          </cell>
        </row>
        <row r="6">
          <cell r="CQ6" t="str">
            <v>704-Maden Çalışanları Zorunlu Ferdi Kaza</v>
          </cell>
        </row>
        <row r="7">
          <cell r="CQ7" t="str">
            <v>706-Dolaylı Kefalet</v>
          </cell>
        </row>
        <row r="8">
          <cell r="CQ8" t="str">
            <v>710-Emtea</v>
          </cell>
        </row>
        <row r="9">
          <cell r="CQ9" t="str">
            <v>711-Kıymet</v>
          </cell>
        </row>
        <row r="10">
          <cell r="CQ10" t="str">
            <v>712-Tekne</v>
          </cell>
        </row>
        <row r="11">
          <cell r="CQ11" t="str">
            <v>713-Raylı Araçlar Genel</v>
          </cell>
        </row>
        <row r="12">
          <cell r="CQ12" t="str">
            <v>714-Zorunlu Karayolu Tasımacılık Mali Sorumluluk</v>
          </cell>
        </row>
        <row r="13">
          <cell r="CQ13" t="str">
            <v>715-Zorunlu Trafik (Yeşil Kart Hariç)</v>
          </cell>
        </row>
        <row r="14">
          <cell r="CQ14" t="str">
            <v>903-Yeşil Kart</v>
          </cell>
        </row>
        <row r="15">
          <cell r="CQ15" t="str">
            <v>716-Motorlu Kara Taşıtları İhtiyari Mali Sorumluluk</v>
          </cell>
        </row>
        <row r="16">
          <cell r="CQ16" t="str">
            <v>717-Motorlu Kara Taşıtları - Kasko</v>
          </cell>
        </row>
        <row r="17">
          <cell r="CQ17" t="str">
            <v>718-Karayolu Yolcu Taşımacılığı Zor.Koltuk F.K.</v>
          </cell>
        </row>
        <row r="18">
          <cell r="CQ18" t="str">
            <v>719-İşveren Mali Sorumluluk</v>
          </cell>
        </row>
        <row r="19">
          <cell r="CQ19" t="str">
            <v>721-Asansör Kaza Üçüncü Şahıslara Karşı Mali Sorumluluk</v>
          </cell>
        </row>
        <row r="20">
          <cell r="CQ20" t="str">
            <v>722-Çevre Kirliliği Mali Sorumluluk</v>
          </cell>
        </row>
        <row r="21">
          <cell r="CQ21" t="str">
            <v>723-Cam Kırılması</v>
          </cell>
        </row>
        <row r="22">
          <cell r="CQ22" t="str">
            <v>724-Hırsızlık</v>
          </cell>
        </row>
        <row r="23">
          <cell r="CQ23" t="str">
            <v>725-Tüpgaz Zorunlu Sorumluluk</v>
          </cell>
        </row>
        <row r="24">
          <cell r="CQ24" t="str">
            <v>726-Tehlikeli Maddeler Zorunlu Sorumluluk</v>
          </cell>
        </row>
        <row r="25">
          <cell r="CQ25" t="str">
            <v>727-Uçak Tekne</v>
          </cell>
        </row>
        <row r="26">
          <cell r="CQ26" t="str">
            <v>728-Uçak Mali Mesuliyet</v>
          </cell>
        </row>
        <row r="27">
          <cell r="CQ27" t="str">
            <v>729-Uçak Yolcu Kaza</v>
          </cell>
        </row>
        <row r="28">
          <cell r="CQ28" t="str">
            <v>730-Tıbbı Kötü Uygulamaya İlişkin ZMSS</v>
          </cell>
        </row>
        <row r="29">
          <cell r="CQ29" t="str">
            <v>731-Özel Güvenlik Mali Sorumluluk</v>
          </cell>
        </row>
        <row r="30">
          <cell r="CQ30" t="str">
            <v>732-Zorunlu Sertifika Mali Sorumluluk</v>
          </cell>
        </row>
        <row r="31">
          <cell r="CQ31" t="str">
            <v>733-Mesleki Sorumluluk</v>
          </cell>
        </row>
        <row r="32">
          <cell r="CQ32" t="str">
            <v>734-Kıyı Tesisleri Deniz Kirliliği Zorunlu Mali Sorumluluk</v>
          </cell>
        </row>
        <row r="33">
          <cell r="CQ33" t="str">
            <v>735-Tekne Sorumluluk</v>
          </cell>
        </row>
        <row r="34">
          <cell r="CQ34" t="str">
            <v>736-Emniyeti Suistimal</v>
          </cell>
        </row>
        <row r="35">
          <cell r="CQ35" t="str">
            <v>737-Motorlu Kara Taşıtları Dışındaki Kara Taşıtları</v>
          </cell>
        </row>
        <row r="36">
          <cell r="CQ36" t="str">
            <v>738-Nehir Araçları</v>
          </cell>
        </row>
        <row r="37">
          <cell r="CQ37" t="str">
            <v>739-Göl Araçları</v>
          </cell>
        </row>
        <row r="38">
          <cell r="CQ38" t="str">
            <v>740-İhtiyari Deprem</v>
          </cell>
        </row>
        <row r="39">
          <cell r="CQ39" t="str">
            <v>741-Sel</v>
          </cell>
        </row>
        <row r="40">
          <cell r="CQ40" t="str">
            <v>742-Deprem ve Sel Dışındaki Doğal Afetler</v>
          </cell>
        </row>
        <row r="41">
          <cell r="CQ41" t="str">
            <v>743-Nükleer Enerji</v>
          </cell>
        </row>
        <row r="42">
          <cell r="CQ42" t="str">
            <v>744-Toprak Kayması</v>
          </cell>
        </row>
        <row r="43">
          <cell r="CQ43" t="str">
            <v>745-Taksitli Kredi</v>
          </cell>
        </row>
        <row r="44">
          <cell r="CQ44" t="str">
            <v>746-Uzun Vadeli Konut Kredisi</v>
          </cell>
        </row>
        <row r="45">
          <cell r="CQ45" t="str">
            <v>747-Tarım Kredisi</v>
          </cell>
        </row>
        <row r="46">
          <cell r="CQ46" t="str">
            <v>748-İstihdam</v>
          </cell>
        </row>
        <row r="47">
          <cell r="CQ47" t="str">
            <v>749-Gelir Yetersizliği</v>
          </cell>
        </row>
        <row r="48">
          <cell r="CQ48" t="str">
            <v>750-Ferdi Kaza</v>
          </cell>
        </row>
        <row r="49">
          <cell r="CQ49" t="str">
            <v>751-Uzun Süreli Ferdi Kaza</v>
          </cell>
        </row>
        <row r="50">
          <cell r="CQ50" t="str">
            <v>752-Hava Şartları</v>
          </cell>
        </row>
        <row r="51">
          <cell r="CQ51" t="str">
            <v>753-Genel Giderler</v>
          </cell>
        </row>
        <row r="52">
          <cell r="CQ52" t="str">
            <v>754-Beklenmeyen Ticari Giderler</v>
          </cell>
        </row>
        <row r="53">
          <cell r="CQ53" t="str">
            <v>755-Kredi</v>
          </cell>
        </row>
        <row r="54">
          <cell r="CQ54" t="str">
            <v>756-İhracat Kredi</v>
          </cell>
        </row>
        <row r="55">
          <cell r="CQ55" t="str">
            <v>757-Piyasa Değerindeki Kayıp</v>
          </cell>
        </row>
        <row r="56">
          <cell r="CQ56" t="str">
            <v>758-Kira Ve Gelir Kaybı</v>
          </cell>
        </row>
        <row r="57">
          <cell r="CQ57" t="str">
            <v>759-Diğer Finansal Kayıplar</v>
          </cell>
        </row>
        <row r="58">
          <cell r="CQ58" t="str">
            <v>760-Hukuksal Koruma</v>
          </cell>
        </row>
        <row r="59">
          <cell r="CQ59" t="str">
            <v>761-Patlama</v>
          </cell>
        </row>
        <row r="60">
          <cell r="CQ60" t="str">
            <v>765-Makine Kırılması</v>
          </cell>
        </row>
        <row r="61">
          <cell r="CQ61" t="str">
            <v>766-Montaj</v>
          </cell>
        </row>
        <row r="62">
          <cell r="CQ62" t="str">
            <v>767-İnşaat</v>
          </cell>
        </row>
        <row r="63">
          <cell r="CQ63" t="str">
            <v>768-Elektronik Cihaz</v>
          </cell>
        </row>
        <row r="64">
          <cell r="CQ64" t="str">
            <v>769-Yapı Denetimi Zorunlu Mali Sorumluluk</v>
          </cell>
        </row>
        <row r="65">
          <cell r="CQ65" t="str">
            <v>770-Deniz Yolu Yolcu Taşımacılığı ZMS</v>
          </cell>
        </row>
        <row r="66">
          <cell r="CQ66" t="str">
            <v>772-Devlet Destekli İpek Böceği Sigortası</v>
          </cell>
        </row>
        <row r="67">
          <cell r="CQ67" t="str">
            <v>773-Devlet Destekli Arıcılık</v>
          </cell>
        </row>
        <row r="68">
          <cell r="CQ68" t="str">
            <v>774-Su Ürünleri</v>
          </cell>
        </row>
        <row r="69">
          <cell r="CQ69" t="str">
            <v>775-Dolu Sera</v>
          </cell>
        </row>
        <row r="70">
          <cell r="CQ70" t="str">
            <v>776-Devlet Destekli Sera</v>
          </cell>
        </row>
        <row r="71">
          <cell r="CQ71" t="str">
            <v>777-Devlet Destekli Bitkisel Ürün</v>
          </cell>
        </row>
        <row r="72">
          <cell r="CQ72" t="str">
            <v>778-Devlet Destekli Su Ürünleri</v>
          </cell>
        </row>
        <row r="73">
          <cell r="CQ73" t="str">
            <v>779-Devlet Destekli Hayvan Hayat</v>
          </cell>
        </row>
        <row r="74">
          <cell r="CQ74" t="str">
            <v>780-Hayvan Hayat</v>
          </cell>
        </row>
        <row r="75">
          <cell r="CQ75" t="str">
            <v>781-Kümes Hayvan Hayat</v>
          </cell>
        </row>
        <row r="76">
          <cell r="CQ76" t="str">
            <v>782-Devlet Destekli Kümes Hayvan Hayat</v>
          </cell>
        </row>
        <row r="77">
          <cell r="CQ77" t="str">
            <v>783-Devlet Destekli Küçükbaş Hayvan Hayat</v>
          </cell>
        </row>
        <row r="78">
          <cell r="CQ78" t="str">
            <v>784-Hastalık</v>
          </cell>
        </row>
        <row r="79">
          <cell r="CQ79" t="str">
            <v>785-Sağlık</v>
          </cell>
        </row>
        <row r="80">
          <cell r="CQ80" t="str">
            <v>786-Seyahat Sağlık</v>
          </cell>
        </row>
        <row r="81">
          <cell r="CQ81" t="str">
            <v>789-Seyahat Araç Destek</v>
          </cell>
        </row>
        <row r="82">
          <cell r="CQ82" t="str">
            <v>790-İrat Ödemeleri</v>
          </cell>
        </row>
        <row r="83">
          <cell r="CQ83" t="str">
            <v>791-Diğerleri</v>
          </cell>
        </row>
        <row r="84">
          <cell r="CQ84" t="str">
            <v>792-Evlilik/Doğum Sigortası</v>
          </cell>
        </row>
        <row r="85">
          <cell r="CQ85" t="str">
            <v>793-Yatırım Fonlu Sigortalar</v>
          </cell>
        </row>
        <row r="86">
          <cell r="CQ86" t="str">
            <v>794-Sermaye İtfa Sigortası</v>
          </cell>
        </row>
        <row r="87">
          <cell r="CQ87" t="str">
            <v>795-Fon Yönetim Sigortası</v>
          </cell>
        </row>
        <row r="88">
          <cell r="CQ88" t="str">
            <v>796-Hastalık</v>
          </cell>
        </row>
        <row r="89">
          <cell r="CQ89" t="str">
            <v>797-Sağlık Toplam</v>
          </cell>
        </row>
        <row r="90">
          <cell r="CQ90" t="str">
            <v>798-Destek Genel</v>
          </cell>
        </row>
        <row r="91">
          <cell r="CQ91" t="str">
            <v>799-Tontin</v>
          </cell>
        </row>
        <row r="92">
          <cell r="CQ92" t="str">
            <v>707-Devlet Destekli Alacak Sigortası</v>
          </cell>
        </row>
        <row r="93">
          <cell r="CQ93" t="str">
            <v>771-Ürün Sorumluluk</v>
          </cell>
        </row>
        <row r="94">
          <cell r="CQ94" t="str">
            <v>708-Bina Tamamlama</v>
          </cell>
        </row>
        <row r="95">
          <cell r="CQ95" t="str">
            <v>705-Doğrudan Kefalet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>
        <row r="3">
          <cell r="JJ3" t="str">
            <v>71701-Dar Kasko Ürünü İstatistiki Veriler</v>
          </cell>
        </row>
        <row r="4">
          <cell r="JJ4" t="str">
            <v>71702-Kasko Ürünü İstatistiki Veriler</v>
          </cell>
        </row>
        <row r="5">
          <cell r="JJ5" t="str">
            <v>71703-Genişletilmiş Kasko Ürünü İstatistiki Veriler</v>
          </cell>
        </row>
        <row r="6">
          <cell r="JJ6" t="str">
            <v>71704-Tam Kasko Ürünü İstatistiki Veriler</v>
          </cell>
        </row>
        <row r="7">
          <cell r="JJ7" t="str">
            <v>717-Kasko Branşı İstatistiki Veriler</v>
          </cell>
        </row>
      </sheetData>
      <sheetData sheetId="196">
        <row r="3">
          <cell r="JH3" t="str">
            <v>1-Otomobil</v>
          </cell>
          <cell r="JL3" t="str">
            <v>71701-Dar Kasko Ürünü İstatistiki Veriler</v>
          </cell>
        </row>
        <row r="4">
          <cell r="JH4" t="str">
            <v>2-Taksi</v>
          </cell>
          <cell r="JL4" t="str">
            <v>71702-Kasko Ürünü İstatistiki Veriler</v>
          </cell>
        </row>
        <row r="5">
          <cell r="JH5" t="str">
            <v>3-Minibüs (Sürücü Dahil 9-15 koltuk)</v>
          </cell>
          <cell r="JL5" t="str">
            <v>71703-Genişletilmiş Kasko Ürünü İstatistiki Veriler</v>
          </cell>
        </row>
        <row r="6">
          <cell r="JH6" t="str">
            <v>4-Otobüs (Sürücü dahil 16-30 koltuk)</v>
          </cell>
          <cell r="JL6" t="str">
            <v>71704-Tam Kasko Ürünü İstatistiki Veriler</v>
          </cell>
        </row>
        <row r="7">
          <cell r="JH7" t="str">
            <v>5-Otobüs (Sürücü dahil 31 ve üstü koltuk)</v>
          </cell>
          <cell r="JL7" t="str">
            <v>717-Kasko Branşı İstatistiki Veriler</v>
          </cell>
        </row>
        <row r="8">
          <cell r="JH8" t="str">
            <v>6-Kamyonet</v>
          </cell>
        </row>
        <row r="9">
          <cell r="JH9" t="str">
            <v>7-Kamyon</v>
          </cell>
        </row>
        <row r="10">
          <cell r="JH10" t="str">
            <v>8-İş Makinası</v>
          </cell>
        </row>
        <row r="11">
          <cell r="JH11" t="str">
            <v>9-Traktör</v>
          </cell>
        </row>
        <row r="12">
          <cell r="JH12" t="str">
            <v>10-Römork</v>
          </cell>
        </row>
        <row r="13">
          <cell r="JH13" t="str">
            <v>11-Motosiklet ve Yük Motosikleti</v>
          </cell>
        </row>
        <row r="14">
          <cell r="JH14" t="str">
            <v>12-Tanker</v>
          </cell>
        </row>
        <row r="15">
          <cell r="JH15" t="str">
            <v>13-Çekici</v>
          </cell>
        </row>
        <row r="16">
          <cell r="JH16" t="str">
            <v>14-Özel Amaçlı Taşıt</v>
          </cell>
        </row>
        <row r="17">
          <cell r="JH17" t="str">
            <v>15-Tarım Makinesi</v>
          </cell>
        </row>
        <row r="18">
          <cell r="JH18" t="str">
            <v>Toplam</v>
          </cell>
        </row>
      </sheetData>
      <sheetData sheetId="197"/>
      <sheetData sheetId="198"/>
      <sheetData sheetId="199" refreshError="1"/>
      <sheetData sheetId="200"/>
      <sheetData sheetId="201">
        <row r="3">
          <cell r="JB3" t="str">
            <v>1-Otomobil</v>
          </cell>
        </row>
        <row r="4">
          <cell r="JB4" t="str">
            <v>2-Taksi</v>
          </cell>
        </row>
        <row r="5">
          <cell r="JB5" t="str">
            <v>3-Minibüs (Sürücü Dahil 9-15 koltuk)</v>
          </cell>
        </row>
        <row r="6">
          <cell r="JB6" t="str">
            <v>4-Otobüs (Sürücü dahil 16-30 koltuk)</v>
          </cell>
        </row>
        <row r="7">
          <cell r="JB7" t="str">
            <v>5-Otobüs (Sürücü dahil 31 ve üstü koltuk)</v>
          </cell>
        </row>
        <row r="8">
          <cell r="JB8" t="str">
            <v>6-Kamyonet</v>
          </cell>
        </row>
        <row r="9">
          <cell r="JB9" t="str">
            <v>7-Kamyon</v>
          </cell>
        </row>
        <row r="10">
          <cell r="JB10" t="str">
            <v>8-İş Makinası</v>
          </cell>
        </row>
        <row r="11">
          <cell r="JB11" t="str">
            <v>9-Traktör</v>
          </cell>
        </row>
        <row r="12">
          <cell r="JB12" t="str">
            <v>10-Römork</v>
          </cell>
        </row>
        <row r="13">
          <cell r="JB13" t="str">
            <v>11-Motosiklet ve Yük Motosikleti</v>
          </cell>
        </row>
        <row r="14">
          <cell r="JB14" t="str">
            <v>12-Tanker</v>
          </cell>
        </row>
        <row r="15">
          <cell r="JB15" t="str">
            <v>13-Çekici</v>
          </cell>
        </row>
        <row r="16">
          <cell r="JB16" t="str">
            <v>14-Özel Amaçlı Taşıt</v>
          </cell>
        </row>
        <row r="17">
          <cell r="JB17" t="str">
            <v>15-Tarım Makinesi</v>
          </cell>
        </row>
        <row r="18">
          <cell r="JB18" t="str">
            <v>Toplam</v>
          </cell>
        </row>
      </sheetData>
      <sheetData sheetId="202"/>
      <sheetData sheetId="203"/>
      <sheetData sheetId="204" refreshError="1"/>
      <sheetData sheetId="205"/>
      <sheetData sheetId="206">
        <row r="3">
          <cell r="JH3" t="str">
            <v>1-Otomobil</v>
          </cell>
        </row>
        <row r="4">
          <cell r="JH4" t="str">
            <v>2-Taksi</v>
          </cell>
        </row>
        <row r="5">
          <cell r="JH5" t="str">
            <v>3-Minibüs (10-17 koltuk)</v>
          </cell>
        </row>
        <row r="6">
          <cell r="JH6" t="str">
            <v>4-Otobüs (18-30 koltuk)</v>
          </cell>
        </row>
        <row r="7">
          <cell r="JH7" t="str">
            <v>5-Otobüs (31 ve üstü koltuk)</v>
          </cell>
        </row>
        <row r="8">
          <cell r="JH8" t="str">
            <v>Toplam</v>
          </cell>
        </row>
      </sheetData>
      <sheetData sheetId="207"/>
      <sheetData sheetId="208"/>
      <sheetData sheetId="209" refreshError="1"/>
      <sheetData sheetId="210"/>
      <sheetData sheetId="211">
        <row r="3">
          <cell r="CZ3" t="str">
            <v>701-Yangın</v>
          </cell>
        </row>
      </sheetData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NO USD"/>
      <sheetName val="BONO DEM"/>
      <sheetName val="GOS USD"/>
      <sheetName val="UMSBONO"/>
      <sheetName val="BONOUSD"/>
      <sheetName val="BONODEM"/>
      <sheetName val="GOSUSD"/>
      <sheetName val="TAKASİVDHES-client work"/>
      <sheetName val="DB99-sheet"/>
      <sheetName val="FORMSRK"/>
      <sheetName val="Input"/>
      <sheetName val="HSL.-İPT."/>
      <sheetName val="Ek Bilgi"/>
      <sheetName val="Business Plan"/>
      <sheetName val="BONO_USD"/>
      <sheetName val="BONO_DEM"/>
      <sheetName val="GOS_USD"/>
      <sheetName val="TAKASİVDHES-client_work"/>
      <sheetName val="INT"/>
      <sheetName val="alimlar"/>
      <sheetName val="NISAN"/>
      <sheetName val="AGUSTOS"/>
      <sheetName val="SUBAT"/>
      <sheetName val="OCAK"/>
      <sheetName val="TEMMUZ"/>
      <sheetName val="HAZİRAN"/>
      <sheetName val="MART"/>
      <sheetName val="MAYIS"/>
      <sheetName val="EYLUL"/>
      <sheetName val="FORMBNK"/>
      <sheetName val="CFSheet"/>
      <sheetName val="KRK"/>
      <sheetName val="Unit Prices"/>
      <sheetName val="Bimpaş Satış (HL)"/>
      <sheetName val="Sheet1"/>
      <sheetName val="act2000"/>
      <sheetName val="jr2001"/>
      <sheetName val="le2000"/>
      <sheetName val="opl2001"/>
      <sheetName val="sr2001"/>
      <sheetName val="XLR_NoRangeSheet"/>
      <sheetName val="data"/>
      <sheetName val="HL"/>
      <sheetName val="bilanco-KZ"/>
      <sheetName val="BS"/>
      <sheetName val="ADANA"/>
      <sheetName val="ADASATIS"/>
      <sheetName val="BCALISMATABLOSU"/>
      <sheetName val="EDSATIS"/>
      <sheetName val="GEBSATIS"/>
      <sheetName val="IZSATIS"/>
      <sheetName val="SATIŞ ÇALIŞMA"/>
      <sheetName val="DOVIZREP"/>
      <sheetName val="ÁRSR"/>
      <sheetName val="VÍSIT."/>
      <sheetName val="navlun_cetveli"/>
      <sheetName val="Pers"/>
      <sheetName val="D"/>
      <sheetName val="Vor"/>
      <sheetName val="ağustos"/>
      <sheetName val="şubat"/>
      <sheetName val="kasım"/>
      <sheetName val="ekim"/>
      <sheetName val="eylül"/>
      <sheetName val="TIME"/>
      <sheetName val="ALTMENP"/>
      <sheetName val="BONO_USD1"/>
      <sheetName val="BONO_DEM1"/>
      <sheetName val="GOS_USD1"/>
      <sheetName val="TAKASİVDHES-client_work1"/>
      <sheetName val="HSL_-İPT_"/>
      <sheetName val="Business_Plan"/>
      <sheetName val="Ek_Bilgi"/>
    </sheetNames>
    <sheetDataSet>
      <sheetData sheetId="0" refreshError="1">
        <row r="7">
          <cell r="G7">
            <v>0</v>
          </cell>
          <cell r="S7">
            <v>0</v>
          </cell>
          <cell r="U7" t="str">
            <v/>
          </cell>
          <cell r="W7" t="str">
            <v/>
          </cell>
          <cell r="AB7">
            <v>0</v>
          </cell>
        </row>
        <row r="8">
          <cell r="S8">
            <v>0</v>
          </cell>
          <cell r="U8" t="str">
            <v/>
          </cell>
          <cell r="W8" t="str">
            <v/>
          </cell>
          <cell r="AB8">
            <v>0</v>
          </cell>
        </row>
        <row r="9">
          <cell r="S9">
            <v>0</v>
          </cell>
          <cell r="U9" t="str">
            <v/>
          </cell>
          <cell r="W9" t="str">
            <v/>
          </cell>
          <cell r="AB9">
            <v>0</v>
          </cell>
        </row>
        <row r="10">
          <cell r="S10">
            <v>0</v>
          </cell>
          <cell r="U10" t="str">
            <v/>
          </cell>
          <cell r="W10" t="str">
            <v/>
          </cell>
          <cell r="AB10">
            <v>0</v>
          </cell>
        </row>
        <row r="11">
          <cell r="S11">
            <v>0</v>
          </cell>
          <cell r="U11" t="str">
            <v/>
          </cell>
          <cell r="W11" t="str">
            <v/>
          </cell>
          <cell r="AB11">
            <v>0</v>
          </cell>
        </row>
        <row r="12">
          <cell r="S12">
            <v>0</v>
          </cell>
          <cell r="U12" t="str">
            <v/>
          </cell>
          <cell r="W12" t="str">
            <v/>
          </cell>
          <cell r="AB12">
            <v>0</v>
          </cell>
        </row>
        <row r="13">
          <cell r="S13">
            <v>0</v>
          </cell>
          <cell r="U13" t="str">
            <v/>
          </cell>
          <cell r="W13" t="str">
            <v/>
          </cell>
          <cell r="AB13">
            <v>0</v>
          </cell>
        </row>
        <row r="14">
          <cell r="S14">
            <v>0</v>
          </cell>
          <cell r="U14" t="str">
            <v/>
          </cell>
          <cell r="W14" t="str">
            <v/>
          </cell>
          <cell r="AB14">
            <v>0</v>
          </cell>
        </row>
        <row r="15">
          <cell r="S15">
            <v>0</v>
          </cell>
          <cell r="U15" t="str">
            <v/>
          </cell>
          <cell r="W15" t="str">
            <v/>
          </cell>
          <cell r="AB15">
            <v>0</v>
          </cell>
        </row>
        <row r="16">
          <cell r="S16">
            <v>0</v>
          </cell>
          <cell r="U16" t="str">
            <v/>
          </cell>
          <cell r="W16" t="str">
            <v/>
          </cell>
          <cell r="AB16">
            <v>0</v>
          </cell>
        </row>
        <row r="17">
          <cell r="S17">
            <v>0</v>
          </cell>
          <cell r="U17" t="str">
            <v/>
          </cell>
          <cell r="W17" t="str">
            <v/>
          </cell>
          <cell r="AB17">
            <v>0</v>
          </cell>
        </row>
        <row r="18">
          <cell r="S18">
            <v>0</v>
          </cell>
          <cell r="U18" t="str">
            <v/>
          </cell>
          <cell r="W18" t="str">
            <v/>
          </cell>
          <cell r="AB18">
            <v>0</v>
          </cell>
        </row>
        <row r="19">
          <cell r="S19">
            <v>0</v>
          </cell>
          <cell r="U19" t="str">
            <v/>
          </cell>
          <cell r="W19" t="str">
            <v/>
          </cell>
          <cell r="AB19">
            <v>0</v>
          </cell>
        </row>
        <row r="20">
          <cell r="S20">
            <v>0</v>
          </cell>
          <cell r="U20" t="str">
            <v/>
          </cell>
          <cell r="W20" t="str">
            <v/>
          </cell>
          <cell r="AB20">
            <v>0</v>
          </cell>
        </row>
        <row r="21">
          <cell r="S21">
            <v>0</v>
          </cell>
          <cell r="U21" t="str">
            <v/>
          </cell>
          <cell r="W21" t="str">
            <v/>
          </cell>
          <cell r="AB21">
            <v>0</v>
          </cell>
        </row>
        <row r="22">
          <cell r="S22">
            <v>0</v>
          </cell>
          <cell r="U22" t="str">
            <v/>
          </cell>
          <cell r="W22" t="str">
            <v/>
          </cell>
          <cell r="AB22">
            <v>0</v>
          </cell>
        </row>
        <row r="23">
          <cell r="S23">
            <v>0</v>
          </cell>
          <cell r="U23" t="str">
            <v/>
          </cell>
          <cell r="W23" t="str">
            <v/>
          </cell>
          <cell r="AB23">
            <v>0</v>
          </cell>
        </row>
        <row r="24">
          <cell r="S24">
            <v>0</v>
          </cell>
          <cell r="U24" t="str">
            <v/>
          </cell>
          <cell r="W24" t="str">
            <v/>
          </cell>
          <cell r="AB24">
            <v>0</v>
          </cell>
        </row>
        <row r="25">
          <cell r="S25">
            <v>0</v>
          </cell>
          <cell r="U25" t="str">
            <v/>
          </cell>
          <cell r="W25" t="str">
            <v/>
          </cell>
          <cell r="AB25">
            <v>0</v>
          </cell>
        </row>
        <row r="26">
          <cell r="S26">
            <v>0</v>
          </cell>
          <cell r="U26" t="str">
            <v/>
          </cell>
          <cell r="W26" t="str">
            <v/>
          </cell>
          <cell r="AB26">
            <v>0</v>
          </cell>
        </row>
        <row r="27">
          <cell r="S27">
            <v>0</v>
          </cell>
          <cell r="U27" t="str">
            <v/>
          </cell>
          <cell r="W27" t="str">
            <v/>
          </cell>
          <cell r="AB27">
            <v>0</v>
          </cell>
        </row>
        <row r="28">
          <cell r="S28">
            <v>0</v>
          </cell>
          <cell r="U28" t="str">
            <v/>
          </cell>
          <cell r="W28" t="str">
            <v/>
          </cell>
          <cell r="AB28">
            <v>0</v>
          </cell>
        </row>
        <row r="29">
          <cell r="S29">
            <v>0</v>
          </cell>
          <cell r="U29" t="str">
            <v/>
          </cell>
          <cell r="W29" t="str">
            <v/>
          </cell>
          <cell r="AB29">
            <v>0</v>
          </cell>
        </row>
        <row r="30">
          <cell r="S30">
            <v>0</v>
          </cell>
          <cell r="U30" t="str">
            <v/>
          </cell>
          <cell r="W30" t="str">
            <v/>
          </cell>
          <cell r="AB30">
            <v>0</v>
          </cell>
        </row>
        <row r="31">
          <cell r="S31">
            <v>0</v>
          </cell>
          <cell r="U31" t="str">
            <v/>
          </cell>
          <cell r="W31" t="str">
            <v/>
          </cell>
          <cell r="AB31">
            <v>0</v>
          </cell>
        </row>
        <row r="32">
          <cell r="S32">
            <v>0</v>
          </cell>
          <cell r="U32" t="str">
            <v/>
          </cell>
          <cell r="W32" t="str">
            <v/>
          </cell>
          <cell r="AB32">
            <v>0</v>
          </cell>
        </row>
        <row r="33">
          <cell r="S33">
            <v>0</v>
          </cell>
          <cell r="U33" t="str">
            <v/>
          </cell>
          <cell r="W33" t="str">
            <v/>
          </cell>
          <cell r="AB33">
            <v>0</v>
          </cell>
        </row>
        <row r="34">
          <cell r="S34">
            <v>0</v>
          </cell>
          <cell r="U34" t="str">
            <v/>
          </cell>
          <cell r="W34" t="str">
            <v/>
          </cell>
          <cell r="AB34">
            <v>0</v>
          </cell>
        </row>
        <row r="35">
          <cell r="S35">
            <v>0</v>
          </cell>
          <cell r="U35" t="str">
            <v/>
          </cell>
          <cell r="W35" t="str">
            <v/>
          </cell>
          <cell r="AB35">
            <v>0</v>
          </cell>
        </row>
        <row r="36">
          <cell r="S36">
            <v>0</v>
          </cell>
          <cell r="U36" t="str">
            <v/>
          </cell>
          <cell r="W36" t="str">
            <v/>
          </cell>
          <cell r="AB36">
            <v>0</v>
          </cell>
        </row>
        <row r="37">
          <cell r="S37">
            <v>0</v>
          </cell>
          <cell r="U37" t="str">
            <v/>
          </cell>
          <cell r="W37" t="str">
            <v/>
          </cell>
          <cell r="AB37">
            <v>0</v>
          </cell>
        </row>
        <row r="38">
          <cell r="S38">
            <v>0</v>
          </cell>
          <cell r="U38" t="str">
            <v/>
          </cell>
          <cell r="W38" t="str">
            <v/>
          </cell>
          <cell r="AB38">
            <v>0</v>
          </cell>
        </row>
        <row r="39">
          <cell r="S39">
            <v>0</v>
          </cell>
          <cell r="U39" t="str">
            <v/>
          </cell>
          <cell r="W39" t="str">
            <v/>
          </cell>
          <cell r="AB39">
            <v>0</v>
          </cell>
        </row>
        <row r="40">
          <cell r="S40">
            <v>0</v>
          </cell>
          <cell r="U40" t="str">
            <v/>
          </cell>
          <cell r="W40" t="str">
            <v/>
          </cell>
          <cell r="AB40">
            <v>0</v>
          </cell>
        </row>
        <row r="41">
          <cell r="S41">
            <v>0</v>
          </cell>
          <cell r="U41" t="str">
            <v/>
          </cell>
          <cell r="W41" t="str">
            <v/>
          </cell>
          <cell r="AB41">
            <v>0</v>
          </cell>
        </row>
        <row r="42">
          <cell r="S42">
            <v>0</v>
          </cell>
          <cell r="U42" t="str">
            <v/>
          </cell>
          <cell r="W42" t="str">
            <v/>
          </cell>
          <cell r="AB42">
            <v>0</v>
          </cell>
        </row>
        <row r="43">
          <cell r="S43">
            <v>0</v>
          </cell>
          <cell r="U43" t="str">
            <v/>
          </cell>
          <cell r="W43" t="str">
            <v/>
          </cell>
          <cell r="AB43">
            <v>0</v>
          </cell>
        </row>
        <row r="44">
          <cell r="S44">
            <v>0</v>
          </cell>
          <cell r="U44" t="str">
            <v/>
          </cell>
          <cell r="W44" t="str">
            <v/>
          </cell>
          <cell r="AB44">
            <v>0</v>
          </cell>
        </row>
        <row r="45">
          <cell r="S45">
            <v>0</v>
          </cell>
          <cell r="U45" t="str">
            <v/>
          </cell>
          <cell r="W45" t="str">
            <v/>
          </cell>
          <cell r="AB45">
            <v>0</v>
          </cell>
        </row>
        <row r="46">
          <cell r="S46">
            <v>0</v>
          </cell>
          <cell r="U46" t="str">
            <v/>
          </cell>
          <cell r="W46" t="str">
            <v/>
          </cell>
          <cell r="AB46">
            <v>0</v>
          </cell>
        </row>
      </sheetData>
      <sheetData sheetId="1" refreshError="1">
        <row r="7">
          <cell r="G7">
            <v>0</v>
          </cell>
          <cell r="S7">
            <v>-1617477</v>
          </cell>
          <cell r="W7" t="str">
            <v/>
          </cell>
          <cell r="AB7">
            <v>0</v>
          </cell>
        </row>
        <row r="8">
          <cell r="S8">
            <v>0</v>
          </cell>
          <cell r="W8" t="str">
            <v/>
          </cell>
          <cell r="AB8">
            <v>0</v>
          </cell>
        </row>
        <row r="9">
          <cell r="S9">
            <v>0</v>
          </cell>
          <cell r="W9" t="str">
            <v/>
          </cell>
          <cell r="AB9">
            <v>0</v>
          </cell>
        </row>
        <row r="10">
          <cell r="S10">
            <v>0</v>
          </cell>
          <cell r="W10" t="str">
            <v/>
          </cell>
          <cell r="AB10">
            <v>0</v>
          </cell>
        </row>
        <row r="11">
          <cell r="S11">
            <v>0</v>
          </cell>
          <cell r="W11" t="str">
            <v/>
          </cell>
          <cell r="AB11">
            <v>0</v>
          </cell>
        </row>
        <row r="12">
          <cell r="S12">
            <v>0</v>
          </cell>
          <cell r="W12" t="str">
            <v/>
          </cell>
          <cell r="AB12">
            <v>0</v>
          </cell>
        </row>
        <row r="13">
          <cell r="S13">
            <v>0</v>
          </cell>
          <cell r="W13" t="str">
            <v/>
          </cell>
          <cell r="AB13">
            <v>0</v>
          </cell>
        </row>
        <row r="14">
          <cell r="S14">
            <v>0</v>
          </cell>
          <cell r="W14" t="str">
            <v/>
          </cell>
          <cell r="AB14">
            <v>0</v>
          </cell>
        </row>
        <row r="15">
          <cell r="S15">
            <v>0</v>
          </cell>
          <cell r="W15" t="str">
            <v/>
          </cell>
          <cell r="AB15">
            <v>0</v>
          </cell>
        </row>
        <row r="16">
          <cell r="S16">
            <v>0</v>
          </cell>
          <cell r="W16" t="str">
            <v/>
          </cell>
          <cell r="AB16">
            <v>0</v>
          </cell>
        </row>
        <row r="17">
          <cell r="S17">
            <v>0</v>
          </cell>
          <cell r="W17" t="str">
            <v/>
          </cell>
          <cell r="AB17">
            <v>0</v>
          </cell>
        </row>
        <row r="18">
          <cell r="S18">
            <v>0</v>
          </cell>
          <cell r="W18" t="str">
            <v/>
          </cell>
          <cell r="AB18">
            <v>0</v>
          </cell>
        </row>
        <row r="19">
          <cell r="S19">
            <v>0</v>
          </cell>
          <cell r="W19" t="str">
            <v/>
          </cell>
          <cell r="AB19">
            <v>0</v>
          </cell>
        </row>
        <row r="20">
          <cell r="S20">
            <v>0</v>
          </cell>
          <cell r="W20" t="str">
            <v/>
          </cell>
          <cell r="AB20">
            <v>0</v>
          </cell>
        </row>
        <row r="21">
          <cell r="S21">
            <v>0</v>
          </cell>
          <cell r="W21" t="str">
            <v/>
          </cell>
          <cell r="AB21">
            <v>0</v>
          </cell>
        </row>
        <row r="22">
          <cell r="S22">
            <v>0</v>
          </cell>
          <cell r="W22" t="str">
            <v/>
          </cell>
          <cell r="AB22">
            <v>0</v>
          </cell>
        </row>
        <row r="23">
          <cell r="S23">
            <v>0</v>
          </cell>
          <cell r="W23" t="str">
            <v/>
          </cell>
          <cell r="AB23">
            <v>0</v>
          </cell>
        </row>
        <row r="24">
          <cell r="S24">
            <v>0</v>
          </cell>
          <cell r="W24" t="str">
            <v/>
          </cell>
          <cell r="AB24">
            <v>0</v>
          </cell>
        </row>
        <row r="25">
          <cell r="S25">
            <v>0</v>
          </cell>
          <cell r="W25" t="str">
            <v/>
          </cell>
          <cell r="AB25">
            <v>0</v>
          </cell>
        </row>
        <row r="26">
          <cell r="S26">
            <v>0</v>
          </cell>
          <cell r="W26" t="str">
            <v/>
          </cell>
          <cell r="AB26">
            <v>0</v>
          </cell>
        </row>
        <row r="27">
          <cell r="S27">
            <v>0</v>
          </cell>
          <cell r="W27" t="str">
            <v/>
          </cell>
          <cell r="AB27">
            <v>0</v>
          </cell>
        </row>
        <row r="28">
          <cell r="S28">
            <v>0</v>
          </cell>
          <cell r="W28" t="str">
            <v/>
          </cell>
          <cell r="AB28">
            <v>0</v>
          </cell>
        </row>
        <row r="29">
          <cell r="S29">
            <v>0</v>
          </cell>
          <cell r="W29" t="str">
            <v/>
          </cell>
          <cell r="AB29">
            <v>0</v>
          </cell>
        </row>
        <row r="30">
          <cell r="S30">
            <v>0</v>
          </cell>
          <cell r="W30" t="str">
            <v/>
          </cell>
          <cell r="AB30">
            <v>0</v>
          </cell>
        </row>
        <row r="31">
          <cell r="S31">
            <v>0</v>
          </cell>
          <cell r="W31" t="str">
            <v/>
          </cell>
          <cell r="AB31">
            <v>0</v>
          </cell>
        </row>
        <row r="32">
          <cell r="S32">
            <v>0</v>
          </cell>
          <cell r="W32" t="str">
            <v/>
          </cell>
          <cell r="AB32">
            <v>0</v>
          </cell>
        </row>
        <row r="33">
          <cell r="S33">
            <v>0</v>
          </cell>
          <cell r="W33" t="str">
            <v/>
          </cell>
          <cell r="AB33">
            <v>0</v>
          </cell>
        </row>
        <row r="34">
          <cell r="S34">
            <v>0</v>
          </cell>
          <cell r="W34" t="str">
            <v/>
          </cell>
          <cell r="AB34">
            <v>0</v>
          </cell>
        </row>
        <row r="35">
          <cell r="S35">
            <v>0</v>
          </cell>
          <cell r="W35" t="str">
            <v/>
          </cell>
          <cell r="AB35">
            <v>0</v>
          </cell>
        </row>
        <row r="36">
          <cell r="S36">
            <v>0</v>
          </cell>
          <cell r="W36" t="str">
            <v/>
          </cell>
          <cell r="AB36">
            <v>0</v>
          </cell>
        </row>
        <row r="37">
          <cell r="S37">
            <v>0</v>
          </cell>
          <cell r="W37" t="str">
            <v/>
          </cell>
          <cell r="AB37">
            <v>0</v>
          </cell>
        </row>
        <row r="38">
          <cell r="S38">
            <v>0</v>
          </cell>
          <cell r="W38" t="str">
            <v/>
          </cell>
          <cell r="AB38">
            <v>0</v>
          </cell>
        </row>
        <row r="39">
          <cell r="S39">
            <v>0</v>
          </cell>
          <cell r="W39" t="str">
            <v/>
          </cell>
          <cell r="AB39">
            <v>0</v>
          </cell>
        </row>
        <row r="40">
          <cell r="S40">
            <v>0</v>
          </cell>
          <cell r="W40" t="str">
            <v/>
          </cell>
          <cell r="AB40">
            <v>0</v>
          </cell>
        </row>
        <row r="41">
          <cell r="S41">
            <v>0</v>
          </cell>
          <cell r="W41" t="str">
            <v/>
          </cell>
          <cell r="AB41">
            <v>0</v>
          </cell>
        </row>
        <row r="42">
          <cell r="S42">
            <v>0</v>
          </cell>
          <cell r="W42" t="str">
            <v/>
          </cell>
          <cell r="AB42">
            <v>0</v>
          </cell>
        </row>
        <row r="43">
          <cell r="S43">
            <v>0</v>
          </cell>
          <cell r="W43" t="str">
            <v/>
          </cell>
          <cell r="AB43">
            <v>0</v>
          </cell>
        </row>
        <row r="44">
          <cell r="S44">
            <v>0</v>
          </cell>
          <cell r="W44" t="str">
            <v/>
          </cell>
          <cell r="AB44">
            <v>0</v>
          </cell>
        </row>
        <row r="45">
          <cell r="S45">
            <v>0</v>
          </cell>
          <cell r="W45" t="str">
            <v/>
          </cell>
          <cell r="AB45">
            <v>0</v>
          </cell>
        </row>
        <row r="46">
          <cell r="S46">
            <v>0</v>
          </cell>
          <cell r="W46" t="str">
            <v/>
          </cell>
          <cell r="AB46">
            <v>0</v>
          </cell>
        </row>
      </sheetData>
      <sheetData sheetId="2" refreshError="1">
        <row r="7">
          <cell r="G7">
            <v>90630501172</v>
          </cell>
          <cell r="S7">
            <v>-90630501172</v>
          </cell>
          <cell r="W7">
            <v>59</v>
          </cell>
          <cell r="AB7">
            <v>0</v>
          </cell>
        </row>
        <row r="8">
          <cell r="S8">
            <v>0</v>
          </cell>
          <cell r="W8">
            <v>59</v>
          </cell>
          <cell r="AB8">
            <v>0</v>
          </cell>
        </row>
        <row r="9">
          <cell r="S9">
            <v>0</v>
          </cell>
          <cell r="W9" t="str">
            <v/>
          </cell>
          <cell r="AB9">
            <v>0</v>
          </cell>
        </row>
        <row r="10">
          <cell r="S10">
            <v>0</v>
          </cell>
          <cell r="W10" t="str">
            <v/>
          </cell>
          <cell r="AB10">
            <v>0</v>
          </cell>
        </row>
        <row r="11">
          <cell r="S11">
            <v>0</v>
          </cell>
          <cell r="W11" t="str">
            <v/>
          </cell>
          <cell r="AB11">
            <v>0</v>
          </cell>
        </row>
        <row r="12">
          <cell r="S12">
            <v>0</v>
          </cell>
          <cell r="W12" t="str">
            <v/>
          </cell>
          <cell r="AB12">
            <v>0</v>
          </cell>
        </row>
        <row r="13">
          <cell r="S13">
            <v>0</v>
          </cell>
          <cell r="W13" t="str">
            <v/>
          </cell>
          <cell r="AB13">
            <v>0</v>
          </cell>
        </row>
        <row r="14">
          <cell r="S14">
            <v>0</v>
          </cell>
          <cell r="W14" t="str">
            <v/>
          </cell>
          <cell r="AB14">
            <v>0</v>
          </cell>
        </row>
        <row r="15">
          <cell r="S15">
            <v>0</v>
          </cell>
          <cell r="W15" t="str">
            <v/>
          </cell>
          <cell r="AB15">
            <v>0</v>
          </cell>
        </row>
        <row r="16">
          <cell r="S16">
            <v>0</v>
          </cell>
          <cell r="W16" t="str">
            <v/>
          </cell>
          <cell r="AB16">
            <v>0</v>
          </cell>
        </row>
        <row r="17">
          <cell r="S17">
            <v>0</v>
          </cell>
          <cell r="W17" t="str">
            <v/>
          </cell>
          <cell r="AB17">
            <v>0</v>
          </cell>
        </row>
        <row r="18">
          <cell r="S18">
            <v>0</v>
          </cell>
          <cell r="W18" t="str">
            <v/>
          </cell>
          <cell r="AB18">
            <v>0</v>
          </cell>
        </row>
        <row r="19">
          <cell r="S19">
            <v>0</v>
          </cell>
          <cell r="W19" t="str">
            <v/>
          </cell>
          <cell r="AB19">
            <v>0</v>
          </cell>
        </row>
        <row r="20">
          <cell r="S20">
            <v>0</v>
          </cell>
          <cell r="W20" t="str">
            <v/>
          </cell>
          <cell r="AB20">
            <v>0</v>
          </cell>
        </row>
        <row r="21">
          <cell r="S21">
            <v>0</v>
          </cell>
          <cell r="W21" t="str">
            <v/>
          </cell>
          <cell r="AB21">
            <v>0</v>
          </cell>
        </row>
        <row r="22">
          <cell r="S22">
            <v>0</v>
          </cell>
          <cell r="W22" t="str">
            <v/>
          </cell>
          <cell r="AB22">
            <v>0</v>
          </cell>
        </row>
        <row r="23">
          <cell r="S23">
            <v>0</v>
          </cell>
          <cell r="W23" t="str">
            <v/>
          </cell>
          <cell r="AB23">
            <v>0</v>
          </cell>
        </row>
        <row r="24">
          <cell r="S24">
            <v>0</v>
          </cell>
          <cell r="W24" t="str">
            <v/>
          </cell>
          <cell r="AB24">
            <v>0</v>
          </cell>
        </row>
        <row r="25">
          <cell r="S25">
            <v>0</v>
          </cell>
          <cell r="W25" t="str">
            <v/>
          </cell>
          <cell r="AB25">
            <v>0</v>
          </cell>
        </row>
        <row r="26">
          <cell r="S26">
            <v>0</v>
          </cell>
          <cell r="W26" t="str">
            <v/>
          </cell>
          <cell r="AB26">
            <v>0</v>
          </cell>
        </row>
        <row r="27">
          <cell r="S27">
            <v>0</v>
          </cell>
          <cell r="W27" t="str">
            <v/>
          </cell>
          <cell r="AB27">
            <v>0</v>
          </cell>
        </row>
        <row r="28">
          <cell r="S28">
            <v>0</v>
          </cell>
          <cell r="W28" t="str">
            <v/>
          </cell>
          <cell r="AB28">
            <v>0</v>
          </cell>
        </row>
        <row r="29">
          <cell r="S29">
            <v>0</v>
          </cell>
          <cell r="W29" t="str">
            <v/>
          </cell>
          <cell r="AB29">
            <v>0</v>
          </cell>
        </row>
        <row r="30">
          <cell r="S30">
            <v>0</v>
          </cell>
          <cell r="W30" t="str">
            <v/>
          </cell>
          <cell r="AB30">
            <v>0</v>
          </cell>
        </row>
        <row r="31">
          <cell r="S31">
            <v>0</v>
          </cell>
          <cell r="W31" t="str">
            <v/>
          </cell>
          <cell r="AB31">
            <v>0</v>
          </cell>
        </row>
        <row r="32">
          <cell r="S32">
            <v>0</v>
          </cell>
          <cell r="W32" t="str">
            <v/>
          </cell>
          <cell r="AB32">
            <v>0</v>
          </cell>
        </row>
        <row r="33">
          <cell r="S33">
            <v>0</v>
          </cell>
          <cell r="W33" t="str">
            <v/>
          </cell>
          <cell r="AB33">
            <v>0</v>
          </cell>
        </row>
        <row r="34">
          <cell r="S34">
            <v>0</v>
          </cell>
          <cell r="W34" t="str">
            <v/>
          </cell>
          <cell r="AB34">
            <v>0</v>
          </cell>
        </row>
        <row r="35">
          <cell r="S35">
            <v>0</v>
          </cell>
          <cell r="W35" t="str">
            <v/>
          </cell>
          <cell r="AB35">
            <v>0</v>
          </cell>
        </row>
        <row r="36">
          <cell r="S36">
            <v>0</v>
          </cell>
          <cell r="W36" t="str">
            <v/>
          </cell>
          <cell r="AB36">
            <v>0</v>
          </cell>
        </row>
        <row r="37">
          <cell r="S37">
            <v>0</v>
          </cell>
          <cell r="W37" t="str">
            <v/>
          </cell>
          <cell r="AB37">
            <v>0</v>
          </cell>
        </row>
        <row r="38">
          <cell r="S38">
            <v>0</v>
          </cell>
          <cell r="W38" t="str">
            <v/>
          </cell>
          <cell r="AB38">
            <v>0</v>
          </cell>
        </row>
        <row r="39">
          <cell r="S39">
            <v>0</v>
          </cell>
          <cell r="W39" t="str">
            <v/>
          </cell>
          <cell r="AB39">
            <v>0</v>
          </cell>
        </row>
        <row r="40">
          <cell r="S40">
            <v>0</v>
          </cell>
          <cell r="W40" t="str">
            <v/>
          </cell>
          <cell r="AB40">
            <v>0</v>
          </cell>
        </row>
        <row r="41">
          <cell r="S41">
            <v>0</v>
          </cell>
          <cell r="W41" t="str">
            <v/>
          </cell>
          <cell r="AB41">
            <v>0</v>
          </cell>
        </row>
        <row r="42">
          <cell r="S42">
            <v>0</v>
          </cell>
          <cell r="W42" t="str">
            <v/>
          </cell>
          <cell r="AB42">
            <v>0</v>
          </cell>
        </row>
        <row r="43">
          <cell r="S43">
            <v>0</v>
          </cell>
          <cell r="W43" t="str">
            <v/>
          </cell>
          <cell r="AB43">
            <v>0</v>
          </cell>
        </row>
        <row r="44">
          <cell r="S44">
            <v>0</v>
          </cell>
          <cell r="W44" t="str">
            <v/>
          </cell>
          <cell r="AB44">
            <v>0</v>
          </cell>
        </row>
        <row r="45">
          <cell r="S45">
            <v>0</v>
          </cell>
          <cell r="W45" t="str">
            <v/>
          </cell>
          <cell r="AB45">
            <v>0</v>
          </cell>
        </row>
        <row r="46">
          <cell r="S46">
            <v>0</v>
          </cell>
          <cell r="W46" t="str">
            <v/>
          </cell>
          <cell r="AB46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>
        <row r="7">
          <cell r="G7">
            <v>0</v>
          </cell>
        </row>
      </sheetData>
      <sheetData sheetId="67">
        <row r="7">
          <cell r="G7">
            <v>0</v>
          </cell>
        </row>
      </sheetData>
      <sheetData sheetId="68">
        <row r="7">
          <cell r="G7">
            <v>90630501172</v>
          </cell>
        </row>
      </sheetData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MENP"/>
      <sheetName val="A-03"/>
      <sheetName val="A-06"/>
      <sheetName val="Mz-12"/>
      <sheetName val="Mz-03"/>
      <sheetName val="Mz-06"/>
      <sheetName val="TB"/>
      <sheetName val="os"/>
      <sheetName val="MG"/>
      <sheetName val="FR-03"/>
      <sheetName val="FR-06"/>
      <sheetName val="CF_04"/>
      <sheetName val="WTB-3"/>
      <sheetName val="WTB-6"/>
      <sheetName val="AJE04"/>
      <sheetName val="RJE04"/>
      <sheetName val="DefT"/>
      <sheetName val="PL for Tax"/>
      <sheetName val="WPL"/>
      <sheetName val="RN"/>
      <sheetName val="SHE"/>
      <sheetName val="Inv"/>
      <sheetName val="AJE-RJE-2003"/>
      <sheetName val="Rec"/>
      <sheetName val="3000 C&amp;B"/>
      <sheetName val="3100 MS"/>
      <sheetName val="3200 TR"/>
      <sheetName val="3400 Inv"/>
      <sheetName val="3500 OA"/>
      <sheetName val="3700 Invest"/>
      <sheetName val="3800 FA"/>
      <sheetName val="4000 TP"/>
      <sheetName val="4100 OL"/>
      <sheetName val="4200 Bor"/>
      <sheetName val="4500 Inc Tax"/>
      <sheetName val="4800 ETB"/>
      <sheetName val="5000 Equ "/>
      <sheetName val="BD PL"/>
      <sheetName val="6000 S"/>
      <sheetName val="6100 COGS"/>
      <sheetName val="6200 non op"/>
      <sheetName val="6300 opex"/>
      <sheetName val="6500 Finex"/>
      <sheetName val="6600 Extra"/>
      <sheetName val="aje&amp;rje"/>
      <sheetName val="equity mov 311202"/>
      <sheetName val="Rates son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SRK"/>
    </sheetNames>
    <sheetDataSet>
      <sheetData sheetId="0" refreshError="1">
        <row r="1">
          <cell r="A1" t="str">
            <v>KAPAT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giler"/>
      <sheetName val="PrimData"/>
      <sheetName val="SigortalıAdet"/>
      <sheetName val="TemData"/>
      <sheetName val="Detay"/>
      <sheetName val="Hayat"/>
      <sheetName val="Kasko"/>
      <sheetName val="Trafik"/>
      <sheetName val="ZKFK"/>
      <sheetName val="Uyarılar"/>
      <sheetName val="Açıklamalar"/>
    </sheetNames>
    <sheetDataSet>
      <sheetData sheetId="0"/>
      <sheetData sheetId="1">
        <row r="1">
          <cell r="D1" t="str">
            <v>Yenileme</v>
          </cell>
          <cell r="L1" t="str">
            <v>PrimAdetBransKodu</v>
          </cell>
          <cell r="M1" t="str">
            <v>UretimTipi</v>
          </cell>
          <cell r="N1" t="str">
            <v>Prim</v>
          </cell>
        </row>
        <row r="2">
          <cell r="D2" t="str">
            <v>Yeni iş</v>
          </cell>
          <cell r="L2">
            <v>716</v>
          </cell>
          <cell r="M2" t="str">
            <v>Direkt</v>
          </cell>
          <cell r="N2">
            <v>12303153.75</v>
          </cell>
        </row>
        <row r="3">
          <cell r="D3" t="str">
            <v>Yeni iş</v>
          </cell>
          <cell r="L3">
            <v>717</v>
          </cell>
          <cell r="M3" t="str">
            <v>Direkt</v>
          </cell>
          <cell r="N3">
            <v>290652568.0905</v>
          </cell>
        </row>
        <row r="4">
          <cell r="D4" t="str">
            <v>Yeni iş</v>
          </cell>
          <cell r="L4">
            <v>750</v>
          </cell>
          <cell r="M4" t="str">
            <v>Direkt</v>
          </cell>
          <cell r="N4">
            <v>2301420.31</v>
          </cell>
        </row>
        <row r="5">
          <cell r="D5" t="str">
            <v>Yeni iş</v>
          </cell>
          <cell r="L5">
            <v>760</v>
          </cell>
          <cell r="M5" t="str">
            <v>Direkt</v>
          </cell>
          <cell r="N5">
            <v>481540.49</v>
          </cell>
        </row>
        <row r="6">
          <cell r="D6" t="str">
            <v>Yeni iş</v>
          </cell>
          <cell r="L6">
            <v>716</v>
          </cell>
          <cell r="M6" t="str">
            <v>Direkt</v>
          </cell>
          <cell r="N6">
            <v>-41.1</v>
          </cell>
        </row>
        <row r="7">
          <cell r="D7" t="str">
            <v>Yeni iş</v>
          </cell>
          <cell r="L7">
            <v>717</v>
          </cell>
          <cell r="M7" t="str">
            <v>Direkt</v>
          </cell>
          <cell r="N7">
            <v>-762.32</v>
          </cell>
        </row>
        <row r="8">
          <cell r="D8" t="str">
            <v>Yeni iş</v>
          </cell>
          <cell r="L8">
            <v>750</v>
          </cell>
          <cell r="M8" t="str">
            <v>Direkt</v>
          </cell>
          <cell r="N8">
            <v>-7.14</v>
          </cell>
        </row>
        <row r="9">
          <cell r="D9" t="str">
            <v>Yeni iş</v>
          </cell>
          <cell r="L9">
            <v>760</v>
          </cell>
          <cell r="M9" t="str">
            <v>Direkt</v>
          </cell>
          <cell r="N9">
            <v>-1.64</v>
          </cell>
        </row>
        <row r="10">
          <cell r="D10" t="str">
            <v>Yeni iş</v>
          </cell>
          <cell r="L10">
            <v>716</v>
          </cell>
          <cell r="M10" t="str">
            <v>Direkt</v>
          </cell>
          <cell r="N10">
            <v>830621.47</v>
          </cell>
        </row>
        <row r="11">
          <cell r="D11" t="str">
            <v>Yeni iş</v>
          </cell>
          <cell r="L11">
            <v>717</v>
          </cell>
          <cell r="M11" t="str">
            <v>Direkt</v>
          </cell>
          <cell r="N11">
            <v>17693337.16</v>
          </cell>
        </row>
        <row r="12">
          <cell r="D12" t="str">
            <v>Yeni iş</v>
          </cell>
          <cell r="L12">
            <v>750</v>
          </cell>
          <cell r="M12" t="str">
            <v>Direkt</v>
          </cell>
          <cell r="N12">
            <v>146632.75</v>
          </cell>
        </row>
        <row r="13">
          <cell r="D13" t="str">
            <v>Yeni iş</v>
          </cell>
          <cell r="L13">
            <v>760</v>
          </cell>
          <cell r="M13" t="str">
            <v>Direkt</v>
          </cell>
          <cell r="N13">
            <v>33787.550000000003</v>
          </cell>
        </row>
        <row r="14">
          <cell r="D14" t="str">
            <v>Yeni iş</v>
          </cell>
          <cell r="L14">
            <v>716</v>
          </cell>
          <cell r="M14" t="str">
            <v>Direkt</v>
          </cell>
          <cell r="N14">
            <v>57484.41</v>
          </cell>
        </row>
        <row r="15">
          <cell r="D15" t="str">
            <v>Yeni iş</v>
          </cell>
          <cell r="L15">
            <v>717</v>
          </cell>
          <cell r="M15" t="str">
            <v>Direkt</v>
          </cell>
          <cell r="N15">
            <v>3554015.34</v>
          </cell>
        </row>
        <row r="16">
          <cell r="D16" t="str">
            <v>Yeni iş</v>
          </cell>
          <cell r="L16">
            <v>750</v>
          </cell>
          <cell r="M16" t="str">
            <v>Direkt</v>
          </cell>
          <cell r="N16">
            <v>29670.17</v>
          </cell>
        </row>
        <row r="17">
          <cell r="D17" t="str">
            <v>Yeni iş</v>
          </cell>
          <cell r="L17">
            <v>760</v>
          </cell>
          <cell r="M17" t="str">
            <v>Direkt</v>
          </cell>
          <cell r="N17">
            <v>6318.91</v>
          </cell>
        </row>
        <row r="18">
          <cell r="D18" t="str">
            <v>Yeni iş</v>
          </cell>
          <cell r="L18">
            <v>716</v>
          </cell>
          <cell r="M18" t="str">
            <v>Direkt</v>
          </cell>
          <cell r="N18">
            <v>376.03</v>
          </cell>
        </row>
        <row r="19">
          <cell r="D19" t="str">
            <v>Yeni iş</v>
          </cell>
          <cell r="L19">
            <v>717</v>
          </cell>
          <cell r="M19" t="str">
            <v>Direkt</v>
          </cell>
          <cell r="N19">
            <v>7661.1</v>
          </cell>
        </row>
        <row r="20">
          <cell r="D20" t="str">
            <v>Yeni iş</v>
          </cell>
          <cell r="L20">
            <v>750</v>
          </cell>
          <cell r="M20" t="str">
            <v>Direkt</v>
          </cell>
          <cell r="N20">
            <v>69.62</v>
          </cell>
        </row>
        <row r="21">
          <cell r="D21" t="str">
            <v>Yeni iş</v>
          </cell>
          <cell r="L21">
            <v>760</v>
          </cell>
          <cell r="M21" t="str">
            <v>Direkt</v>
          </cell>
          <cell r="N21">
            <v>14.04</v>
          </cell>
        </row>
        <row r="22">
          <cell r="D22" t="str">
            <v>Yeni iş</v>
          </cell>
          <cell r="L22">
            <v>716</v>
          </cell>
          <cell r="M22" t="str">
            <v>Direkt</v>
          </cell>
          <cell r="N22">
            <v>1079790.07</v>
          </cell>
        </row>
        <row r="23">
          <cell r="D23" t="str">
            <v>Yeni iş</v>
          </cell>
          <cell r="L23">
            <v>717</v>
          </cell>
          <cell r="M23" t="str">
            <v>Direkt</v>
          </cell>
          <cell r="N23">
            <v>62822234.520000003</v>
          </cell>
        </row>
        <row r="24">
          <cell r="D24" t="str">
            <v>Yeni iş</v>
          </cell>
          <cell r="L24">
            <v>750</v>
          </cell>
          <cell r="M24" t="str">
            <v>Direkt</v>
          </cell>
          <cell r="N24">
            <v>296103.42</v>
          </cell>
        </row>
        <row r="25">
          <cell r="D25" t="str">
            <v>Yeni iş</v>
          </cell>
          <cell r="L25">
            <v>760</v>
          </cell>
          <cell r="M25" t="str">
            <v>Direkt</v>
          </cell>
          <cell r="N25">
            <v>91553.89</v>
          </cell>
        </row>
        <row r="26">
          <cell r="D26" t="str">
            <v>Yeni iş</v>
          </cell>
          <cell r="L26">
            <v>716</v>
          </cell>
          <cell r="M26" t="str">
            <v>Direkt</v>
          </cell>
          <cell r="N26">
            <v>122893.49</v>
          </cell>
        </row>
        <row r="27">
          <cell r="D27" t="str">
            <v>Yeni iş</v>
          </cell>
          <cell r="L27">
            <v>717</v>
          </cell>
          <cell r="M27" t="str">
            <v>Direkt</v>
          </cell>
          <cell r="N27">
            <v>1378221.29</v>
          </cell>
        </row>
        <row r="28">
          <cell r="D28" t="str">
            <v>Yeni iş</v>
          </cell>
          <cell r="L28">
            <v>750</v>
          </cell>
          <cell r="M28" t="str">
            <v>Direkt</v>
          </cell>
          <cell r="N28">
            <v>31168.15</v>
          </cell>
        </row>
        <row r="29">
          <cell r="D29" t="str">
            <v>Yeni iş</v>
          </cell>
          <cell r="L29">
            <v>760</v>
          </cell>
          <cell r="M29" t="str">
            <v>Direkt</v>
          </cell>
          <cell r="N29">
            <v>1453.49</v>
          </cell>
        </row>
        <row r="30">
          <cell r="D30" t="str">
            <v>Yeni iş</v>
          </cell>
          <cell r="L30">
            <v>716</v>
          </cell>
          <cell r="M30" t="str">
            <v>Direkt</v>
          </cell>
          <cell r="N30">
            <v>142856.53</v>
          </cell>
        </row>
        <row r="31">
          <cell r="D31" t="str">
            <v>Yeni iş</v>
          </cell>
          <cell r="L31">
            <v>717</v>
          </cell>
          <cell r="M31" t="str">
            <v>Direkt</v>
          </cell>
          <cell r="N31">
            <v>4431761.04</v>
          </cell>
        </row>
        <row r="32">
          <cell r="D32" t="str">
            <v>Yeni iş</v>
          </cell>
          <cell r="L32">
            <v>750</v>
          </cell>
          <cell r="M32" t="str">
            <v>Direkt</v>
          </cell>
          <cell r="N32">
            <v>14743.29</v>
          </cell>
        </row>
        <row r="33">
          <cell r="D33" t="str">
            <v>Yeni iş</v>
          </cell>
          <cell r="L33">
            <v>760</v>
          </cell>
          <cell r="M33" t="str">
            <v>Direkt</v>
          </cell>
          <cell r="N33">
            <v>1992.17</v>
          </cell>
        </row>
        <row r="34">
          <cell r="D34" t="str">
            <v>Yeni iş</v>
          </cell>
          <cell r="L34">
            <v>716</v>
          </cell>
          <cell r="M34" t="str">
            <v>Direkt</v>
          </cell>
          <cell r="N34">
            <v>30668.76</v>
          </cell>
        </row>
        <row r="35">
          <cell r="D35" t="str">
            <v>Yeni iş</v>
          </cell>
          <cell r="L35">
            <v>717</v>
          </cell>
          <cell r="M35" t="str">
            <v>Direkt</v>
          </cell>
          <cell r="N35">
            <v>325394.44</v>
          </cell>
        </row>
        <row r="36">
          <cell r="D36" t="str">
            <v>Yeni iş</v>
          </cell>
          <cell r="L36">
            <v>750</v>
          </cell>
          <cell r="M36" t="str">
            <v>Direkt</v>
          </cell>
          <cell r="N36">
            <v>6813.11</v>
          </cell>
        </row>
        <row r="37">
          <cell r="D37" t="str">
            <v>Yeni iş</v>
          </cell>
          <cell r="L37">
            <v>760</v>
          </cell>
          <cell r="M37" t="str">
            <v>Direkt</v>
          </cell>
          <cell r="N37">
            <v>210.12</v>
          </cell>
        </row>
        <row r="38">
          <cell r="D38" t="str">
            <v>Yeni iş</v>
          </cell>
          <cell r="L38">
            <v>716</v>
          </cell>
          <cell r="M38" t="str">
            <v>Direkt</v>
          </cell>
          <cell r="N38">
            <v>46730.15</v>
          </cell>
        </row>
        <row r="39">
          <cell r="D39" t="str">
            <v>Yeni iş</v>
          </cell>
          <cell r="L39">
            <v>717</v>
          </cell>
          <cell r="M39" t="str">
            <v>Direkt</v>
          </cell>
          <cell r="N39">
            <v>598674.06000000006</v>
          </cell>
        </row>
        <row r="40">
          <cell r="D40" t="str">
            <v>Yeni iş</v>
          </cell>
          <cell r="L40">
            <v>750</v>
          </cell>
          <cell r="M40" t="str">
            <v>Direkt</v>
          </cell>
          <cell r="N40">
            <v>2652.91</v>
          </cell>
        </row>
        <row r="41">
          <cell r="D41" t="str">
            <v>Yeni iş</v>
          </cell>
          <cell r="L41">
            <v>760</v>
          </cell>
          <cell r="M41" t="str">
            <v>Direkt</v>
          </cell>
          <cell r="N41">
            <v>342.8</v>
          </cell>
        </row>
        <row r="42">
          <cell r="D42" t="str">
            <v>Yeni iş</v>
          </cell>
          <cell r="L42">
            <v>716</v>
          </cell>
          <cell r="M42" t="str">
            <v>Direkt</v>
          </cell>
          <cell r="N42">
            <v>73325.039999999994</v>
          </cell>
        </row>
        <row r="43">
          <cell r="D43" t="str">
            <v>Yeni iş</v>
          </cell>
          <cell r="L43">
            <v>717</v>
          </cell>
          <cell r="M43" t="str">
            <v>Direkt</v>
          </cell>
          <cell r="N43">
            <v>1048752.9099999999</v>
          </cell>
        </row>
        <row r="44">
          <cell r="D44" t="str">
            <v>Yeni iş</v>
          </cell>
          <cell r="L44">
            <v>750</v>
          </cell>
          <cell r="M44" t="str">
            <v>Direkt</v>
          </cell>
          <cell r="N44">
            <v>35137.07</v>
          </cell>
        </row>
        <row r="45">
          <cell r="D45" t="str">
            <v>Yeni iş</v>
          </cell>
          <cell r="L45">
            <v>760</v>
          </cell>
          <cell r="M45" t="str">
            <v>Direkt</v>
          </cell>
          <cell r="N45">
            <v>171.03</v>
          </cell>
        </row>
        <row r="46">
          <cell r="D46" t="str">
            <v>Yeni iş</v>
          </cell>
          <cell r="L46">
            <v>716</v>
          </cell>
          <cell r="M46" t="str">
            <v>Direkt</v>
          </cell>
          <cell r="N46">
            <v>117304.1</v>
          </cell>
        </row>
        <row r="47">
          <cell r="D47" t="str">
            <v>Yeni iş</v>
          </cell>
          <cell r="L47">
            <v>717</v>
          </cell>
          <cell r="M47" t="str">
            <v>Direkt</v>
          </cell>
          <cell r="N47">
            <v>1462754.63</v>
          </cell>
        </row>
        <row r="48">
          <cell r="D48" t="str">
            <v>Yeni iş</v>
          </cell>
          <cell r="L48">
            <v>750</v>
          </cell>
          <cell r="M48" t="str">
            <v>Direkt</v>
          </cell>
          <cell r="N48">
            <v>1238.9000000000001</v>
          </cell>
        </row>
        <row r="49">
          <cell r="D49" t="str">
            <v>Yeni iş</v>
          </cell>
          <cell r="L49">
            <v>760</v>
          </cell>
          <cell r="M49" t="str">
            <v>Direkt</v>
          </cell>
          <cell r="N49">
            <v>378</v>
          </cell>
        </row>
        <row r="50">
          <cell r="D50" t="str">
            <v>Yeni iş</v>
          </cell>
          <cell r="L50">
            <v>716</v>
          </cell>
          <cell r="M50" t="str">
            <v>Direkt</v>
          </cell>
          <cell r="N50">
            <v>1441632.99</v>
          </cell>
        </row>
        <row r="51">
          <cell r="D51" t="str">
            <v>Yeni iş</v>
          </cell>
          <cell r="L51">
            <v>717</v>
          </cell>
          <cell r="M51" t="str">
            <v>Direkt</v>
          </cell>
          <cell r="N51">
            <v>32957891.929000001</v>
          </cell>
        </row>
        <row r="52">
          <cell r="D52" t="str">
            <v>Yeni iş</v>
          </cell>
          <cell r="L52">
            <v>750</v>
          </cell>
          <cell r="M52" t="str">
            <v>Direkt</v>
          </cell>
          <cell r="N52">
            <v>265415.32</v>
          </cell>
        </row>
        <row r="53">
          <cell r="D53" t="str">
            <v>Yeni iş</v>
          </cell>
          <cell r="L53">
            <v>760</v>
          </cell>
          <cell r="M53" t="str">
            <v>Direkt</v>
          </cell>
          <cell r="N53">
            <v>46926.5</v>
          </cell>
        </row>
        <row r="54">
          <cell r="D54" t="str">
            <v>Yeni iş</v>
          </cell>
          <cell r="L54">
            <v>716</v>
          </cell>
          <cell r="M54" t="str">
            <v>Direkt</v>
          </cell>
          <cell r="N54">
            <v>6257.91</v>
          </cell>
        </row>
        <row r="55">
          <cell r="D55" t="str">
            <v>Yeni iş</v>
          </cell>
          <cell r="L55">
            <v>717</v>
          </cell>
          <cell r="M55" t="str">
            <v>Direkt</v>
          </cell>
          <cell r="N55">
            <v>85907.37</v>
          </cell>
        </row>
        <row r="56">
          <cell r="D56" t="str">
            <v>Yeni iş</v>
          </cell>
          <cell r="L56">
            <v>750</v>
          </cell>
          <cell r="M56" t="str">
            <v>Direkt</v>
          </cell>
          <cell r="N56">
            <v>874.92</v>
          </cell>
        </row>
        <row r="57">
          <cell r="D57" t="str">
            <v>Yeni iş</v>
          </cell>
          <cell r="L57">
            <v>760</v>
          </cell>
          <cell r="M57" t="str">
            <v>Direkt</v>
          </cell>
          <cell r="N57">
            <v>168.44</v>
          </cell>
        </row>
        <row r="58">
          <cell r="D58" t="str">
            <v>Yeni iş</v>
          </cell>
          <cell r="L58">
            <v>716</v>
          </cell>
          <cell r="M58" t="str">
            <v>Direkt</v>
          </cell>
          <cell r="N58">
            <v>8878.33</v>
          </cell>
        </row>
        <row r="59">
          <cell r="D59" t="str">
            <v>Yeni iş</v>
          </cell>
          <cell r="L59">
            <v>717</v>
          </cell>
          <cell r="M59" t="str">
            <v>Direkt</v>
          </cell>
          <cell r="N59">
            <v>368780.57</v>
          </cell>
        </row>
        <row r="60">
          <cell r="D60" t="str">
            <v>Yeni iş</v>
          </cell>
          <cell r="L60">
            <v>750</v>
          </cell>
          <cell r="M60" t="str">
            <v>Direkt</v>
          </cell>
          <cell r="N60">
            <v>3627.89</v>
          </cell>
        </row>
        <row r="61">
          <cell r="D61" t="str">
            <v>Yeni iş</v>
          </cell>
          <cell r="L61">
            <v>760</v>
          </cell>
          <cell r="M61" t="str">
            <v>Direkt</v>
          </cell>
          <cell r="N61">
            <v>646.61</v>
          </cell>
        </row>
        <row r="62">
          <cell r="D62" t="str">
            <v>Yeni iş</v>
          </cell>
          <cell r="L62">
            <v>716</v>
          </cell>
          <cell r="M62" t="str">
            <v>Direkt</v>
          </cell>
          <cell r="N62">
            <v>331756.89</v>
          </cell>
        </row>
        <row r="63">
          <cell r="D63" t="str">
            <v>Yeni iş</v>
          </cell>
          <cell r="L63">
            <v>717</v>
          </cell>
          <cell r="M63" t="str">
            <v>Direkt</v>
          </cell>
          <cell r="N63">
            <v>18261427.59</v>
          </cell>
        </row>
        <row r="64">
          <cell r="D64" t="str">
            <v>Yeni iş</v>
          </cell>
          <cell r="L64">
            <v>750</v>
          </cell>
          <cell r="M64" t="str">
            <v>Direkt</v>
          </cell>
          <cell r="N64">
            <v>116732.67</v>
          </cell>
        </row>
        <row r="65">
          <cell r="D65" t="str">
            <v>Yeni iş</v>
          </cell>
          <cell r="L65">
            <v>760</v>
          </cell>
          <cell r="M65" t="str">
            <v>Direkt</v>
          </cell>
          <cell r="N65">
            <v>15890.9</v>
          </cell>
        </row>
        <row r="66">
          <cell r="D66" t="str">
            <v>Yeni iş</v>
          </cell>
          <cell r="L66">
            <v>716</v>
          </cell>
          <cell r="M66" t="str">
            <v>Direkt</v>
          </cell>
          <cell r="N66">
            <v>121025.3</v>
          </cell>
        </row>
        <row r="67">
          <cell r="D67" t="str">
            <v>Yeni iş</v>
          </cell>
          <cell r="L67">
            <v>717</v>
          </cell>
          <cell r="M67" t="str">
            <v>Direkt</v>
          </cell>
          <cell r="N67">
            <v>2069533.59</v>
          </cell>
        </row>
        <row r="68">
          <cell r="D68" t="str">
            <v>Yeni iş</v>
          </cell>
          <cell r="L68">
            <v>750</v>
          </cell>
          <cell r="M68" t="str">
            <v>Direkt</v>
          </cell>
          <cell r="N68">
            <v>3287.36</v>
          </cell>
        </row>
        <row r="69">
          <cell r="D69" t="str">
            <v>Yeni iş</v>
          </cell>
          <cell r="L69">
            <v>760</v>
          </cell>
          <cell r="M69" t="str">
            <v>Direkt</v>
          </cell>
          <cell r="N69">
            <v>746.9</v>
          </cell>
        </row>
        <row r="70">
          <cell r="D70" t="str">
            <v>Yeni iş</v>
          </cell>
          <cell r="L70">
            <v>716</v>
          </cell>
          <cell r="M70" t="str">
            <v>Direkt</v>
          </cell>
          <cell r="N70">
            <v>284519.86</v>
          </cell>
        </row>
        <row r="71">
          <cell r="D71" t="str">
            <v>Yeni iş</v>
          </cell>
          <cell r="L71">
            <v>717</v>
          </cell>
          <cell r="M71" t="str">
            <v>Direkt</v>
          </cell>
          <cell r="N71">
            <v>9932680.2200000007</v>
          </cell>
        </row>
        <row r="72">
          <cell r="D72" t="str">
            <v>Yeni iş</v>
          </cell>
          <cell r="L72">
            <v>750</v>
          </cell>
          <cell r="M72" t="str">
            <v>Direkt</v>
          </cell>
          <cell r="N72">
            <v>17401.62</v>
          </cell>
        </row>
        <row r="73">
          <cell r="D73" t="str">
            <v>Yeni iş</v>
          </cell>
          <cell r="L73">
            <v>760</v>
          </cell>
          <cell r="M73" t="str">
            <v>Direkt</v>
          </cell>
          <cell r="N73">
            <v>3174.67</v>
          </cell>
        </row>
        <row r="74">
          <cell r="D74" t="str">
            <v>Yeni iş</v>
          </cell>
          <cell r="L74">
            <v>716</v>
          </cell>
          <cell r="M74" t="str">
            <v>Direkt</v>
          </cell>
          <cell r="N74">
            <v>2390.48</v>
          </cell>
        </row>
        <row r="75">
          <cell r="D75" t="str">
            <v>Yeni iş</v>
          </cell>
          <cell r="L75">
            <v>717</v>
          </cell>
          <cell r="M75" t="str">
            <v>Direkt</v>
          </cell>
          <cell r="N75">
            <v>158596.34</v>
          </cell>
        </row>
        <row r="76">
          <cell r="D76" t="str">
            <v>Yeni iş</v>
          </cell>
          <cell r="L76">
            <v>750</v>
          </cell>
          <cell r="M76" t="str">
            <v>Direkt</v>
          </cell>
          <cell r="N76">
            <v>137.76</v>
          </cell>
        </row>
        <row r="77">
          <cell r="D77" t="str">
            <v>Yeni iş</v>
          </cell>
          <cell r="L77">
            <v>760</v>
          </cell>
          <cell r="M77" t="str">
            <v>Direkt</v>
          </cell>
          <cell r="N77">
            <v>64.14</v>
          </cell>
        </row>
        <row r="78">
          <cell r="D78" t="str">
            <v>Yeni iş</v>
          </cell>
          <cell r="L78">
            <v>716</v>
          </cell>
          <cell r="M78" t="str">
            <v>Direkt</v>
          </cell>
          <cell r="N78">
            <v>7860.36</v>
          </cell>
        </row>
        <row r="79">
          <cell r="D79" t="str">
            <v>Yeni iş</v>
          </cell>
          <cell r="L79">
            <v>717</v>
          </cell>
          <cell r="M79" t="str">
            <v>Direkt</v>
          </cell>
          <cell r="N79">
            <v>363777.43</v>
          </cell>
        </row>
        <row r="80">
          <cell r="D80" t="str">
            <v>Yeni iş</v>
          </cell>
          <cell r="L80">
            <v>750</v>
          </cell>
          <cell r="M80" t="str">
            <v>Direkt</v>
          </cell>
          <cell r="N80">
            <v>1508.27</v>
          </cell>
        </row>
        <row r="81">
          <cell r="D81" t="str">
            <v>Yeni iş</v>
          </cell>
          <cell r="L81">
            <v>760</v>
          </cell>
          <cell r="M81" t="str">
            <v>Direkt</v>
          </cell>
          <cell r="N81">
            <v>247.95</v>
          </cell>
        </row>
        <row r="82">
          <cell r="D82" t="str">
            <v>Yeni iş</v>
          </cell>
          <cell r="L82">
            <v>716</v>
          </cell>
          <cell r="M82" t="str">
            <v>Direkt</v>
          </cell>
          <cell r="N82">
            <v>0</v>
          </cell>
        </row>
        <row r="83">
          <cell r="D83" t="str">
            <v>Yeni iş</v>
          </cell>
          <cell r="L83">
            <v>717</v>
          </cell>
          <cell r="M83" t="str">
            <v>Direkt</v>
          </cell>
          <cell r="N83">
            <v>2036880.47</v>
          </cell>
        </row>
        <row r="84">
          <cell r="D84" t="str">
            <v>Yeni iş</v>
          </cell>
          <cell r="L84">
            <v>750</v>
          </cell>
          <cell r="M84" t="str">
            <v>Direkt</v>
          </cell>
          <cell r="N84">
            <v>0</v>
          </cell>
        </row>
        <row r="85">
          <cell r="D85" t="str">
            <v>Yeni iş</v>
          </cell>
          <cell r="L85">
            <v>760</v>
          </cell>
          <cell r="M85" t="str">
            <v>Direkt</v>
          </cell>
          <cell r="N85">
            <v>2027.26</v>
          </cell>
        </row>
        <row r="86">
          <cell r="D86" t="str">
            <v>Yeni iş</v>
          </cell>
          <cell r="L86">
            <v>716</v>
          </cell>
          <cell r="M86" t="str">
            <v>Direkt</v>
          </cell>
          <cell r="N86">
            <v>100</v>
          </cell>
        </row>
        <row r="87">
          <cell r="D87" t="str">
            <v>Yeni iş</v>
          </cell>
          <cell r="L87">
            <v>717</v>
          </cell>
          <cell r="M87" t="str">
            <v>Direkt</v>
          </cell>
          <cell r="N87">
            <v>8058921.9500000002</v>
          </cell>
        </row>
        <row r="88">
          <cell r="D88" t="str">
            <v>Yeni iş</v>
          </cell>
          <cell r="L88">
            <v>750</v>
          </cell>
          <cell r="M88" t="str">
            <v>Direkt</v>
          </cell>
          <cell r="N88">
            <v>0</v>
          </cell>
        </row>
        <row r="89">
          <cell r="D89" t="str">
            <v>Yeni iş</v>
          </cell>
          <cell r="L89">
            <v>760</v>
          </cell>
          <cell r="M89" t="str">
            <v>Direkt</v>
          </cell>
          <cell r="N89">
            <v>7664.48</v>
          </cell>
        </row>
        <row r="90">
          <cell r="D90" t="str">
            <v>Yeni iş</v>
          </cell>
          <cell r="L90">
            <v>716</v>
          </cell>
          <cell r="M90" t="str">
            <v>Direkt</v>
          </cell>
          <cell r="N90">
            <v>3238.6</v>
          </cell>
        </row>
        <row r="91">
          <cell r="D91" t="str">
            <v>Yeni iş</v>
          </cell>
          <cell r="L91">
            <v>717</v>
          </cell>
          <cell r="M91" t="str">
            <v>Direkt</v>
          </cell>
          <cell r="N91">
            <v>645412.74</v>
          </cell>
        </row>
        <row r="92">
          <cell r="D92" t="str">
            <v>Yeni iş</v>
          </cell>
          <cell r="L92">
            <v>750</v>
          </cell>
          <cell r="M92" t="str">
            <v>Direkt</v>
          </cell>
          <cell r="N92">
            <v>6849.78</v>
          </cell>
        </row>
        <row r="93">
          <cell r="D93" t="str">
            <v>Yeni iş</v>
          </cell>
          <cell r="L93">
            <v>760</v>
          </cell>
          <cell r="M93" t="str">
            <v>Direkt</v>
          </cell>
          <cell r="N93">
            <v>417.55</v>
          </cell>
        </row>
        <row r="94">
          <cell r="D94" t="str">
            <v>Yeni iş</v>
          </cell>
          <cell r="L94">
            <v>716</v>
          </cell>
          <cell r="M94" t="str">
            <v>Direkt</v>
          </cell>
          <cell r="N94">
            <v>5694.04</v>
          </cell>
        </row>
        <row r="95">
          <cell r="D95" t="str">
            <v>Yeni iş</v>
          </cell>
          <cell r="L95">
            <v>717</v>
          </cell>
          <cell r="M95" t="str">
            <v>Direkt</v>
          </cell>
          <cell r="N95">
            <v>266772.94</v>
          </cell>
        </row>
        <row r="96">
          <cell r="D96" t="str">
            <v>Yeni iş</v>
          </cell>
          <cell r="L96">
            <v>750</v>
          </cell>
          <cell r="M96" t="str">
            <v>Direkt</v>
          </cell>
          <cell r="N96">
            <v>2757.28</v>
          </cell>
        </row>
        <row r="97">
          <cell r="D97" t="str">
            <v>Yeni iş</v>
          </cell>
          <cell r="L97">
            <v>760</v>
          </cell>
          <cell r="M97" t="str">
            <v>Direkt</v>
          </cell>
          <cell r="N97">
            <v>446</v>
          </cell>
        </row>
        <row r="98">
          <cell r="D98" t="str">
            <v>Yeni iş</v>
          </cell>
          <cell r="L98">
            <v>716</v>
          </cell>
          <cell r="M98" t="str">
            <v>Direkt</v>
          </cell>
          <cell r="N98">
            <v>4838</v>
          </cell>
        </row>
        <row r="99">
          <cell r="D99" t="str">
            <v>Yeni iş</v>
          </cell>
          <cell r="L99">
            <v>717</v>
          </cell>
          <cell r="M99" t="str">
            <v>Direkt</v>
          </cell>
          <cell r="N99">
            <v>60249.87</v>
          </cell>
        </row>
        <row r="100">
          <cell r="D100" t="str">
            <v>Yeni iş</v>
          </cell>
          <cell r="L100">
            <v>750</v>
          </cell>
          <cell r="M100" t="str">
            <v>Direkt</v>
          </cell>
          <cell r="N100">
            <v>224.19</v>
          </cell>
        </row>
        <row r="101">
          <cell r="D101" t="str">
            <v>Yeni iş</v>
          </cell>
          <cell r="L101">
            <v>760</v>
          </cell>
          <cell r="M101" t="str">
            <v>Direkt</v>
          </cell>
          <cell r="N101">
            <v>16</v>
          </cell>
        </row>
        <row r="102">
          <cell r="D102" t="str">
            <v>Yeni iş</v>
          </cell>
          <cell r="L102">
            <v>716</v>
          </cell>
          <cell r="M102" t="str">
            <v>Direkt</v>
          </cell>
          <cell r="N102">
            <v>999615.36</v>
          </cell>
        </row>
        <row r="103">
          <cell r="D103" t="str">
            <v>Yeni iş</v>
          </cell>
          <cell r="L103">
            <v>717</v>
          </cell>
          <cell r="M103" t="str">
            <v>Direkt</v>
          </cell>
          <cell r="N103">
            <v>23162440.039999999</v>
          </cell>
        </row>
        <row r="104">
          <cell r="D104" t="str">
            <v>Yeni iş</v>
          </cell>
          <cell r="L104">
            <v>750</v>
          </cell>
          <cell r="M104" t="str">
            <v>Direkt</v>
          </cell>
          <cell r="N104">
            <v>23636</v>
          </cell>
        </row>
        <row r="105">
          <cell r="D105" t="str">
            <v>Yeni iş</v>
          </cell>
          <cell r="L105">
            <v>760</v>
          </cell>
          <cell r="M105" t="str">
            <v>Direkt</v>
          </cell>
          <cell r="N105">
            <v>4640.6400000000003</v>
          </cell>
        </row>
        <row r="106">
          <cell r="D106" t="str">
            <v>Yeni iş</v>
          </cell>
          <cell r="L106">
            <v>716</v>
          </cell>
          <cell r="M106" t="str">
            <v>Direkt</v>
          </cell>
          <cell r="N106">
            <v>2139269.67</v>
          </cell>
        </row>
        <row r="107">
          <cell r="D107" t="str">
            <v>Yeni iş</v>
          </cell>
          <cell r="L107">
            <v>717</v>
          </cell>
          <cell r="M107" t="str">
            <v>Direkt</v>
          </cell>
          <cell r="N107">
            <v>40062071.939999998</v>
          </cell>
        </row>
        <row r="108">
          <cell r="D108" t="str">
            <v>Yeni iş</v>
          </cell>
          <cell r="L108">
            <v>750</v>
          </cell>
          <cell r="M108" t="str">
            <v>Direkt</v>
          </cell>
          <cell r="N108">
            <v>70382.36</v>
          </cell>
        </row>
        <row r="109">
          <cell r="D109" t="str">
            <v>Yeni iş</v>
          </cell>
          <cell r="L109">
            <v>760</v>
          </cell>
          <cell r="M109" t="str">
            <v>Direkt</v>
          </cell>
          <cell r="N109">
            <v>11841.09</v>
          </cell>
        </row>
        <row r="110">
          <cell r="D110" t="str">
            <v>Yeni iş</v>
          </cell>
          <cell r="L110">
            <v>716</v>
          </cell>
          <cell r="M110" t="str">
            <v>Direkt</v>
          </cell>
          <cell r="N110">
            <v>4800</v>
          </cell>
        </row>
        <row r="111">
          <cell r="D111" t="str">
            <v>Yeni iş</v>
          </cell>
          <cell r="L111">
            <v>717</v>
          </cell>
          <cell r="M111" t="str">
            <v>Direkt</v>
          </cell>
          <cell r="N111">
            <v>192299.03</v>
          </cell>
        </row>
        <row r="112">
          <cell r="D112" t="str">
            <v>Yeni iş</v>
          </cell>
          <cell r="L112">
            <v>750</v>
          </cell>
          <cell r="M112" t="str">
            <v>Direkt</v>
          </cell>
          <cell r="N112">
            <v>433.89</v>
          </cell>
        </row>
        <row r="113">
          <cell r="D113" t="str">
            <v>Yeni iş</v>
          </cell>
          <cell r="L113">
            <v>760</v>
          </cell>
          <cell r="M113" t="str">
            <v>Direkt</v>
          </cell>
          <cell r="N113">
            <v>42</v>
          </cell>
        </row>
        <row r="114">
          <cell r="D114" t="str">
            <v>Yeni iş</v>
          </cell>
          <cell r="L114">
            <v>716</v>
          </cell>
          <cell r="M114" t="str">
            <v>Direkt</v>
          </cell>
          <cell r="N114">
            <v>23834.51</v>
          </cell>
        </row>
        <row r="115">
          <cell r="D115" t="str">
            <v>Yeni iş</v>
          </cell>
          <cell r="L115">
            <v>717</v>
          </cell>
          <cell r="M115" t="str">
            <v>Direkt</v>
          </cell>
          <cell r="N115">
            <v>794052.54</v>
          </cell>
        </row>
        <row r="116">
          <cell r="D116" t="str">
            <v>Yeni iş</v>
          </cell>
          <cell r="L116">
            <v>750</v>
          </cell>
          <cell r="M116" t="str">
            <v>Direkt</v>
          </cell>
          <cell r="N116">
            <v>10505.29</v>
          </cell>
        </row>
        <row r="117">
          <cell r="D117" t="str">
            <v>Yeni iş</v>
          </cell>
          <cell r="L117">
            <v>760</v>
          </cell>
          <cell r="M117" t="str">
            <v>Direkt</v>
          </cell>
          <cell r="N117">
            <v>884.6</v>
          </cell>
        </row>
        <row r="118">
          <cell r="D118" t="str">
            <v>Yeni iş</v>
          </cell>
          <cell r="L118">
            <v>716</v>
          </cell>
          <cell r="M118" t="str">
            <v>Direkt</v>
          </cell>
          <cell r="N118">
            <v>3999</v>
          </cell>
        </row>
        <row r="119">
          <cell r="D119" t="str">
            <v>Yeni iş</v>
          </cell>
          <cell r="L119">
            <v>717</v>
          </cell>
          <cell r="M119" t="str">
            <v>Direkt</v>
          </cell>
          <cell r="N119">
            <v>61945.27</v>
          </cell>
        </row>
        <row r="120">
          <cell r="D120" t="str">
            <v>Yeni iş</v>
          </cell>
          <cell r="L120">
            <v>750</v>
          </cell>
          <cell r="M120" t="str">
            <v>Direkt</v>
          </cell>
          <cell r="N120">
            <v>187.7</v>
          </cell>
        </row>
        <row r="121">
          <cell r="D121" t="str">
            <v>Yeni iş</v>
          </cell>
          <cell r="L121">
            <v>760</v>
          </cell>
          <cell r="M121" t="str">
            <v>Direkt</v>
          </cell>
          <cell r="N121">
            <v>70.2</v>
          </cell>
        </row>
        <row r="122">
          <cell r="D122" t="str">
            <v>Yenileme</v>
          </cell>
          <cell r="L122">
            <v>716</v>
          </cell>
          <cell r="M122" t="str">
            <v>Direkt</v>
          </cell>
          <cell r="N122">
            <v>3080491.7250000001</v>
          </cell>
        </row>
        <row r="123">
          <cell r="D123" t="str">
            <v>Yenileme</v>
          </cell>
          <cell r="L123">
            <v>717</v>
          </cell>
          <cell r="M123" t="str">
            <v>Direkt</v>
          </cell>
          <cell r="N123">
            <v>61948290.647500001</v>
          </cell>
        </row>
        <row r="124">
          <cell r="D124" t="str">
            <v>Yenileme</v>
          </cell>
          <cell r="L124">
            <v>750</v>
          </cell>
          <cell r="M124" t="str">
            <v>Direkt</v>
          </cell>
          <cell r="N124">
            <v>565390.23</v>
          </cell>
        </row>
        <row r="125">
          <cell r="D125" t="str">
            <v>Yenileme</v>
          </cell>
          <cell r="L125">
            <v>760</v>
          </cell>
          <cell r="M125" t="str">
            <v>Direkt</v>
          </cell>
          <cell r="N125">
            <v>112890.21</v>
          </cell>
        </row>
        <row r="126">
          <cell r="D126" t="str">
            <v>Yenileme</v>
          </cell>
          <cell r="L126">
            <v>716</v>
          </cell>
          <cell r="M126" t="str">
            <v>Direkt</v>
          </cell>
          <cell r="N126">
            <v>117010.77</v>
          </cell>
        </row>
        <row r="127">
          <cell r="D127" t="str">
            <v>Yenileme</v>
          </cell>
          <cell r="L127">
            <v>717</v>
          </cell>
          <cell r="M127" t="str">
            <v>Direkt</v>
          </cell>
          <cell r="N127">
            <v>1939263.48</v>
          </cell>
        </row>
        <row r="128">
          <cell r="D128" t="str">
            <v>Yenileme</v>
          </cell>
          <cell r="L128">
            <v>750</v>
          </cell>
          <cell r="M128" t="str">
            <v>Direkt</v>
          </cell>
          <cell r="N128">
            <v>20925.18</v>
          </cell>
        </row>
        <row r="129">
          <cell r="D129" t="str">
            <v>Yenileme</v>
          </cell>
          <cell r="L129">
            <v>760</v>
          </cell>
          <cell r="M129" t="str">
            <v>Direkt</v>
          </cell>
          <cell r="N129">
            <v>4477.1899999999996</v>
          </cell>
        </row>
        <row r="130">
          <cell r="D130" t="str">
            <v>Yenileme</v>
          </cell>
          <cell r="L130">
            <v>716</v>
          </cell>
          <cell r="M130" t="str">
            <v>Direkt</v>
          </cell>
          <cell r="N130">
            <v>32796.129999999997</v>
          </cell>
        </row>
        <row r="131">
          <cell r="D131" t="str">
            <v>Yenileme</v>
          </cell>
          <cell r="L131">
            <v>717</v>
          </cell>
          <cell r="M131" t="str">
            <v>Direkt</v>
          </cell>
          <cell r="N131">
            <v>1487732.8</v>
          </cell>
        </row>
        <row r="132">
          <cell r="D132" t="str">
            <v>Yenileme</v>
          </cell>
          <cell r="L132">
            <v>750</v>
          </cell>
          <cell r="M132" t="str">
            <v>Direkt</v>
          </cell>
          <cell r="N132">
            <v>13303.49</v>
          </cell>
        </row>
        <row r="133">
          <cell r="D133" t="str">
            <v>Yenileme</v>
          </cell>
          <cell r="L133">
            <v>760</v>
          </cell>
          <cell r="M133" t="str">
            <v>Direkt</v>
          </cell>
          <cell r="N133">
            <v>2980.25</v>
          </cell>
        </row>
        <row r="134">
          <cell r="D134" t="str">
            <v>Yenileme</v>
          </cell>
          <cell r="L134">
            <v>716</v>
          </cell>
          <cell r="M134" t="str">
            <v>Direkt</v>
          </cell>
          <cell r="N134">
            <v>164949.64000000001</v>
          </cell>
        </row>
        <row r="135">
          <cell r="D135" t="str">
            <v>Yenileme</v>
          </cell>
          <cell r="L135">
            <v>717</v>
          </cell>
          <cell r="M135" t="str">
            <v>Direkt</v>
          </cell>
          <cell r="N135">
            <v>11455852.57</v>
          </cell>
        </row>
        <row r="136">
          <cell r="D136" t="str">
            <v>Yenileme</v>
          </cell>
          <cell r="L136">
            <v>750</v>
          </cell>
          <cell r="M136" t="str">
            <v>Direkt</v>
          </cell>
          <cell r="N136">
            <v>73963.48</v>
          </cell>
        </row>
        <row r="137">
          <cell r="D137" t="str">
            <v>Yenileme</v>
          </cell>
          <cell r="L137">
            <v>760</v>
          </cell>
          <cell r="M137" t="str">
            <v>Direkt</v>
          </cell>
          <cell r="N137">
            <v>9702.77</v>
          </cell>
        </row>
        <row r="138">
          <cell r="D138" t="str">
            <v>Yenileme</v>
          </cell>
          <cell r="L138">
            <v>716</v>
          </cell>
          <cell r="M138" t="str">
            <v>Direkt</v>
          </cell>
          <cell r="N138">
            <v>31207.25</v>
          </cell>
        </row>
        <row r="139">
          <cell r="D139" t="str">
            <v>Yenileme</v>
          </cell>
          <cell r="L139">
            <v>717</v>
          </cell>
          <cell r="M139" t="str">
            <v>Direkt</v>
          </cell>
          <cell r="N139">
            <v>400657.16</v>
          </cell>
        </row>
        <row r="140">
          <cell r="D140" t="str">
            <v>Yenileme</v>
          </cell>
          <cell r="L140">
            <v>750</v>
          </cell>
          <cell r="M140" t="str">
            <v>Direkt</v>
          </cell>
          <cell r="N140">
            <v>9884.24</v>
          </cell>
        </row>
        <row r="141">
          <cell r="D141" t="str">
            <v>Yenileme</v>
          </cell>
          <cell r="L141">
            <v>760</v>
          </cell>
          <cell r="M141" t="str">
            <v>Direkt</v>
          </cell>
          <cell r="N141">
            <v>565.70000000000005</v>
          </cell>
        </row>
        <row r="142">
          <cell r="D142" t="str">
            <v>Yenileme</v>
          </cell>
          <cell r="L142">
            <v>716</v>
          </cell>
          <cell r="M142" t="str">
            <v>Direkt</v>
          </cell>
          <cell r="N142">
            <v>4406.5600000000004</v>
          </cell>
        </row>
        <row r="143">
          <cell r="D143" t="str">
            <v>Yenileme</v>
          </cell>
          <cell r="L143">
            <v>717</v>
          </cell>
          <cell r="M143" t="str">
            <v>Direkt</v>
          </cell>
          <cell r="N143">
            <v>31667.26</v>
          </cell>
        </row>
        <row r="144">
          <cell r="D144" t="str">
            <v>Yenileme</v>
          </cell>
          <cell r="L144">
            <v>750</v>
          </cell>
          <cell r="M144" t="str">
            <v>Direkt</v>
          </cell>
          <cell r="N144">
            <v>492.87</v>
          </cell>
        </row>
        <row r="145">
          <cell r="D145" t="str">
            <v>Yenileme</v>
          </cell>
          <cell r="L145">
            <v>760</v>
          </cell>
          <cell r="M145" t="str">
            <v>Direkt</v>
          </cell>
          <cell r="N145">
            <v>44</v>
          </cell>
        </row>
        <row r="146">
          <cell r="D146" t="str">
            <v>Yenileme</v>
          </cell>
          <cell r="L146">
            <v>716</v>
          </cell>
          <cell r="M146" t="str">
            <v>Direkt</v>
          </cell>
          <cell r="N146">
            <v>2406.6</v>
          </cell>
        </row>
        <row r="147">
          <cell r="D147" t="str">
            <v>Yenileme</v>
          </cell>
          <cell r="L147">
            <v>717</v>
          </cell>
          <cell r="M147" t="str">
            <v>Direkt</v>
          </cell>
          <cell r="N147">
            <v>90354.2</v>
          </cell>
        </row>
        <row r="148">
          <cell r="D148" t="str">
            <v>Yenileme</v>
          </cell>
          <cell r="L148">
            <v>750</v>
          </cell>
          <cell r="M148" t="str">
            <v>Direkt</v>
          </cell>
          <cell r="N148">
            <v>2709.8</v>
          </cell>
        </row>
        <row r="149">
          <cell r="D149" t="str">
            <v>Yenileme</v>
          </cell>
          <cell r="L149">
            <v>760</v>
          </cell>
          <cell r="M149" t="str">
            <v>Direkt</v>
          </cell>
          <cell r="N149">
            <v>64.180000000000007</v>
          </cell>
        </row>
        <row r="150">
          <cell r="D150" t="str">
            <v>Yenileme</v>
          </cell>
          <cell r="L150">
            <v>716</v>
          </cell>
          <cell r="M150" t="str">
            <v>Direkt</v>
          </cell>
          <cell r="N150">
            <v>532857.81999999995</v>
          </cell>
        </row>
        <row r="151">
          <cell r="D151" t="str">
            <v>Yenileme</v>
          </cell>
          <cell r="L151">
            <v>717</v>
          </cell>
          <cell r="M151" t="str">
            <v>Direkt</v>
          </cell>
          <cell r="N151">
            <v>10110079.140000001</v>
          </cell>
        </row>
        <row r="152">
          <cell r="D152" t="str">
            <v>Yenileme</v>
          </cell>
          <cell r="L152">
            <v>750</v>
          </cell>
          <cell r="M152" t="str">
            <v>Direkt</v>
          </cell>
          <cell r="N152">
            <v>96519</v>
          </cell>
        </row>
        <row r="153">
          <cell r="D153" t="str">
            <v>Yenileme</v>
          </cell>
          <cell r="L153">
            <v>760</v>
          </cell>
          <cell r="M153" t="str">
            <v>Direkt</v>
          </cell>
          <cell r="N153">
            <v>17380.16</v>
          </cell>
        </row>
        <row r="154">
          <cell r="D154" t="str">
            <v>Yenileme</v>
          </cell>
          <cell r="L154">
            <v>716</v>
          </cell>
          <cell r="M154" t="str">
            <v>Direkt</v>
          </cell>
          <cell r="N154">
            <v>7334.42</v>
          </cell>
        </row>
        <row r="155">
          <cell r="D155" t="str">
            <v>Yenileme</v>
          </cell>
          <cell r="L155">
            <v>717</v>
          </cell>
          <cell r="M155" t="str">
            <v>Direkt</v>
          </cell>
          <cell r="N155">
            <v>103605.27</v>
          </cell>
        </row>
        <row r="156">
          <cell r="D156" t="str">
            <v>Yenileme</v>
          </cell>
          <cell r="L156">
            <v>750</v>
          </cell>
          <cell r="M156" t="str">
            <v>Direkt</v>
          </cell>
          <cell r="N156">
            <v>944.85</v>
          </cell>
        </row>
        <row r="157">
          <cell r="D157" t="str">
            <v>Yenileme</v>
          </cell>
          <cell r="L157">
            <v>760</v>
          </cell>
          <cell r="M157" t="str">
            <v>Direkt</v>
          </cell>
          <cell r="N157">
            <v>193.87</v>
          </cell>
        </row>
        <row r="158">
          <cell r="D158" t="str">
            <v>Yenileme</v>
          </cell>
          <cell r="L158">
            <v>716</v>
          </cell>
          <cell r="M158" t="str">
            <v>Direkt</v>
          </cell>
          <cell r="N158">
            <v>10263.16</v>
          </cell>
        </row>
        <row r="159">
          <cell r="D159" t="str">
            <v>Yenileme</v>
          </cell>
          <cell r="L159">
            <v>717</v>
          </cell>
          <cell r="M159" t="str">
            <v>Direkt</v>
          </cell>
          <cell r="N159">
            <v>279496.33</v>
          </cell>
        </row>
        <row r="160">
          <cell r="D160" t="str">
            <v>Yenileme</v>
          </cell>
          <cell r="L160">
            <v>750</v>
          </cell>
          <cell r="M160" t="str">
            <v>Direkt</v>
          </cell>
          <cell r="N160">
            <v>2724.53</v>
          </cell>
        </row>
        <row r="161">
          <cell r="D161" t="str">
            <v>Yenileme</v>
          </cell>
          <cell r="L161">
            <v>760</v>
          </cell>
          <cell r="M161" t="str">
            <v>Direkt</v>
          </cell>
          <cell r="N161">
            <v>523.95000000000005</v>
          </cell>
        </row>
        <row r="162">
          <cell r="D162" t="str">
            <v>Yenileme</v>
          </cell>
          <cell r="L162">
            <v>716</v>
          </cell>
          <cell r="M162" t="str">
            <v>Direkt</v>
          </cell>
          <cell r="N162">
            <v>171302.86</v>
          </cell>
        </row>
        <row r="163">
          <cell r="D163" t="str">
            <v>Yenileme</v>
          </cell>
          <cell r="L163">
            <v>717</v>
          </cell>
          <cell r="M163" t="str">
            <v>Direkt</v>
          </cell>
          <cell r="N163">
            <v>6477559.8499999996</v>
          </cell>
        </row>
        <row r="164">
          <cell r="D164" t="str">
            <v>Yenileme</v>
          </cell>
          <cell r="L164">
            <v>750</v>
          </cell>
          <cell r="M164" t="str">
            <v>Direkt</v>
          </cell>
          <cell r="N164">
            <v>54119.73</v>
          </cell>
        </row>
        <row r="165">
          <cell r="D165" t="str">
            <v>Yenileme</v>
          </cell>
          <cell r="L165">
            <v>760</v>
          </cell>
          <cell r="M165" t="str">
            <v>Direkt</v>
          </cell>
          <cell r="N165">
            <v>5176.45</v>
          </cell>
        </row>
        <row r="166">
          <cell r="D166" t="str">
            <v>Yenileme</v>
          </cell>
          <cell r="L166">
            <v>716</v>
          </cell>
          <cell r="M166" t="str">
            <v>Direkt</v>
          </cell>
          <cell r="N166">
            <v>2371.89</v>
          </cell>
        </row>
        <row r="167">
          <cell r="D167" t="str">
            <v>Yenileme</v>
          </cell>
          <cell r="L167">
            <v>717</v>
          </cell>
          <cell r="M167" t="str">
            <v>Direkt</v>
          </cell>
          <cell r="N167">
            <v>36524.28</v>
          </cell>
        </row>
        <row r="168">
          <cell r="D168" t="str">
            <v>Yenileme</v>
          </cell>
          <cell r="L168">
            <v>750</v>
          </cell>
          <cell r="M168" t="str">
            <v>Direkt</v>
          </cell>
          <cell r="N168">
            <v>106.07</v>
          </cell>
        </row>
        <row r="169">
          <cell r="D169" t="str">
            <v>Yenileme</v>
          </cell>
          <cell r="L169">
            <v>760</v>
          </cell>
          <cell r="M169" t="str">
            <v>Direkt</v>
          </cell>
          <cell r="N169">
            <v>36.1</v>
          </cell>
        </row>
        <row r="170">
          <cell r="D170" t="str">
            <v>Yenileme</v>
          </cell>
          <cell r="L170">
            <v>716</v>
          </cell>
          <cell r="M170" t="str">
            <v>Direkt</v>
          </cell>
          <cell r="N170">
            <v>41500</v>
          </cell>
        </row>
        <row r="171">
          <cell r="D171" t="str">
            <v>Yenileme</v>
          </cell>
          <cell r="L171">
            <v>717</v>
          </cell>
          <cell r="M171" t="str">
            <v>Direkt</v>
          </cell>
          <cell r="N171">
            <v>3034720.86</v>
          </cell>
        </row>
        <row r="172">
          <cell r="D172" t="str">
            <v>Yenileme</v>
          </cell>
          <cell r="L172">
            <v>750</v>
          </cell>
          <cell r="M172" t="str">
            <v>Direkt</v>
          </cell>
          <cell r="N172">
            <v>3878.45</v>
          </cell>
        </row>
        <row r="173">
          <cell r="D173" t="str">
            <v>Yenileme</v>
          </cell>
          <cell r="L173">
            <v>760</v>
          </cell>
          <cell r="M173" t="str">
            <v>Direkt</v>
          </cell>
          <cell r="N173">
            <v>664</v>
          </cell>
        </row>
        <row r="174">
          <cell r="D174" t="str">
            <v>Yenileme</v>
          </cell>
          <cell r="L174">
            <v>716</v>
          </cell>
          <cell r="M174" t="str">
            <v>Direkt</v>
          </cell>
          <cell r="N174">
            <v>620</v>
          </cell>
        </row>
        <row r="175">
          <cell r="D175" t="str">
            <v>Yenileme</v>
          </cell>
          <cell r="L175">
            <v>717</v>
          </cell>
          <cell r="M175" t="str">
            <v>Direkt</v>
          </cell>
          <cell r="N175">
            <v>21796.73</v>
          </cell>
        </row>
        <row r="176">
          <cell r="D176" t="str">
            <v>Yenileme</v>
          </cell>
          <cell r="L176">
            <v>750</v>
          </cell>
          <cell r="M176" t="str">
            <v>Direkt</v>
          </cell>
          <cell r="N176">
            <v>10</v>
          </cell>
        </row>
        <row r="177">
          <cell r="D177" t="str">
            <v>Yenileme</v>
          </cell>
          <cell r="L177">
            <v>760</v>
          </cell>
          <cell r="M177" t="str">
            <v>Direkt</v>
          </cell>
          <cell r="N177">
            <v>8</v>
          </cell>
        </row>
        <row r="178">
          <cell r="D178" t="str">
            <v>Yenileme</v>
          </cell>
          <cell r="L178">
            <v>716</v>
          </cell>
          <cell r="M178" t="str">
            <v>Direkt</v>
          </cell>
          <cell r="N178">
            <v>0</v>
          </cell>
        </row>
        <row r="179">
          <cell r="D179" t="str">
            <v>Yenileme</v>
          </cell>
          <cell r="L179">
            <v>717</v>
          </cell>
          <cell r="M179" t="str">
            <v>Direkt</v>
          </cell>
          <cell r="N179">
            <v>16067.41</v>
          </cell>
        </row>
        <row r="180">
          <cell r="D180" t="str">
            <v>Yenileme</v>
          </cell>
          <cell r="L180">
            <v>760</v>
          </cell>
          <cell r="M180" t="str">
            <v>Direkt</v>
          </cell>
          <cell r="N180">
            <v>16.04</v>
          </cell>
        </row>
        <row r="181">
          <cell r="D181" t="str">
            <v>Yenileme</v>
          </cell>
          <cell r="L181">
            <v>717</v>
          </cell>
          <cell r="M181" t="str">
            <v>Direkt</v>
          </cell>
          <cell r="N181">
            <v>494354.37</v>
          </cell>
        </row>
        <row r="182">
          <cell r="D182" t="str">
            <v>Yenileme</v>
          </cell>
          <cell r="L182">
            <v>760</v>
          </cell>
          <cell r="M182" t="str">
            <v>Direkt</v>
          </cell>
          <cell r="N182">
            <v>562.89</v>
          </cell>
        </row>
        <row r="183">
          <cell r="D183" t="str">
            <v>Yenileme</v>
          </cell>
          <cell r="L183">
            <v>716</v>
          </cell>
          <cell r="M183" t="str">
            <v>Direkt</v>
          </cell>
          <cell r="N183">
            <v>5099.76</v>
          </cell>
        </row>
        <row r="184">
          <cell r="D184" t="str">
            <v>Yenileme</v>
          </cell>
          <cell r="L184">
            <v>717</v>
          </cell>
          <cell r="M184" t="str">
            <v>Direkt</v>
          </cell>
          <cell r="N184">
            <v>666164.49</v>
          </cell>
        </row>
        <row r="185">
          <cell r="D185" t="str">
            <v>Yenileme</v>
          </cell>
          <cell r="L185">
            <v>750</v>
          </cell>
          <cell r="M185" t="str">
            <v>Direkt</v>
          </cell>
          <cell r="N185">
            <v>7505.28</v>
          </cell>
        </row>
        <row r="186">
          <cell r="D186" t="str">
            <v>Yenileme</v>
          </cell>
          <cell r="L186">
            <v>760</v>
          </cell>
          <cell r="M186" t="str">
            <v>Direkt</v>
          </cell>
          <cell r="N186">
            <v>758.42</v>
          </cell>
        </row>
        <row r="187">
          <cell r="D187" t="str">
            <v>Yenileme</v>
          </cell>
          <cell r="L187">
            <v>716</v>
          </cell>
          <cell r="M187" t="str">
            <v>Direkt</v>
          </cell>
          <cell r="N187">
            <v>26213.34</v>
          </cell>
        </row>
        <row r="188">
          <cell r="D188" t="str">
            <v>Yenileme</v>
          </cell>
          <cell r="L188">
            <v>717</v>
          </cell>
          <cell r="M188" t="str">
            <v>Direkt</v>
          </cell>
          <cell r="N188">
            <v>1496178.02</v>
          </cell>
        </row>
        <row r="189">
          <cell r="D189" t="str">
            <v>Yenileme</v>
          </cell>
          <cell r="L189">
            <v>750</v>
          </cell>
          <cell r="M189" t="str">
            <v>Direkt</v>
          </cell>
          <cell r="N189">
            <v>1782.29</v>
          </cell>
        </row>
        <row r="190">
          <cell r="D190" t="str">
            <v>Yenileme</v>
          </cell>
          <cell r="L190">
            <v>760</v>
          </cell>
          <cell r="M190" t="str">
            <v>Direkt</v>
          </cell>
          <cell r="N190">
            <v>609.32000000000005</v>
          </cell>
        </row>
        <row r="191">
          <cell r="D191" t="str">
            <v>Yenileme</v>
          </cell>
          <cell r="L191">
            <v>716</v>
          </cell>
          <cell r="M191" t="str">
            <v>Direkt</v>
          </cell>
          <cell r="N191">
            <v>92151.9</v>
          </cell>
        </row>
        <row r="192">
          <cell r="D192" t="str">
            <v>Yenileme</v>
          </cell>
          <cell r="L192">
            <v>717</v>
          </cell>
          <cell r="M192" t="str">
            <v>Direkt</v>
          </cell>
          <cell r="N192">
            <v>4332870.09</v>
          </cell>
        </row>
        <row r="193">
          <cell r="D193" t="str">
            <v>Yenileme</v>
          </cell>
          <cell r="L193">
            <v>750</v>
          </cell>
          <cell r="M193" t="str">
            <v>Direkt</v>
          </cell>
          <cell r="N193">
            <v>4204.9799999999996</v>
          </cell>
        </row>
        <row r="194">
          <cell r="D194" t="str">
            <v>Yenileme</v>
          </cell>
          <cell r="L194">
            <v>760</v>
          </cell>
          <cell r="M194" t="str">
            <v>Direkt</v>
          </cell>
          <cell r="N194">
            <v>1596.33</v>
          </cell>
        </row>
        <row r="195">
          <cell r="D195" t="str">
            <v>Yenileme</v>
          </cell>
          <cell r="L195">
            <v>716</v>
          </cell>
          <cell r="M195" t="str">
            <v>Direkt</v>
          </cell>
          <cell r="N195">
            <v>242.66</v>
          </cell>
        </row>
        <row r="196">
          <cell r="D196" t="str">
            <v>Yenileme</v>
          </cell>
          <cell r="L196">
            <v>717</v>
          </cell>
          <cell r="M196" t="str">
            <v>Direkt</v>
          </cell>
          <cell r="N196">
            <v>4537.6000000000004</v>
          </cell>
        </row>
        <row r="197">
          <cell r="D197" t="str">
            <v>Yenileme</v>
          </cell>
          <cell r="L197">
            <v>750</v>
          </cell>
          <cell r="M197" t="str">
            <v>Direkt</v>
          </cell>
          <cell r="N197">
            <v>66.94</v>
          </cell>
        </row>
        <row r="198">
          <cell r="D198" t="str">
            <v>Yenileme</v>
          </cell>
          <cell r="L198">
            <v>760</v>
          </cell>
          <cell r="M198" t="str">
            <v>Direkt</v>
          </cell>
          <cell r="N198">
            <v>14.04</v>
          </cell>
        </row>
        <row r="199">
          <cell r="D199" t="str">
            <v>Yenileme</v>
          </cell>
          <cell r="L199">
            <v>716</v>
          </cell>
          <cell r="M199" t="str">
            <v>Direkt</v>
          </cell>
          <cell r="N199">
            <v>1200</v>
          </cell>
        </row>
        <row r="200">
          <cell r="D200" t="str">
            <v>Yenileme</v>
          </cell>
          <cell r="L200">
            <v>717</v>
          </cell>
          <cell r="M200" t="str">
            <v>Direkt</v>
          </cell>
          <cell r="N200">
            <v>5827.14</v>
          </cell>
        </row>
        <row r="201">
          <cell r="D201" t="str">
            <v>Yenileme</v>
          </cell>
          <cell r="L201">
            <v>750</v>
          </cell>
          <cell r="M201" t="str">
            <v>Direkt</v>
          </cell>
          <cell r="N201">
            <v>100</v>
          </cell>
        </row>
        <row r="202">
          <cell r="D202" t="str">
            <v>Yenileme</v>
          </cell>
          <cell r="L202">
            <v>760</v>
          </cell>
          <cell r="M202" t="str">
            <v>Direkt</v>
          </cell>
          <cell r="N202">
            <v>8</v>
          </cell>
        </row>
        <row r="203">
          <cell r="D203" t="str">
            <v>Yeni iş</v>
          </cell>
          <cell r="L203">
            <v>716</v>
          </cell>
          <cell r="M203" t="str">
            <v>Direkt</v>
          </cell>
          <cell r="N203">
            <v>600288.27</v>
          </cell>
        </row>
        <row r="204">
          <cell r="D204" t="str">
            <v>Yeni iş</v>
          </cell>
          <cell r="L204">
            <v>717</v>
          </cell>
          <cell r="M204" t="str">
            <v>Direkt</v>
          </cell>
          <cell r="N204">
            <v>16404964.9</v>
          </cell>
        </row>
        <row r="205">
          <cell r="D205" t="str">
            <v>Yeni iş</v>
          </cell>
          <cell r="L205">
            <v>750</v>
          </cell>
          <cell r="M205" t="str">
            <v>Direkt</v>
          </cell>
          <cell r="N205">
            <v>129270</v>
          </cell>
        </row>
        <row r="206">
          <cell r="D206" t="str">
            <v>Yeni iş</v>
          </cell>
          <cell r="L206">
            <v>760</v>
          </cell>
          <cell r="M206" t="str">
            <v>Direkt</v>
          </cell>
          <cell r="N206">
            <v>28902.91</v>
          </cell>
        </row>
        <row r="207">
          <cell r="D207" t="str">
            <v>Yeni iş</v>
          </cell>
          <cell r="L207">
            <v>716</v>
          </cell>
          <cell r="M207" t="str">
            <v>Direkt</v>
          </cell>
          <cell r="N207">
            <v>95830.84</v>
          </cell>
        </row>
        <row r="208">
          <cell r="D208" t="str">
            <v>Yeni iş</v>
          </cell>
          <cell r="L208">
            <v>717</v>
          </cell>
          <cell r="M208" t="str">
            <v>Direkt</v>
          </cell>
          <cell r="N208">
            <v>2689701.1</v>
          </cell>
        </row>
        <row r="209">
          <cell r="D209" t="str">
            <v>Yeni iş</v>
          </cell>
          <cell r="L209">
            <v>750</v>
          </cell>
          <cell r="M209" t="str">
            <v>Direkt</v>
          </cell>
          <cell r="N209">
            <v>19840.759999999998</v>
          </cell>
        </row>
        <row r="210">
          <cell r="D210" t="str">
            <v>Yeni iş</v>
          </cell>
          <cell r="L210">
            <v>760</v>
          </cell>
          <cell r="M210" t="str">
            <v>Direkt</v>
          </cell>
          <cell r="N210">
            <v>4902.53</v>
          </cell>
        </row>
        <row r="211">
          <cell r="D211" t="str">
            <v>Yeni iş</v>
          </cell>
          <cell r="L211">
            <v>716</v>
          </cell>
          <cell r="M211" t="str">
            <v>Direkt</v>
          </cell>
          <cell r="N211">
            <v>989.79</v>
          </cell>
        </row>
        <row r="212">
          <cell r="D212" t="str">
            <v>Yeni iş</v>
          </cell>
          <cell r="L212">
            <v>717</v>
          </cell>
          <cell r="M212" t="str">
            <v>Direkt</v>
          </cell>
          <cell r="N212">
            <v>73949.399999999994</v>
          </cell>
        </row>
        <row r="213">
          <cell r="D213" t="str">
            <v>Yeni iş</v>
          </cell>
          <cell r="L213">
            <v>750</v>
          </cell>
          <cell r="M213" t="str">
            <v>Direkt</v>
          </cell>
          <cell r="N213">
            <v>659.1</v>
          </cell>
        </row>
        <row r="214">
          <cell r="D214" t="str">
            <v>Yeni iş</v>
          </cell>
          <cell r="L214">
            <v>760</v>
          </cell>
          <cell r="M214" t="str">
            <v>Direkt</v>
          </cell>
          <cell r="N214">
            <v>138.68</v>
          </cell>
        </row>
        <row r="215">
          <cell r="D215" t="str">
            <v>Yeni iş</v>
          </cell>
          <cell r="L215">
            <v>716</v>
          </cell>
          <cell r="M215" t="str">
            <v>Direkt</v>
          </cell>
          <cell r="N215">
            <v>462091.5</v>
          </cell>
        </row>
        <row r="216">
          <cell r="D216" t="str">
            <v>Yeni iş</v>
          </cell>
          <cell r="L216">
            <v>717</v>
          </cell>
          <cell r="M216" t="str">
            <v>Direkt</v>
          </cell>
          <cell r="N216">
            <v>21752466.149999999</v>
          </cell>
        </row>
        <row r="217">
          <cell r="D217" t="str">
            <v>Yeni iş</v>
          </cell>
          <cell r="L217">
            <v>750</v>
          </cell>
          <cell r="M217" t="str">
            <v>Direkt</v>
          </cell>
          <cell r="N217">
            <v>123167.46</v>
          </cell>
        </row>
        <row r="218">
          <cell r="D218" t="str">
            <v>Yeni iş</v>
          </cell>
          <cell r="L218">
            <v>760</v>
          </cell>
          <cell r="M218" t="str">
            <v>Direkt</v>
          </cell>
          <cell r="N218">
            <v>18274.61</v>
          </cell>
        </row>
        <row r="219">
          <cell r="D219" t="str">
            <v>Yeni iş</v>
          </cell>
          <cell r="L219">
            <v>716</v>
          </cell>
          <cell r="M219" t="str">
            <v>Direkt</v>
          </cell>
          <cell r="N219">
            <v>7643.9</v>
          </cell>
        </row>
        <row r="220">
          <cell r="D220" t="str">
            <v>Yeni iş</v>
          </cell>
          <cell r="L220">
            <v>717</v>
          </cell>
          <cell r="M220" t="str">
            <v>Direkt</v>
          </cell>
          <cell r="N220">
            <v>89962.51</v>
          </cell>
        </row>
        <row r="221">
          <cell r="D221" t="str">
            <v>Yeni iş</v>
          </cell>
          <cell r="L221">
            <v>750</v>
          </cell>
          <cell r="M221" t="str">
            <v>Direkt</v>
          </cell>
          <cell r="N221">
            <v>522.79999999999995</v>
          </cell>
        </row>
        <row r="222">
          <cell r="D222" t="str">
            <v>Yeni iş</v>
          </cell>
          <cell r="L222">
            <v>760</v>
          </cell>
          <cell r="M222" t="str">
            <v>Direkt</v>
          </cell>
          <cell r="N222">
            <v>104</v>
          </cell>
        </row>
        <row r="223">
          <cell r="D223" t="str">
            <v>Yeni iş</v>
          </cell>
          <cell r="L223">
            <v>716</v>
          </cell>
          <cell r="M223" t="str">
            <v>Direkt</v>
          </cell>
          <cell r="N223">
            <v>290.41000000000003</v>
          </cell>
        </row>
        <row r="224">
          <cell r="D224" t="str">
            <v>Yeni iş</v>
          </cell>
          <cell r="L224">
            <v>717</v>
          </cell>
          <cell r="M224" t="str">
            <v>Direkt</v>
          </cell>
          <cell r="N224">
            <v>39817.17</v>
          </cell>
        </row>
        <row r="225">
          <cell r="D225" t="str">
            <v>Yeni iş</v>
          </cell>
          <cell r="L225">
            <v>750</v>
          </cell>
          <cell r="M225" t="str">
            <v>Direkt</v>
          </cell>
          <cell r="N225">
            <v>145.21</v>
          </cell>
        </row>
        <row r="226">
          <cell r="D226" t="str">
            <v>Yeni iş</v>
          </cell>
          <cell r="L226">
            <v>760</v>
          </cell>
          <cell r="M226" t="str">
            <v>Direkt</v>
          </cell>
          <cell r="N226">
            <v>42</v>
          </cell>
        </row>
        <row r="227">
          <cell r="D227" t="str">
            <v>Yeni iş</v>
          </cell>
          <cell r="L227">
            <v>716</v>
          </cell>
          <cell r="M227" t="str">
            <v>Direkt</v>
          </cell>
          <cell r="N227">
            <v>62387.47</v>
          </cell>
        </row>
        <row r="228">
          <cell r="D228" t="str">
            <v>Yeni iş</v>
          </cell>
          <cell r="L228">
            <v>717</v>
          </cell>
          <cell r="M228" t="str">
            <v>Direkt</v>
          </cell>
          <cell r="N228">
            <v>1647466.31</v>
          </cell>
        </row>
        <row r="229">
          <cell r="D229" t="str">
            <v>Yeni iş</v>
          </cell>
          <cell r="L229">
            <v>750</v>
          </cell>
          <cell r="M229" t="str">
            <v>Direkt</v>
          </cell>
          <cell r="N229">
            <v>13552.85</v>
          </cell>
        </row>
        <row r="230">
          <cell r="D230" t="str">
            <v>Yeni iş</v>
          </cell>
          <cell r="L230">
            <v>760</v>
          </cell>
          <cell r="M230" t="str">
            <v>Direkt</v>
          </cell>
          <cell r="N230">
            <v>2511.13</v>
          </cell>
        </row>
        <row r="231">
          <cell r="D231" t="str">
            <v>Yeni iş</v>
          </cell>
          <cell r="L231">
            <v>716</v>
          </cell>
          <cell r="M231" t="str">
            <v>Direkt</v>
          </cell>
          <cell r="N231">
            <v>440.14</v>
          </cell>
        </row>
        <row r="232">
          <cell r="D232" t="str">
            <v>Yeni iş</v>
          </cell>
          <cell r="L232">
            <v>717</v>
          </cell>
          <cell r="M232" t="str">
            <v>Direkt</v>
          </cell>
          <cell r="N232">
            <v>21879.72</v>
          </cell>
        </row>
        <row r="233">
          <cell r="D233" t="str">
            <v>Yeni iş</v>
          </cell>
          <cell r="L233">
            <v>750</v>
          </cell>
          <cell r="M233" t="str">
            <v>Direkt</v>
          </cell>
          <cell r="N233">
            <v>175.1</v>
          </cell>
        </row>
        <row r="234">
          <cell r="D234" t="str">
            <v>Yeni iş</v>
          </cell>
          <cell r="L234">
            <v>760</v>
          </cell>
          <cell r="M234" t="str">
            <v>Direkt</v>
          </cell>
          <cell r="N234">
            <v>28.04</v>
          </cell>
        </row>
        <row r="235">
          <cell r="D235" t="str">
            <v>Yeni iş</v>
          </cell>
          <cell r="L235">
            <v>716</v>
          </cell>
          <cell r="M235" t="str">
            <v>Direkt</v>
          </cell>
          <cell r="N235">
            <v>543.66999999999996</v>
          </cell>
        </row>
        <row r="236">
          <cell r="D236" t="str">
            <v>Yeni iş</v>
          </cell>
          <cell r="L236">
            <v>717</v>
          </cell>
          <cell r="M236" t="str">
            <v>Direkt</v>
          </cell>
          <cell r="N236">
            <v>15983.66</v>
          </cell>
        </row>
        <row r="237">
          <cell r="D237" t="str">
            <v>Yeni iş</v>
          </cell>
          <cell r="L237">
            <v>750</v>
          </cell>
          <cell r="M237" t="str">
            <v>Direkt</v>
          </cell>
          <cell r="N237">
            <v>177.26</v>
          </cell>
        </row>
        <row r="238">
          <cell r="D238" t="str">
            <v>Yeni iş</v>
          </cell>
          <cell r="L238">
            <v>760</v>
          </cell>
          <cell r="M238" t="str">
            <v>Direkt</v>
          </cell>
          <cell r="N238">
            <v>28.39</v>
          </cell>
        </row>
        <row r="239">
          <cell r="D239" t="str">
            <v>Yeni iş</v>
          </cell>
          <cell r="L239">
            <v>716</v>
          </cell>
          <cell r="M239" t="str">
            <v>Direkt</v>
          </cell>
          <cell r="N239">
            <v>129633.85</v>
          </cell>
        </row>
        <row r="240">
          <cell r="D240" t="str">
            <v>Yeni iş</v>
          </cell>
          <cell r="L240">
            <v>717</v>
          </cell>
          <cell r="M240" t="str">
            <v>Direkt</v>
          </cell>
          <cell r="N240">
            <v>4482547.8899999997</v>
          </cell>
        </row>
        <row r="241">
          <cell r="D241" t="str">
            <v>Yeni iş</v>
          </cell>
          <cell r="L241">
            <v>750</v>
          </cell>
          <cell r="M241" t="str">
            <v>Direkt</v>
          </cell>
          <cell r="N241">
            <v>36394.15</v>
          </cell>
        </row>
        <row r="242">
          <cell r="D242" t="str">
            <v>Yeni iş</v>
          </cell>
          <cell r="L242">
            <v>760</v>
          </cell>
          <cell r="M242" t="str">
            <v>Direkt</v>
          </cell>
          <cell r="N242">
            <v>6691.19</v>
          </cell>
        </row>
        <row r="243">
          <cell r="D243" t="str">
            <v>Yeni iş</v>
          </cell>
          <cell r="L243">
            <v>716</v>
          </cell>
          <cell r="M243" t="str">
            <v>Direkt</v>
          </cell>
          <cell r="N243">
            <v>11902.51</v>
          </cell>
        </row>
        <row r="244">
          <cell r="D244" t="str">
            <v>Yeni iş</v>
          </cell>
          <cell r="L244">
            <v>717</v>
          </cell>
          <cell r="M244" t="str">
            <v>Direkt</v>
          </cell>
          <cell r="N244">
            <v>210766.72</v>
          </cell>
        </row>
        <row r="245">
          <cell r="D245" t="str">
            <v>Yeni iş</v>
          </cell>
          <cell r="L245">
            <v>750</v>
          </cell>
          <cell r="M245" t="str">
            <v>Direkt</v>
          </cell>
          <cell r="N245">
            <v>187.41</v>
          </cell>
        </row>
        <row r="246">
          <cell r="D246" t="str">
            <v>Yeni iş</v>
          </cell>
          <cell r="L246">
            <v>760</v>
          </cell>
          <cell r="M246" t="str">
            <v>Direkt</v>
          </cell>
          <cell r="N246">
            <v>50.12</v>
          </cell>
        </row>
        <row r="247">
          <cell r="D247" t="str">
            <v>Yeni iş</v>
          </cell>
          <cell r="L247">
            <v>716</v>
          </cell>
          <cell r="M247" t="str">
            <v>Direkt</v>
          </cell>
          <cell r="N247">
            <v>49092.13</v>
          </cell>
        </row>
        <row r="248">
          <cell r="D248" t="str">
            <v>Yeni iş</v>
          </cell>
          <cell r="L248">
            <v>717</v>
          </cell>
          <cell r="M248" t="str">
            <v>Direkt</v>
          </cell>
          <cell r="N248">
            <v>17047838.100000001</v>
          </cell>
        </row>
        <row r="249">
          <cell r="D249" t="str">
            <v>Yeni iş</v>
          </cell>
          <cell r="L249">
            <v>750</v>
          </cell>
          <cell r="M249" t="str">
            <v>Direkt</v>
          </cell>
          <cell r="N249">
            <v>21053.09</v>
          </cell>
        </row>
        <row r="250">
          <cell r="D250" t="str">
            <v>Yeni iş</v>
          </cell>
          <cell r="L250">
            <v>760</v>
          </cell>
          <cell r="M250" t="str">
            <v>Direkt</v>
          </cell>
          <cell r="N250">
            <v>4379.54</v>
          </cell>
        </row>
        <row r="251">
          <cell r="D251" t="str">
            <v>Yeni iş</v>
          </cell>
          <cell r="L251">
            <v>716</v>
          </cell>
          <cell r="M251" t="str">
            <v>Direkt</v>
          </cell>
          <cell r="N251">
            <v>700</v>
          </cell>
        </row>
        <row r="252">
          <cell r="D252" t="str">
            <v>Yeni iş</v>
          </cell>
          <cell r="L252">
            <v>717</v>
          </cell>
          <cell r="M252" t="str">
            <v>Direkt</v>
          </cell>
          <cell r="N252">
            <v>76088.89</v>
          </cell>
        </row>
        <row r="253">
          <cell r="D253" t="str">
            <v>Yeni iş</v>
          </cell>
          <cell r="L253">
            <v>750</v>
          </cell>
          <cell r="M253" t="str">
            <v>Direkt</v>
          </cell>
          <cell r="N253">
            <v>350</v>
          </cell>
        </row>
        <row r="254">
          <cell r="D254" t="str">
            <v>Yeni iş</v>
          </cell>
          <cell r="L254">
            <v>760</v>
          </cell>
          <cell r="M254" t="str">
            <v>Direkt</v>
          </cell>
          <cell r="N254">
            <v>98</v>
          </cell>
        </row>
        <row r="255">
          <cell r="D255" t="str">
            <v>Yeni iş</v>
          </cell>
          <cell r="L255">
            <v>716</v>
          </cell>
          <cell r="M255" t="str">
            <v>Direkt</v>
          </cell>
          <cell r="N255">
            <v>261.20999999999998</v>
          </cell>
        </row>
        <row r="256">
          <cell r="D256" t="str">
            <v>Yeni iş</v>
          </cell>
          <cell r="L256">
            <v>717</v>
          </cell>
          <cell r="M256" t="str">
            <v>Direkt</v>
          </cell>
          <cell r="N256">
            <v>25989.7</v>
          </cell>
        </row>
        <row r="257">
          <cell r="D257" t="str">
            <v>Yeni iş</v>
          </cell>
          <cell r="L257">
            <v>750</v>
          </cell>
          <cell r="M257" t="str">
            <v>Direkt</v>
          </cell>
          <cell r="N257">
            <v>124.63</v>
          </cell>
        </row>
        <row r="258">
          <cell r="D258" t="str">
            <v>Yeni iş</v>
          </cell>
          <cell r="L258">
            <v>760</v>
          </cell>
          <cell r="M258" t="str">
            <v>Direkt</v>
          </cell>
          <cell r="N258">
            <v>36.44</v>
          </cell>
        </row>
        <row r="259">
          <cell r="D259" t="str">
            <v>Yeni iş</v>
          </cell>
          <cell r="L259">
            <v>716</v>
          </cell>
          <cell r="M259" t="str">
            <v>Direkt</v>
          </cell>
          <cell r="N259">
            <v>0</v>
          </cell>
        </row>
        <row r="260">
          <cell r="D260" t="str">
            <v>Yeni iş</v>
          </cell>
          <cell r="L260">
            <v>717</v>
          </cell>
          <cell r="M260" t="str">
            <v>Direkt</v>
          </cell>
          <cell r="N260">
            <v>18491</v>
          </cell>
        </row>
        <row r="261">
          <cell r="D261" t="str">
            <v>Yeni iş</v>
          </cell>
          <cell r="L261">
            <v>760</v>
          </cell>
          <cell r="M261" t="str">
            <v>Direkt</v>
          </cell>
          <cell r="N261">
            <v>14</v>
          </cell>
        </row>
        <row r="262">
          <cell r="D262" t="str">
            <v>Yeni iş</v>
          </cell>
          <cell r="L262">
            <v>716</v>
          </cell>
          <cell r="M262" t="str">
            <v>Direkt</v>
          </cell>
          <cell r="N262">
            <v>21634.33</v>
          </cell>
        </row>
        <row r="263">
          <cell r="D263" t="str">
            <v>Yeni iş</v>
          </cell>
          <cell r="L263">
            <v>717</v>
          </cell>
          <cell r="M263" t="str">
            <v>Direkt</v>
          </cell>
          <cell r="N263">
            <v>846766.54</v>
          </cell>
        </row>
        <row r="264">
          <cell r="D264" t="str">
            <v>Yeni iş</v>
          </cell>
          <cell r="L264">
            <v>750</v>
          </cell>
          <cell r="M264" t="str">
            <v>Direkt</v>
          </cell>
          <cell r="N264">
            <v>0</v>
          </cell>
        </row>
        <row r="265">
          <cell r="D265" t="str">
            <v>Yeni iş</v>
          </cell>
          <cell r="L265">
            <v>760</v>
          </cell>
          <cell r="M265" t="str">
            <v>Direkt</v>
          </cell>
          <cell r="N265">
            <v>1211.01</v>
          </cell>
        </row>
        <row r="266">
          <cell r="D266" t="str">
            <v>Yeni iş</v>
          </cell>
          <cell r="L266">
            <v>716</v>
          </cell>
          <cell r="M266" t="str">
            <v>Direkt</v>
          </cell>
          <cell r="N266">
            <v>960</v>
          </cell>
        </row>
        <row r="267">
          <cell r="D267" t="str">
            <v>Yeni iş</v>
          </cell>
          <cell r="L267">
            <v>717</v>
          </cell>
          <cell r="M267" t="str">
            <v>Direkt</v>
          </cell>
          <cell r="N267">
            <v>43771.11</v>
          </cell>
        </row>
        <row r="268">
          <cell r="D268" t="str">
            <v>Yeni iş</v>
          </cell>
          <cell r="L268">
            <v>750</v>
          </cell>
          <cell r="M268" t="str">
            <v>Direkt</v>
          </cell>
          <cell r="N268">
            <v>300</v>
          </cell>
        </row>
        <row r="269">
          <cell r="D269" t="str">
            <v>Yeni iş</v>
          </cell>
          <cell r="L269">
            <v>760</v>
          </cell>
          <cell r="M269" t="str">
            <v>Direkt</v>
          </cell>
          <cell r="N269">
            <v>86</v>
          </cell>
        </row>
        <row r="270">
          <cell r="D270" t="str">
            <v>Yeni iş</v>
          </cell>
          <cell r="L270">
            <v>716</v>
          </cell>
          <cell r="M270" t="str">
            <v>Direkt</v>
          </cell>
          <cell r="N270">
            <v>76469.710000000006</v>
          </cell>
        </row>
        <row r="271">
          <cell r="D271" t="str">
            <v>Yeni iş</v>
          </cell>
          <cell r="L271">
            <v>717</v>
          </cell>
          <cell r="M271" t="str">
            <v>Direkt</v>
          </cell>
          <cell r="N271">
            <v>1001035.36</v>
          </cell>
        </row>
        <row r="272">
          <cell r="D272" t="str">
            <v>Yeni iş</v>
          </cell>
          <cell r="L272">
            <v>750</v>
          </cell>
          <cell r="M272" t="str">
            <v>Direkt</v>
          </cell>
          <cell r="N272">
            <v>558.95000000000005</v>
          </cell>
        </row>
        <row r="273">
          <cell r="D273" t="str">
            <v>Yeni iş</v>
          </cell>
          <cell r="L273">
            <v>760</v>
          </cell>
          <cell r="M273" t="str">
            <v>Direkt</v>
          </cell>
          <cell r="N273">
            <v>120</v>
          </cell>
        </row>
        <row r="274">
          <cell r="D274" t="str">
            <v>Yeni iş</v>
          </cell>
          <cell r="L274">
            <v>716</v>
          </cell>
          <cell r="M274" t="str">
            <v>Direkt</v>
          </cell>
          <cell r="N274">
            <v>135805.54999999999</v>
          </cell>
        </row>
        <row r="275">
          <cell r="D275" t="str">
            <v>Yeni iş</v>
          </cell>
          <cell r="L275">
            <v>717</v>
          </cell>
          <cell r="M275" t="str">
            <v>Direkt</v>
          </cell>
          <cell r="N275">
            <v>4958699.47</v>
          </cell>
        </row>
        <row r="276">
          <cell r="D276" t="str">
            <v>Yeni iş</v>
          </cell>
          <cell r="L276">
            <v>750</v>
          </cell>
          <cell r="M276" t="str">
            <v>Direkt</v>
          </cell>
          <cell r="N276">
            <v>7232.03</v>
          </cell>
        </row>
        <row r="277">
          <cell r="D277" t="str">
            <v>Yeni iş</v>
          </cell>
          <cell r="L277">
            <v>760</v>
          </cell>
          <cell r="M277" t="str">
            <v>Direkt</v>
          </cell>
          <cell r="N277">
            <v>1365.45</v>
          </cell>
        </row>
        <row r="278">
          <cell r="D278" t="str">
            <v>Yeni iş</v>
          </cell>
          <cell r="L278">
            <v>716</v>
          </cell>
          <cell r="M278" t="str">
            <v>Direkt</v>
          </cell>
          <cell r="N278">
            <v>300.82</v>
          </cell>
        </row>
        <row r="279">
          <cell r="D279" t="str">
            <v>Yeni iş</v>
          </cell>
          <cell r="L279">
            <v>717</v>
          </cell>
          <cell r="M279" t="str">
            <v>Direkt</v>
          </cell>
          <cell r="N279">
            <v>23478.51</v>
          </cell>
        </row>
        <row r="280">
          <cell r="D280" t="str">
            <v>Yeni iş</v>
          </cell>
          <cell r="L280">
            <v>750</v>
          </cell>
          <cell r="M280" t="str">
            <v>Direkt</v>
          </cell>
          <cell r="N280">
            <v>100.4</v>
          </cell>
        </row>
        <row r="281">
          <cell r="D281" t="str">
            <v>Yeni iş</v>
          </cell>
          <cell r="L281">
            <v>760</v>
          </cell>
          <cell r="M281" t="str">
            <v>Direkt</v>
          </cell>
          <cell r="N281">
            <v>14.04</v>
          </cell>
        </row>
        <row r="282">
          <cell r="D282" t="str">
            <v>Yeni iş</v>
          </cell>
          <cell r="L282">
            <v>716</v>
          </cell>
          <cell r="M282" t="str">
            <v>Direkt</v>
          </cell>
          <cell r="N282">
            <v>68.38</v>
          </cell>
        </row>
        <row r="283">
          <cell r="D283" t="str">
            <v>Yeni iş</v>
          </cell>
          <cell r="L283">
            <v>717</v>
          </cell>
          <cell r="M283" t="str">
            <v>Direkt</v>
          </cell>
          <cell r="N283">
            <v>10822.71</v>
          </cell>
        </row>
        <row r="284">
          <cell r="D284" t="str">
            <v>Yeni iş</v>
          </cell>
          <cell r="L284">
            <v>750</v>
          </cell>
          <cell r="M284" t="str">
            <v>Direkt</v>
          </cell>
          <cell r="N284">
            <v>30.66</v>
          </cell>
        </row>
        <row r="285">
          <cell r="D285" t="str">
            <v>Yeni iş</v>
          </cell>
          <cell r="L285">
            <v>760</v>
          </cell>
          <cell r="M285" t="str">
            <v>Direkt</v>
          </cell>
          <cell r="N285">
            <v>14</v>
          </cell>
        </row>
        <row r="286">
          <cell r="D286" t="str">
            <v>Yenileme</v>
          </cell>
          <cell r="L286">
            <v>716</v>
          </cell>
          <cell r="M286" t="str">
            <v>Direkt</v>
          </cell>
          <cell r="N286">
            <v>38483.279999999999</v>
          </cell>
        </row>
        <row r="287">
          <cell r="D287" t="str">
            <v>Yenileme</v>
          </cell>
          <cell r="L287">
            <v>717</v>
          </cell>
          <cell r="M287" t="str">
            <v>Direkt</v>
          </cell>
          <cell r="N287">
            <v>1033216.43</v>
          </cell>
        </row>
        <row r="288">
          <cell r="D288" t="str">
            <v>Yenileme</v>
          </cell>
          <cell r="L288">
            <v>750</v>
          </cell>
          <cell r="M288" t="str">
            <v>Direkt</v>
          </cell>
          <cell r="N288">
            <v>14124.18</v>
          </cell>
        </row>
        <row r="289">
          <cell r="D289" t="str">
            <v>Yenileme</v>
          </cell>
          <cell r="L289">
            <v>760</v>
          </cell>
          <cell r="M289" t="str">
            <v>Direkt</v>
          </cell>
          <cell r="N289">
            <v>2281.31</v>
          </cell>
        </row>
        <row r="290">
          <cell r="D290" t="str">
            <v>Yenileme</v>
          </cell>
          <cell r="L290">
            <v>716</v>
          </cell>
          <cell r="M290" t="str">
            <v>Direkt</v>
          </cell>
          <cell r="N290">
            <v>2406.6</v>
          </cell>
        </row>
        <row r="291">
          <cell r="D291" t="str">
            <v>Yenileme</v>
          </cell>
          <cell r="L291">
            <v>717</v>
          </cell>
          <cell r="M291" t="str">
            <v>Direkt</v>
          </cell>
          <cell r="N291">
            <v>48730.879999999997</v>
          </cell>
        </row>
        <row r="292">
          <cell r="D292" t="str">
            <v>Yenileme</v>
          </cell>
          <cell r="L292">
            <v>750</v>
          </cell>
          <cell r="M292" t="str">
            <v>Direkt</v>
          </cell>
          <cell r="N292">
            <v>431.64</v>
          </cell>
        </row>
        <row r="293">
          <cell r="D293" t="str">
            <v>Yenileme</v>
          </cell>
          <cell r="L293">
            <v>760</v>
          </cell>
          <cell r="M293" t="str">
            <v>Direkt</v>
          </cell>
          <cell r="N293">
            <v>120.34</v>
          </cell>
        </row>
        <row r="294">
          <cell r="D294" t="str">
            <v>Yenileme</v>
          </cell>
          <cell r="L294">
            <v>716</v>
          </cell>
          <cell r="M294" t="str">
            <v>Direkt</v>
          </cell>
          <cell r="N294">
            <v>451.25</v>
          </cell>
        </row>
        <row r="295">
          <cell r="D295" t="str">
            <v>Yenileme</v>
          </cell>
          <cell r="L295">
            <v>717</v>
          </cell>
          <cell r="M295" t="str">
            <v>Direkt</v>
          </cell>
          <cell r="N295">
            <v>22136.54</v>
          </cell>
        </row>
        <row r="296">
          <cell r="D296" t="str">
            <v>Yenileme</v>
          </cell>
          <cell r="L296">
            <v>750</v>
          </cell>
          <cell r="M296" t="str">
            <v>Direkt</v>
          </cell>
          <cell r="N296">
            <v>313.29000000000002</v>
          </cell>
        </row>
        <row r="297">
          <cell r="D297" t="str">
            <v>Yenileme</v>
          </cell>
          <cell r="L297">
            <v>760</v>
          </cell>
          <cell r="M297" t="str">
            <v>Direkt</v>
          </cell>
          <cell r="N297">
            <v>64.180000000000007</v>
          </cell>
        </row>
        <row r="298">
          <cell r="D298" t="str">
            <v>Yenileme</v>
          </cell>
          <cell r="L298">
            <v>716</v>
          </cell>
          <cell r="M298" t="str">
            <v>Direkt</v>
          </cell>
          <cell r="N298">
            <v>17291.61</v>
          </cell>
        </row>
        <row r="299">
          <cell r="D299" t="str">
            <v>Yenileme</v>
          </cell>
          <cell r="L299">
            <v>717</v>
          </cell>
          <cell r="M299" t="str">
            <v>Direkt</v>
          </cell>
          <cell r="N299">
            <v>1160656.07</v>
          </cell>
        </row>
        <row r="300">
          <cell r="D300" t="str">
            <v>Yenileme</v>
          </cell>
          <cell r="L300">
            <v>750</v>
          </cell>
          <cell r="M300" t="str">
            <v>Direkt</v>
          </cell>
          <cell r="N300">
            <v>7601.01</v>
          </cell>
        </row>
        <row r="301">
          <cell r="D301" t="str">
            <v>Yenileme</v>
          </cell>
          <cell r="L301">
            <v>760</v>
          </cell>
          <cell r="M301" t="str">
            <v>Direkt</v>
          </cell>
          <cell r="N301">
            <v>1019.71</v>
          </cell>
        </row>
        <row r="302">
          <cell r="D302" t="str">
            <v>Yenileme</v>
          </cell>
          <cell r="L302">
            <v>716</v>
          </cell>
          <cell r="M302" t="str">
            <v>Direkt</v>
          </cell>
          <cell r="N302">
            <v>8574.52</v>
          </cell>
        </row>
        <row r="303">
          <cell r="D303" t="str">
            <v>Yenileme</v>
          </cell>
          <cell r="L303">
            <v>717</v>
          </cell>
          <cell r="M303" t="str">
            <v>Direkt</v>
          </cell>
          <cell r="N303">
            <v>189977.97</v>
          </cell>
        </row>
        <row r="304">
          <cell r="D304" t="str">
            <v>Yenileme</v>
          </cell>
          <cell r="L304">
            <v>750</v>
          </cell>
          <cell r="M304" t="str">
            <v>Direkt</v>
          </cell>
          <cell r="N304">
            <v>2333.86</v>
          </cell>
        </row>
        <row r="305">
          <cell r="D305" t="str">
            <v>Yenileme</v>
          </cell>
          <cell r="L305">
            <v>760</v>
          </cell>
          <cell r="M305" t="str">
            <v>Direkt</v>
          </cell>
          <cell r="N305">
            <v>398.23</v>
          </cell>
        </row>
        <row r="306">
          <cell r="D306" t="str">
            <v>Yenileme</v>
          </cell>
          <cell r="L306">
            <v>716</v>
          </cell>
          <cell r="M306" t="str">
            <v>Direkt</v>
          </cell>
          <cell r="N306">
            <v>3585.99</v>
          </cell>
        </row>
        <row r="307">
          <cell r="D307" t="str">
            <v>Yenileme</v>
          </cell>
          <cell r="L307">
            <v>717</v>
          </cell>
          <cell r="M307" t="str">
            <v>Direkt</v>
          </cell>
          <cell r="N307">
            <v>202219.53</v>
          </cell>
        </row>
        <row r="308">
          <cell r="D308" t="str">
            <v>Yenileme</v>
          </cell>
          <cell r="L308">
            <v>750</v>
          </cell>
          <cell r="M308" t="str">
            <v>Direkt</v>
          </cell>
          <cell r="N308">
            <v>1872.76</v>
          </cell>
        </row>
        <row r="309">
          <cell r="D309" t="str">
            <v>Yenileme</v>
          </cell>
          <cell r="L309">
            <v>760</v>
          </cell>
          <cell r="M309" t="str">
            <v>Direkt</v>
          </cell>
          <cell r="N309">
            <v>191.28</v>
          </cell>
        </row>
        <row r="310">
          <cell r="D310" t="str">
            <v>Yeni iş</v>
          </cell>
          <cell r="L310">
            <v>716</v>
          </cell>
          <cell r="M310" t="str">
            <v>Direkt</v>
          </cell>
          <cell r="N310">
            <v>6133.49</v>
          </cell>
        </row>
        <row r="311">
          <cell r="D311" t="str">
            <v>Yeni iş</v>
          </cell>
          <cell r="L311">
            <v>717</v>
          </cell>
          <cell r="M311" t="str">
            <v>Direkt</v>
          </cell>
          <cell r="N311">
            <v>470334.8</v>
          </cell>
        </row>
        <row r="312">
          <cell r="D312" t="str">
            <v>Yeni iş</v>
          </cell>
          <cell r="L312">
            <v>750</v>
          </cell>
          <cell r="M312" t="str">
            <v>Direkt</v>
          </cell>
          <cell r="N312">
            <v>3162.95</v>
          </cell>
        </row>
        <row r="313">
          <cell r="D313" t="str">
            <v>Yeni iş</v>
          </cell>
          <cell r="L313">
            <v>760</v>
          </cell>
          <cell r="M313" t="str">
            <v>Direkt</v>
          </cell>
          <cell r="N313">
            <v>614.59</v>
          </cell>
        </row>
        <row r="314">
          <cell r="D314" t="str">
            <v>Yeni iş</v>
          </cell>
          <cell r="L314">
            <v>716</v>
          </cell>
          <cell r="M314" t="str">
            <v>Direkt</v>
          </cell>
          <cell r="N314">
            <v>476.31</v>
          </cell>
        </row>
        <row r="315">
          <cell r="D315" t="str">
            <v>Yeni iş</v>
          </cell>
          <cell r="L315">
            <v>717</v>
          </cell>
          <cell r="M315" t="str">
            <v>Direkt</v>
          </cell>
          <cell r="N315">
            <v>17346.88</v>
          </cell>
        </row>
        <row r="316">
          <cell r="D316" t="str">
            <v>Yeni iş</v>
          </cell>
          <cell r="L316">
            <v>750</v>
          </cell>
          <cell r="M316" t="str">
            <v>Direkt</v>
          </cell>
          <cell r="N316">
            <v>174.05</v>
          </cell>
        </row>
        <row r="317">
          <cell r="D317" t="str">
            <v>Yeni iş</v>
          </cell>
          <cell r="L317">
            <v>760</v>
          </cell>
          <cell r="M317" t="str">
            <v>Direkt</v>
          </cell>
          <cell r="N317">
            <v>42.12</v>
          </cell>
        </row>
        <row r="318">
          <cell r="D318" t="str">
            <v>Yeni iş</v>
          </cell>
          <cell r="L318">
            <v>716</v>
          </cell>
          <cell r="M318" t="str">
            <v>Direkt</v>
          </cell>
          <cell r="N318">
            <v>2191.37</v>
          </cell>
        </row>
        <row r="319">
          <cell r="D319" t="str">
            <v>Yeni iş</v>
          </cell>
          <cell r="L319">
            <v>717</v>
          </cell>
          <cell r="M319" t="str">
            <v>Direkt</v>
          </cell>
          <cell r="N319">
            <v>40249.71</v>
          </cell>
        </row>
        <row r="320">
          <cell r="D320" t="str">
            <v>Yeni iş</v>
          </cell>
          <cell r="L320">
            <v>750</v>
          </cell>
          <cell r="M320" t="str">
            <v>Direkt</v>
          </cell>
          <cell r="N320">
            <v>763.62</v>
          </cell>
        </row>
        <row r="321">
          <cell r="D321" t="str">
            <v>Yeni iş</v>
          </cell>
          <cell r="L321">
            <v>760</v>
          </cell>
          <cell r="M321" t="str">
            <v>Direkt</v>
          </cell>
          <cell r="N321">
            <v>176</v>
          </cell>
        </row>
        <row r="322">
          <cell r="D322" t="str">
            <v>Yeni iş</v>
          </cell>
          <cell r="L322">
            <v>716</v>
          </cell>
          <cell r="M322" t="str">
            <v>Direkt</v>
          </cell>
          <cell r="N322">
            <v>-44.97</v>
          </cell>
        </row>
        <row r="323">
          <cell r="D323" t="str">
            <v>Yeni iş</v>
          </cell>
          <cell r="L323">
            <v>717</v>
          </cell>
          <cell r="M323" t="str">
            <v>Direkt</v>
          </cell>
          <cell r="N323">
            <v>-6130.97</v>
          </cell>
        </row>
        <row r="324">
          <cell r="D324" t="str">
            <v>Yeni iş</v>
          </cell>
          <cell r="L324">
            <v>750</v>
          </cell>
          <cell r="M324" t="str">
            <v>Direkt</v>
          </cell>
          <cell r="N324">
            <v>-98.54</v>
          </cell>
        </row>
        <row r="325">
          <cell r="D325" t="str">
            <v>Yeni iş</v>
          </cell>
          <cell r="L325">
            <v>760</v>
          </cell>
          <cell r="M325" t="str">
            <v>Direkt</v>
          </cell>
          <cell r="N325">
            <v>-7.17</v>
          </cell>
        </row>
        <row r="326">
          <cell r="D326" t="str">
            <v>Yeni iş</v>
          </cell>
          <cell r="L326">
            <v>716</v>
          </cell>
          <cell r="M326" t="str">
            <v>Direkt</v>
          </cell>
          <cell r="N326">
            <v>4936.74</v>
          </cell>
        </row>
        <row r="327">
          <cell r="D327" t="str">
            <v>Yeni iş</v>
          </cell>
          <cell r="L327">
            <v>717</v>
          </cell>
          <cell r="M327" t="str">
            <v>Direkt</v>
          </cell>
          <cell r="N327">
            <v>26007.38</v>
          </cell>
        </row>
        <row r="328">
          <cell r="D328" t="str">
            <v>Yeni iş</v>
          </cell>
          <cell r="L328">
            <v>750</v>
          </cell>
          <cell r="M328" t="str">
            <v>Direkt</v>
          </cell>
          <cell r="N328">
            <v>1795.88</v>
          </cell>
        </row>
        <row r="329">
          <cell r="D329" t="str">
            <v>Yeni iş</v>
          </cell>
          <cell r="L329">
            <v>760</v>
          </cell>
          <cell r="M329" t="str">
            <v>Direkt</v>
          </cell>
          <cell r="N329">
            <v>96</v>
          </cell>
        </row>
        <row r="330">
          <cell r="D330" t="str">
            <v>Yeni iş</v>
          </cell>
          <cell r="L330">
            <v>716</v>
          </cell>
          <cell r="M330" t="str">
            <v>Direkt</v>
          </cell>
          <cell r="N330">
            <v>1955.34</v>
          </cell>
        </row>
        <row r="331">
          <cell r="D331" t="str">
            <v>Yeni iş</v>
          </cell>
          <cell r="L331">
            <v>717</v>
          </cell>
          <cell r="M331" t="str">
            <v>Direkt</v>
          </cell>
          <cell r="N331">
            <v>13641.28</v>
          </cell>
        </row>
        <row r="332">
          <cell r="D332" t="str">
            <v>Yeni iş</v>
          </cell>
          <cell r="L332">
            <v>750</v>
          </cell>
          <cell r="M332" t="str">
            <v>Direkt</v>
          </cell>
          <cell r="N332">
            <v>578.6</v>
          </cell>
        </row>
        <row r="333">
          <cell r="D333" t="str">
            <v>Yeni iş</v>
          </cell>
          <cell r="L333">
            <v>760</v>
          </cell>
          <cell r="M333" t="str">
            <v>Direkt</v>
          </cell>
          <cell r="N333">
            <v>14.04</v>
          </cell>
        </row>
        <row r="334">
          <cell r="D334" t="str">
            <v>Yeni iş</v>
          </cell>
          <cell r="L334">
            <v>716</v>
          </cell>
          <cell r="M334" t="str">
            <v>Direkt</v>
          </cell>
          <cell r="N334">
            <v>599.44000000000005</v>
          </cell>
        </row>
        <row r="335">
          <cell r="D335" t="str">
            <v>Yeni iş</v>
          </cell>
          <cell r="L335">
            <v>717</v>
          </cell>
          <cell r="M335" t="str">
            <v>Direkt</v>
          </cell>
          <cell r="N335">
            <v>8745.85</v>
          </cell>
        </row>
        <row r="336">
          <cell r="D336" t="str">
            <v>Yeni iş</v>
          </cell>
          <cell r="L336">
            <v>750</v>
          </cell>
          <cell r="M336" t="str">
            <v>Direkt</v>
          </cell>
          <cell r="N336">
            <v>538.55999999999995</v>
          </cell>
        </row>
        <row r="337">
          <cell r="D337" t="str">
            <v>Yeni iş</v>
          </cell>
          <cell r="L337">
            <v>760</v>
          </cell>
          <cell r="M337" t="str">
            <v>Direkt</v>
          </cell>
          <cell r="N337">
            <v>16</v>
          </cell>
        </row>
        <row r="338">
          <cell r="D338" t="str">
            <v>Yeni iş</v>
          </cell>
          <cell r="L338">
            <v>716</v>
          </cell>
          <cell r="M338" t="str">
            <v>Direkt</v>
          </cell>
          <cell r="N338">
            <v>491.35</v>
          </cell>
        </row>
        <row r="339">
          <cell r="D339" t="str">
            <v>Yeni iş</v>
          </cell>
          <cell r="L339">
            <v>717</v>
          </cell>
          <cell r="M339" t="str">
            <v>Direkt</v>
          </cell>
          <cell r="N339">
            <v>14793.62</v>
          </cell>
        </row>
        <row r="340">
          <cell r="D340" t="str">
            <v>Yeni iş</v>
          </cell>
          <cell r="L340">
            <v>750</v>
          </cell>
          <cell r="M340" t="str">
            <v>Direkt</v>
          </cell>
          <cell r="N340">
            <v>219.17</v>
          </cell>
        </row>
        <row r="341">
          <cell r="D341" t="str">
            <v>Yeni iş</v>
          </cell>
          <cell r="L341">
            <v>760</v>
          </cell>
          <cell r="M341" t="str">
            <v>Direkt</v>
          </cell>
          <cell r="N341">
            <v>30.08</v>
          </cell>
        </row>
        <row r="342">
          <cell r="D342" t="str">
            <v>Yeni iş</v>
          </cell>
          <cell r="L342">
            <v>716</v>
          </cell>
          <cell r="M342" t="str">
            <v>Direkt</v>
          </cell>
          <cell r="N342">
            <v>100</v>
          </cell>
        </row>
        <row r="343">
          <cell r="D343" t="str">
            <v>Yeni iş</v>
          </cell>
          <cell r="L343">
            <v>717</v>
          </cell>
          <cell r="M343" t="str">
            <v>Direkt</v>
          </cell>
          <cell r="N343">
            <v>3995.56</v>
          </cell>
        </row>
        <row r="344">
          <cell r="D344" t="str">
            <v>Yeni iş</v>
          </cell>
          <cell r="L344">
            <v>750</v>
          </cell>
          <cell r="M344" t="str">
            <v>Direkt</v>
          </cell>
          <cell r="N344">
            <v>87.43</v>
          </cell>
        </row>
        <row r="345">
          <cell r="D345" t="str">
            <v>Yeni iş</v>
          </cell>
          <cell r="L345">
            <v>760</v>
          </cell>
          <cell r="M345" t="str">
            <v>Direkt</v>
          </cell>
          <cell r="N345">
            <v>14</v>
          </cell>
        </row>
        <row r="346">
          <cell r="D346" t="str">
            <v>Yeni iş</v>
          </cell>
          <cell r="L346">
            <v>716</v>
          </cell>
          <cell r="M346" t="str">
            <v>Direkt</v>
          </cell>
          <cell r="N346">
            <v>5658.98</v>
          </cell>
        </row>
        <row r="347">
          <cell r="D347" t="str">
            <v>Yeni iş</v>
          </cell>
          <cell r="L347">
            <v>717</v>
          </cell>
          <cell r="M347" t="str">
            <v>Direkt</v>
          </cell>
          <cell r="N347">
            <v>113180.96</v>
          </cell>
        </row>
        <row r="348">
          <cell r="D348" t="str">
            <v>Yeni iş</v>
          </cell>
          <cell r="L348">
            <v>750</v>
          </cell>
          <cell r="M348" t="str">
            <v>Direkt</v>
          </cell>
          <cell r="N348">
            <v>2010.66</v>
          </cell>
        </row>
        <row r="349">
          <cell r="D349" t="str">
            <v>Yeni iş</v>
          </cell>
          <cell r="L349">
            <v>760</v>
          </cell>
          <cell r="M349" t="str">
            <v>Direkt</v>
          </cell>
          <cell r="N349">
            <v>368</v>
          </cell>
        </row>
        <row r="350">
          <cell r="D350" t="str">
            <v>Yeni iş</v>
          </cell>
          <cell r="L350">
            <v>716</v>
          </cell>
          <cell r="M350" t="str">
            <v>Direkt</v>
          </cell>
          <cell r="N350">
            <v>7966.58</v>
          </cell>
        </row>
        <row r="351">
          <cell r="D351" t="str">
            <v>Yeni iş</v>
          </cell>
          <cell r="L351">
            <v>717</v>
          </cell>
          <cell r="M351" t="str">
            <v>Direkt</v>
          </cell>
          <cell r="N351">
            <v>333726.96999999997</v>
          </cell>
        </row>
        <row r="352">
          <cell r="D352" t="str">
            <v>Yeni iş</v>
          </cell>
          <cell r="L352">
            <v>750</v>
          </cell>
          <cell r="M352" t="str">
            <v>Direkt</v>
          </cell>
          <cell r="N352">
            <v>765.99</v>
          </cell>
        </row>
        <row r="353">
          <cell r="D353" t="str">
            <v>Yeni iş</v>
          </cell>
          <cell r="L353">
            <v>760</v>
          </cell>
          <cell r="M353" t="str">
            <v>Direkt</v>
          </cell>
          <cell r="N353">
            <v>318.66000000000003</v>
          </cell>
        </row>
        <row r="354">
          <cell r="D354" t="str">
            <v>Yeni iş</v>
          </cell>
          <cell r="L354">
            <v>716</v>
          </cell>
          <cell r="M354" t="str">
            <v>Direkt</v>
          </cell>
          <cell r="N354">
            <v>1499.79</v>
          </cell>
        </row>
        <row r="355">
          <cell r="D355" t="str">
            <v>Yeni iş</v>
          </cell>
          <cell r="L355">
            <v>717</v>
          </cell>
          <cell r="M355" t="str">
            <v>Direkt</v>
          </cell>
          <cell r="N355">
            <v>34546.339999999997</v>
          </cell>
        </row>
        <row r="356">
          <cell r="D356" t="str">
            <v>Yeni iş</v>
          </cell>
          <cell r="L356">
            <v>750</v>
          </cell>
          <cell r="M356" t="str">
            <v>Direkt</v>
          </cell>
          <cell r="N356">
            <v>167.97</v>
          </cell>
        </row>
        <row r="357">
          <cell r="D357" t="str">
            <v>Yeni iş</v>
          </cell>
          <cell r="L357">
            <v>760</v>
          </cell>
          <cell r="M357" t="str">
            <v>Direkt</v>
          </cell>
          <cell r="N357">
            <v>88</v>
          </cell>
        </row>
        <row r="358">
          <cell r="D358" t="str">
            <v>Yeni iş</v>
          </cell>
          <cell r="L358">
            <v>717</v>
          </cell>
          <cell r="M358" t="str">
            <v>Direkt</v>
          </cell>
          <cell r="N358">
            <v>37698.28</v>
          </cell>
        </row>
        <row r="359">
          <cell r="D359" t="str">
            <v>Yeni iş</v>
          </cell>
          <cell r="L359">
            <v>760</v>
          </cell>
          <cell r="M359" t="str">
            <v>Direkt</v>
          </cell>
          <cell r="N359">
            <v>16</v>
          </cell>
        </row>
        <row r="360">
          <cell r="D360" t="str">
            <v>Yeni iş</v>
          </cell>
          <cell r="L360">
            <v>716</v>
          </cell>
          <cell r="M360" t="str">
            <v>Direkt</v>
          </cell>
          <cell r="N360">
            <v>463.51</v>
          </cell>
        </row>
        <row r="361">
          <cell r="D361" t="str">
            <v>Yeni iş</v>
          </cell>
          <cell r="L361">
            <v>717</v>
          </cell>
          <cell r="M361" t="str">
            <v>Direkt</v>
          </cell>
          <cell r="N361">
            <v>22504.240000000002</v>
          </cell>
        </row>
        <row r="362">
          <cell r="D362" t="str">
            <v>Yeni iş</v>
          </cell>
          <cell r="L362">
            <v>750</v>
          </cell>
          <cell r="M362" t="str">
            <v>Direkt</v>
          </cell>
          <cell r="N362">
            <v>1073.46</v>
          </cell>
        </row>
        <row r="363">
          <cell r="D363" t="str">
            <v>Yeni iş</v>
          </cell>
          <cell r="L363">
            <v>760</v>
          </cell>
          <cell r="M363" t="str">
            <v>Direkt</v>
          </cell>
          <cell r="N363">
            <v>70.16</v>
          </cell>
        </row>
        <row r="364">
          <cell r="D364" t="str">
            <v>Yeni iş</v>
          </cell>
          <cell r="L364">
            <v>716</v>
          </cell>
          <cell r="M364" t="str">
            <v>Direkt</v>
          </cell>
          <cell r="N364">
            <v>400</v>
          </cell>
        </row>
        <row r="365">
          <cell r="D365" t="str">
            <v>Yeni iş</v>
          </cell>
          <cell r="L365">
            <v>717</v>
          </cell>
          <cell r="M365" t="str">
            <v>Direkt</v>
          </cell>
          <cell r="N365">
            <v>9606.5400000000009</v>
          </cell>
        </row>
        <row r="366">
          <cell r="D366" t="str">
            <v>Yeni iş</v>
          </cell>
          <cell r="L366">
            <v>750</v>
          </cell>
          <cell r="M366" t="str">
            <v>Direkt</v>
          </cell>
          <cell r="N366">
            <v>34.840000000000003</v>
          </cell>
        </row>
        <row r="367">
          <cell r="D367" t="str">
            <v>Yeni iş</v>
          </cell>
          <cell r="L367">
            <v>760</v>
          </cell>
          <cell r="M367" t="str">
            <v>Direkt</v>
          </cell>
          <cell r="N367">
            <v>16</v>
          </cell>
        </row>
        <row r="368">
          <cell r="D368" t="str">
            <v>Yeni iş</v>
          </cell>
          <cell r="L368">
            <v>716</v>
          </cell>
          <cell r="M368" t="str">
            <v>Direkt</v>
          </cell>
          <cell r="N368">
            <v>363.2</v>
          </cell>
        </row>
        <row r="369">
          <cell r="D369" t="str">
            <v>Yeni iş</v>
          </cell>
          <cell r="L369">
            <v>717</v>
          </cell>
          <cell r="M369" t="str">
            <v>Direkt</v>
          </cell>
          <cell r="N369">
            <v>37300.22</v>
          </cell>
        </row>
        <row r="370">
          <cell r="D370" t="str">
            <v>Yeni iş</v>
          </cell>
          <cell r="L370">
            <v>750</v>
          </cell>
          <cell r="M370" t="str">
            <v>Direkt</v>
          </cell>
          <cell r="N370">
            <v>34.86</v>
          </cell>
        </row>
        <row r="371">
          <cell r="D371" t="str">
            <v>Yeni iş</v>
          </cell>
          <cell r="L371">
            <v>760</v>
          </cell>
          <cell r="M371" t="str">
            <v>Direkt</v>
          </cell>
          <cell r="N371">
            <v>16</v>
          </cell>
        </row>
        <row r="372">
          <cell r="D372" t="str">
            <v>Yeni iş</v>
          </cell>
          <cell r="L372">
            <v>716</v>
          </cell>
          <cell r="M372" t="str">
            <v>Direkt</v>
          </cell>
          <cell r="N372">
            <v>6786.3</v>
          </cell>
        </row>
        <row r="373">
          <cell r="D373" t="str">
            <v>Yeni iş</v>
          </cell>
          <cell r="L373">
            <v>717</v>
          </cell>
          <cell r="M373" t="str">
            <v>Direkt</v>
          </cell>
          <cell r="N373">
            <v>224278.84</v>
          </cell>
        </row>
        <row r="374">
          <cell r="D374" t="str">
            <v>Yeni iş</v>
          </cell>
          <cell r="L374">
            <v>750</v>
          </cell>
          <cell r="M374" t="str">
            <v>Direkt</v>
          </cell>
          <cell r="N374">
            <v>1132.6300000000001</v>
          </cell>
        </row>
        <row r="375">
          <cell r="D375" t="str">
            <v>Yeni iş</v>
          </cell>
          <cell r="L375">
            <v>760</v>
          </cell>
          <cell r="M375" t="str">
            <v>Direkt</v>
          </cell>
          <cell r="N375">
            <v>271.45</v>
          </cell>
        </row>
        <row r="376">
          <cell r="D376" t="str">
            <v>Yenileme</v>
          </cell>
          <cell r="L376">
            <v>716</v>
          </cell>
          <cell r="M376" t="str">
            <v>Direkt</v>
          </cell>
          <cell r="N376">
            <v>7015.15</v>
          </cell>
        </row>
        <row r="377">
          <cell r="D377" t="str">
            <v>Yenileme</v>
          </cell>
          <cell r="L377">
            <v>717</v>
          </cell>
          <cell r="M377" t="str">
            <v>Direkt</v>
          </cell>
          <cell r="N377">
            <v>361708.93</v>
          </cell>
        </row>
        <row r="378">
          <cell r="D378" t="str">
            <v>Yenileme</v>
          </cell>
          <cell r="L378">
            <v>750</v>
          </cell>
          <cell r="M378" t="str">
            <v>Direkt</v>
          </cell>
          <cell r="N378">
            <v>1919.69</v>
          </cell>
        </row>
        <row r="379">
          <cell r="D379" t="str">
            <v>Yenileme</v>
          </cell>
          <cell r="L379">
            <v>760</v>
          </cell>
          <cell r="M379" t="str">
            <v>Direkt</v>
          </cell>
          <cell r="N379">
            <v>377.81</v>
          </cell>
        </row>
        <row r="380">
          <cell r="D380" t="str">
            <v>Yeni iş</v>
          </cell>
          <cell r="L380">
            <v>715</v>
          </cell>
          <cell r="M380" t="str">
            <v>Direkt</v>
          </cell>
          <cell r="N380">
            <v>398050.38</v>
          </cell>
        </row>
        <row r="381">
          <cell r="D381" t="str">
            <v>Yeni iş</v>
          </cell>
          <cell r="L381">
            <v>715</v>
          </cell>
          <cell r="M381" t="str">
            <v>Direkt</v>
          </cell>
          <cell r="N381">
            <v>19419697.370000001</v>
          </cell>
        </row>
        <row r="382">
          <cell r="D382" t="str">
            <v>Yeni iş</v>
          </cell>
          <cell r="L382">
            <v>716</v>
          </cell>
          <cell r="M382" t="str">
            <v>Direkt</v>
          </cell>
          <cell r="N382">
            <v>113409.98</v>
          </cell>
        </row>
        <row r="383">
          <cell r="D383" t="str">
            <v>Yeni iş</v>
          </cell>
          <cell r="L383">
            <v>750</v>
          </cell>
          <cell r="M383" t="str">
            <v>Direkt</v>
          </cell>
          <cell r="N383">
            <v>164263.43</v>
          </cell>
        </row>
        <row r="384">
          <cell r="D384" t="str">
            <v>Yeni iş</v>
          </cell>
          <cell r="L384">
            <v>760</v>
          </cell>
          <cell r="M384" t="str">
            <v>Direkt</v>
          </cell>
          <cell r="N384">
            <v>37709.550000000003</v>
          </cell>
        </row>
        <row r="385">
          <cell r="D385" t="str">
            <v>Yeni iş</v>
          </cell>
          <cell r="L385">
            <v>715</v>
          </cell>
          <cell r="M385" t="str">
            <v>Direkt</v>
          </cell>
          <cell r="N385">
            <v>52175.32</v>
          </cell>
        </row>
        <row r="386">
          <cell r="D386" t="str">
            <v>Yeni iş</v>
          </cell>
          <cell r="L386">
            <v>716</v>
          </cell>
          <cell r="M386" t="str">
            <v>Direkt</v>
          </cell>
          <cell r="N386">
            <v>82204.5</v>
          </cell>
        </row>
        <row r="387">
          <cell r="D387" t="str">
            <v>Yeni iş</v>
          </cell>
          <cell r="L387">
            <v>715</v>
          </cell>
          <cell r="M387" t="str">
            <v>Direkt</v>
          </cell>
          <cell r="N387">
            <v>6611182.5300000003</v>
          </cell>
        </row>
        <row r="388">
          <cell r="D388" t="str">
            <v>Yeni iş</v>
          </cell>
          <cell r="L388">
            <v>785</v>
          </cell>
          <cell r="M388" t="str">
            <v>Direkt</v>
          </cell>
          <cell r="N388">
            <v>895109.83</v>
          </cell>
        </row>
        <row r="389">
          <cell r="D389" t="str">
            <v>Yeni iş</v>
          </cell>
          <cell r="L389">
            <v>715</v>
          </cell>
          <cell r="M389" t="str">
            <v>Direkt</v>
          </cell>
          <cell r="N389">
            <v>7486616.8099999996</v>
          </cell>
        </row>
        <row r="390">
          <cell r="D390" t="str">
            <v>Yeni iş</v>
          </cell>
          <cell r="L390">
            <v>716</v>
          </cell>
          <cell r="M390" t="str">
            <v>Direkt</v>
          </cell>
          <cell r="N390">
            <v>586667.64</v>
          </cell>
        </row>
        <row r="391">
          <cell r="D391" t="str">
            <v>Yeni iş</v>
          </cell>
          <cell r="L391">
            <v>715</v>
          </cell>
          <cell r="M391" t="str">
            <v>Direkt</v>
          </cell>
          <cell r="N391">
            <v>1285.72</v>
          </cell>
        </row>
        <row r="392">
          <cell r="D392" t="str">
            <v>Yeni iş</v>
          </cell>
          <cell r="L392">
            <v>715</v>
          </cell>
          <cell r="M392" t="str">
            <v>Direkt</v>
          </cell>
          <cell r="N392">
            <v>41186.239999999998</v>
          </cell>
        </row>
        <row r="393">
          <cell r="D393" t="str">
            <v>Yeni iş</v>
          </cell>
          <cell r="L393">
            <v>716</v>
          </cell>
          <cell r="M393" t="str">
            <v>Direkt</v>
          </cell>
          <cell r="N393">
            <v>32686.7</v>
          </cell>
        </row>
        <row r="394">
          <cell r="D394" t="str">
            <v>Yeni iş</v>
          </cell>
          <cell r="L394">
            <v>715</v>
          </cell>
          <cell r="M394" t="str">
            <v>Direkt</v>
          </cell>
          <cell r="N394">
            <v>5976.39</v>
          </cell>
        </row>
        <row r="395">
          <cell r="D395" t="str">
            <v>Yeni iş</v>
          </cell>
          <cell r="L395">
            <v>715</v>
          </cell>
          <cell r="M395" t="str">
            <v>Direkt</v>
          </cell>
          <cell r="N395">
            <v>14222.81</v>
          </cell>
        </row>
        <row r="396">
          <cell r="D396" t="str">
            <v>Yeni iş</v>
          </cell>
          <cell r="L396">
            <v>715</v>
          </cell>
          <cell r="M396" t="str">
            <v>Direkt</v>
          </cell>
          <cell r="N396">
            <v>2711.2</v>
          </cell>
        </row>
        <row r="397">
          <cell r="D397" t="str">
            <v>Yeni iş</v>
          </cell>
          <cell r="L397">
            <v>716</v>
          </cell>
          <cell r="M397" t="str">
            <v>Direkt</v>
          </cell>
          <cell r="N397">
            <v>8.44</v>
          </cell>
        </row>
        <row r="398">
          <cell r="D398" t="str">
            <v>Yeni iş</v>
          </cell>
          <cell r="L398">
            <v>750</v>
          </cell>
          <cell r="M398" t="str">
            <v>Direkt</v>
          </cell>
          <cell r="N398">
            <v>97.76</v>
          </cell>
        </row>
        <row r="399">
          <cell r="D399" t="str">
            <v>Yeni iş</v>
          </cell>
          <cell r="L399">
            <v>760</v>
          </cell>
          <cell r="M399" t="str">
            <v>Direkt</v>
          </cell>
          <cell r="N399">
            <v>1.69</v>
          </cell>
        </row>
        <row r="400">
          <cell r="D400" t="str">
            <v>Yeni iş</v>
          </cell>
          <cell r="L400">
            <v>715</v>
          </cell>
          <cell r="M400" t="str">
            <v>Direkt</v>
          </cell>
          <cell r="N400">
            <v>9048.32</v>
          </cell>
        </row>
        <row r="401">
          <cell r="D401" t="str">
            <v>Yeni iş</v>
          </cell>
          <cell r="L401">
            <v>716</v>
          </cell>
          <cell r="M401" t="str">
            <v>Direkt</v>
          </cell>
          <cell r="N401">
            <v>16443.71</v>
          </cell>
        </row>
        <row r="402">
          <cell r="D402" t="str">
            <v>Yeni iş</v>
          </cell>
          <cell r="L402">
            <v>715</v>
          </cell>
          <cell r="M402" t="str">
            <v>Direkt</v>
          </cell>
          <cell r="N402">
            <v>3608102.98</v>
          </cell>
        </row>
        <row r="403">
          <cell r="D403" t="str">
            <v>Yeni iş</v>
          </cell>
          <cell r="L403">
            <v>715</v>
          </cell>
          <cell r="M403" t="str">
            <v>Direkt</v>
          </cell>
          <cell r="N403">
            <v>188577.62</v>
          </cell>
        </row>
        <row r="404">
          <cell r="D404" t="str">
            <v>Yeni iş</v>
          </cell>
          <cell r="L404">
            <v>716</v>
          </cell>
          <cell r="M404" t="str">
            <v>Direkt</v>
          </cell>
          <cell r="N404">
            <v>2890.64</v>
          </cell>
        </row>
        <row r="405">
          <cell r="D405" t="str">
            <v>Yeni iş</v>
          </cell>
          <cell r="L405">
            <v>715</v>
          </cell>
          <cell r="M405" t="str">
            <v>Direkt</v>
          </cell>
          <cell r="N405">
            <v>125870.63</v>
          </cell>
        </row>
        <row r="406">
          <cell r="D406" t="str">
            <v>Yeni iş</v>
          </cell>
          <cell r="L406">
            <v>716</v>
          </cell>
          <cell r="M406" t="str">
            <v>Direkt</v>
          </cell>
          <cell r="N406">
            <v>382.4</v>
          </cell>
        </row>
        <row r="407">
          <cell r="D407" t="str">
            <v>Yeni iş</v>
          </cell>
          <cell r="L407">
            <v>750</v>
          </cell>
          <cell r="M407" t="str">
            <v>Direkt</v>
          </cell>
          <cell r="N407">
            <v>1788.32</v>
          </cell>
        </row>
        <row r="408">
          <cell r="D408" t="str">
            <v>Yeni iş</v>
          </cell>
          <cell r="L408">
            <v>760</v>
          </cell>
          <cell r="M408" t="str">
            <v>Direkt</v>
          </cell>
          <cell r="N408">
            <v>56.69</v>
          </cell>
        </row>
        <row r="409">
          <cell r="D409" t="str">
            <v>Yeni iş</v>
          </cell>
          <cell r="L409">
            <v>715</v>
          </cell>
          <cell r="M409" t="str">
            <v>Direkt</v>
          </cell>
          <cell r="N409">
            <v>713.4</v>
          </cell>
        </row>
        <row r="410">
          <cell r="D410" t="str">
            <v>Yeni iş</v>
          </cell>
          <cell r="L410">
            <v>716</v>
          </cell>
          <cell r="M410" t="str">
            <v>Direkt</v>
          </cell>
          <cell r="N410">
            <v>-1359.06</v>
          </cell>
        </row>
        <row r="411">
          <cell r="D411" t="str">
            <v>Yeni iş</v>
          </cell>
          <cell r="L411">
            <v>715</v>
          </cell>
          <cell r="M411" t="str">
            <v>Direkt</v>
          </cell>
          <cell r="N411">
            <v>1681625.4</v>
          </cell>
        </row>
        <row r="412">
          <cell r="D412" t="str">
            <v>Yeni iş</v>
          </cell>
          <cell r="L412">
            <v>715</v>
          </cell>
          <cell r="M412" t="str">
            <v>Direkt</v>
          </cell>
          <cell r="N412">
            <v>19734.91</v>
          </cell>
        </row>
        <row r="413">
          <cell r="D413" t="str">
            <v>Yeni iş</v>
          </cell>
          <cell r="L413">
            <v>716</v>
          </cell>
          <cell r="M413" t="str">
            <v>Direkt</v>
          </cell>
          <cell r="N413">
            <v>0</v>
          </cell>
        </row>
        <row r="414">
          <cell r="D414" t="str">
            <v>Yeni iş</v>
          </cell>
          <cell r="L414">
            <v>715</v>
          </cell>
          <cell r="M414" t="str">
            <v>Direkt</v>
          </cell>
          <cell r="N414">
            <v>195506.53</v>
          </cell>
        </row>
        <row r="415">
          <cell r="D415" t="str">
            <v>Yeni iş</v>
          </cell>
          <cell r="L415">
            <v>716</v>
          </cell>
          <cell r="M415" t="str">
            <v>Direkt</v>
          </cell>
          <cell r="N415">
            <v>665.07</v>
          </cell>
        </row>
        <row r="416">
          <cell r="D416" t="str">
            <v>Yeni iş</v>
          </cell>
          <cell r="L416">
            <v>750</v>
          </cell>
          <cell r="M416" t="str">
            <v>Direkt</v>
          </cell>
          <cell r="N416">
            <v>4019.37</v>
          </cell>
        </row>
        <row r="417">
          <cell r="D417" t="str">
            <v>Yeni iş</v>
          </cell>
          <cell r="L417">
            <v>760</v>
          </cell>
          <cell r="M417" t="str">
            <v>Direkt</v>
          </cell>
          <cell r="N417">
            <v>62.28</v>
          </cell>
        </row>
        <row r="418">
          <cell r="D418" t="str">
            <v>Yeni iş</v>
          </cell>
          <cell r="L418">
            <v>715</v>
          </cell>
          <cell r="M418" t="str">
            <v>Direkt</v>
          </cell>
          <cell r="N418">
            <v>19687.5</v>
          </cell>
        </row>
        <row r="419">
          <cell r="D419" t="str">
            <v>Yeni iş</v>
          </cell>
          <cell r="L419">
            <v>716</v>
          </cell>
          <cell r="M419" t="str">
            <v>Direkt</v>
          </cell>
          <cell r="N419">
            <v>0</v>
          </cell>
        </row>
        <row r="420">
          <cell r="D420" t="str">
            <v>Yeni iş</v>
          </cell>
          <cell r="L420">
            <v>715</v>
          </cell>
          <cell r="M420" t="str">
            <v>Direkt</v>
          </cell>
          <cell r="N420">
            <v>582732.07999999996</v>
          </cell>
        </row>
        <row r="421">
          <cell r="D421" t="str">
            <v>Yeni iş</v>
          </cell>
          <cell r="L421">
            <v>715</v>
          </cell>
          <cell r="M421" t="str">
            <v>Direkt</v>
          </cell>
          <cell r="N421">
            <v>96757.39</v>
          </cell>
        </row>
        <row r="422">
          <cell r="D422" t="str">
            <v>Yeni iş</v>
          </cell>
          <cell r="L422">
            <v>715</v>
          </cell>
          <cell r="M422" t="str">
            <v>Direkt</v>
          </cell>
          <cell r="N422">
            <v>8358709.7400000002</v>
          </cell>
        </row>
        <row r="423">
          <cell r="D423" t="str">
            <v>Yeni iş</v>
          </cell>
          <cell r="L423">
            <v>716</v>
          </cell>
          <cell r="M423" t="str">
            <v>Direkt</v>
          </cell>
          <cell r="N423">
            <v>141499.26</v>
          </cell>
        </row>
        <row r="424">
          <cell r="D424" t="str">
            <v>Yeni iş</v>
          </cell>
          <cell r="L424">
            <v>750</v>
          </cell>
          <cell r="M424" t="str">
            <v>Direkt</v>
          </cell>
          <cell r="N424">
            <v>51048.27</v>
          </cell>
        </row>
        <row r="425">
          <cell r="D425" t="str">
            <v>Yeni iş</v>
          </cell>
          <cell r="L425">
            <v>760</v>
          </cell>
          <cell r="M425" t="str">
            <v>Direkt</v>
          </cell>
          <cell r="N425">
            <v>11573.3</v>
          </cell>
        </row>
        <row r="426">
          <cell r="D426" t="str">
            <v>Yeni iş</v>
          </cell>
          <cell r="L426">
            <v>715</v>
          </cell>
          <cell r="M426" t="str">
            <v>Direkt</v>
          </cell>
          <cell r="N426">
            <v>424441.85</v>
          </cell>
        </row>
        <row r="427">
          <cell r="D427" t="str">
            <v>Yeni iş</v>
          </cell>
          <cell r="L427">
            <v>716</v>
          </cell>
          <cell r="M427" t="str">
            <v>Direkt</v>
          </cell>
          <cell r="N427">
            <v>443640.49</v>
          </cell>
        </row>
        <row r="428">
          <cell r="D428" t="str">
            <v>Yeni iş</v>
          </cell>
          <cell r="L428">
            <v>715</v>
          </cell>
          <cell r="M428" t="str">
            <v>Direkt</v>
          </cell>
          <cell r="N428">
            <v>2996269.12</v>
          </cell>
        </row>
        <row r="429">
          <cell r="D429" t="str">
            <v>Yeni iş</v>
          </cell>
          <cell r="L429">
            <v>785</v>
          </cell>
          <cell r="M429" t="str">
            <v>Direkt</v>
          </cell>
          <cell r="N429">
            <v>325665.05</v>
          </cell>
        </row>
        <row r="430">
          <cell r="D430" t="str">
            <v>Yeni iş</v>
          </cell>
          <cell r="L430">
            <v>715</v>
          </cell>
          <cell r="M430" t="str">
            <v>Direkt</v>
          </cell>
          <cell r="N430">
            <v>4356811.26</v>
          </cell>
        </row>
        <row r="431">
          <cell r="D431" t="str">
            <v>Yeni iş</v>
          </cell>
          <cell r="L431">
            <v>716</v>
          </cell>
          <cell r="M431" t="str">
            <v>Direkt</v>
          </cell>
          <cell r="N431">
            <v>169256.21</v>
          </cell>
        </row>
        <row r="432">
          <cell r="D432" t="str">
            <v>Yeni iş</v>
          </cell>
          <cell r="L432">
            <v>715</v>
          </cell>
          <cell r="M432" t="str">
            <v>Direkt</v>
          </cell>
          <cell r="N432">
            <v>638.28</v>
          </cell>
        </row>
        <row r="433">
          <cell r="D433" t="str">
            <v>Yeni iş</v>
          </cell>
          <cell r="L433">
            <v>716</v>
          </cell>
          <cell r="M433" t="str">
            <v>Direkt</v>
          </cell>
          <cell r="N433">
            <v>1188.23</v>
          </cell>
        </row>
        <row r="434">
          <cell r="D434" t="str">
            <v>Yeni iş</v>
          </cell>
          <cell r="L434">
            <v>715</v>
          </cell>
          <cell r="M434" t="str">
            <v>Direkt</v>
          </cell>
          <cell r="N434">
            <v>54195.23</v>
          </cell>
        </row>
        <row r="435">
          <cell r="D435" t="str">
            <v>Yeni iş</v>
          </cell>
          <cell r="L435">
            <v>715</v>
          </cell>
          <cell r="M435" t="str">
            <v>Direkt</v>
          </cell>
          <cell r="N435">
            <v>574926.39</v>
          </cell>
        </row>
        <row r="436">
          <cell r="D436" t="str">
            <v>Yeni iş</v>
          </cell>
          <cell r="L436">
            <v>716</v>
          </cell>
          <cell r="M436" t="str">
            <v>Direkt</v>
          </cell>
          <cell r="N436">
            <v>121876.28</v>
          </cell>
        </row>
        <row r="437">
          <cell r="D437" t="str">
            <v>Yeni iş</v>
          </cell>
          <cell r="L437">
            <v>750</v>
          </cell>
          <cell r="M437" t="str">
            <v>Direkt</v>
          </cell>
          <cell r="N437">
            <v>941.46</v>
          </cell>
        </row>
        <row r="438">
          <cell r="D438" t="str">
            <v>Yeni iş</v>
          </cell>
          <cell r="L438">
            <v>760</v>
          </cell>
          <cell r="M438" t="str">
            <v>Direkt</v>
          </cell>
          <cell r="N438">
            <v>288.23</v>
          </cell>
        </row>
        <row r="439">
          <cell r="D439" t="str">
            <v>Yeni iş</v>
          </cell>
          <cell r="L439">
            <v>715</v>
          </cell>
          <cell r="M439" t="str">
            <v>Direkt</v>
          </cell>
          <cell r="N439">
            <v>1204261.8600000001</v>
          </cell>
        </row>
        <row r="440">
          <cell r="D440" t="str">
            <v>Yeni iş</v>
          </cell>
          <cell r="L440">
            <v>716</v>
          </cell>
          <cell r="M440" t="str">
            <v>Direkt</v>
          </cell>
          <cell r="N440">
            <v>1212110.8400000001</v>
          </cell>
        </row>
        <row r="441">
          <cell r="D441" t="str">
            <v>Yeni iş</v>
          </cell>
          <cell r="L441">
            <v>715</v>
          </cell>
          <cell r="M441" t="str">
            <v>Direkt</v>
          </cell>
          <cell r="N441">
            <v>6076626.96</v>
          </cell>
        </row>
        <row r="442">
          <cell r="D442" t="str">
            <v>Yeni iş</v>
          </cell>
          <cell r="L442">
            <v>715</v>
          </cell>
          <cell r="M442" t="str">
            <v>Direkt</v>
          </cell>
          <cell r="N442">
            <v>1393544.69</v>
          </cell>
        </row>
        <row r="443">
          <cell r="D443" t="str">
            <v>Yeni iş</v>
          </cell>
          <cell r="L443">
            <v>716</v>
          </cell>
          <cell r="M443" t="str">
            <v>Direkt</v>
          </cell>
          <cell r="N443">
            <v>316250.74</v>
          </cell>
        </row>
        <row r="444">
          <cell r="D444" t="str">
            <v>Yeni iş</v>
          </cell>
          <cell r="L444">
            <v>715</v>
          </cell>
          <cell r="M444" t="str">
            <v>Direkt</v>
          </cell>
          <cell r="N444">
            <v>89781.87</v>
          </cell>
        </row>
        <row r="445">
          <cell r="D445" t="str">
            <v>Yeni iş</v>
          </cell>
          <cell r="L445">
            <v>716</v>
          </cell>
          <cell r="M445" t="str">
            <v>Direkt</v>
          </cell>
          <cell r="N445">
            <v>824.43</v>
          </cell>
        </row>
        <row r="446">
          <cell r="D446" t="str">
            <v>Yeni iş</v>
          </cell>
          <cell r="L446">
            <v>750</v>
          </cell>
          <cell r="M446" t="str">
            <v>Direkt</v>
          </cell>
          <cell r="N446">
            <v>690.09</v>
          </cell>
        </row>
        <row r="447">
          <cell r="D447" t="str">
            <v>Yeni iş</v>
          </cell>
          <cell r="L447">
            <v>760</v>
          </cell>
          <cell r="M447" t="str">
            <v>Direkt</v>
          </cell>
          <cell r="N447">
            <v>267.39</v>
          </cell>
        </row>
        <row r="448">
          <cell r="D448" t="str">
            <v>Yeni iş</v>
          </cell>
          <cell r="L448">
            <v>715</v>
          </cell>
          <cell r="M448" t="str">
            <v>Direkt</v>
          </cell>
          <cell r="N448">
            <v>81531.679999999993</v>
          </cell>
        </row>
        <row r="449">
          <cell r="D449" t="str">
            <v>Yeni iş</v>
          </cell>
          <cell r="L449">
            <v>716</v>
          </cell>
          <cell r="M449" t="str">
            <v>Direkt</v>
          </cell>
          <cell r="N449">
            <v>119759.27</v>
          </cell>
        </row>
        <row r="450">
          <cell r="D450" t="str">
            <v>Yeni iş</v>
          </cell>
          <cell r="L450">
            <v>715</v>
          </cell>
          <cell r="M450" t="str">
            <v>Direkt</v>
          </cell>
          <cell r="N450">
            <v>108568.8</v>
          </cell>
        </row>
        <row r="451">
          <cell r="D451" t="str">
            <v>Yeni iş</v>
          </cell>
          <cell r="L451">
            <v>785</v>
          </cell>
          <cell r="M451" t="str">
            <v>Direkt</v>
          </cell>
          <cell r="N451">
            <v>20386.009999999998</v>
          </cell>
        </row>
        <row r="452">
          <cell r="D452" t="str">
            <v>Yeni iş</v>
          </cell>
          <cell r="L452">
            <v>715</v>
          </cell>
          <cell r="M452" t="str">
            <v>Direkt</v>
          </cell>
          <cell r="N452">
            <v>104169.1</v>
          </cell>
        </row>
        <row r="453">
          <cell r="D453" t="str">
            <v>Yeni iş</v>
          </cell>
          <cell r="L453">
            <v>716</v>
          </cell>
          <cell r="M453" t="str">
            <v>Direkt</v>
          </cell>
          <cell r="N453">
            <v>20395.97</v>
          </cell>
        </row>
        <row r="454">
          <cell r="D454" t="str">
            <v>Yeni iş</v>
          </cell>
          <cell r="L454">
            <v>715</v>
          </cell>
          <cell r="M454" t="str">
            <v>Direkt</v>
          </cell>
          <cell r="N454">
            <v>0</v>
          </cell>
        </row>
        <row r="455">
          <cell r="D455" t="str">
            <v>Yeni iş</v>
          </cell>
          <cell r="L455">
            <v>715</v>
          </cell>
          <cell r="M455" t="str">
            <v>Direkt</v>
          </cell>
          <cell r="N455">
            <v>29318.69</v>
          </cell>
        </row>
        <row r="456">
          <cell r="D456" t="str">
            <v>Yeni iş</v>
          </cell>
          <cell r="L456">
            <v>716</v>
          </cell>
          <cell r="M456" t="str">
            <v>Direkt</v>
          </cell>
          <cell r="N456">
            <v>813.62</v>
          </cell>
        </row>
        <row r="457">
          <cell r="D457" t="str">
            <v>Yeni iş</v>
          </cell>
          <cell r="L457">
            <v>750</v>
          </cell>
          <cell r="M457" t="str">
            <v>Direkt</v>
          </cell>
          <cell r="N457">
            <v>395.71</v>
          </cell>
        </row>
        <row r="458">
          <cell r="D458" t="str">
            <v>Yeni iş</v>
          </cell>
          <cell r="L458">
            <v>760</v>
          </cell>
          <cell r="M458" t="str">
            <v>Direkt</v>
          </cell>
          <cell r="N458">
            <v>321.48</v>
          </cell>
        </row>
        <row r="459">
          <cell r="D459" t="str">
            <v>Yeni iş</v>
          </cell>
          <cell r="L459">
            <v>715</v>
          </cell>
          <cell r="M459" t="str">
            <v>Direkt</v>
          </cell>
          <cell r="N459">
            <v>933.54</v>
          </cell>
        </row>
        <row r="460">
          <cell r="D460" t="str">
            <v>Yeni iş</v>
          </cell>
          <cell r="L460">
            <v>716</v>
          </cell>
          <cell r="M460" t="str">
            <v>Direkt</v>
          </cell>
          <cell r="N460">
            <v>2238.52</v>
          </cell>
        </row>
        <row r="461">
          <cell r="D461" t="str">
            <v>Yeni iş</v>
          </cell>
          <cell r="L461">
            <v>715</v>
          </cell>
          <cell r="M461" t="str">
            <v>Direkt</v>
          </cell>
          <cell r="N461">
            <v>22578.53</v>
          </cell>
        </row>
        <row r="462">
          <cell r="D462" t="str">
            <v>Yeni iş</v>
          </cell>
          <cell r="L462">
            <v>785</v>
          </cell>
          <cell r="M462" t="str">
            <v>Direkt</v>
          </cell>
          <cell r="N462">
            <v>4261.45</v>
          </cell>
        </row>
        <row r="463">
          <cell r="D463" t="str">
            <v>Yeni iş</v>
          </cell>
          <cell r="L463">
            <v>715</v>
          </cell>
          <cell r="M463" t="str">
            <v>Direkt</v>
          </cell>
          <cell r="N463">
            <v>12440.93</v>
          </cell>
        </row>
        <row r="464">
          <cell r="D464" t="str">
            <v>Yeni iş</v>
          </cell>
          <cell r="L464">
            <v>716</v>
          </cell>
          <cell r="M464" t="str">
            <v>Direkt</v>
          </cell>
          <cell r="N464">
            <v>1675.88</v>
          </cell>
        </row>
        <row r="465">
          <cell r="D465" t="str">
            <v>Yeni iş</v>
          </cell>
          <cell r="L465">
            <v>715</v>
          </cell>
          <cell r="M465" t="str">
            <v>Direkt</v>
          </cell>
          <cell r="N465">
            <v>657.76</v>
          </cell>
        </row>
        <row r="466">
          <cell r="D466" t="str">
            <v>Yeni iş</v>
          </cell>
          <cell r="L466">
            <v>715</v>
          </cell>
          <cell r="M466" t="str">
            <v>Direkt</v>
          </cell>
          <cell r="N466">
            <v>306950.24</v>
          </cell>
        </row>
        <row r="467">
          <cell r="D467" t="str">
            <v>Yeni iş</v>
          </cell>
          <cell r="L467">
            <v>716</v>
          </cell>
          <cell r="M467" t="str">
            <v>Direkt</v>
          </cell>
          <cell r="N467">
            <v>4510.97</v>
          </cell>
        </row>
        <row r="468">
          <cell r="D468" t="str">
            <v>Yeni iş</v>
          </cell>
          <cell r="L468">
            <v>750</v>
          </cell>
          <cell r="M468" t="str">
            <v>Direkt</v>
          </cell>
          <cell r="N468">
            <v>11.8</v>
          </cell>
        </row>
        <row r="469">
          <cell r="D469" t="str">
            <v>Yeni iş</v>
          </cell>
          <cell r="L469">
            <v>760</v>
          </cell>
          <cell r="M469" t="str">
            <v>Direkt</v>
          </cell>
          <cell r="N469">
            <v>885.91</v>
          </cell>
        </row>
        <row r="470">
          <cell r="D470" t="str">
            <v>Yeni iş</v>
          </cell>
          <cell r="L470">
            <v>715</v>
          </cell>
          <cell r="M470" t="str">
            <v>Direkt</v>
          </cell>
          <cell r="N470">
            <v>0</v>
          </cell>
        </row>
        <row r="471">
          <cell r="D471" t="str">
            <v>Yeni iş</v>
          </cell>
          <cell r="L471">
            <v>715</v>
          </cell>
          <cell r="M471" t="str">
            <v>Direkt</v>
          </cell>
          <cell r="N471">
            <v>125729.76</v>
          </cell>
        </row>
        <row r="472">
          <cell r="D472" t="str">
            <v>Yeni iş</v>
          </cell>
          <cell r="L472">
            <v>785</v>
          </cell>
          <cell r="M472" t="str">
            <v>Direkt</v>
          </cell>
          <cell r="N472">
            <v>23494.17</v>
          </cell>
        </row>
        <row r="473">
          <cell r="D473" t="str">
            <v>Yeni iş</v>
          </cell>
          <cell r="L473">
            <v>715</v>
          </cell>
          <cell r="M473" t="str">
            <v>Direkt</v>
          </cell>
          <cell r="N473">
            <v>47734.98</v>
          </cell>
        </row>
        <row r="474">
          <cell r="D474" t="str">
            <v>Yeni iş</v>
          </cell>
          <cell r="L474">
            <v>716</v>
          </cell>
          <cell r="M474" t="str">
            <v>Direkt</v>
          </cell>
          <cell r="N474">
            <v>8477.52</v>
          </cell>
        </row>
        <row r="475">
          <cell r="D475" t="str">
            <v>Yeni iş</v>
          </cell>
          <cell r="L475">
            <v>715</v>
          </cell>
          <cell r="M475" t="str">
            <v>Direkt</v>
          </cell>
          <cell r="N475">
            <v>12870.07</v>
          </cell>
        </row>
        <row r="476">
          <cell r="D476" t="str">
            <v>Yeni iş</v>
          </cell>
          <cell r="L476">
            <v>716</v>
          </cell>
          <cell r="M476" t="str">
            <v>Direkt</v>
          </cell>
          <cell r="N476">
            <v>262.88</v>
          </cell>
        </row>
        <row r="477">
          <cell r="D477" t="str">
            <v>Yeni iş</v>
          </cell>
          <cell r="L477">
            <v>750</v>
          </cell>
          <cell r="M477" t="str">
            <v>Direkt</v>
          </cell>
          <cell r="N477">
            <v>57.49</v>
          </cell>
        </row>
        <row r="478">
          <cell r="D478" t="str">
            <v>Yeni iş</v>
          </cell>
          <cell r="L478">
            <v>760</v>
          </cell>
          <cell r="M478" t="str">
            <v>Direkt</v>
          </cell>
          <cell r="N478">
            <v>22.27</v>
          </cell>
        </row>
        <row r="479">
          <cell r="D479" t="str">
            <v>Yeni iş</v>
          </cell>
          <cell r="L479">
            <v>715</v>
          </cell>
          <cell r="M479" t="str">
            <v>Direkt</v>
          </cell>
          <cell r="N479">
            <v>11109.02</v>
          </cell>
        </row>
        <row r="480">
          <cell r="D480" t="str">
            <v>Yeni iş</v>
          </cell>
          <cell r="L480">
            <v>716</v>
          </cell>
          <cell r="M480" t="str">
            <v>Direkt</v>
          </cell>
          <cell r="N480">
            <v>20531.330000000002</v>
          </cell>
        </row>
        <row r="481">
          <cell r="D481" t="str">
            <v>Yeni iş</v>
          </cell>
          <cell r="L481">
            <v>715</v>
          </cell>
          <cell r="M481" t="str">
            <v>Direkt</v>
          </cell>
          <cell r="N481">
            <v>21176.99</v>
          </cell>
        </row>
        <row r="482">
          <cell r="D482" t="str">
            <v>Yeni iş</v>
          </cell>
          <cell r="L482">
            <v>716</v>
          </cell>
          <cell r="M482" t="str">
            <v>Direkt</v>
          </cell>
          <cell r="N482">
            <v>4235.3900000000003</v>
          </cell>
        </row>
        <row r="483">
          <cell r="D483" t="str">
            <v>Yeni iş</v>
          </cell>
          <cell r="L483">
            <v>715</v>
          </cell>
          <cell r="M483" t="str">
            <v>Direkt</v>
          </cell>
          <cell r="N483">
            <v>505018.08</v>
          </cell>
        </row>
        <row r="484">
          <cell r="D484" t="str">
            <v>Yeni iş</v>
          </cell>
          <cell r="L484">
            <v>715</v>
          </cell>
          <cell r="M484" t="str">
            <v>Direkt</v>
          </cell>
          <cell r="N484">
            <v>2321622.42</v>
          </cell>
        </row>
        <row r="485">
          <cell r="D485" t="str">
            <v>Yeni iş</v>
          </cell>
          <cell r="L485">
            <v>716</v>
          </cell>
          <cell r="M485" t="str">
            <v>Direkt</v>
          </cell>
          <cell r="N485">
            <v>10579.39</v>
          </cell>
        </row>
        <row r="486">
          <cell r="D486" t="str">
            <v>Yeni iş</v>
          </cell>
          <cell r="L486">
            <v>750</v>
          </cell>
          <cell r="M486" t="str">
            <v>Direkt</v>
          </cell>
          <cell r="N486">
            <v>1950.63</v>
          </cell>
        </row>
        <row r="487">
          <cell r="D487" t="str">
            <v>Yeni iş</v>
          </cell>
          <cell r="L487">
            <v>760</v>
          </cell>
          <cell r="M487" t="str">
            <v>Direkt</v>
          </cell>
          <cell r="N487">
            <v>896.03</v>
          </cell>
        </row>
        <row r="488">
          <cell r="D488" t="str">
            <v>Yeni iş</v>
          </cell>
          <cell r="L488">
            <v>715</v>
          </cell>
          <cell r="M488" t="str">
            <v>Direkt</v>
          </cell>
          <cell r="N488">
            <v>34152.78</v>
          </cell>
        </row>
        <row r="489">
          <cell r="D489" t="str">
            <v>Yeni iş</v>
          </cell>
          <cell r="L489">
            <v>716</v>
          </cell>
          <cell r="M489" t="str">
            <v>Direkt</v>
          </cell>
          <cell r="N489">
            <v>20713.22</v>
          </cell>
        </row>
        <row r="490">
          <cell r="D490" t="str">
            <v>Yeni iş</v>
          </cell>
          <cell r="L490">
            <v>715</v>
          </cell>
          <cell r="M490" t="str">
            <v>Direkt</v>
          </cell>
          <cell r="N490">
            <v>21440571.579999998</v>
          </cell>
        </row>
        <row r="491">
          <cell r="D491" t="str">
            <v>Yeni iş</v>
          </cell>
          <cell r="L491">
            <v>715</v>
          </cell>
          <cell r="M491" t="str">
            <v>Direkt</v>
          </cell>
          <cell r="N491">
            <v>2779363.49</v>
          </cell>
        </row>
        <row r="492">
          <cell r="D492" t="str">
            <v>Yeni iş</v>
          </cell>
          <cell r="L492">
            <v>716</v>
          </cell>
          <cell r="M492" t="str">
            <v>Direkt</v>
          </cell>
          <cell r="N492">
            <v>375209.85</v>
          </cell>
        </row>
        <row r="493">
          <cell r="D493" t="str">
            <v>Yeni iş</v>
          </cell>
          <cell r="L493">
            <v>715</v>
          </cell>
          <cell r="M493" t="str">
            <v>Direkt</v>
          </cell>
          <cell r="N493">
            <v>225092.05</v>
          </cell>
        </row>
        <row r="494">
          <cell r="D494" t="str">
            <v>Yeni iş</v>
          </cell>
          <cell r="L494">
            <v>716</v>
          </cell>
          <cell r="M494" t="str">
            <v>Direkt</v>
          </cell>
          <cell r="N494">
            <v>3637.96</v>
          </cell>
        </row>
        <row r="495">
          <cell r="D495" t="str">
            <v>Yeni iş</v>
          </cell>
          <cell r="L495">
            <v>750</v>
          </cell>
          <cell r="M495" t="str">
            <v>Direkt</v>
          </cell>
          <cell r="N495">
            <v>2395.5700000000002</v>
          </cell>
        </row>
        <row r="496">
          <cell r="D496" t="str">
            <v>Yeni iş</v>
          </cell>
          <cell r="L496">
            <v>760</v>
          </cell>
          <cell r="M496" t="str">
            <v>Direkt</v>
          </cell>
          <cell r="N496">
            <v>299.25</v>
          </cell>
        </row>
        <row r="497">
          <cell r="D497" t="str">
            <v>Yeni iş</v>
          </cell>
          <cell r="L497">
            <v>715</v>
          </cell>
          <cell r="M497" t="str">
            <v>Direkt</v>
          </cell>
          <cell r="N497">
            <v>919265.79</v>
          </cell>
        </row>
        <row r="498">
          <cell r="D498" t="str">
            <v>Yeni iş</v>
          </cell>
          <cell r="L498">
            <v>716</v>
          </cell>
          <cell r="M498" t="str">
            <v>Direkt</v>
          </cell>
          <cell r="N498">
            <v>998925.75</v>
          </cell>
        </row>
        <row r="499">
          <cell r="D499" t="str">
            <v>Yeni iş</v>
          </cell>
          <cell r="L499">
            <v>715</v>
          </cell>
          <cell r="M499" t="str">
            <v>Direkt</v>
          </cell>
          <cell r="N499">
            <v>99801</v>
          </cell>
        </row>
        <row r="500">
          <cell r="D500" t="str">
            <v>Yeni iş</v>
          </cell>
          <cell r="L500">
            <v>785</v>
          </cell>
          <cell r="M500" t="str">
            <v>Direkt</v>
          </cell>
          <cell r="N500">
            <v>16502.439999999999</v>
          </cell>
        </row>
        <row r="501">
          <cell r="D501" t="str">
            <v>Yeni iş</v>
          </cell>
          <cell r="L501">
            <v>715</v>
          </cell>
          <cell r="M501" t="str">
            <v>Direkt</v>
          </cell>
          <cell r="N501">
            <v>43745.62</v>
          </cell>
        </row>
        <row r="502">
          <cell r="D502" t="str">
            <v>Yeni iş</v>
          </cell>
          <cell r="L502">
            <v>716</v>
          </cell>
          <cell r="M502" t="str">
            <v>Direkt</v>
          </cell>
          <cell r="N502">
            <v>7317.83</v>
          </cell>
        </row>
        <row r="503">
          <cell r="D503" t="str">
            <v>Yenileme</v>
          </cell>
          <cell r="L503">
            <v>715</v>
          </cell>
          <cell r="M503" t="str">
            <v>Direkt</v>
          </cell>
          <cell r="N503">
            <v>98786.01</v>
          </cell>
        </row>
        <row r="504">
          <cell r="D504" t="str">
            <v>Yenileme</v>
          </cell>
          <cell r="L504">
            <v>715</v>
          </cell>
          <cell r="M504" t="str">
            <v>Direkt</v>
          </cell>
          <cell r="N504">
            <v>1557769.88</v>
          </cell>
        </row>
        <row r="505">
          <cell r="D505" t="str">
            <v>Yenileme</v>
          </cell>
          <cell r="L505">
            <v>716</v>
          </cell>
          <cell r="M505" t="str">
            <v>Direkt</v>
          </cell>
          <cell r="N505">
            <v>6824.46</v>
          </cell>
        </row>
        <row r="506">
          <cell r="D506" t="str">
            <v>Yenileme</v>
          </cell>
          <cell r="L506">
            <v>750</v>
          </cell>
          <cell r="M506" t="str">
            <v>Direkt</v>
          </cell>
          <cell r="N506">
            <v>11172.72</v>
          </cell>
        </row>
        <row r="507">
          <cell r="D507" t="str">
            <v>Yenileme</v>
          </cell>
          <cell r="L507">
            <v>760</v>
          </cell>
          <cell r="M507" t="str">
            <v>Direkt</v>
          </cell>
          <cell r="N507">
            <v>2265.96</v>
          </cell>
        </row>
        <row r="508">
          <cell r="D508" t="str">
            <v>Yenileme</v>
          </cell>
          <cell r="L508">
            <v>715</v>
          </cell>
          <cell r="M508" t="str">
            <v>Direkt</v>
          </cell>
          <cell r="N508">
            <v>-4152.66</v>
          </cell>
        </row>
        <row r="509">
          <cell r="D509" t="str">
            <v>Yenileme</v>
          </cell>
          <cell r="L509">
            <v>715</v>
          </cell>
          <cell r="M509" t="str">
            <v>Direkt</v>
          </cell>
          <cell r="N509">
            <v>784213.36</v>
          </cell>
        </row>
        <row r="510">
          <cell r="D510" t="str">
            <v>Yenileme</v>
          </cell>
          <cell r="L510">
            <v>785</v>
          </cell>
          <cell r="M510" t="str">
            <v>Direkt</v>
          </cell>
          <cell r="N510">
            <v>117255.41</v>
          </cell>
        </row>
        <row r="511">
          <cell r="D511" t="str">
            <v>Yenileme</v>
          </cell>
          <cell r="L511">
            <v>715</v>
          </cell>
          <cell r="M511" t="str">
            <v>Direkt</v>
          </cell>
          <cell r="N511">
            <v>275916.18</v>
          </cell>
        </row>
        <row r="512">
          <cell r="D512" t="str">
            <v>Yenileme</v>
          </cell>
          <cell r="L512">
            <v>716</v>
          </cell>
          <cell r="M512" t="str">
            <v>Direkt</v>
          </cell>
          <cell r="N512">
            <v>16834.740000000002</v>
          </cell>
        </row>
        <row r="513">
          <cell r="D513" t="str">
            <v>Yenileme</v>
          </cell>
          <cell r="L513">
            <v>715</v>
          </cell>
          <cell r="M513" t="str">
            <v>Direkt</v>
          </cell>
          <cell r="N513">
            <v>11677.97</v>
          </cell>
        </row>
        <row r="514">
          <cell r="D514" t="str">
            <v>Yenileme</v>
          </cell>
          <cell r="L514">
            <v>716</v>
          </cell>
          <cell r="M514" t="str">
            <v>Direkt</v>
          </cell>
          <cell r="N514">
            <v>1167.8</v>
          </cell>
        </row>
        <row r="515">
          <cell r="D515" t="str">
            <v>Yenileme</v>
          </cell>
          <cell r="L515">
            <v>715</v>
          </cell>
          <cell r="M515" t="str">
            <v>Direkt</v>
          </cell>
          <cell r="N515">
            <v>5561.86</v>
          </cell>
        </row>
        <row r="516">
          <cell r="D516" t="str">
            <v>Yenileme</v>
          </cell>
          <cell r="L516">
            <v>716</v>
          </cell>
          <cell r="M516" t="str">
            <v>Direkt</v>
          </cell>
          <cell r="N516">
            <v>49.45</v>
          </cell>
        </row>
        <row r="517">
          <cell r="D517" t="str">
            <v>Yenileme</v>
          </cell>
          <cell r="L517">
            <v>750</v>
          </cell>
          <cell r="M517" t="str">
            <v>Direkt</v>
          </cell>
          <cell r="N517">
            <v>163.59</v>
          </cell>
        </row>
        <row r="518">
          <cell r="D518" t="str">
            <v>Yenileme</v>
          </cell>
          <cell r="L518">
            <v>760</v>
          </cell>
          <cell r="M518" t="str">
            <v>Direkt</v>
          </cell>
          <cell r="N518">
            <v>8</v>
          </cell>
        </row>
        <row r="519">
          <cell r="D519" t="str">
            <v>Yenileme</v>
          </cell>
          <cell r="L519">
            <v>715</v>
          </cell>
          <cell r="M519" t="str">
            <v>Direkt</v>
          </cell>
          <cell r="N519">
            <v>6088.89</v>
          </cell>
        </row>
        <row r="520">
          <cell r="D520" t="str">
            <v>Yenileme</v>
          </cell>
          <cell r="L520">
            <v>715</v>
          </cell>
          <cell r="M520" t="str">
            <v>Direkt</v>
          </cell>
          <cell r="N520">
            <v>-5599.5</v>
          </cell>
        </row>
        <row r="521">
          <cell r="D521" t="str">
            <v>Yenileme</v>
          </cell>
          <cell r="L521">
            <v>716</v>
          </cell>
          <cell r="M521" t="str">
            <v>Direkt</v>
          </cell>
          <cell r="N521">
            <v>-1095.77</v>
          </cell>
        </row>
        <row r="522">
          <cell r="D522" t="str">
            <v>Yenileme</v>
          </cell>
          <cell r="L522">
            <v>715</v>
          </cell>
          <cell r="M522" t="str">
            <v>Direkt</v>
          </cell>
          <cell r="N522">
            <v>56429.73</v>
          </cell>
        </row>
        <row r="523">
          <cell r="D523" t="str">
            <v>Yenileme</v>
          </cell>
          <cell r="L523">
            <v>716</v>
          </cell>
          <cell r="M523" t="str">
            <v>Direkt</v>
          </cell>
          <cell r="N523">
            <v>171.3</v>
          </cell>
        </row>
        <row r="524">
          <cell r="D524" t="str">
            <v>Yenileme</v>
          </cell>
          <cell r="L524">
            <v>750</v>
          </cell>
          <cell r="M524" t="str">
            <v>Direkt</v>
          </cell>
          <cell r="N524">
            <v>829.54</v>
          </cell>
        </row>
        <row r="525">
          <cell r="D525" t="str">
            <v>Yenileme</v>
          </cell>
          <cell r="L525">
            <v>760</v>
          </cell>
          <cell r="M525" t="str">
            <v>Direkt</v>
          </cell>
          <cell r="N525">
            <v>16.04</v>
          </cell>
        </row>
        <row r="526">
          <cell r="D526" t="str">
            <v>Yenileme</v>
          </cell>
          <cell r="L526">
            <v>715</v>
          </cell>
          <cell r="M526" t="str">
            <v>Direkt</v>
          </cell>
          <cell r="N526">
            <v>-183.36</v>
          </cell>
        </row>
        <row r="527">
          <cell r="D527" t="str">
            <v>Yenileme</v>
          </cell>
          <cell r="L527">
            <v>716</v>
          </cell>
          <cell r="M527" t="str">
            <v>Direkt</v>
          </cell>
          <cell r="N527">
            <v>-2.73</v>
          </cell>
        </row>
        <row r="528">
          <cell r="D528" t="str">
            <v>Yenileme</v>
          </cell>
          <cell r="L528">
            <v>715</v>
          </cell>
          <cell r="M528" t="str">
            <v>Direkt</v>
          </cell>
          <cell r="N528">
            <v>181157.25</v>
          </cell>
        </row>
        <row r="529">
          <cell r="D529" t="str">
            <v>Yenileme</v>
          </cell>
          <cell r="L529">
            <v>715</v>
          </cell>
          <cell r="M529" t="str">
            <v>Direkt</v>
          </cell>
          <cell r="N529">
            <v>294645.51</v>
          </cell>
        </row>
        <row r="530">
          <cell r="D530" t="str">
            <v>Yenileme</v>
          </cell>
          <cell r="L530">
            <v>716</v>
          </cell>
          <cell r="M530" t="str">
            <v>Direkt</v>
          </cell>
          <cell r="N530">
            <v>2084.48</v>
          </cell>
        </row>
        <row r="531">
          <cell r="D531" t="str">
            <v>Yenileme</v>
          </cell>
          <cell r="L531">
            <v>750</v>
          </cell>
          <cell r="M531" t="str">
            <v>Direkt</v>
          </cell>
          <cell r="N531">
            <v>1832.28</v>
          </cell>
        </row>
        <row r="532">
          <cell r="D532" t="str">
            <v>Yenileme</v>
          </cell>
          <cell r="L532">
            <v>760</v>
          </cell>
          <cell r="M532" t="str">
            <v>Direkt</v>
          </cell>
          <cell r="N532">
            <v>433.94</v>
          </cell>
        </row>
        <row r="533">
          <cell r="D533" t="str">
            <v>Yenileme</v>
          </cell>
          <cell r="L533">
            <v>715</v>
          </cell>
          <cell r="M533" t="str">
            <v>Direkt</v>
          </cell>
          <cell r="N533">
            <v>-3174.93</v>
          </cell>
        </row>
        <row r="534">
          <cell r="D534" t="str">
            <v>Yenileme</v>
          </cell>
          <cell r="L534">
            <v>716</v>
          </cell>
          <cell r="M534" t="str">
            <v>Direkt</v>
          </cell>
          <cell r="N534">
            <v>0</v>
          </cell>
        </row>
        <row r="535">
          <cell r="D535" t="str">
            <v>Yenileme</v>
          </cell>
          <cell r="L535">
            <v>715</v>
          </cell>
          <cell r="M535" t="str">
            <v>Direkt</v>
          </cell>
          <cell r="N535">
            <v>226485.03</v>
          </cell>
        </row>
        <row r="536">
          <cell r="D536" t="str">
            <v>Yenileme</v>
          </cell>
          <cell r="L536">
            <v>785</v>
          </cell>
          <cell r="M536" t="str">
            <v>Direkt</v>
          </cell>
          <cell r="N536">
            <v>21795.3</v>
          </cell>
        </row>
        <row r="537">
          <cell r="D537" t="str">
            <v>Yenileme</v>
          </cell>
          <cell r="L537">
            <v>715</v>
          </cell>
          <cell r="M537" t="str">
            <v>Direkt</v>
          </cell>
          <cell r="N537">
            <v>306972.90999999997</v>
          </cell>
        </row>
        <row r="538">
          <cell r="D538" t="str">
            <v>Yenileme</v>
          </cell>
          <cell r="L538">
            <v>716</v>
          </cell>
          <cell r="M538" t="str">
            <v>Direkt</v>
          </cell>
          <cell r="N538">
            <v>132154.84</v>
          </cell>
        </row>
        <row r="539">
          <cell r="D539" t="str">
            <v>Yenileme</v>
          </cell>
          <cell r="L539">
            <v>715</v>
          </cell>
          <cell r="M539" t="str">
            <v>Direkt</v>
          </cell>
          <cell r="N539">
            <v>1638.66</v>
          </cell>
        </row>
        <row r="540">
          <cell r="D540" t="str">
            <v>Yenileme</v>
          </cell>
          <cell r="L540">
            <v>716</v>
          </cell>
          <cell r="M540" t="str">
            <v>Direkt</v>
          </cell>
          <cell r="N540">
            <v>19.190000000000001</v>
          </cell>
        </row>
        <row r="541">
          <cell r="D541" t="str">
            <v>Yenileme</v>
          </cell>
          <cell r="L541">
            <v>750</v>
          </cell>
          <cell r="M541" t="str">
            <v>Direkt</v>
          </cell>
          <cell r="N541">
            <v>10.16</v>
          </cell>
        </row>
        <row r="542">
          <cell r="D542" t="str">
            <v>Yenileme</v>
          </cell>
          <cell r="L542">
            <v>760</v>
          </cell>
          <cell r="M542" t="str">
            <v>Direkt</v>
          </cell>
          <cell r="N542">
            <v>2.81</v>
          </cell>
        </row>
        <row r="543">
          <cell r="D543" t="str">
            <v>Yenileme</v>
          </cell>
          <cell r="L543">
            <v>715</v>
          </cell>
          <cell r="M543" t="str">
            <v>Direkt</v>
          </cell>
          <cell r="N543">
            <v>-63.51</v>
          </cell>
        </row>
        <row r="544">
          <cell r="D544" t="str">
            <v>Yenileme</v>
          </cell>
          <cell r="L544">
            <v>715</v>
          </cell>
          <cell r="M544" t="str">
            <v>Direkt</v>
          </cell>
          <cell r="N544">
            <v>55396.2</v>
          </cell>
        </row>
        <row r="545">
          <cell r="D545" t="str">
            <v>Yenileme</v>
          </cell>
          <cell r="L545">
            <v>715</v>
          </cell>
          <cell r="M545" t="str">
            <v>Direkt</v>
          </cell>
          <cell r="N545">
            <v>84890.85</v>
          </cell>
        </row>
        <row r="546">
          <cell r="D546" t="str">
            <v>Yenileme</v>
          </cell>
          <cell r="L546">
            <v>716</v>
          </cell>
          <cell r="M546" t="str">
            <v>Direkt</v>
          </cell>
          <cell r="N546">
            <v>31109.65</v>
          </cell>
        </row>
        <row r="547">
          <cell r="D547" t="str">
            <v>Yenileme</v>
          </cell>
          <cell r="L547">
            <v>715</v>
          </cell>
          <cell r="M547" t="str">
            <v>Direkt</v>
          </cell>
          <cell r="N547">
            <v>40473.1</v>
          </cell>
        </row>
        <row r="548">
          <cell r="D548" t="str">
            <v>Yenileme</v>
          </cell>
          <cell r="L548">
            <v>716</v>
          </cell>
          <cell r="M548" t="str">
            <v>Direkt</v>
          </cell>
          <cell r="N548">
            <v>364.55</v>
          </cell>
        </row>
        <row r="549">
          <cell r="D549" t="str">
            <v>Yenileme</v>
          </cell>
          <cell r="L549">
            <v>750</v>
          </cell>
          <cell r="M549" t="str">
            <v>Direkt</v>
          </cell>
          <cell r="N549">
            <v>262.82</v>
          </cell>
        </row>
        <row r="550">
          <cell r="D550" t="str">
            <v>Yenileme</v>
          </cell>
          <cell r="L550">
            <v>760</v>
          </cell>
          <cell r="M550" t="str">
            <v>Direkt</v>
          </cell>
          <cell r="N550">
            <v>119.94</v>
          </cell>
        </row>
        <row r="551">
          <cell r="D551" t="str">
            <v>Yenileme</v>
          </cell>
          <cell r="L551">
            <v>715</v>
          </cell>
          <cell r="M551" t="str">
            <v>Direkt</v>
          </cell>
          <cell r="N551">
            <v>5064.18</v>
          </cell>
        </row>
        <row r="552">
          <cell r="D552" t="str">
            <v>Yenileme</v>
          </cell>
          <cell r="L552">
            <v>785</v>
          </cell>
          <cell r="M552" t="str">
            <v>Direkt</v>
          </cell>
          <cell r="N552">
            <v>1012.84</v>
          </cell>
        </row>
        <row r="553">
          <cell r="D553" t="str">
            <v>Yenileme</v>
          </cell>
          <cell r="L553">
            <v>715</v>
          </cell>
          <cell r="M553" t="str">
            <v>Direkt</v>
          </cell>
          <cell r="N553">
            <v>3616.64</v>
          </cell>
        </row>
        <row r="554">
          <cell r="D554" t="str">
            <v>Yenileme</v>
          </cell>
          <cell r="L554">
            <v>716</v>
          </cell>
          <cell r="M554" t="str">
            <v>Direkt</v>
          </cell>
          <cell r="N554">
            <v>723.33</v>
          </cell>
        </row>
        <row r="555">
          <cell r="D555" t="str">
            <v>Yenileme</v>
          </cell>
          <cell r="L555">
            <v>715</v>
          </cell>
          <cell r="M555" t="str">
            <v>Direkt</v>
          </cell>
          <cell r="N555">
            <v>8107.06</v>
          </cell>
        </row>
        <row r="556">
          <cell r="D556" t="str">
            <v>Yenileme</v>
          </cell>
          <cell r="L556">
            <v>716</v>
          </cell>
          <cell r="M556" t="str">
            <v>Direkt</v>
          </cell>
          <cell r="N556">
            <v>259.05</v>
          </cell>
        </row>
        <row r="557">
          <cell r="D557" t="str">
            <v>Yenileme</v>
          </cell>
          <cell r="L557">
            <v>750</v>
          </cell>
          <cell r="M557" t="str">
            <v>Direkt</v>
          </cell>
          <cell r="N557">
            <v>121.94</v>
          </cell>
        </row>
        <row r="558">
          <cell r="D558" t="str">
            <v>Yenileme</v>
          </cell>
          <cell r="L558">
            <v>760</v>
          </cell>
          <cell r="M558" t="str">
            <v>Direkt</v>
          </cell>
          <cell r="N558">
            <v>102.36</v>
          </cell>
        </row>
        <row r="559">
          <cell r="D559" t="str">
            <v>Yenileme</v>
          </cell>
          <cell r="L559">
            <v>715</v>
          </cell>
          <cell r="M559" t="str">
            <v>Direkt</v>
          </cell>
          <cell r="N559">
            <v>4302.9399999999996</v>
          </cell>
        </row>
        <row r="560">
          <cell r="D560" t="str">
            <v>Yenileme</v>
          </cell>
          <cell r="L560">
            <v>785</v>
          </cell>
          <cell r="M560" t="str">
            <v>Direkt</v>
          </cell>
          <cell r="N560">
            <v>860.6</v>
          </cell>
        </row>
        <row r="561">
          <cell r="D561" t="str">
            <v>Yenileme</v>
          </cell>
          <cell r="L561">
            <v>715</v>
          </cell>
          <cell r="M561" t="str">
            <v>Direkt</v>
          </cell>
          <cell r="N561">
            <v>648.41</v>
          </cell>
        </row>
        <row r="562">
          <cell r="D562" t="str">
            <v>Yenileme</v>
          </cell>
          <cell r="L562">
            <v>716</v>
          </cell>
          <cell r="M562" t="str">
            <v>Direkt</v>
          </cell>
          <cell r="N562">
            <v>129.68</v>
          </cell>
        </row>
        <row r="563">
          <cell r="D563" t="str">
            <v>Yenileme</v>
          </cell>
          <cell r="L563">
            <v>715</v>
          </cell>
          <cell r="M563" t="str">
            <v>Direkt</v>
          </cell>
          <cell r="N563">
            <v>0</v>
          </cell>
        </row>
        <row r="564">
          <cell r="D564" t="str">
            <v>Yenileme</v>
          </cell>
          <cell r="L564">
            <v>715</v>
          </cell>
          <cell r="M564" t="str">
            <v>Direkt</v>
          </cell>
          <cell r="N564">
            <v>41920.199999999997</v>
          </cell>
        </row>
        <row r="565">
          <cell r="D565" t="str">
            <v>Yenileme</v>
          </cell>
          <cell r="L565">
            <v>716</v>
          </cell>
          <cell r="M565" t="str">
            <v>Direkt</v>
          </cell>
          <cell r="N565">
            <v>971.18</v>
          </cell>
        </row>
        <row r="566">
          <cell r="D566" t="str">
            <v>Yenileme</v>
          </cell>
          <cell r="L566">
            <v>750</v>
          </cell>
          <cell r="M566" t="str">
            <v>Direkt</v>
          </cell>
          <cell r="N566">
            <v>15.37</v>
          </cell>
        </row>
        <row r="567">
          <cell r="D567" t="str">
            <v>Yenileme</v>
          </cell>
          <cell r="L567">
            <v>760</v>
          </cell>
          <cell r="M567" t="str">
            <v>Direkt</v>
          </cell>
          <cell r="N567">
            <v>196.96</v>
          </cell>
        </row>
        <row r="568">
          <cell r="D568" t="str">
            <v>Yenileme</v>
          </cell>
          <cell r="L568">
            <v>715</v>
          </cell>
          <cell r="M568" t="str">
            <v>Direkt</v>
          </cell>
          <cell r="N568">
            <v>-449.86</v>
          </cell>
        </row>
        <row r="569">
          <cell r="D569" t="str">
            <v>Yenileme</v>
          </cell>
          <cell r="L569">
            <v>715</v>
          </cell>
          <cell r="M569" t="str">
            <v>Direkt</v>
          </cell>
          <cell r="N569">
            <v>7141.6</v>
          </cell>
        </row>
        <row r="570">
          <cell r="D570" t="str">
            <v>Yenileme</v>
          </cell>
          <cell r="L570">
            <v>785</v>
          </cell>
          <cell r="M570" t="str">
            <v>Direkt</v>
          </cell>
          <cell r="N570">
            <v>592.96</v>
          </cell>
        </row>
        <row r="571">
          <cell r="D571" t="str">
            <v>Yenileme</v>
          </cell>
          <cell r="L571">
            <v>715</v>
          </cell>
          <cell r="M571" t="str">
            <v>Direkt</v>
          </cell>
          <cell r="N571">
            <v>4597.92</v>
          </cell>
        </row>
        <row r="572">
          <cell r="D572" t="str">
            <v>Yenileme</v>
          </cell>
          <cell r="L572">
            <v>716</v>
          </cell>
          <cell r="M572" t="str">
            <v>Direkt</v>
          </cell>
          <cell r="N572">
            <v>2298.96</v>
          </cell>
        </row>
        <row r="573">
          <cell r="D573" t="str">
            <v>Yenileme</v>
          </cell>
          <cell r="L573">
            <v>715</v>
          </cell>
          <cell r="M573" t="str">
            <v>Direkt</v>
          </cell>
          <cell r="N573">
            <v>-373.33</v>
          </cell>
        </row>
        <row r="574">
          <cell r="D574" t="str">
            <v>Yenileme</v>
          </cell>
          <cell r="L574">
            <v>716</v>
          </cell>
          <cell r="M574" t="str">
            <v>Direkt</v>
          </cell>
          <cell r="N574">
            <v>-13.45</v>
          </cell>
        </row>
        <row r="575">
          <cell r="D575" t="str">
            <v>Yenileme</v>
          </cell>
          <cell r="L575">
            <v>750</v>
          </cell>
          <cell r="M575" t="str">
            <v>Direkt</v>
          </cell>
          <cell r="N575">
            <v>-2.4900000000000002</v>
          </cell>
        </row>
        <row r="576">
          <cell r="D576" t="str">
            <v>Yenileme</v>
          </cell>
          <cell r="L576">
            <v>760</v>
          </cell>
          <cell r="M576" t="str">
            <v>Direkt</v>
          </cell>
          <cell r="N576">
            <v>-1.1399999999999999</v>
          </cell>
        </row>
        <row r="577">
          <cell r="D577" t="str">
            <v>Yenileme</v>
          </cell>
          <cell r="L577">
            <v>715</v>
          </cell>
          <cell r="M577" t="str">
            <v>Direkt</v>
          </cell>
          <cell r="N577">
            <v>18730.169999999998</v>
          </cell>
        </row>
        <row r="578">
          <cell r="D578" t="str">
            <v>Yenileme</v>
          </cell>
          <cell r="L578">
            <v>715</v>
          </cell>
          <cell r="M578" t="str">
            <v>Direkt</v>
          </cell>
          <cell r="N578">
            <v>86929.29</v>
          </cell>
        </row>
        <row r="579">
          <cell r="D579" t="str">
            <v>Yenileme</v>
          </cell>
          <cell r="L579">
            <v>716</v>
          </cell>
          <cell r="M579" t="str">
            <v>Direkt</v>
          </cell>
          <cell r="N579">
            <v>576.45000000000005</v>
          </cell>
        </row>
        <row r="580">
          <cell r="D580" t="str">
            <v>Yenileme</v>
          </cell>
          <cell r="L580">
            <v>750</v>
          </cell>
          <cell r="M580" t="str">
            <v>Direkt</v>
          </cell>
          <cell r="N580">
            <v>106.98</v>
          </cell>
        </row>
        <row r="581">
          <cell r="D581" t="str">
            <v>Yenileme</v>
          </cell>
          <cell r="L581">
            <v>760</v>
          </cell>
          <cell r="M581" t="str">
            <v>Direkt</v>
          </cell>
          <cell r="N581">
            <v>48.83</v>
          </cell>
        </row>
        <row r="582">
          <cell r="D582" t="str">
            <v>Yenileme</v>
          </cell>
          <cell r="L582">
            <v>715</v>
          </cell>
          <cell r="M582" t="str">
            <v>Direkt</v>
          </cell>
          <cell r="N582">
            <v>0</v>
          </cell>
        </row>
        <row r="583">
          <cell r="D583" t="str">
            <v>Yenileme</v>
          </cell>
          <cell r="L583">
            <v>715</v>
          </cell>
          <cell r="M583" t="str">
            <v>Direkt</v>
          </cell>
          <cell r="N583">
            <v>491618.76</v>
          </cell>
        </row>
        <row r="584">
          <cell r="D584" t="str">
            <v>Yenileme</v>
          </cell>
          <cell r="L584">
            <v>715</v>
          </cell>
          <cell r="M584" t="str">
            <v>Direkt</v>
          </cell>
          <cell r="N584">
            <v>294661.06</v>
          </cell>
        </row>
        <row r="585">
          <cell r="D585" t="str">
            <v>Yenileme</v>
          </cell>
          <cell r="L585">
            <v>716</v>
          </cell>
          <cell r="M585" t="str">
            <v>Direkt</v>
          </cell>
          <cell r="N585">
            <v>5118.47</v>
          </cell>
        </row>
        <row r="586">
          <cell r="D586" t="str">
            <v>Yenileme</v>
          </cell>
          <cell r="L586">
            <v>750</v>
          </cell>
          <cell r="M586" t="str">
            <v>Direkt</v>
          </cell>
          <cell r="N586">
            <v>4694.6899999999996</v>
          </cell>
        </row>
        <row r="587">
          <cell r="D587" t="str">
            <v>Yenileme</v>
          </cell>
          <cell r="L587">
            <v>760</v>
          </cell>
          <cell r="M587" t="str">
            <v>Direkt</v>
          </cell>
          <cell r="N587">
            <v>344</v>
          </cell>
        </row>
        <row r="588">
          <cell r="D588" t="str">
            <v>Yenileme</v>
          </cell>
          <cell r="L588">
            <v>715</v>
          </cell>
          <cell r="M588" t="str">
            <v>Direkt</v>
          </cell>
          <cell r="N588">
            <v>0</v>
          </cell>
        </row>
        <row r="589">
          <cell r="D589" t="str">
            <v>Yenileme</v>
          </cell>
          <cell r="L589">
            <v>715</v>
          </cell>
          <cell r="M589" t="str">
            <v>Direkt</v>
          </cell>
          <cell r="N589">
            <v>36582.61</v>
          </cell>
        </row>
        <row r="590">
          <cell r="D590" t="str">
            <v>Yenileme</v>
          </cell>
          <cell r="L590">
            <v>785</v>
          </cell>
          <cell r="M590" t="str">
            <v>Direkt</v>
          </cell>
          <cell r="N590">
            <v>5607.83</v>
          </cell>
        </row>
        <row r="591">
          <cell r="D591" t="str">
            <v>Yeni iş</v>
          </cell>
          <cell r="L591">
            <v>715</v>
          </cell>
          <cell r="M591" t="str">
            <v>Direkt</v>
          </cell>
          <cell r="N591">
            <v>237572.61</v>
          </cell>
        </row>
        <row r="592">
          <cell r="D592" t="str">
            <v>Yeni iş</v>
          </cell>
          <cell r="L592">
            <v>716</v>
          </cell>
          <cell r="M592" t="str">
            <v>Direkt</v>
          </cell>
          <cell r="N592">
            <v>1289.25</v>
          </cell>
        </row>
        <row r="593">
          <cell r="D593" t="str">
            <v>Yeni iş</v>
          </cell>
          <cell r="L593">
            <v>750</v>
          </cell>
          <cell r="M593" t="str">
            <v>Direkt</v>
          </cell>
          <cell r="N593">
            <v>1867.06</v>
          </cell>
        </row>
        <row r="594">
          <cell r="D594" t="str">
            <v>Yeni iş</v>
          </cell>
          <cell r="L594">
            <v>760</v>
          </cell>
          <cell r="M594" t="str">
            <v>Direkt</v>
          </cell>
          <cell r="N594">
            <v>430.58</v>
          </cell>
        </row>
        <row r="595">
          <cell r="D595" t="str">
            <v>Yeni iş</v>
          </cell>
          <cell r="L595">
            <v>715</v>
          </cell>
          <cell r="M595" t="str">
            <v>Direkt</v>
          </cell>
          <cell r="N595">
            <v>22786.720000000001</v>
          </cell>
        </row>
        <row r="596">
          <cell r="D596" t="str">
            <v>Yeni iş</v>
          </cell>
          <cell r="L596">
            <v>785</v>
          </cell>
          <cell r="M596" t="str">
            <v>Direkt</v>
          </cell>
          <cell r="N596">
            <v>2478.34</v>
          </cell>
        </row>
        <row r="597">
          <cell r="D597" t="str">
            <v>Yeni iş</v>
          </cell>
          <cell r="L597">
            <v>715</v>
          </cell>
          <cell r="M597" t="str">
            <v>Direkt</v>
          </cell>
          <cell r="N597">
            <v>257531.54</v>
          </cell>
        </row>
        <row r="598">
          <cell r="D598" t="str">
            <v>Yeni iş</v>
          </cell>
          <cell r="L598">
            <v>716</v>
          </cell>
          <cell r="M598" t="str">
            <v>Direkt</v>
          </cell>
          <cell r="N598">
            <v>9688.01</v>
          </cell>
        </row>
        <row r="599">
          <cell r="D599" t="str">
            <v>Yeni iş</v>
          </cell>
          <cell r="L599">
            <v>715</v>
          </cell>
          <cell r="M599" t="str">
            <v>Direkt</v>
          </cell>
          <cell r="N599">
            <v>15875.98</v>
          </cell>
        </row>
        <row r="600">
          <cell r="D600" t="str">
            <v>Yeni iş</v>
          </cell>
          <cell r="L600">
            <v>715</v>
          </cell>
          <cell r="M600" t="str">
            <v>Direkt</v>
          </cell>
          <cell r="N600">
            <v>786.52</v>
          </cell>
        </row>
        <row r="601">
          <cell r="D601" t="str">
            <v>Yeni iş</v>
          </cell>
          <cell r="L601">
            <v>715</v>
          </cell>
          <cell r="M601" t="str">
            <v>Direkt</v>
          </cell>
          <cell r="N601">
            <v>98990.94</v>
          </cell>
        </row>
        <row r="602">
          <cell r="D602" t="str">
            <v>Yeni iş</v>
          </cell>
          <cell r="L602">
            <v>716</v>
          </cell>
          <cell r="M602" t="str">
            <v>Direkt</v>
          </cell>
          <cell r="N602">
            <v>538.78</v>
          </cell>
        </row>
        <row r="603">
          <cell r="D603" t="str">
            <v>Yeni iş</v>
          </cell>
          <cell r="L603">
            <v>750</v>
          </cell>
          <cell r="M603" t="str">
            <v>Direkt</v>
          </cell>
          <cell r="N603">
            <v>509.78</v>
          </cell>
        </row>
        <row r="604">
          <cell r="D604" t="str">
            <v>Yeni iş</v>
          </cell>
          <cell r="L604">
            <v>760</v>
          </cell>
          <cell r="M604" t="str">
            <v>Direkt</v>
          </cell>
          <cell r="N604">
            <v>118.22</v>
          </cell>
        </row>
        <row r="605">
          <cell r="D605" t="str">
            <v>Yeni iş</v>
          </cell>
          <cell r="L605">
            <v>715</v>
          </cell>
          <cell r="M605" t="str">
            <v>Direkt</v>
          </cell>
          <cell r="N605">
            <v>5783.46</v>
          </cell>
        </row>
        <row r="606">
          <cell r="D606" t="str">
            <v>Yeni iş</v>
          </cell>
          <cell r="L606">
            <v>785</v>
          </cell>
          <cell r="M606" t="str">
            <v>Direkt</v>
          </cell>
          <cell r="N606">
            <v>768.9</v>
          </cell>
        </row>
        <row r="607">
          <cell r="D607" t="str">
            <v>Yeni iş</v>
          </cell>
          <cell r="L607">
            <v>715</v>
          </cell>
          <cell r="M607" t="str">
            <v>Direkt</v>
          </cell>
          <cell r="N607">
            <v>184116.97</v>
          </cell>
        </row>
        <row r="608">
          <cell r="D608" t="str">
            <v>Yeni iş</v>
          </cell>
          <cell r="L608">
            <v>716</v>
          </cell>
          <cell r="M608" t="str">
            <v>Direkt</v>
          </cell>
          <cell r="N608">
            <v>2107.4899999999998</v>
          </cell>
        </row>
        <row r="609">
          <cell r="D609" t="str">
            <v>Yeni iş</v>
          </cell>
          <cell r="L609">
            <v>715</v>
          </cell>
          <cell r="M609" t="str">
            <v>Direkt</v>
          </cell>
          <cell r="N609">
            <v>3164.21</v>
          </cell>
        </row>
        <row r="610">
          <cell r="D610" t="str">
            <v>Yeni iş</v>
          </cell>
          <cell r="L610">
            <v>716</v>
          </cell>
          <cell r="M610" t="str">
            <v>Direkt</v>
          </cell>
          <cell r="N610">
            <v>24.31</v>
          </cell>
        </row>
        <row r="611">
          <cell r="D611" t="str">
            <v>Yeni iş</v>
          </cell>
          <cell r="L611">
            <v>750</v>
          </cell>
          <cell r="M611" t="str">
            <v>Direkt</v>
          </cell>
          <cell r="N611">
            <v>17.52</v>
          </cell>
        </row>
        <row r="612">
          <cell r="D612" t="str">
            <v>Yeni iş</v>
          </cell>
          <cell r="L612">
            <v>760</v>
          </cell>
          <cell r="M612" t="str">
            <v>Direkt</v>
          </cell>
          <cell r="N612">
            <v>8</v>
          </cell>
        </row>
        <row r="613">
          <cell r="D613" t="str">
            <v>Yeni iş</v>
          </cell>
          <cell r="L613">
            <v>715</v>
          </cell>
          <cell r="M613" t="str">
            <v>Direkt</v>
          </cell>
          <cell r="N613">
            <v>979.66</v>
          </cell>
        </row>
        <row r="614">
          <cell r="D614" t="str">
            <v>Yeni iş</v>
          </cell>
          <cell r="L614">
            <v>716</v>
          </cell>
          <cell r="M614" t="str">
            <v>Direkt</v>
          </cell>
          <cell r="N614">
            <v>40.479999999999997</v>
          </cell>
        </row>
        <row r="615">
          <cell r="D615" t="str">
            <v>Yeni iş</v>
          </cell>
          <cell r="L615">
            <v>750</v>
          </cell>
          <cell r="M615" t="str">
            <v>Direkt</v>
          </cell>
          <cell r="N615">
            <v>15.48</v>
          </cell>
        </row>
        <row r="616">
          <cell r="D616" t="str">
            <v>Yeni iş</v>
          </cell>
          <cell r="L616">
            <v>760</v>
          </cell>
          <cell r="M616" t="str">
            <v>Direkt</v>
          </cell>
          <cell r="N616">
            <v>16</v>
          </cell>
        </row>
        <row r="617">
          <cell r="D617" t="str">
            <v>Yeni iş</v>
          </cell>
          <cell r="L617">
            <v>715</v>
          </cell>
          <cell r="M617" t="str">
            <v>Direkt</v>
          </cell>
          <cell r="N617">
            <v>1611.25</v>
          </cell>
        </row>
        <row r="618">
          <cell r="D618" t="str">
            <v>Yeni iş</v>
          </cell>
          <cell r="L618">
            <v>716</v>
          </cell>
          <cell r="M618" t="str">
            <v>Direkt</v>
          </cell>
          <cell r="N618">
            <v>20.170000000000002</v>
          </cell>
        </row>
        <row r="619">
          <cell r="D619" t="str">
            <v>Yeni iş</v>
          </cell>
          <cell r="L619">
            <v>760</v>
          </cell>
          <cell r="M619" t="str">
            <v>Direkt</v>
          </cell>
          <cell r="N619">
            <v>4</v>
          </cell>
        </row>
        <row r="620">
          <cell r="D620" t="str">
            <v>Yeni iş</v>
          </cell>
          <cell r="L620">
            <v>715</v>
          </cell>
          <cell r="M620" t="str">
            <v>Direkt</v>
          </cell>
          <cell r="N620">
            <v>293.49</v>
          </cell>
        </row>
        <row r="621">
          <cell r="D621" t="str">
            <v>Yeni iş</v>
          </cell>
          <cell r="L621">
            <v>785</v>
          </cell>
          <cell r="M621" t="str">
            <v>Direkt</v>
          </cell>
          <cell r="N621">
            <v>20.77</v>
          </cell>
        </row>
        <row r="622">
          <cell r="D622" t="str">
            <v>Yeni iş</v>
          </cell>
          <cell r="L622">
            <v>715</v>
          </cell>
          <cell r="M622" t="str">
            <v>Direkt</v>
          </cell>
          <cell r="N622">
            <v>-577.49</v>
          </cell>
        </row>
        <row r="623">
          <cell r="D623" t="str">
            <v>Yeni iş</v>
          </cell>
          <cell r="L623">
            <v>716</v>
          </cell>
          <cell r="M623" t="str">
            <v>Direkt</v>
          </cell>
          <cell r="N623">
            <v>-15.27</v>
          </cell>
        </row>
        <row r="624">
          <cell r="D624" t="str">
            <v>Yeni iş</v>
          </cell>
          <cell r="L624">
            <v>750</v>
          </cell>
          <cell r="M624" t="str">
            <v>Direkt</v>
          </cell>
          <cell r="N624">
            <v>-2.83</v>
          </cell>
        </row>
        <row r="625">
          <cell r="D625" t="str">
            <v>Yeni iş</v>
          </cell>
          <cell r="L625">
            <v>760</v>
          </cell>
          <cell r="M625" t="str">
            <v>Direkt</v>
          </cell>
          <cell r="N625">
            <v>-1.29</v>
          </cell>
        </row>
        <row r="626">
          <cell r="D626" t="str">
            <v>Yenileme</v>
          </cell>
          <cell r="L626">
            <v>715</v>
          </cell>
          <cell r="M626" t="str">
            <v>Direkt</v>
          </cell>
          <cell r="N626">
            <v>4084.21</v>
          </cell>
        </row>
        <row r="627">
          <cell r="D627" t="str">
            <v>Yenileme</v>
          </cell>
          <cell r="L627">
            <v>716</v>
          </cell>
          <cell r="M627" t="str">
            <v>Direkt</v>
          </cell>
          <cell r="N627">
            <v>11.21</v>
          </cell>
        </row>
        <row r="628">
          <cell r="D628" t="str">
            <v>Yenileme</v>
          </cell>
          <cell r="L628">
            <v>750</v>
          </cell>
          <cell r="M628" t="str">
            <v>Direkt</v>
          </cell>
          <cell r="N628">
            <v>16.13</v>
          </cell>
        </row>
        <row r="629">
          <cell r="D629" t="str">
            <v>Yenileme</v>
          </cell>
          <cell r="L629">
            <v>760</v>
          </cell>
          <cell r="M629" t="str">
            <v>Direkt</v>
          </cell>
          <cell r="N629">
            <v>3.7</v>
          </cell>
        </row>
        <row r="630">
          <cell r="D630" t="str">
            <v>Yenileme</v>
          </cell>
          <cell r="L630">
            <v>715</v>
          </cell>
          <cell r="M630" t="str">
            <v>Direkt</v>
          </cell>
          <cell r="N630">
            <v>-4962.84</v>
          </cell>
        </row>
        <row r="631">
          <cell r="D631" t="str">
            <v>Yenileme</v>
          </cell>
          <cell r="L631">
            <v>716</v>
          </cell>
          <cell r="M631" t="str">
            <v>Direkt</v>
          </cell>
          <cell r="N631">
            <v>-42.67</v>
          </cell>
        </row>
        <row r="632">
          <cell r="D632" t="str">
            <v>Yenileme</v>
          </cell>
          <cell r="L632">
            <v>750</v>
          </cell>
          <cell r="M632" t="str">
            <v>Direkt</v>
          </cell>
          <cell r="N632">
            <v>-49.25</v>
          </cell>
        </row>
        <row r="633">
          <cell r="D633" t="str">
            <v>Yenileme</v>
          </cell>
          <cell r="L633">
            <v>760</v>
          </cell>
          <cell r="M633" t="str">
            <v>Direkt</v>
          </cell>
          <cell r="N633">
            <v>-9.36</v>
          </cell>
        </row>
        <row r="634">
          <cell r="D634" t="str">
            <v>Yenileme</v>
          </cell>
          <cell r="L634">
            <v>715</v>
          </cell>
          <cell r="M634" t="str">
            <v>Direkt</v>
          </cell>
          <cell r="N634">
            <v>8789.7800000000007</v>
          </cell>
        </row>
        <row r="635">
          <cell r="D635" t="str">
            <v>Yenileme</v>
          </cell>
          <cell r="L635">
            <v>716</v>
          </cell>
          <cell r="M635" t="str">
            <v>Direkt</v>
          </cell>
          <cell r="N635">
            <v>0</v>
          </cell>
        </row>
        <row r="636">
          <cell r="D636" t="str">
            <v>Yenileme</v>
          </cell>
          <cell r="L636">
            <v>715</v>
          </cell>
          <cell r="M636" t="str">
            <v>Direkt</v>
          </cell>
          <cell r="N636">
            <v>-955.13</v>
          </cell>
        </row>
        <row r="637">
          <cell r="D637" t="str">
            <v>Yenileme</v>
          </cell>
          <cell r="L637">
            <v>716</v>
          </cell>
          <cell r="M637" t="str">
            <v>Direkt</v>
          </cell>
          <cell r="N637">
            <v>-23.29</v>
          </cell>
        </row>
        <row r="638">
          <cell r="D638" t="str">
            <v>Yenileme</v>
          </cell>
          <cell r="L638">
            <v>760</v>
          </cell>
          <cell r="M638" t="str">
            <v>Direkt</v>
          </cell>
          <cell r="N638">
            <v>-4.5999999999999996</v>
          </cell>
        </row>
        <row r="639">
          <cell r="D639" t="str">
            <v>Yeni iş</v>
          </cell>
          <cell r="L639">
            <v>715</v>
          </cell>
          <cell r="M639" t="str">
            <v>Direkt</v>
          </cell>
          <cell r="N639">
            <v>281803.7</v>
          </cell>
        </row>
        <row r="640">
          <cell r="D640" t="str">
            <v>Yeni iş</v>
          </cell>
          <cell r="L640">
            <v>715</v>
          </cell>
          <cell r="M640" t="str">
            <v>Direkt</v>
          </cell>
          <cell r="N640">
            <v>11578.89</v>
          </cell>
        </row>
        <row r="641">
          <cell r="D641" t="str">
            <v>Yeni iş</v>
          </cell>
          <cell r="L641">
            <v>716</v>
          </cell>
          <cell r="M641" t="str">
            <v>Direkt</v>
          </cell>
          <cell r="N641">
            <v>60.75</v>
          </cell>
        </row>
        <row r="642">
          <cell r="D642" t="str">
            <v>Yeni iş</v>
          </cell>
          <cell r="L642">
            <v>750</v>
          </cell>
          <cell r="M642" t="str">
            <v>Direkt</v>
          </cell>
          <cell r="N642">
            <v>87.33</v>
          </cell>
        </row>
        <row r="643">
          <cell r="D643" t="str">
            <v>Yeni iş</v>
          </cell>
          <cell r="L643">
            <v>760</v>
          </cell>
          <cell r="M643" t="str">
            <v>Direkt</v>
          </cell>
          <cell r="N643">
            <v>20.059999999999999</v>
          </cell>
        </row>
        <row r="644">
          <cell r="D644" t="str">
            <v>Yeni iş</v>
          </cell>
          <cell r="L644">
            <v>715</v>
          </cell>
          <cell r="M644" t="str">
            <v>Direkt</v>
          </cell>
          <cell r="N644">
            <v>4130.43</v>
          </cell>
        </row>
        <row r="645">
          <cell r="D645" t="str">
            <v>Yeni iş</v>
          </cell>
          <cell r="L645">
            <v>715</v>
          </cell>
          <cell r="M645" t="str">
            <v>Direkt</v>
          </cell>
          <cell r="N645">
            <v>739094.92</v>
          </cell>
        </row>
        <row r="646">
          <cell r="D646" t="str">
            <v>Yeni iş</v>
          </cell>
          <cell r="L646">
            <v>716</v>
          </cell>
          <cell r="M646" t="str">
            <v>Direkt</v>
          </cell>
          <cell r="N646">
            <v>31186.45</v>
          </cell>
        </row>
        <row r="647">
          <cell r="D647" t="str">
            <v>Yeni iş</v>
          </cell>
          <cell r="L647">
            <v>715</v>
          </cell>
          <cell r="M647" t="str">
            <v>Direkt</v>
          </cell>
          <cell r="N647">
            <v>3519642.92</v>
          </cell>
        </row>
        <row r="648">
          <cell r="D648" t="str">
            <v>Yeni iş</v>
          </cell>
          <cell r="L648">
            <v>715</v>
          </cell>
          <cell r="M648" t="str">
            <v>Direkt</v>
          </cell>
          <cell r="N648">
            <v>23228.240000000002</v>
          </cell>
        </row>
        <row r="649">
          <cell r="D649" t="str">
            <v>Yeni iş</v>
          </cell>
          <cell r="L649">
            <v>785</v>
          </cell>
          <cell r="M649" t="str">
            <v>Direkt</v>
          </cell>
          <cell r="N649">
            <v>1177.24</v>
          </cell>
        </row>
        <row r="650">
          <cell r="D650" t="str">
            <v>Yeni iş</v>
          </cell>
          <cell r="L650">
            <v>715</v>
          </cell>
          <cell r="M650" t="str">
            <v>Direkt</v>
          </cell>
          <cell r="N650">
            <v>27014.97</v>
          </cell>
        </row>
        <row r="651">
          <cell r="D651" t="str">
            <v>Yeni iş</v>
          </cell>
          <cell r="L651">
            <v>716</v>
          </cell>
          <cell r="M651" t="str">
            <v>Direkt</v>
          </cell>
          <cell r="N651">
            <v>2107.8000000000002</v>
          </cell>
        </row>
        <row r="652">
          <cell r="D652" t="str">
            <v>Yeni iş</v>
          </cell>
          <cell r="L652">
            <v>715</v>
          </cell>
          <cell r="M652" t="str">
            <v>Direkt</v>
          </cell>
          <cell r="N652">
            <v>29306.080000000002</v>
          </cell>
        </row>
        <row r="653">
          <cell r="D653" t="str">
            <v>Yeni iş</v>
          </cell>
          <cell r="L653">
            <v>715</v>
          </cell>
          <cell r="M653" t="str">
            <v>Direkt</v>
          </cell>
          <cell r="N653">
            <v>449521.06</v>
          </cell>
        </row>
        <row r="654">
          <cell r="D654" t="str">
            <v>Yeni iş</v>
          </cell>
          <cell r="L654">
            <v>716</v>
          </cell>
          <cell r="M654" t="str">
            <v>Direkt</v>
          </cell>
          <cell r="N654">
            <v>36188.230000000003</v>
          </cell>
        </row>
        <row r="655">
          <cell r="D655" t="str">
            <v>Yeni iş</v>
          </cell>
          <cell r="L655">
            <v>715</v>
          </cell>
          <cell r="M655" t="str">
            <v>Direkt</v>
          </cell>
          <cell r="N655">
            <v>1937499.98</v>
          </cell>
        </row>
        <row r="656">
          <cell r="D656" t="str">
            <v>Yeni iş</v>
          </cell>
          <cell r="L656">
            <v>715</v>
          </cell>
          <cell r="M656" t="str">
            <v>Direkt</v>
          </cell>
          <cell r="N656">
            <v>11445.12</v>
          </cell>
        </row>
        <row r="657">
          <cell r="D657" t="str">
            <v>Yeni iş</v>
          </cell>
          <cell r="L657">
            <v>715</v>
          </cell>
          <cell r="M657" t="str">
            <v>Direkt</v>
          </cell>
          <cell r="N657">
            <v>90459.78</v>
          </cell>
        </row>
        <row r="658">
          <cell r="D658" t="str">
            <v>Yeni iş</v>
          </cell>
          <cell r="L658">
            <v>716</v>
          </cell>
          <cell r="M658" t="str">
            <v>Direkt</v>
          </cell>
          <cell r="N658">
            <v>4286.71</v>
          </cell>
        </row>
        <row r="659">
          <cell r="D659" t="str">
            <v>Yeni iş</v>
          </cell>
          <cell r="L659">
            <v>715</v>
          </cell>
          <cell r="M659" t="str">
            <v>Direkt</v>
          </cell>
          <cell r="N659">
            <v>961532.84</v>
          </cell>
        </row>
        <row r="660">
          <cell r="D660" t="str">
            <v>Yeni iş</v>
          </cell>
          <cell r="L660">
            <v>715</v>
          </cell>
          <cell r="M660" t="str">
            <v>Direkt</v>
          </cell>
          <cell r="N660">
            <v>48406.34</v>
          </cell>
        </row>
        <row r="661">
          <cell r="D661" t="str">
            <v>Yeni iş</v>
          </cell>
          <cell r="L661">
            <v>716</v>
          </cell>
          <cell r="M661" t="str">
            <v>Direkt</v>
          </cell>
          <cell r="N661">
            <v>30</v>
          </cell>
        </row>
        <row r="662">
          <cell r="D662" t="str">
            <v>Yeni iş</v>
          </cell>
          <cell r="L662">
            <v>715</v>
          </cell>
          <cell r="M662" t="str">
            <v>Direkt</v>
          </cell>
          <cell r="N662">
            <v>503839.26</v>
          </cell>
        </row>
        <row r="663">
          <cell r="D663" t="str">
            <v>Yeni iş</v>
          </cell>
          <cell r="L663">
            <v>715</v>
          </cell>
          <cell r="M663" t="str">
            <v>Direkt</v>
          </cell>
          <cell r="N663">
            <v>26964.13</v>
          </cell>
        </row>
        <row r="664">
          <cell r="D664" t="str">
            <v>Yeni iş</v>
          </cell>
          <cell r="L664">
            <v>715</v>
          </cell>
          <cell r="M664" t="str">
            <v>Direkt</v>
          </cell>
          <cell r="N664">
            <v>422.16</v>
          </cell>
        </row>
        <row r="665">
          <cell r="D665" t="str">
            <v>Yeni iş</v>
          </cell>
          <cell r="L665">
            <v>716</v>
          </cell>
          <cell r="M665" t="str">
            <v>Direkt</v>
          </cell>
          <cell r="N665">
            <v>7.66</v>
          </cell>
        </row>
        <row r="666">
          <cell r="D666" t="str">
            <v>Yeni iş</v>
          </cell>
          <cell r="L666">
            <v>750</v>
          </cell>
          <cell r="M666" t="str">
            <v>Direkt</v>
          </cell>
          <cell r="N666">
            <v>5.63</v>
          </cell>
        </row>
        <row r="667">
          <cell r="D667" t="str">
            <v>Yeni iş</v>
          </cell>
          <cell r="L667">
            <v>760</v>
          </cell>
          <cell r="M667" t="str">
            <v>Direkt</v>
          </cell>
          <cell r="N667">
            <v>1.03</v>
          </cell>
        </row>
        <row r="668">
          <cell r="D668" t="str">
            <v>Yeni iş</v>
          </cell>
          <cell r="L668">
            <v>715</v>
          </cell>
          <cell r="M668" t="str">
            <v>Direkt</v>
          </cell>
          <cell r="N668">
            <v>1789124.87</v>
          </cell>
        </row>
        <row r="669">
          <cell r="D669" t="str">
            <v>Yeni iş</v>
          </cell>
          <cell r="L669">
            <v>716</v>
          </cell>
          <cell r="M669" t="str">
            <v>Direkt</v>
          </cell>
          <cell r="N669">
            <v>26578.74</v>
          </cell>
        </row>
        <row r="670">
          <cell r="D670" t="str">
            <v>Yeni iş</v>
          </cell>
          <cell r="L670">
            <v>715</v>
          </cell>
          <cell r="M670" t="str">
            <v>Direkt</v>
          </cell>
          <cell r="N670">
            <v>5492633.9299999997</v>
          </cell>
        </row>
        <row r="671">
          <cell r="D671" t="str">
            <v>Yeni iş</v>
          </cell>
          <cell r="L671">
            <v>715</v>
          </cell>
          <cell r="M671" t="str">
            <v>Direkt</v>
          </cell>
          <cell r="N671">
            <v>422153.3</v>
          </cell>
        </row>
        <row r="672">
          <cell r="D672" t="str">
            <v>Yeni iş</v>
          </cell>
          <cell r="L672">
            <v>716</v>
          </cell>
          <cell r="M672" t="str">
            <v>Direkt</v>
          </cell>
          <cell r="N672">
            <v>43592.15</v>
          </cell>
        </row>
        <row r="673">
          <cell r="D673" t="str">
            <v>Yeni iş</v>
          </cell>
          <cell r="L673">
            <v>715</v>
          </cell>
          <cell r="M673" t="str">
            <v>Direkt</v>
          </cell>
          <cell r="N673">
            <v>22967142.850000001</v>
          </cell>
        </row>
        <row r="674">
          <cell r="D674" t="str">
            <v>Yeni iş</v>
          </cell>
          <cell r="L674">
            <v>715</v>
          </cell>
          <cell r="M674" t="str">
            <v>Direkt</v>
          </cell>
          <cell r="N674">
            <v>2678.58</v>
          </cell>
        </row>
        <row r="675">
          <cell r="D675" t="str">
            <v>Yeni iş</v>
          </cell>
          <cell r="L675">
            <v>715</v>
          </cell>
          <cell r="M675" t="str">
            <v>Direkt</v>
          </cell>
          <cell r="N675">
            <v>577232.16</v>
          </cell>
        </row>
        <row r="676">
          <cell r="D676" t="str">
            <v>Yeni iş</v>
          </cell>
          <cell r="L676">
            <v>715</v>
          </cell>
          <cell r="M676" t="str">
            <v>Direkt</v>
          </cell>
          <cell r="N676">
            <v>2965.91</v>
          </cell>
        </row>
        <row r="677">
          <cell r="D677" t="str">
            <v>Yeni iş</v>
          </cell>
          <cell r="L677">
            <v>716</v>
          </cell>
          <cell r="M677" t="str">
            <v>Direkt</v>
          </cell>
          <cell r="N677">
            <v>185.88</v>
          </cell>
        </row>
        <row r="678">
          <cell r="D678" t="str">
            <v>Yeni iş</v>
          </cell>
          <cell r="L678">
            <v>715</v>
          </cell>
          <cell r="M678" t="str">
            <v>Direkt</v>
          </cell>
          <cell r="N678">
            <v>230357.13</v>
          </cell>
        </row>
        <row r="679">
          <cell r="D679" t="str">
            <v>Yeni iş</v>
          </cell>
          <cell r="L679">
            <v>715</v>
          </cell>
          <cell r="M679" t="str">
            <v>Direkt</v>
          </cell>
          <cell r="N679">
            <v>14498.33</v>
          </cell>
        </row>
        <row r="680">
          <cell r="D680" t="str">
            <v>Yeni iş</v>
          </cell>
          <cell r="L680">
            <v>715</v>
          </cell>
          <cell r="M680" t="str">
            <v>Direkt</v>
          </cell>
          <cell r="N680">
            <v>7206.51</v>
          </cell>
        </row>
        <row r="681">
          <cell r="D681" t="str">
            <v>Yeni iş</v>
          </cell>
          <cell r="L681">
            <v>716</v>
          </cell>
          <cell r="M681" t="str">
            <v>Direkt</v>
          </cell>
          <cell r="N681">
            <v>121.77</v>
          </cell>
        </row>
        <row r="682">
          <cell r="D682" t="str">
            <v>Yeni iş</v>
          </cell>
          <cell r="L682">
            <v>760</v>
          </cell>
          <cell r="M682" t="str">
            <v>Direkt</v>
          </cell>
          <cell r="N682">
            <v>24.06</v>
          </cell>
        </row>
        <row r="683">
          <cell r="D683" t="str">
            <v>Yeni iş</v>
          </cell>
          <cell r="L683">
            <v>715</v>
          </cell>
          <cell r="M683" t="str">
            <v>Direkt</v>
          </cell>
          <cell r="N683">
            <v>52686.51</v>
          </cell>
        </row>
        <row r="684">
          <cell r="D684" t="str">
            <v>Yeni iş</v>
          </cell>
          <cell r="L684">
            <v>716</v>
          </cell>
          <cell r="M684" t="str">
            <v>Direkt</v>
          </cell>
          <cell r="N684">
            <v>2366.7800000000002</v>
          </cell>
        </row>
        <row r="685">
          <cell r="D685" t="str">
            <v>Yeni iş</v>
          </cell>
          <cell r="L685">
            <v>715</v>
          </cell>
          <cell r="M685" t="str">
            <v>Direkt</v>
          </cell>
          <cell r="N685">
            <v>11607.15</v>
          </cell>
        </row>
        <row r="686">
          <cell r="D686" t="str">
            <v>Yeni iş</v>
          </cell>
          <cell r="L686">
            <v>715</v>
          </cell>
          <cell r="M686" t="str">
            <v>Direkt</v>
          </cell>
          <cell r="N686">
            <v>5390.67</v>
          </cell>
        </row>
        <row r="687">
          <cell r="D687" t="str">
            <v>Yeni iş</v>
          </cell>
          <cell r="L687">
            <v>785</v>
          </cell>
          <cell r="M687" t="str">
            <v>Direkt</v>
          </cell>
          <cell r="N687">
            <v>0</v>
          </cell>
        </row>
        <row r="688">
          <cell r="D688" t="str">
            <v>Yeni iş</v>
          </cell>
          <cell r="L688">
            <v>715</v>
          </cell>
          <cell r="M688" t="str">
            <v>Direkt</v>
          </cell>
          <cell r="N688">
            <v>12114.48</v>
          </cell>
        </row>
        <row r="689">
          <cell r="D689" t="str">
            <v>Yeni iş</v>
          </cell>
          <cell r="L689">
            <v>716</v>
          </cell>
          <cell r="M689" t="str">
            <v>Direkt</v>
          </cell>
          <cell r="N689">
            <v>414.08</v>
          </cell>
        </row>
        <row r="690">
          <cell r="D690" t="str">
            <v>Yeni iş</v>
          </cell>
          <cell r="L690">
            <v>715</v>
          </cell>
          <cell r="M690" t="str">
            <v>Direkt</v>
          </cell>
          <cell r="N690">
            <v>645535.69999999995</v>
          </cell>
        </row>
        <row r="691">
          <cell r="D691" t="str">
            <v>Yeni iş</v>
          </cell>
          <cell r="L691">
            <v>715</v>
          </cell>
          <cell r="M691" t="str">
            <v>Direkt</v>
          </cell>
          <cell r="N691">
            <v>31858.720000000001</v>
          </cell>
        </row>
        <row r="692">
          <cell r="D692" t="str">
            <v>Yeni iş</v>
          </cell>
          <cell r="L692">
            <v>716</v>
          </cell>
          <cell r="M692" t="str">
            <v>Direkt</v>
          </cell>
          <cell r="N692">
            <v>5922.13</v>
          </cell>
        </row>
        <row r="693">
          <cell r="D693" t="str">
            <v>Yeni iş</v>
          </cell>
          <cell r="L693">
            <v>715</v>
          </cell>
          <cell r="M693" t="str">
            <v>Direkt</v>
          </cell>
          <cell r="N693">
            <v>1322499.99</v>
          </cell>
        </row>
        <row r="694">
          <cell r="D694" t="str">
            <v>Yeni iş</v>
          </cell>
          <cell r="L694">
            <v>715</v>
          </cell>
          <cell r="M694" t="str">
            <v>Direkt</v>
          </cell>
          <cell r="N694">
            <v>731268.14</v>
          </cell>
        </row>
        <row r="695">
          <cell r="D695" t="str">
            <v>Yeni iş</v>
          </cell>
          <cell r="L695">
            <v>716</v>
          </cell>
          <cell r="M695" t="str">
            <v>Direkt</v>
          </cell>
          <cell r="N695">
            <v>15432.48</v>
          </cell>
        </row>
        <row r="696">
          <cell r="D696" t="str">
            <v>Yeni iş</v>
          </cell>
          <cell r="L696">
            <v>715</v>
          </cell>
          <cell r="M696" t="str">
            <v>Direkt</v>
          </cell>
          <cell r="N696">
            <v>24316071.440000001</v>
          </cell>
        </row>
        <row r="697">
          <cell r="D697" t="str">
            <v>Yeni iş</v>
          </cell>
          <cell r="L697">
            <v>715</v>
          </cell>
          <cell r="M697" t="str">
            <v>Direkt</v>
          </cell>
          <cell r="N697">
            <v>0</v>
          </cell>
        </row>
        <row r="698">
          <cell r="D698" t="str">
            <v>Yenileme</v>
          </cell>
          <cell r="L698">
            <v>715</v>
          </cell>
          <cell r="M698" t="str">
            <v>Direkt</v>
          </cell>
          <cell r="N698">
            <v>169988.32</v>
          </cell>
        </row>
        <row r="699">
          <cell r="D699" t="str">
            <v>Yenileme</v>
          </cell>
          <cell r="L699">
            <v>715</v>
          </cell>
          <cell r="M699" t="str">
            <v>Direkt</v>
          </cell>
          <cell r="N699">
            <v>6930.33</v>
          </cell>
        </row>
        <row r="700">
          <cell r="D700" t="str">
            <v>Yenileme</v>
          </cell>
          <cell r="L700">
            <v>716</v>
          </cell>
          <cell r="M700" t="str">
            <v>Direkt</v>
          </cell>
          <cell r="N700">
            <v>48.54</v>
          </cell>
        </row>
        <row r="701">
          <cell r="D701" t="str">
            <v>Yenileme</v>
          </cell>
          <cell r="L701">
            <v>750</v>
          </cell>
          <cell r="M701" t="str">
            <v>Direkt</v>
          </cell>
          <cell r="N701">
            <v>69.8</v>
          </cell>
        </row>
        <row r="702">
          <cell r="D702" t="str">
            <v>Yenileme</v>
          </cell>
          <cell r="L702">
            <v>760</v>
          </cell>
          <cell r="M702" t="str">
            <v>Direkt</v>
          </cell>
          <cell r="N702">
            <v>16.04</v>
          </cell>
        </row>
        <row r="703">
          <cell r="D703" t="str">
            <v>Yenileme</v>
          </cell>
          <cell r="L703">
            <v>715</v>
          </cell>
          <cell r="M703" t="str">
            <v>Direkt</v>
          </cell>
          <cell r="N703">
            <v>1024775.91</v>
          </cell>
        </row>
        <row r="704">
          <cell r="D704" t="str">
            <v>Yenileme</v>
          </cell>
          <cell r="L704">
            <v>716</v>
          </cell>
          <cell r="M704" t="str">
            <v>Direkt</v>
          </cell>
          <cell r="N704">
            <v>15459.01</v>
          </cell>
        </row>
        <row r="705">
          <cell r="D705" t="str">
            <v>Yenileme</v>
          </cell>
          <cell r="L705">
            <v>715</v>
          </cell>
          <cell r="M705" t="str">
            <v>Direkt</v>
          </cell>
          <cell r="N705">
            <v>6836.51</v>
          </cell>
        </row>
        <row r="706">
          <cell r="D706" t="str">
            <v>Yenileme</v>
          </cell>
          <cell r="L706">
            <v>715</v>
          </cell>
          <cell r="M706" t="str">
            <v>Direkt</v>
          </cell>
          <cell r="N706">
            <v>10534.37</v>
          </cell>
        </row>
        <row r="707">
          <cell r="D707" t="str">
            <v>Yenileme</v>
          </cell>
          <cell r="L707">
            <v>785</v>
          </cell>
          <cell r="M707" t="str">
            <v>Direkt</v>
          </cell>
          <cell r="N707">
            <v>1364.17</v>
          </cell>
        </row>
        <row r="708">
          <cell r="D708" t="str">
            <v>Yenileme</v>
          </cell>
          <cell r="L708">
            <v>715</v>
          </cell>
          <cell r="M708" t="str">
            <v>Direkt</v>
          </cell>
          <cell r="N708">
            <v>7152.75</v>
          </cell>
        </row>
        <row r="709">
          <cell r="D709" t="str">
            <v>Yenileme</v>
          </cell>
          <cell r="L709">
            <v>716</v>
          </cell>
          <cell r="M709" t="str">
            <v>Direkt</v>
          </cell>
          <cell r="N709">
            <v>0</v>
          </cell>
        </row>
        <row r="710">
          <cell r="D710" t="str">
            <v>Yenileme</v>
          </cell>
          <cell r="L710">
            <v>715</v>
          </cell>
          <cell r="M710" t="str">
            <v>Direkt</v>
          </cell>
          <cell r="N710">
            <v>216490.99</v>
          </cell>
        </row>
        <row r="711">
          <cell r="D711" t="str">
            <v>Yenileme</v>
          </cell>
          <cell r="L711">
            <v>716</v>
          </cell>
          <cell r="M711" t="str">
            <v>Direkt</v>
          </cell>
          <cell r="N711">
            <v>39497.25</v>
          </cell>
        </row>
        <row r="712">
          <cell r="D712" t="str">
            <v>Yenileme</v>
          </cell>
          <cell r="L712">
            <v>715</v>
          </cell>
          <cell r="M712" t="str">
            <v>Direkt</v>
          </cell>
          <cell r="N712">
            <v>3214.29</v>
          </cell>
        </row>
        <row r="713">
          <cell r="D713" t="str">
            <v>Yenileme</v>
          </cell>
          <cell r="L713">
            <v>715</v>
          </cell>
          <cell r="M713" t="str">
            <v>Direkt</v>
          </cell>
          <cell r="N713">
            <v>484471.53</v>
          </cell>
        </row>
        <row r="714">
          <cell r="D714" t="str">
            <v>Yenileme</v>
          </cell>
          <cell r="L714">
            <v>716</v>
          </cell>
          <cell r="M714" t="str">
            <v>Direkt</v>
          </cell>
          <cell r="N714">
            <v>9745.0400000000009</v>
          </cell>
        </row>
        <row r="715">
          <cell r="D715" t="str">
            <v>Yenileme</v>
          </cell>
          <cell r="L715">
            <v>715</v>
          </cell>
          <cell r="M715" t="str">
            <v>Direkt</v>
          </cell>
          <cell r="N715">
            <v>316295.15000000002</v>
          </cell>
        </row>
        <row r="716">
          <cell r="D716" t="str">
            <v>Yenileme</v>
          </cell>
          <cell r="L716">
            <v>716</v>
          </cell>
          <cell r="M716" t="str">
            <v>Direkt</v>
          </cell>
          <cell r="N716">
            <v>3575.61</v>
          </cell>
        </row>
        <row r="717">
          <cell r="D717" t="str">
            <v>Yenileme</v>
          </cell>
          <cell r="L717">
            <v>715</v>
          </cell>
          <cell r="M717" t="str">
            <v>Direkt</v>
          </cell>
          <cell r="N717">
            <v>14319.84</v>
          </cell>
        </row>
        <row r="718">
          <cell r="D718" t="str">
            <v>Yenileme</v>
          </cell>
          <cell r="L718">
            <v>715</v>
          </cell>
          <cell r="M718" t="str">
            <v>Direkt</v>
          </cell>
          <cell r="N718">
            <v>1181790.43</v>
          </cell>
        </row>
        <row r="719">
          <cell r="D719" t="str">
            <v>Yenileme</v>
          </cell>
          <cell r="L719">
            <v>716</v>
          </cell>
          <cell r="M719" t="str">
            <v>Direkt</v>
          </cell>
          <cell r="N719">
            <v>44845.69</v>
          </cell>
        </row>
        <row r="720">
          <cell r="D720" t="str">
            <v>Yenileme</v>
          </cell>
          <cell r="L720">
            <v>715</v>
          </cell>
          <cell r="M720" t="str">
            <v>Direkt</v>
          </cell>
          <cell r="N720">
            <v>4134.16</v>
          </cell>
        </row>
        <row r="721">
          <cell r="D721" t="str">
            <v>Yenileme</v>
          </cell>
          <cell r="L721">
            <v>715</v>
          </cell>
          <cell r="M721" t="str">
            <v>Direkt</v>
          </cell>
          <cell r="N721">
            <v>10384.82</v>
          </cell>
        </row>
        <row r="722">
          <cell r="D722" t="str">
            <v>Yenileme</v>
          </cell>
          <cell r="L722">
            <v>715</v>
          </cell>
          <cell r="M722" t="str">
            <v>Direkt</v>
          </cell>
          <cell r="N722">
            <v>93501.28</v>
          </cell>
        </row>
        <row r="723">
          <cell r="D723" t="str">
            <v>Yenileme</v>
          </cell>
          <cell r="L723">
            <v>716</v>
          </cell>
          <cell r="M723" t="str">
            <v>Direkt</v>
          </cell>
          <cell r="N723">
            <v>14831.91</v>
          </cell>
        </row>
        <row r="724">
          <cell r="D724" t="str">
            <v>Yenileme</v>
          </cell>
          <cell r="L724">
            <v>715</v>
          </cell>
          <cell r="M724" t="str">
            <v>Direkt</v>
          </cell>
          <cell r="N724">
            <v>1843.53</v>
          </cell>
        </row>
        <row r="725">
          <cell r="D725" t="str">
            <v>Yenileme</v>
          </cell>
          <cell r="L725">
            <v>716</v>
          </cell>
          <cell r="M725" t="str">
            <v>Direkt</v>
          </cell>
          <cell r="N725">
            <v>114.52</v>
          </cell>
        </row>
        <row r="726">
          <cell r="D726" t="str">
            <v>Yenileme</v>
          </cell>
          <cell r="L726">
            <v>715</v>
          </cell>
          <cell r="M726" t="str">
            <v>Direkt</v>
          </cell>
          <cell r="N726">
            <v>0</v>
          </cell>
        </row>
        <row r="727">
          <cell r="D727" t="str">
            <v>Yenileme</v>
          </cell>
          <cell r="L727">
            <v>715</v>
          </cell>
          <cell r="M727" t="str">
            <v>Direkt</v>
          </cell>
          <cell r="N727">
            <v>814.58</v>
          </cell>
        </row>
        <row r="728">
          <cell r="D728" t="str">
            <v>Yenileme</v>
          </cell>
          <cell r="L728">
            <v>715</v>
          </cell>
          <cell r="M728" t="str">
            <v>Direkt</v>
          </cell>
          <cell r="N728">
            <v>7775.04</v>
          </cell>
        </row>
        <row r="729">
          <cell r="D729" t="str">
            <v>Yenileme</v>
          </cell>
          <cell r="L729">
            <v>715</v>
          </cell>
          <cell r="M729" t="str">
            <v>Direkt</v>
          </cell>
          <cell r="N729">
            <v>92164.160000000003</v>
          </cell>
        </row>
        <row r="730">
          <cell r="D730" t="str">
            <v>Yenileme</v>
          </cell>
          <cell r="L730">
            <v>716</v>
          </cell>
          <cell r="M730" t="str">
            <v>Direkt</v>
          </cell>
          <cell r="N730">
            <v>1283.7</v>
          </cell>
        </row>
        <row r="731">
          <cell r="D731" t="str">
            <v>Yenileme</v>
          </cell>
          <cell r="L731">
            <v>715</v>
          </cell>
          <cell r="M731" t="str">
            <v>Direkt</v>
          </cell>
          <cell r="N731">
            <v>3836.78</v>
          </cell>
        </row>
        <row r="732">
          <cell r="D732" t="str">
            <v>Yenileme</v>
          </cell>
          <cell r="L732">
            <v>716</v>
          </cell>
          <cell r="M732" t="str">
            <v>Direkt</v>
          </cell>
          <cell r="N732">
            <v>288.38</v>
          </cell>
        </row>
        <row r="733">
          <cell r="D733" t="str">
            <v>Yenileme</v>
          </cell>
          <cell r="L733">
            <v>715</v>
          </cell>
          <cell r="M733" t="str">
            <v>Direkt</v>
          </cell>
          <cell r="N733">
            <v>208885.74</v>
          </cell>
        </row>
        <row r="734">
          <cell r="D734" t="str">
            <v>Yenileme</v>
          </cell>
          <cell r="L734">
            <v>716</v>
          </cell>
          <cell r="M734" t="str">
            <v>Direkt</v>
          </cell>
          <cell r="N734">
            <v>10593.22</v>
          </cell>
        </row>
        <row r="735">
          <cell r="D735" t="str">
            <v>Yeni iş</v>
          </cell>
          <cell r="L735">
            <v>716</v>
          </cell>
          <cell r="M735" t="str">
            <v>Direkt</v>
          </cell>
          <cell r="N735">
            <v>124817.05</v>
          </cell>
        </row>
        <row r="736">
          <cell r="D736" t="str">
            <v>Yeni iş</v>
          </cell>
          <cell r="L736">
            <v>716</v>
          </cell>
          <cell r="M736" t="str">
            <v>Direkt</v>
          </cell>
          <cell r="N736">
            <v>84700.04</v>
          </cell>
        </row>
        <row r="737">
          <cell r="D737" t="str">
            <v>Yeni iş</v>
          </cell>
          <cell r="L737">
            <v>716</v>
          </cell>
          <cell r="M737" t="str">
            <v>Direkt</v>
          </cell>
          <cell r="N737">
            <v>500</v>
          </cell>
        </row>
        <row r="738">
          <cell r="D738" t="str">
            <v>Yeni iş</v>
          </cell>
          <cell r="L738">
            <v>750</v>
          </cell>
          <cell r="M738" t="str">
            <v>Direkt</v>
          </cell>
          <cell r="N738">
            <v>32527</v>
          </cell>
        </row>
        <row r="739">
          <cell r="D739" t="str">
            <v>Yeni iş</v>
          </cell>
          <cell r="L739">
            <v>716</v>
          </cell>
          <cell r="M739" t="str">
            <v>Direkt</v>
          </cell>
          <cell r="N739">
            <v>-4290.71</v>
          </cell>
        </row>
        <row r="740">
          <cell r="D740" t="str">
            <v>Yeni iş</v>
          </cell>
          <cell r="L740">
            <v>717</v>
          </cell>
          <cell r="M740" t="str">
            <v>Direkt</v>
          </cell>
          <cell r="N740">
            <v>-103410.23</v>
          </cell>
        </row>
        <row r="741">
          <cell r="D741" t="str">
            <v>Yeni iş</v>
          </cell>
          <cell r="L741">
            <v>750</v>
          </cell>
          <cell r="M741" t="str">
            <v>Direkt</v>
          </cell>
          <cell r="N741">
            <v>-1118.96</v>
          </cell>
        </row>
        <row r="742">
          <cell r="D742" t="str">
            <v>Yeni iş</v>
          </cell>
          <cell r="L742">
            <v>760</v>
          </cell>
          <cell r="M742" t="str">
            <v>Direkt</v>
          </cell>
          <cell r="N742">
            <v>-231.06</v>
          </cell>
        </row>
        <row r="743">
          <cell r="D743" t="str">
            <v>Yeni iş</v>
          </cell>
          <cell r="L743">
            <v>716</v>
          </cell>
          <cell r="M743" t="str">
            <v>Direkt</v>
          </cell>
          <cell r="N743">
            <v>-343.42</v>
          </cell>
        </row>
        <row r="744">
          <cell r="D744" t="str">
            <v>Yeni iş</v>
          </cell>
          <cell r="L744">
            <v>717</v>
          </cell>
          <cell r="M744" t="str">
            <v>Direkt</v>
          </cell>
          <cell r="N744">
            <v>-9326.9599999999991</v>
          </cell>
        </row>
        <row r="745">
          <cell r="D745" t="str">
            <v>Yeni iş</v>
          </cell>
          <cell r="L745">
            <v>750</v>
          </cell>
          <cell r="M745" t="str">
            <v>Direkt</v>
          </cell>
          <cell r="N745">
            <v>-100.98</v>
          </cell>
        </row>
        <row r="746">
          <cell r="D746" t="str">
            <v>Yeni iş</v>
          </cell>
          <cell r="L746">
            <v>760</v>
          </cell>
          <cell r="M746" t="str">
            <v>Direkt</v>
          </cell>
          <cell r="N746">
            <v>-16.84</v>
          </cell>
        </row>
        <row r="747">
          <cell r="D747" t="str">
            <v>Yenileme</v>
          </cell>
          <cell r="L747">
            <v>716</v>
          </cell>
          <cell r="M747" t="str">
            <v>Direkt</v>
          </cell>
          <cell r="N747">
            <v>-2902.12</v>
          </cell>
        </row>
        <row r="748">
          <cell r="D748" t="str">
            <v>Yenileme</v>
          </cell>
          <cell r="L748">
            <v>717</v>
          </cell>
          <cell r="M748" t="str">
            <v>Direkt</v>
          </cell>
          <cell r="N748">
            <v>-59344.74</v>
          </cell>
        </row>
        <row r="749">
          <cell r="D749" t="str">
            <v>Yenileme</v>
          </cell>
          <cell r="L749">
            <v>750</v>
          </cell>
          <cell r="M749" t="str">
            <v>Direkt</v>
          </cell>
          <cell r="N749">
            <v>-419.59</v>
          </cell>
        </row>
        <row r="750">
          <cell r="D750" t="str">
            <v>Yenileme</v>
          </cell>
          <cell r="L750">
            <v>760</v>
          </cell>
          <cell r="M750" t="str">
            <v>Direkt</v>
          </cell>
          <cell r="N750">
            <v>-97.71</v>
          </cell>
        </row>
        <row r="751">
          <cell r="D751" t="str">
            <v>Yenileme</v>
          </cell>
          <cell r="L751">
            <v>716</v>
          </cell>
          <cell r="M751" t="str">
            <v>Direkt</v>
          </cell>
          <cell r="N751">
            <v>-198.9</v>
          </cell>
        </row>
        <row r="752">
          <cell r="D752" t="str">
            <v>Yenileme</v>
          </cell>
          <cell r="L752">
            <v>717</v>
          </cell>
          <cell r="M752" t="str">
            <v>Direkt</v>
          </cell>
          <cell r="N752">
            <v>-4290.3599999999997</v>
          </cell>
        </row>
        <row r="753">
          <cell r="D753" t="str">
            <v>Yenileme</v>
          </cell>
          <cell r="L753">
            <v>750</v>
          </cell>
          <cell r="M753" t="str">
            <v>Direkt</v>
          </cell>
          <cell r="N753">
            <v>-52.79</v>
          </cell>
        </row>
        <row r="754">
          <cell r="D754" t="str">
            <v>Yenileme</v>
          </cell>
          <cell r="L754">
            <v>760</v>
          </cell>
          <cell r="M754" t="str">
            <v>Direkt</v>
          </cell>
          <cell r="N754">
            <v>-10.199999999999999</v>
          </cell>
        </row>
        <row r="755">
          <cell r="D755" t="str">
            <v>Yeni iş</v>
          </cell>
          <cell r="L755">
            <v>716</v>
          </cell>
          <cell r="M755" t="str">
            <v>Direkt</v>
          </cell>
          <cell r="N755">
            <v>-122.74</v>
          </cell>
        </row>
        <row r="756">
          <cell r="D756" t="str">
            <v>Yeni iş</v>
          </cell>
          <cell r="L756">
            <v>717</v>
          </cell>
          <cell r="M756" t="str">
            <v>Direkt</v>
          </cell>
          <cell r="N756">
            <v>-2806.76</v>
          </cell>
        </row>
        <row r="757">
          <cell r="D757" t="str">
            <v>Yeni iş</v>
          </cell>
          <cell r="L757">
            <v>750</v>
          </cell>
          <cell r="M757" t="str">
            <v>Direkt</v>
          </cell>
          <cell r="N757">
            <v>-42.61</v>
          </cell>
        </row>
        <row r="758">
          <cell r="D758" t="str">
            <v>Yeni iş</v>
          </cell>
          <cell r="L758">
            <v>760</v>
          </cell>
          <cell r="M758" t="str">
            <v>Direkt</v>
          </cell>
          <cell r="N758">
            <v>-8.59</v>
          </cell>
        </row>
        <row r="759">
          <cell r="D759" t="str">
            <v>Yeni iş</v>
          </cell>
          <cell r="L759">
            <v>716</v>
          </cell>
          <cell r="M759" t="str">
            <v>Direkt</v>
          </cell>
          <cell r="N759">
            <v>2299065.6346999998</v>
          </cell>
        </row>
        <row r="760">
          <cell r="D760" t="str">
            <v>Yeni iş</v>
          </cell>
          <cell r="L760">
            <v>717</v>
          </cell>
          <cell r="M760" t="str">
            <v>Direkt</v>
          </cell>
          <cell r="N760">
            <v>51859821.120899998</v>
          </cell>
        </row>
        <row r="761">
          <cell r="D761" t="str">
            <v>Yeni iş</v>
          </cell>
          <cell r="L761">
            <v>750</v>
          </cell>
          <cell r="M761" t="str">
            <v>Direkt</v>
          </cell>
          <cell r="N761">
            <v>263773.92099999997</v>
          </cell>
        </row>
        <row r="762">
          <cell r="D762" t="str">
            <v>Yeni iş</v>
          </cell>
          <cell r="L762">
            <v>760</v>
          </cell>
          <cell r="M762" t="str">
            <v>Direkt</v>
          </cell>
          <cell r="N762">
            <v>47640.243399999999</v>
          </cell>
        </row>
        <row r="763">
          <cell r="D763" t="str">
            <v>Yenileme</v>
          </cell>
          <cell r="L763">
            <v>716</v>
          </cell>
          <cell r="M763" t="str">
            <v>Direkt</v>
          </cell>
          <cell r="N763">
            <v>133663.42000000001</v>
          </cell>
        </row>
        <row r="764">
          <cell r="D764" t="str">
            <v>Yenileme</v>
          </cell>
          <cell r="L764">
            <v>717</v>
          </cell>
          <cell r="M764" t="str">
            <v>Direkt</v>
          </cell>
          <cell r="N764">
            <v>1579163.47</v>
          </cell>
        </row>
        <row r="765">
          <cell r="D765" t="str">
            <v>Yenileme</v>
          </cell>
          <cell r="L765">
            <v>750</v>
          </cell>
          <cell r="M765" t="str">
            <v>Direkt</v>
          </cell>
          <cell r="N765">
            <v>10237.49</v>
          </cell>
        </row>
        <row r="766">
          <cell r="D766" t="str">
            <v>Yenileme</v>
          </cell>
          <cell r="L766">
            <v>760</v>
          </cell>
          <cell r="M766" t="str">
            <v>Direkt</v>
          </cell>
          <cell r="N766">
            <v>1985.37</v>
          </cell>
        </row>
        <row r="767">
          <cell r="D767" t="str">
            <v>Yeni iş</v>
          </cell>
          <cell r="L767">
            <v>716</v>
          </cell>
          <cell r="M767" t="str">
            <v>Direkt</v>
          </cell>
          <cell r="N767">
            <v>113043.29</v>
          </cell>
        </row>
        <row r="768">
          <cell r="D768" t="str">
            <v>Yeni iş</v>
          </cell>
          <cell r="L768">
            <v>717</v>
          </cell>
          <cell r="M768" t="str">
            <v>Direkt</v>
          </cell>
          <cell r="N768">
            <v>3224521.64</v>
          </cell>
        </row>
        <row r="769">
          <cell r="D769" t="str">
            <v>Yeni iş</v>
          </cell>
          <cell r="L769">
            <v>750</v>
          </cell>
          <cell r="M769" t="str">
            <v>Direkt</v>
          </cell>
          <cell r="N769">
            <v>12355.64</v>
          </cell>
        </row>
        <row r="770">
          <cell r="D770" t="str">
            <v>Yeni iş</v>
          </cell>
          <cell r="L770">
            <v>760</v>
          </cell>
          <cell r="M770" t="str">
            <v>Direkt</v>
          </cell>
          <cell r="N770">
            <v>2252.48</v>
          </cell>
        </row>
        <row r="771">
          <cell r="D771" t="str">
            <v>Yenileme</v>
          </cell>
          <cell r="L771">
            <v>716</v>
          </cell>
          <cell r="M771" t="str">
            <v>Direkt</v>
          </cell>
          <cell r="N771">
            <v>661.81</v>
          </cell>
        </row>
        <row r="772">
          <cell r="D772" t="str">
            <v>Yenileme</v>
          </cell>
          <cell r="L772">
            <v>717</v>
          </cell>
          <cell r="M772" t="str">
            <v>Direkt</v>
          </cell>
          <cell r="N772">
            <v>7485.33</v>
          </cell>
        </row>
        <row r="773">
          <cell r="D773" t="str">
            <v>Yenileme</v>
          </cell>
          <cell r="L773">
            <v>750</v>
          </cell>
          <cell r="M773" t="str">
            <v>Direkt</v>
          </cell>
          <cell r="N773">
            <v>175.33</v>
          </cell>
        </row>
        <row r="774">
          <cell r="D774" t="str">
            <v>Yenileme</v>
          </cell>
          <cell r="L774">
            <v>760</v>
          </cell>
          <cell r="M774" t="str">
            <v>Direkt</v>
          </cell>
          <cell r="N774">
            <v>14.04</v>
          </cell>
        </row>
        <row r="775">
          <cell r="D775" t="str">
            <v>Yeni iş</v>
          </cell>
          <cell r="L775">
            <v>716</v>
          </cell>
          <cell r="M775" t="str">
            <v>Direkt</v>
          </cell>
          <cell r="N775">
            <v>3531.1</v>
          </cell>
        </row>
        <row r="776">
          <cell r="D776" t="str">
            <v>Yeni iş</v>
          </cell>
          <cell r="L776">
            <v>717</v>
          </cell>
          <cell r="M776" t="str">
            <v>Direkt</v>
          </cell>
          <cell r="N776">
            <v>28822.99</v>
          </cell>
        </row>
        <row r="777">
          <cell r="D777" t="str">
            <v>Yeni iş</v>
          </cell>
          <cell r="L777">
            <v>750</v>
          </cell>
          <cell r="M777" t="str">
            <v>Direkt</v>
          </cell>
          <cell r="N777">
            <v>259.91000000000003</v>
          </cell>
        </row>
        <row r="778">
          <cell r="D778" t="str">
            <v>Yeni iş</v>
          </cell>
          <cell r="L778">
            <v>760</v>
          </cell>
          <cell r="M778" t="str">
            <v>Direkt</v>
          </cell>
          <cell r="N778">
            <v>56.04</v>
          </cell>
        </row>
        <row r="779">
          <cell r="D779" t="str">
            <v>Yenileme</v>
          </cell>
          <cell r="L779">
            <v>716</v>
          </cell>
          <cell r="M779" t="str">
            <v>Direkt</v>
          </cell>
          <cell r="N779">
            <v>902.47</v>
          </cell>
        </row>
        <row r="780">
          <cell r="D780" t="str">
            <v>Yenileme</v>
          </cell>
          <cell r="L780">
            <v>717</v>
          </cell>
          <cell r="M780" t="str">
            <v>Direkt</v>
          </cell>
          <cell r="N780">
            <v>6586.39</v>
          </cell>
        </row>
        <row r="781">
          <cell r="D781" t="str">
            <v>Yenileme</v>
          </cell>
          <cell r="L781">
            <v>750</v>
          </cell>
          <cell r="M781" t="str">
            <v>Direkt</v>
          </cell>
          <cell r="N781">
            <v>69.62</v>
          </cell>
        </row>
        <row r="782">
          <cell r="D782" t="str">
            <v>Yenileme</v>
          </cell>
          <cell r="L782">
            <v>760</v>
          </cell>
          <cell r="M782" t="str">
            <v>Direkt</v>
          </cell>
          <cell r="N782">
            <v>14.04</v>
          </cell>
        </row>
        <row r="783">
          <cell r="D783" t="str">
            <v>Yeni iş</v>
          </cell>
          <cell r="L783">
            <v>903</v>
          </cell>
          <cell r="M783" t="str">
            <v>Direkt</v>
          </cell>
          <cell r="N783">
            <v>4392496.4559739996</v>
          </cell>
        </row>
        <row r="784">
          <cell r="D784" t="str">
            <v>Yeni iş</v>
          </cell>
          <cell r="L784">
            <v>903</v>
          </cell>
          <cell r="M784" t="str">
            <v>Direkt</v>
          </cell>
          <cell r="N784">
            <v>8009.77</v>
          </cell>
        </row>
        <row r="785">
          <cell r="D785" t="str">
            <v>Yeni iş</v>
          </cell>
          <cell r="L785">
            <v>903</v>
          </cell>
          <cell r="M785" t="str">
            <v>Direkt</v>
          </cell>
          <cell r="N785">
            <v>3160.31</v>
          </cell>
        </row>
        <row r="786">
          <cell r="D786" t="str">
            <v>Yeni iş</v>
          </cell>
          <cell r="L786">
            <v>902</v>
          </cell>
          <cell r="M786" t="str">
            <v>Direkt</v>
          </cell>
          <cell r="N786">
            <v>5080193.9352240004</v>
          </cell>
        </row>
        <row r="787">
          <cell r="D787" t="str">
            <v>Yeni iş</v>
          </cell>
          <cell r="L787">
            <v>702</v>
          </cell>
          <cell r="M787" t="str">
            <v>Direkt</v>
          </cell>
          <cell r="N787">
            <v>10239.383879999999</v>
          </cell>
        </row>
        <row r="788">
          <cell r="D788" t="str">
            <v>Yeni iş</v>
          </cell>
          <cell r="L788">
            <v>719</v>
          </cell>
          <cell r="M788" t="str">
            <v>Direkt</v>
          </cell>
          <cell r="N788">
            <v>300624.265136</v>
          </cell>
        </row>
        <row r="789">
          <cell r="D789" t="str">
            <v>Yeni iş</v>
          </cell>
          <cell r="L789">
            <v>720</v>
          </cell>
          <cell r="M789" t="str">
            <v>Direkt</v>
          </cell>
          <cell r="N789">
            <v>204795.85724400001</v>
          </cell>
        </row>
        <row r="790">
          <cell r="D790" t="str">
            <v>Yeni iş</v>
          </cell>
          <cell r="L790">
            <v>723</v>
          </cell>
          <cell r="M790" t="str">
            <v>Direkt</v>
          </cell>
          <cell r="N790">
            <v>9746.5499999999993</v>
          </cell>
        </row>
        <row r="791">
          <cell r="D791" t="str">
            <v>Yeni iş</v>
          </cell>
          <cell r="L791">
            <v>724</v>
          </cell>
          <cell r="M791" t="str">
            <v>Direkt</v>
          </cell>
          <cell r="N791">
            <v>133561.61117600001</v>
          </cell>
        </row>
        <row r="792">
          <cell r="D792" t="str">
            <v>Yeni iş</v>
          </cell>
          <cell r="L792">
            <v>740</v>
          </cell>
          <cell r="M792" t="str">
            <v>Direkt</v>
          </cell>
          <cell r="N792">
            <v>11841558.300496001</v>
          </cell>
        </row>
        <row r="793">
          <cell r="D793" t="str">
            <v>Yeni iş</v>
          </cell>
          <cell r="L793">
            <v>741</v>
          </cell>
          <cell r="M793" t="str">
            <v>Direkt</v>
          </cell>
          <cell r="N793">
            <v>984105.23425199999</v>
          </cell>
        </row>
        <row r="794">
          <cell r="D794" t="str">
            <v>Yeni iş</v>
          </cell>
          <cell r="L794">
            <v>742</v>
          </cell>
          <cell r="M794" t="str">
            <v>Direkt</v>
          </cell>
          <cell r="N794">
            <v>574683.46850399999</v>
          </cell>
        </row>
        <row r="795">
          <cell r="D795" t="str">
            <v>Yeni iş</v>
          </cell>
          <cell r="L795">
            <v>744</v>
          </cell>
          <cell r="M795" t="str">
            <v>Direkt</v>
          </cell>
          <cell r="N795">
            <v>357219.91425199999</v>
          </cell>
        </row>
        <row r="796">
          <cell r="D796" t="str">
            <v>Yeni iş</v>
          </cell>
          <cell r="L796">
            <v>750</v>
          </cell>
          <cell r="M796" t="str">
            <v>Direkt</v>
          </cell>
          <cell r="N796">
            <v>18611.547323999999</v>
          </cell>
        </row>
        <row r="797">
          <cell r="D797" t="str">
            <v>Yeni iş</v>
          </cell>
          <cell r="L797">
            <v>760</v>
          </cell>
          <cell r="M797" t="str">
            <v>Direkt</v>
          </cell>
          <cell r="N797">
            <v>866.35738800000001</v>
          </cell>
        </row>
        <row r="798">
          <cell r="D798" t="str">
            <v>Yeni iş</v>
          </cell>
          <cell r="L798">
            <v>765</v>
          </cell>
          <cell r="M798" t="str">
            <v>Direkt</v>
          </cell>
          <cell r="N798">
            <v>3082995.86</v>
          </cell>
        </row>
        <row r="799">
          <cell r="D799" t="str">
            <v>Yeni iş</v>
          </cell>
          <cell r="L799">
            <v>768</v>
          </cell>
          <cell r="M799" t="str">
            <v>Direkt</v>
          </cell>
          <cell r="N799">
            <v>539502.07282400003</v>
          </cell>
        </row>
        <row r="800">
          <cell r="D800" t="str">
            <v>Yeni iş</v>
          </cell>
          <cell r="L800">
            <v>901</v>
          </cell>
          <cell r="M800" t="str">
            <v>Direkt</v>
          </cell>
          <cell r="N800">
            <v>4475116.3500619996</v>
          </cell>
        </row>
        <row r="801">
          <cell r="D801" t="str">
            <v>Yeni iş</v>
          </cell>
          <cell r="L801">
            <v>901</v>
          </cell>
          <cell r="M801" t="str">
            <v>Endirekt</v>
          </cell>
          <cell r="N801">
            <v>0</v>
          </cell>
        </row>
        <row r="802">
          <cell r="D802" t="str">
            <v>Yeni iş</v>
          </cell>
          <cell r="L802">
            <v>702</v>
          </cell>
          <cell r="M802" t="str">
            <v>Direkt</v>
          </cell>
          <cell r="N802">
            <v>5371.6</v>
          </cell>
        </row>
        <row r="803">
          <cell r="D803" t="str">
            <v>Yeni iş</v>
          </cell>
          <cell r="L803">
            <v>702</v>
          </cell>
          <cell r="M803" t="str">
            <v>Endirekt</v>
          </cell>
          <cell r="N803">
            <v>0</v>
          </cell>
        </row>
        <row r="804">
          <cell r="D804" t="str">
            <v>Yeni iş</v>
          </cell>
          <cell r="L804">
            <v>719</v>
          </cell>
          <cell r="M804" t="str">
            <v>Direkt</v>
          </cell>
          <cell r="N804">
            <v>423657.45613599999</v>
          </cell>
        </row>
        <row r="805">
          <cell r="D805" t="str">
            <v>Yeni iş</v>
          </cell>
          <cell r="L805">
            <v>720</v>
          </cell>
          <cell r="M805" t="str">
            <v>Direkt</v>
          </cell>
          <cell r="N805">
            <v>839719.17613599997</v>
          </cell>
        </row>
        <row r="806">
          <cell r="D806" t="str">
            <v>Yeni iş</v>
          </cell>
          <cell r="L806">
            <v>723</v>
          </cell>
          <cell r="M806" t="str">
            <v>Direkt</v>
          </cell>
          <cell r="N806">
            <v>4073.4591180000002</v>
          </cell>
        </row>
        <row r="807">
          <cell r="D807" t="str">
            <v>Yeni iş</v>
          </cell>
          <cell r="L807">
            <v>723</v>
          </cell>
          <cell r="M807" t="str">
            <v>Endirekt</v>
          </cell>
          <cell r="N807">
            <v>0</v>
          </cell>
        </row>
        <row r="808">
          <cell r="D808" t="str">
            <v>Yeni iş</v>
          </cell>
          <cell r="L808">
            <v>724</v>
          </cell>
          <cell r="M808" t="str">
            <v>Direkt</v>
          </cell>
          <cell r="N808">
            <v>431308.70288599998</v>
          </cell>
        </row>
        <row r="809">
          <cell r="D809" t="str">
            <v>Yeni iş</v>
          </cell>
          <cell r="L809">
            <v>724</v>
          </cell>
          <cell r="M809" t="str">
            <v>Endirekt</v>
          </cell>
          <cell r="N809">
            <v>0</v>
          </cell>
        </row>
        <row r="810">
          <cell r="D810" t="str">
            <v>Yeni iş</v>
          </cell>
          <cell r="L810">
            <v>740</v>
          </cell>
          <cell r="M810" t="str">
            <v>Direkt</v>
          </cell>
          <cell r="N810">
            <v>25500910.508698002</v>
          </cell>
        </row>
        <row r="811">
          <cell r="D811" t="str">
            <v>Yeni iş</v>
          </cell>
          <cell r="L811">
            <v>740</v>
          </cell>
          <cell r="M811" t="str">
            <v>Endirekt</v>
          </cell>
          <cell r="N811">
            <v>0</v>
          </cell>
        </row>
        <row r="812">
          <cell r="D812" t="str">
            <v>Yeni iş</v>
          </cell>
          <cell r="L812">
            <v>741</v>
          </cell>
          <cell r="M812" t="str">
            <v>Direkt</v>
          </cell>
          <cell r="N812">
            <v>843804.597648</v>
          </cell>
        </row>
        <row r="813">
          <cell r="D813" t="str">
            <v>Yeni iş</v>
          </cell>
          <cell r="L813">
            <v>741</v>
          </cell>
          <cell r="M813" t="str">
            <v>Endirekt</v>
          </cell>
          <cell r="N813">
            <v>0</v>
          </cell>
        </row>
        <row r="814">
          <cell r="D814" t="str">
            <v>Yeni iş</v>
          </cell>
          <cell r="L814">
            <v>742</v>
          </cell>
          <cell r="M814" t="str">
            <v>Direkt</v>
          </cell>
          <cell r="N814">
            <v>863680.61529600003</v>
          </cell>
        </row>
        <row r="815">
          <cell r="D815" t="str">
            <v>Yeni iş</v>
          </cell>
          <cell r="L815">
            <v>742</v>
          </cell>
          <cell r="M815" t="str">
            <v>Endirekt</v>
          </cell>
          <cell r="N815">
            <v>0</v>
          </cell>
        </row>
        <row r="816">
          <cell r="D816" t="str">
            <v>Yeni iş</v>
          </cell>
          <cell r="L816">
            <v>744</v>
          </cell>
          <cell r="M816" t="str">
            <v>Direkt</v>
          </cell>
          <cell r="N816">
            <v>688409.847648</v>
          </cell>
        </row>
        <row r="817">
          <cell r="D817" t="str">
            <v>Yeni iş</v>
          </cell>
          <cell r="L817">
            <v>744</v>
          </cell>
          <cell r="M817" t="str">
            <v>Endirekt</v>
          </cell>
          <cell r="N817">
            <v>0</v>
          </cell>
        </row>
        <row r="818">
          <cell r="D818" t="str">
            <v>Yeni iş</v>
          </cell>
          <cell r="L818">
            <v>750</v>
          </cell>
          <cell r="M818" t="str">
            <v>Direkt</v>
          </cell>
          <cell r="N818">
            <v>307321.46000000002</v>
          </cell>
        </row>
        <row r="819">
          <cell r="D819" t="str">
            <v>Yeni iş</v>
          </cell>
          <cell r="L819">
            <v>760</v>
          </cell>
          <cell r="M819" t="str">
            <v>Direkt</v>
          </cell>
          <cell r="N819">
            <v>5521.1492159999998</v>
          </cell>
        </row>
        <row r="820">
          <cell r="D820" t="str">
            <v>Yeni iş</v>
          </cell>
          <cell r="L820">
            <v>765</v>
          </cell>
          <cell r="M820" t="str">
            <v>Direkt</v>
          </cell>
          <cell r="N820">
            <v>9045026.6036920007</v>
          </cell>
        </row>
        <row r="821">
          <cell r="D821" t="str">
            <v>Yeni iş</v>
          </cell>
          <cell r="L821">
            <v>768</v>
          </cell>
          <cell r="M821" t="str">
            <v>Direkt</v>
          </cell>
          <cell r="N821">
            <v>1641424.353256</v>
          </cell>
        </row>
        <row r="822">
          <cell r="D822" t="str">
            <v>Yeni iş</v>
          </cell>
          <cell r="L822">
            <v>768</v>
          </cell>
          <cell r="M822" t="str">
            <v>Endirekt</v>
          </cell>
          <cell r="N822">
            <v>0</v>
          </cell>
        </row>
        <row r="823">
          <cell r="D823" t="str">
            <v>Yeni iş</v>
          </cell>
          <cell r="L823">
            <v>901</v>
          </cell>
          <cell r="M823" t="str">
            <v>Direkt</v>
          </cell>
          <cell r="N823">
            <v>467.57</v>
          </cell>
        </row>
        <row r="824">
          <cell r="D824" t="str">
            <v>Yeni iş</v>
          </cell>
          <cell r="L824">
            <v>702</v>
          </cell>
          <cell r="M824" t="str">
            <v>Direkt</v>
          </cell>
          <cell r="N824">
            <v>0.92</v>
          </cell>
        </row>
        <row r="825">
          <cell r="D825" t="str">
            <v>Yeni iş</v>
          </cell>
          <cell r="L825">
            <v>719</v>
          </cell>
          <cell r="M825" t="str">
            <v>Direkt</v>
          </cell>
          <cell r="N825">
            <v>501.37</v>
          </cell>
        </row>
        <row r="826">
          <cell r="D826" t="str">
            <v>Yeni iş</v>
          </cell>
          <cell r="L826">
            <v>720</v>
          </cell>
          <cell r="M826" t="str">
            <v>Direkt</v>
          </cell>
          <cell r="N826">
            <v>752.05</v>
          </cell>
        </row>
        <row r="827">
          <cell r="D827" t="str">
            <v>Yeni iş</v>
          </cell>
          <cell r="L827">
            <v>723</v>
          </cell>
          <cell r="M827" t="str">
            <v>Direkt</v>
          </cell>
          <cell r="N827">
            <v>0.02</v>
          </cell>
        </row>
        <row r="828">
          <cell r="D828" t="str">
            <v>Yeni iş</v>
          </cell>
          <cell r="L828">
            <v>724</v>
          </cell>
          <cell r="M828" t="str">
            <v>Direkt</v>
          </cell>
          <cell r="N828">
            <v>108.57</v>
          </cell>
        </row>
        <row r="829">
          <cell r="D829" t="str">
            <v>Yeni iş</v>
          </cell>
          <cell r="L829">
            <v>740</v>
          </cell>
          <cell r="M829" t="str">
            <v>Direkt</v>
          </cell>
          <cell r="N829">
            <v>9693.92</v>
          </cell>
        </row>
        <row r="830">
          <cell r="D830" t="str">
            <v>Yeni iş</v>
          </cell>
          <cell r="L830">
            <v>741</v>
          </cell>
          <cell r="M830" t="str">
            <v>Direkt</v>
          </cell>
          <cell r="N830">
            <v>64.88</v>
          </cell>
        </row>
        <row r="831">
          <cell r="D831" t="str">
            <v>Yeni iş</v>
          </cell>
          <cell r="L831">
            <v>742</v>
          </cell>
          <cell r="M831" t="str">
            <v>Direkt</v>
          </cell>
          <cell r="N831">
            <v>129.76</v>
          </cell>
        </row>
        <row r="832">
          <cell r="D832" t="str">
            <v>Yeni iş</v>
          </cell>
          <cell r="L832">
            <v>744</v>
          </cell>
          <cell r="M832" t="str">
            <v>Direkt</v>
          </cell>
          <cell r="N832">
            <v>64.88</v>
          </cell>
        </row>
        <row r="833">
          <cell r="D833" t="str">
            <v>Yeni iş</v>
          </cell>
          <cell r="L833">
            <v>760</v>
          </cell>
          <cell r="M833" t="str">
            <v>Direkt</v>
          </cell>
          <cell r="N833">
            <v>0.26</v>
          </cell>
        </row>
        <row r="834">
          <cell r="D834" t="str">
            <v>Yeni iş</v>
          </cell>
          <cell r="L834">
            <v>765</v>
          </cell>
          <cell r="M834" t="str">
            <v>Direkt</v>
          </cell>
          <cell r="N834">
            <v>9686.4699999999993</v>
          </cell>
        </row>
        <row r="835">
          <cell r="D835" t="str">
            <v>Yeni iş</v>
          </cell>
          <cell r="L835">
            <v>768</v>
          </cell>
          <cell r="M835" t="str">
            <v>Direkt</v>
          </cell>
          <cell r="N835">
            <v>300.82</v>
          </cell>
        </row>
        <row r="836">
          <cell r="D836" t="str">
            <v>Yenileme</v>
          </cell>
          <cell r="L836">
            <v>902</v>
          </cell>
          <cell r="M836" t="str">
            <v>Direkt</v>
          </cell>
          <cell r="N836">
            <v>1098162.4007900001</v>
          </cell>
        </row>
        <row r="837">
          <cell r="D837" t="str">
            <v>Yenileme</v>
          </cell>
          <cell r="L837">
            <v>702</v>
          </cell>
          <cell r="M837" t="str">
            <v>Direkt</v>
          </cell>
          <cell r="N837">
            <v>1246.9581840000001</v>
          </cell>
        </row>
        <row r="838">
          <cell r="D838" t="str">
            <v>Yenileme</v>
          </cell>
          <cell r="L838">
            <v>719</v>
          </cell>
          <cell r="M838" t="str">
            <v>Direkt</v>
          </cell>
          <cell r="N838">
            <v>159344.869607</v>
          </cell>
        </row>
        <row r="839">
          <cell r="D839" t="str">
            <v>Yenileme</v>
          </cell>
          <cell r="L839">
            <v>720</v>
          </cell>
          <cell r="M839" t="str">
            <v>Direkt</v>
          </cell>
          <cell r="N839">
            <v>101120.22921400001</v>
          </cell>
        </row>
        <row r="840">
          <cell r="D840" t="str">
            <v>Yenileme</v>
          </cell>
          <cell r="L840">
            <v>723</v>
          </cell>
          <cell r="M840" t="str">
            <v>Direkt</v>
          </cell>
          <cell r="N840">
            <v>713.85878100000002</v>
          </cell>
        </row>
        <row r="841">
          <cell r="D841" t="str">
            <v>Yenileme</v>
          </cell>
          <cell r="L841">
            <v>724</v>
          </cell>
          <cell r="M841" t="str">
            <v>Direkt</v>
          </cell>
          <cell r="N841">
            <v>24177.445742</v>
          </cell>
        </row>
        <row r="842">
          <cell r="D842" t="str">
            <v>Yenileme</v>
          </cell>
          <cell r="L842">
            <v>740</v>
          </cell>
          <cell r="M842" t="str">
            <v>Direkt</v>
          </cell>
          <cell r="N842">
            <v>5585392.6376790004</v>
          </cell>
        </row>
        <row r="843">
          <cell r="D843" t="str">
            <v>Yenileme</v>
          </cell>
          <cell r="L843">
            <v>741</v>
          </cell>
          <cell r="M843" t="str">
            <v>Direkt</v>
          </cell>
          <cell r="N843">
            <v>218547.304046</v>
          </cell>
        </row>
        <row r="844">
          <cell r="D844" t="str">
            <v>Yenileme</v>
          </cell>
          <cell r="L844">
            <v>742</v>
          </cell>
          <cell r="M844" t="str">
            <v>Direkt</v>
          </cell>
          <cell r="N844">
            <v>220890.05049600001</v>
          </cell>
        </row>
        <row r="845">
          <cell r="D845" t="str">
            <v>Yenileme</v>
          </cell>
          <cell r="L845">
            <v>744</v>
          </cell>
          <cell r="M845" t="str">
            <v>Direkt</v>
          </cell>
          <cell r="N845">
            <v>174429.53404599999</v>
          </cell>
        </row>
        <row r="846">
          <cell r="D846" t="str">
            <v>Yenileme</v>
          </cell>
          <cell r="L846">
            <v>750</v>
          </cell>
          <cell r="M846" t="str">
            <v>Direkt</v>
          </cell>
          <cell r="N846">
            <v>23845.48</v>
          </cell>
        </row>
        <row r="847">
          <cell r="D847" t="str">
            <v>Yenileme</v>
          </cell>
          <cell r="L847">
            <v>760</v>
          </cell>
          <cell r="M847" t="str">
            <v>Direkt</v>
          </cell>
          <cell r="N847">
            <v>141.38878099999999</v>
          </cell>
        </row>
        <row r="848">
          <cell r="D848" t="str">
            <v>Yenileme</v>
          </cell>
          <cell r="L848">
            <v>765</v>
          </cell>
          <cell r="M848" t="str">
            <v>Direkt</v>
          </cell>
          <cell r="N848">
            <v>1238229.7893099999</v>
          </cell>
        </row>
        <row r="849">
          <cell r="D849" t="str">
            <v>Yenileme</v>
          </cell>
          <cell r="L849">
            <v>768</v>
          </cell>
          <cell r="M849" t="str">
            <v>Direkt</v>
          </cell>
          <cell r="N849">
            <v>239375.997103</v>
          </cell>
        </row>
        <row r="850">
          <cell r="D850" t="str">
            <v>Yenileme</v>
          </cell>
          <cell r="L850">
            <v>901</v>
          </cell>
          <cell r="M850" t="str">
            <v>Direkt</v>
          </cell>
          <cell r="N850">
            <v>1727180.59</v>
          </cell>
        </row>
        <row r="851">
          <cell r="D851" t="str">
            <v>Yenileme</v>
          </cell>
          <cell r="L851">
            <v>702</v>
          </cell>
          <cell r="M851" t="str">
            <v>Direkt</v>
          </cell>
          <cell r="N851">
            <v>2616.02</v>
          </cell>
        </row>
        <row r="852">
          <cell r="D852" t="str">
            <v>Yenileme</v>
          </cell>
          <cell r="L852">
            <v>719</v>
          </cell>
          <cell r="M852" t="str">
            <v>Direkt</v>
          </cell>
          <cell r="N852">
            <v>181243.34</v>
          </cell>
        </row>
        <row r="853">
          <cell r="D853" t="str">
            <v>Yenileme</v>
          </cell>
          <cell r="L853">
            <v>720</v>
          </cell>
          <cell r="M853" t="str">
            <v>Direkt</v>
          </cell>
          <cell r="N853">
            <v>977534.79</v>
          </cell>
        </row>
        <row r="854">
          <cell r="D854" t="str">
            <v>Yenileme</v>
          </cell>
          <cell r="L854">
            <v>723</v>
          </cell>
          <cell r="M854" t="str">
            <v>Direkt</v>
          </cell>
          <cell r="N854">
            <v>4364.05</v>
          </cell>
        </row>
        <row r="855">
          <cell r="D855" t="str">
            <v>Yenileme</v>
          </cell>
          <cell r="L855">
            <v>724</v>
          </cell>
          <cell r="M855" t="str">
            <v>Direkt</v>
          </cell>
          <cell r="N855">
            <v>214590.87</v>
          </cell>
        </row>
        <row r="856">
          <cell r="D856" t="str">
            <v>Yenileme</v>
          </cell>
          <cell r="L856">
            <v>740</v>
          </cell>
          <cell r="M856" t="str">
            <v>Direkt</v>
          </cell>
          <cell r="N856">
            <v>13275324.24</v>
          </cell>
        </row>
        <row r="857">
          <cell r="D857" t="str">
            <v>Yenileme</v>
          </cell>
          <cell r="L857">
            <v>741</v>
          </cell>
          <cell r="M857" t="str">
            <v>Direkt</v>
          </cell>
          <cell r="N857">
            <v>324551.14</v>
          </cell>
        </row>
        <row r="858">
          <cell r="D858" t="str">
            <v>Yenileme</v>
          </cell>
          <cell r="L858">
            <v>742</v>
          </cell>
          <cell r="M858" t="str">
            <v>Direkt</v>
          </cell>
          <cell r="N858">
            <v>399971.03</v>
          </cell>
        </row>
        <row r="859">
          <cell r="D859" t="str">
            <v>Yenileme</v>
          </cell>
          <cell r="L859">
            <v>744</v>
          </cell>
          <cell r="M859" t="str">
            <v>Direkt</v>
          </cell>
          <cell r="N859">
            <v>279261.15000000002</v>
          </cell>
        </row>
        <row r="860">
          <cell r="D860" t="str">
            <v>Yenileme</v>
          </cell>
          <cell r="L860">
            <v>750</v>
          </cell>
          <cell r="M860" t="str">
            <v>Direkt</v>
          </cell>
          <cell r="N860">
            <v>38788.730000000003</v>
          </cell>
        </row>
        <row r="861">
          <cell r="D861" t="str">
            <v>Yenileme</v>
          </cell>
          <cell r="L861">
            <v>760</v>
          </cell>
          <cell r="M861" t="str">
            <v>Direkt</v>
          </cell>
          <cell r="N861">
            <v>14384.04</v>
          </cell>
        </row>
        <row r="862">
          <cell r="D862" t="str">
            <v>Yenileme</v>
          </cell>
          <cell r="L862">
            <v>765</v>
          </cell>
          <cell r="M862" t="str">
            <v>Direkt</v>
          </cell>
          <cell r="N862">
            <v>573805.22</v>
          </cell>
        </row>
        <row r="863">
          <cell r="D863" t="str">
            <v>Yenileme</v>
          </cell>
          <cell r="L863">
            <v>768</v>
          </cell>
          <cell r="M863" t="str">
            <v>Direkt</v>
          </cell>
          <cell r="N863">
            <v>1037357.32</v>
          </cell>
        </row>
        <row r="864">
          <cell r="D864" t="str">
            <v>Yenileme</v>
          </cell>
          <cell r="L864">
            <v>901</v>
          </cell>
          <cell r="M864" t="str">
            <v>Direkt</v>
          </cell>
          <cell r="N864">
            <v>10142.85</v>
          </cell>
        </row>
        <row r="865">
          <cell r="D865" t="str">
            <v>Yenileme</v>
          </cell>
          <cell r="L865">
            <v>702</v>
          </cell>
          <cell r="M865" t="str">
            <v>Direkt</v>
          </cell>
          <cell r="N865">
            <v>2</v>
          </cell>
        </row>
        <row r="866">
          <cell r="D866" t="str">
            <v>Yenileme</v>
          </cell>
          <cell r="L866">
            <v>719</v>
          </cell>
          <cell r="M866" t="str">
            <v>Direkt</v>
          </cell>
          <cell r="N866">
            <v>5.63</v>
          </cell>
        </row>
        <row r="867">
          <cell r="D867" t="str">
            <v>Yenileme</v>
          </cell>
          <cell r="L867">
            <v>720</v>
          </cell>
          <cell r="M867" t="str">
            <v>Direkt</v>
          </cell>
          <cell r="N867">
            <v>932.01</v>
          </cell>
        </row>
        <row r="868">
          <cell r="D868" t="str">
            <v>Yenileme</v>
          </cell>
          <cell r="L868">
            <v>723</v>
          </cell>
          <cell r="M868" t="str">
            <v>Direkt</v>
          </cell>
          <cell r="N868">
            <v>0.15</v>
          </cell>
        </row>
        <row r="869">
          <cell r="D869" t="str">
            <v>Yenileme</v>
          </cell>
          <cell r="L869">
            <v>724</v>
          </cell>
          <cell r="M869" t="str">
            <v>Direkt</v>
          </cell>
          <cell r="N869">
            <v>5.4</v>
          </cell>
        </row>
        <row r="870">
          <cell r="D870" t="str">
            <v>Yenileme</v>
          </cell>
          <cell r="L870">
            <v>740</v>
          </cell>
          <cell r="M870" t="str">
            <v>Direkt</v>
          </cell>
          <cell r="N870">
            <v>4729.29</v>
          </cell>
        </row>
        <row r="871">
          <cell r="D871" t="str">
            <v>Yenileme</v>
          </cell>
          <cell r="L871">
            <v>741</v>
          </cell>
          <cell r="M871" t="str">
            <v>Direkt</v>
          </cell>
          <cell r="N871">
            <v>2027.64</v>
          </cell>
        </row>
        <row r="872">
          <cell r="D872" t="str">
            <v>Yenileme</v>
          </cell>
          <cell r="L872">
            <v>742</v>
          </cell>
          <cell r="M872" t="str">
            <v>Direkt</v>
          </cell>
          <cell r="N872">
            <v>849.47</v>
          </cell>
        </row>
        <row r="873">
          <cell r="D873" t="str">
            <v>Yenileme</v>
          </cell>
          <cell r="L873">
            <v>744</v>
          </cell>
          <cell r="M873" t="str">
            <v>Direkt</v>
          </cell>
          <cell r="N873">
            <v>2027.64</v>
          </cell>
        </row>
        <row r="874">
          <cell r="D874" t="str">
            <v>Yenileme</v>
          </cell>
          <cell r="L874">
            <v>760</v>
          </cell>
          <cell r="M874" t="str">
            <v>Direkt</v>
          </cell>
          <cell r="N874">
            <v>1.03</v>
          </cell>
        </row>
        <row r="875">
          <cell r="D875" t="str">
            <v>Yenileme</v>
          </cell>
          <cell r="L875">
            <v>765</v>
          </cell>
          <cell r="M875" t="str">
            <v>Direkt</v>
          </cell>
          <cell r="N875">
            <v>117.6</v>
          </cell>
        </row>
        <row r="876">
          <cell r="D876" t="str">
            <v>Yenileme</v>
          </cell>
          <cell r="L876">
            <v>768</v>
          </cell>
          <cell r="M876" t="str">
            <v>Direkt</v>
          </cell>
          <cell r="N876">
            <v>39.479999999999997</v>
          </cell>
        </row>
        <row r="877">
          <cell r="D877" t="str">
            <v>Yenileme</v>
          </cell>
          <cell r="L877">
            <v>901</v>
          </cell>
          <cell r="M877" t="str">
            <v>Direkt</v>
          </cell>
          <cell r="N877">
            <v>134.72</v>
          </cell>
        </row>
        <row r="878">
          <cell r="D878" t="str">
            <v>Yenileme</v>
          </cell>
          <cell r="L878">
            <v>702</v>
          </cell>
          <cell r="M878" t="str">
            <v>Direkt</v>
          </cell>
          <cell r="N878">
            <v>0.46</v>
          </cell>
        </row>
        <row r="879">
          <cell r="D879" t="str">
            <v>Yenileme</v>
          </cell>
          <cell r="L879">
            <v>723</v>
          </cell>
          <cell r="M879" t="str">
            <v>Direkt</v>
          </cell>
          <cell r="N879">
            <v>0.1</v>
          </cell>
        </row>
        <row r="880">
          <cell r="D880" t="str">
            <v>Yenileme</v>
          </cell>
          <cell r="L880">
            <v>724</v>
          </cell>
          <cell r="M880" t="str">
            <v>Direkt</v>
          </cell>
          <cell r="N880">
            <v>0.71</v>
          </cell>
        </row>
        <row r="881">
          <cell r="D881" t="str">
            <v>Yenileme</v>
          </cell>
          <cell r="L881">
            <v>740</v>
          </cell>
          <cell r="M881" t="str">
            <v>Direkt</v>
          </cell>
          <cell r="N881">
            <v>3010.22</v>
          </cell>
        </row>
        <row r="882">
          <cell r="D882" t="str">
            <v>Yenileme</v>
          </cell>
          <cell r="L882">
            <v>741</v>
          </cell>
          <cell r="M882" t="str">
            <v>Direkt</v>
          </cell>
          <cell r="N882">
            <v>0.35</v>
          </cell>
        </row>
        <row r="883">
          <cell r="D883" t="str">
            <v>Yenileme</v>
          </cell>
          <cell r="L883">
            <v>742</v>
          </cell>
          <cell r="M883" t="str">
            <v>Direkt</v>
          </cell>
          <cell r="N883">
            <v>0.7</v>
          </cell>
        </row>
        <row r="884">
          <cell r="D884" t="str">
            <v>Yenileme</v>
          </cell>
          <cell r="L884">
            <v>744</v>
          </cell>
          <cell r="M884" t="str">
            <v>Direkt</v>
          </cell>
          <cell r="N884">
            <v>0.35</v>
          </cell>
        </row>
        <row r="885">
          <cell r="D885" t="str">
            <v>Yenileme</v>
          </cell>
          <cell r="L885">
            <v>760</v>
          </cell>
          <cell r="M885" t="str">
            <v>Direkt</v>
          </cell>
          <cell r="N885">
            <v>0.26</v>
          </cell>
        </row>
        <row r="886">
          <cell r="D886" t="str">
            <v>Yeni iş</v>
          </cell>
          <cell r="L886">
            <v>902</v>
          </cell>
          <cell r="M886" t="str">
            <v>Direkt</v>
          </cell>
          <cell r="N886">
            <v>2118711.15</v>
          </cell>
        </row>
        <row r="887">
          <cell r="D887" t="str">
            <v>Yeni iş</v>
          </cell>
          <cell r="L887">
            <v>902</v>
          </cell>
          <cell r="M887" t="str">
            <v>Endirekt</v>
          </cell>
          <cell r="N887">
            <v>125986.05</v>
          </cell>
        </row>
        <row r="888">
          <cell r="D888" t="str">
            <v>Yeni iş</v>
          </cell>
          <cell r="L888">
            <v>702</v>
          </cell>
          <cell r="M888" t="str">
            <v>Direkt</v>
          </cell>
          <cell r="N888">
            <v>4823.47</v>
          </cell>
        </row>
        <row r="889">
          <cell r="D889" t="str">
            <v>Yeni iş</v>
          </cell>
          <cell r="L889">
            <v>702</v>
          </cell>
          <cell r="M889" t="str">
            <v>Endirekt</v>
          </cell>
          <cell r="N889">
            <v>7.5</v>
          </cell>
        </row>
        <row r="890">
          <cell r="D890" t="str">
            <v>Yeni iş</v>
          </cell>
          <cell r="L890">
            <v>719</v>
          </cell>
          <cell r="M890" t="str">
            <v>Direkt</v>
          </cell>
          <cell r="N890">
            <v>72701.97</v>
          </cell>
        </row>
        <row r="891">
          <cell r="D891" t="str">
            <v>Yeni iş</v>
          </cell>
          <cell r="L891">
            <v>720</v>
          </cell>
          <cell r="M891" t="str">
            <v>Direkt</v>
          </cell>
          <cell r="N891">
            <v>12843.5</v>
          </cell>
        </row>
        <row r="892">
          <cell r="D892" t="str">
            <v>Yeni iş</v>
          </cell>
          <cell r="L892">
            <v>723</v>
          </cell>
          <cell r="M892" t="str">
            <v>Direkt</v>
          </cell>
          <cell r="N892">
            <v>10.19</v>
          </cell>
        </row>
        <row r="893">
          <cell r="D893" t="str">
            <v>Yeni iş</v>
          </cell>
          <cell r="L893">
            <v>723</v>
          </cell>
          <cell r="M893" t="str">
            <v>Endirekt</v>
          </cell>
          <cell r="N893">
            <v>174</v>
          </cell>
        </row>
        <row r="894">
          <cell r="D894" t="str">
            <v>Yeni iş</v>
          </cell>
          <cell r="L894">
            <v>724</v>
          </cell>
          <cell r="M894" t="str">
            <v>Direkt</v>
          </cell>
          <cell r="N894">
            <v>62551.66</v>
          </cell>
        </row>
        <row r="895">
          <cell r="D895" t="str">
            <v>Yeni iş</v>
          </cell>
          <cell r="L895">
            <v>724</v>
          </cell>
          <cell r="M895" t="str">
            <v>Endirekt</v>
          </cell>
          <cell r="N895">
            <v>134236.57</v>
          </cell>
        </row>
        <row r="896">
          <cell r="D896" t="str">
            <v>Yeni iş</v>
          </cell>
          <cell r="L896">
            <v>740</v>
          </cell>
          <cell r="M896" t="str">
            <v>Direkt</v>
          </cell>
          <cell r="N896">
            <v>2113156.63</v>
          </cell>
        </row>
        <row r="897">
          <cell r="D897" t="str">
            <v>Yeni iş</v>
          </cell>
          <cell r="L897">
            <v>740</v>
          </cell>
          <cell r="M897" t="str">
            <v>Endirekt</v>
          </cell>
          <cell r="N897">
            <v>99231.01</v>
          </cell>
        </row>
        <row r="898">
          <cell r="D898" t="str">
            <v>Yeni iş</v>
          </cell>
          <cell r="L898">
            <v>741</v>
          </cell>
          <cell r="M898" t="str">
            <v>Direkt</v>
          </cell>
          <cell r="N898">
            <v>2027603.49</v>
          </cell>
        </row>
        <row r="899">
          <cell r="D899" t="str">
            <v>Yeni iş</v>
          </cell>
          <cell r="L899">
            <v>741</v>
          </cell>
          <cell r="M899" t="str">
            <v>Endirekt</v>
          </cell>
          <cell r="N899">
            <v>125031.32</v>
          </cell>
        </row>
        <row r="900">
          <cell r="D900" t="str">
            <v>Yeni iş</v>
          </cell>
          <cell r="L900">
            <v>742</v>
          </cell>
          <cell r="M900" t="str">
            <v>Direkt</v>
          </cell>
          <cell r="N900">
            <v>631160.24</v>
          </cell>
        </row>
        <row r="901">
          <cell r="D901" t="str">
            <v>Yeni iş</v>
          </cell>
          <cell r="L901">
            <v>742</v>
          </cell>
          <cell r="M901" t="str">
            <v>Endirekt</v>
          </cell>
          <cell r="N901">
            <v>20761.84</v>
          </cell>
        </row>
        <row r="902">
          <cell r="D902" t="str">
            <v>Yeni iş</v>
          </cell>
          <cell r="L902">
            <v>744</v>
          </cell>
          <cell r="M902" t="str">
            <v>Direkt</v>
          </cell>
          <cell r="N902">
            <v>276022.17</v>
          </cell>
        </row>
        <row r="903">
          <cell r="D903" t="str">
            <v>Yeni iş</v>
          </cell>
          <cell r="L903">
            <v>744</v>
          </cell>
          <cell r="M903" t="str">
            <v>Endirekt</v>
          </cell>
          <cell r="N903">
            <v>10380.92</v>
          </cell>
        </row>
        <row r="904">
          <cell r="D904" t="str">
            <v>Yeni iş</v>
          </cell>
          <cell r="L904">
            <v>750</v>
          </cell>
          <cell r="M904" t="str">
            <v>Direkt</v>
          </cell>
          <cell r="N904">
            <v>874.97</v>
          </cell>
        </row>
        <row r="905">
          <cell r="D905" t="str">
            <v>Yeni iş</v>
          </cell>
          <cell r="L905">
            <v>760</v>
          </cell>
          <cell r="M905" t="str">
            <v>Direkt</v>
          </cell>
          <cell r="N905">
            <v>244432.5</v>
          </cell>
        </row>
        <row r="906">
          <cell r="D906" t="str">
            <v>Yeni iş</v>
          </cell>
          <cell r="L906">
            <v>760</v>
          </cell>
          <cell r="M906" t="str">
            <v>Endirekt</v>
          </cell>
          <cell r="N906">
            <v>20.309999999999999</v>
          </cell>
        </row>
        <row r="907">
          <cell r="D907" t="str">
            <v>Yeni iş</v>
          </cell>
          <cell r="L907">
            <v>765</v>
          </cell>
          <cell r="M907" t="str">
            <v>Direkt</v>
          </cell>
          <cell r="N907">
            <v>228379.97</v>
          </cell>
        </row>
        <row r="908">
          <cell r="D908" t="str">
            <v>Yeni iş</v>
          </cell>
          <cell r="L908">
            <v>768</v>
          </cell>
          <cell r="M908" t="str">
            <v>Direkt</v>
          </cell>
          <cell r="N908">
            <v>207275.89</v>
          </cell>
        </row>
        <row r="909">
          <cell r="D909" t="str">
            <v>Yeni iş</v>
          </cell>
          <cell r="L909">
            <v>901</v>
          </cell>
          <cell r="M909" t="str">
            <v>Direkt</v>
          </cell>
          <cell r="N909">
            <v>936513.22</v>
          </cell>
        </row>
        <row r="910">
          <cell r="D910" t="str">
            <v>Yeni iş</v>
          </cell>
          <cell r="L910">
            <v>901</v>
          </cell>
          <cell r="M910" t="str">
            <v>Endirekt</v>
          </cell>
          <cell r="N910">
            <v>1120.04</v>
          </cell>
        </row>
        <row r="911">
          <cell r="D911" t="str">
            <v>Yeni iş</v>
          </cell>
          <cell r="L911">
            <v>702</v>
          </cell>
          <cell r="M911" t="str">
            <v>Direkt</v>
          </cell>
          <cell r="N911">
            <v>71197.38</v>
          </cell>
        </row>
        <row r="912">
          <cell r="D912" t="str">
            <v>Yeni iş</v>
          </cell>
          <cell r="L912">
            <v>702</v>
          </cell>
          <cell r="M912" t="str">
            <v>Endirekt</v>
          </cell>
          <cell r="N912">
            <v>45.45</v>
          </cell>
        </row>
        <row r="913">
          <cell r="D913" t="str">
            <v>Yeni iş</v>
          </cell>
          <cell r="L913">
            <v>719</v>
          </cell>
          <cell r="M913" t="str">
            <v>Direkt</v>
          </cell>
          <cell r="N913">
            <v>126896.43</v>
          </cell>
        </row>
        <row r="914">
          <cell r="D914" t="str">
            <v>Yeni iş</v>
          </cell>
          <cell r="L914">
            <v>719</v>
          </cell>
          <cell r="M914" t="str">
            <v>Endirekt</v>
          </cell>
          <cell r="N914">
            <v>15</v>
          </cell>
        </row>
        <row r="915">
          <cell r="D915" t="str">
            <v>Yeni iş</v>
          </cell>
          <cell r="L915">
            <v>720</v>
          </cell>
          <cell r="M915" t="str">
            <v>Direkt</v>
          </cell>
          <cell r="N915">
            <v>282271.48</v>
          </cell>
        </row>
        <row r="916">
          <cell r="D916" t="str">
            <v>Yeni iş</v>
          </cell>
          <cell r="L916">
            <v>720</v>
          </cell>
          <cell r="M916" t="str">
            <v>Endirekt</v>
          </cell>
          <cell r="N916">
            <v>36.9</v>
          </cell>
        </row>
        <row r="917">
          <cell r="D917" t="str">
            <v>Yeni iş</v>
          </cell>
          <cell r="L917">
            <v>723</v>
          </cell>
          <cell r="M917" t="str">
            <v>Direkt</v>
          </cell>
          <cell r="N917">
            <v>1353.96</v>
          </cell>
        </row>
        <row r="918">
          <cell r="D918" t="str">
            <v>Yeni iş</v>
          </cell>
          <cell r="L918">
            <v>723</v>
          </cell>
          <cell r="M918" t="str">
            <v>Endirekt</v>
          </cell>
          <cell r="N918">
            <v>4.57</v>
          </cell>
        </row>
        <row r="919">
          <cell r="D919" t="str">
            <v>Yeni iş</v>
          </cell>
          <cell r="L919">
            <v>724</v>
          </cell>
          <cell r="M919" t="str">
            <v>Direkt</v>
          </cell>
          <cell r="N919">
            <v>373994.6</v>
          </cell>
        </row>
        <row r="920">
          <cell r="D920" t="str">
            <v>Yeni iş</v>
          </cell>
          <cell r="L920">
            <v>724</v>
          </cell>
          <cell r="M920" t="str">
            <v>Endirekt</v>
          </cell>
          <cell r="N920">
            <v>48.37</v>
          </cell>
        </row>
        <row r="921">
          <cell r="D921" t="str">
            <v>Yeni iş</v>
          </cell>
          <cell r="L921">
            <v>740</v>
          </cell>
          <cell r="M921" t="str">
            <v>Direkt</v>
          </cell>
          <cell r="N921">
            <v>7016799.29</v>
          </cell>
        </row>
        <row r="922">
          <cell r="D922" t="str">
            <v>Yeni iş</v>
          </cell>
          <cell r="L922">
            <v>740</v>
          </cell>
          <cell r="M922" t="str">
            <v>Endirekt</v>
          </cell>
          <cell r="N922">
            <v>171722.34</v>
          </cell>
        </row>
        <row r="923">
          <cell r="D923" t="str">
            <v>Yeni iş</v>
          </cell>
          <cell r="L923">
            <v>741</v>
          </cell>
          <cell r="M923" t="str">
            <v>Direkt</v>
          </cell>
          <cell r="N923">
            <v>336214.57</v>
          </cell>
        </row>
        <row r="924">
          <cell r="D924" t="str">
            <v>Yeni iş</v>
          </cell>
          <cell r="L924">
            <v>741</v>
          </cell>
          <cell r="M924" t="str">
            <v>Endirekt</v>
          </cell>
          <cell r="N924">
            <v>5194.79</v>
          </cell>
        </row>
        <row r="925">
          <cell r="D925" t="str">
            <v>Yeni iş</v>
          </cell>
          <cell r="L925">
            <v>742</v>
          </cell>
          <cell r="M925" t="str">
            <v>Direkt</v>
          </cell>
          <cell r="N925">
            <v>275088.92</v>
          </cell>
        </row>
        <row r="926">
          <cell r="D926" t="str">
            <v>Yeni iş</v>
          </cell>
          <cell r="L926">
            <v>742</v>
          </cell>
          <cell r="M926" t="str">
            <v>Endirekt</v>
          </cell>
          <cell r="N926">
            <v>211.02</v>
          </cell>
        </row>
        <row r="927">
          <cell r="D927" t="str">
            <v>Yeni iş</v>
          </cell>
          <cell r="L927">
            <v>744</v>
          </cell>
          <cell r="M927" t="str">
            <v>Direkt</v>
          </cell>
          <cell r="N927">
            <v>183859.42</v>
          </cell>
        </row>
        <row r="928">
          <cell r="D928" t="str">
            <v>Yeni iş</v>
          </cell>
          <cell r="L928">
            <v>744</v>
          </cell>
          <cell r="M928" t="str">
            <v>Endirekt</v>
          </cell>
          <cell r="N928">
            <v>105.51</v>
          </cell>
        </row>
        <row r="929">
          <cell r="D929" t="str">
            <v>Yeni iş</v>
          </cell>
          <cell r="L929">
            <v>750</v>
          </cell>
          <cell r="M929" t="str">
            <v>Direkt</v>
          </cell>
          <cell r="N929">
            <v>47768.32</v>
          </cell>
        </row>
        <row r="930">
          <cell r="D930" t="str">
            <v>Yeni iş</v>
          </cell>
          <cell r="L930">
            <v>760</v>
          </cell>
          <cell r="M930" t="str">
            <v>Direkt</v>
          </cell>
          <cell r="N930">
            <v>605.77</v>
          </cell>
        </row>
        <row r="931">
          <cell r="D931" t="str">
            <v>Yeni iş</v>
          </cell>
          <cell r="L931">
            <v>760</v>
          </cell>
          <cell r="M931" t="str">
            <v>Endirekt</v>
          </cell>
          <cell r="N931">
            <v>0</v>
          </cell>
        </row>
        <row r="932">
          <cell r="D932" t="str">
            <v>Yeni iş</v>
          </cell>
          <cell r="L932">
            <v>765</v>
          </cell>
          <cell r="M932" t="str">
            <v>Direkt</v>
          </cell>
          <cell r="N932">
            <v>369704.97</v>
          </cell>
        </row>
        <row r="933">
          <cell r="D933" t="str">
            <v>Yeni iş</v>
          </cell>
          <cell r="L933">
            <v>768</v>
          </cell>
          <cell r="M933" t="str">
            <v>Direkt</v>
          </cell>
          <cell r="N933">
            <v>786808.68</v>
          </cell>
        </row>
        <row r="934">
          <cell r="D934" t="str">
            <v>Yenileme</v>
          </cell>
          <cell r="L934">
            <v>902</v>
          </cell>
          <cell r="M934" t="str">
            <v>Direkt</v>
          </cell>
          <cell r="N934">
            <v>29105.71</v>
          </cell>
        </row>
        <row r="935">
          <cell r="D935" t="str">
            <v>Yenileme</v>
          </cell>
          <cell r="L935">
            <v>702</v>
          </cell>
          <cell r="M935" t="str">
            <v>Direkt</v>
          </cell>
          <cell r="N935">
            <v>28.44</v>
          </cell>
        </row>
        <row r="936">
          <cell r="D936" t="str">
            <v>Yenileme</v>
          </cell>
          <cell r="L936">
            <v>719</v>
          </cell>
          <cell r="M936" t="str">
            <v>Direkt</v>
          </cell>
          <cell r="N936">
            <v>9041.9</v>
          </cell>
        </row>
        <row r="937">
          <cell r="D937" t="str">
            <v>Yenileme</v>
          </cell>
          <cell r="L937">
            <v>720</v>
          </cell>
          <cell r="M937" t="str">
            <v>Direkt</v>
          </cell>
          <cell r="N937">
            <v>8800.24</v>
          </cell>
        </row>
        <row r="938">
          <cell r="D938" t="str">
            <v>Yenileme</v>
          </cell>
          <cell r="L938">
            <v>723</v>
          </cell>
          <cell r="M938" t="str">
            <v>Direkt</v>
          </cell>
          <cell r="N938">
            <v>6.95</v>
          </cell>
        </row>
        <row r="939">
          <cell r="D939" t="str">
            <v>Yenileme</v>
          </cell>
          <cell r="L939">
            <v>724</v>
          </cell>
          <cell r="M939" t="str">
            <v>Direkt</v>
          </cell>
          <cell r="N939">
            <v>353.61</v>
          </cell>
        </row>
        <row r="940">
          <cell r="D940" t="str">
            <v>Yenileme</v>
          </cell>
          <cell r="L940">
            <v>740</v>
          </cell>
          <cell r="M940" t="str">
            <v>Direkt</v>
          </cell>
          <cell r="N940">
            <v>288649.69</v>
          </cell>
        </row>
        <row r="941">
          <cell r="D941" t="str">
            <v>Yenileme</v>
          </cell>
          <cell r="L941">
            <v>741</v>
          </cell>
          <cell r="M941" t="str">
            <v>Direkt</v>
          </cell>
          <cell r="N941">
            <v>6719.28</v>
          </cell>
        </row>
        <row r="942">
          <cell r="D942" t="str">
            <v>Yenileme</v>
          </cell>
          <cell r="L942">
            <v>742</v>
          </cell>
          <cell r="M942" t="str">
            <v>Direkt</v>
          </cell>
          <cell r="N942">
            <v>13438.56</v>
          </cell>
        </row>
        <row r="943">
          <cell r="D943" t="str">
            <v>Yenileme</v>
          </cell>
          <cell r="L943">
            <v>744</v>
          </cell>
          <cell r="M943" t="str">
            <v>Direkt</v>
          </cell>
          <cell r="N943">
            <v>6719.28</v>
          </cell>
        </row>
        <row r="944">
          <cell r="D944" t="str">
            <v>Yenileme</v>
          </cell>
          <cell r="L944">
            <v>750</v>
          </cell>
          <cell r="M944" t="str">
            <v>Direkt</v>
          </cell>
          <cell r="N944">
            <v>750</v>
          </cell>
        </row>
        <row r="945">
          <cell r="D945" t="str">
            <v>Yenileme</v>
          </cell>
          <cell r="L945">
            <v>760</v>
          </cell>
          <cell r="M945" t="str">
            <v>Direkt</v>
          </cell>
          <cell r="N945">
            <v>1.55</v>
          </cell>
        </row>
        <row r="946">
          <cell r="D946" t="str">
            <v>Yenileme</v>
          </cell>
          <cell r="L946">
            <v>765</v>
          </cell>
          <cell r="M946" t="str">
            <v>Direkt</v>
          </cell>
          <cell r="N946">
            <v>327020.7</v>
          </cell>
        </row>
        <row r="947">
          <cell r="D947" t="str">
            <v>Yenileme</v>
          </cell>
          <cell r="L947">
            <v>768</v>
          </cell>
          <cell r="M947" t="str">
            <v>Direkt</v>
          </cell>
          <cell r="N947">
            <v>60286.43</v>
          </cell>
        </row>
        <row r="948">
          <cell r="D948" t="str">
            <v>Yenileme</v>
          </cell>
          <cell r="L948">
            <v>901</v>
          </cell>
          <cell r="M948" t="str">
            <v>Direkt</v>
          </cell>
          <cell r="N948">
            <v>113157.3</v>
          </cell>
        </row>
        <row r="949">
          <cell r="D949" t="str">
            <v>Yenileme</v>
          </cell>
          <cell r="L949">
            <v>702</v>
          </cell>
          <cell r="M949" t="str">
            <v>Direkt</v>
          </cell>
          <cell r="N949">
            <v>54.97</v>
          </cell>
        </row>
        <row r="950">
          <cell r="D950" t="str">
            <v>Yenileme</v>
          </cell>
          <cell r="L950">
            <v>719</v>
          </cell>
          <cell r="M950" t="str">
            <v>Direkt</v>
          </cell>
          <cell r="N950">
            <v>7224.5</v>
          </cell>
        </row>
        <row r="951">
          <cell r="D951" t="str">
            <v>Yenileme</v>
          </cell>
          <cell r="L951">
            <v>720</v>
          </cell>
          <cell r="M951" t="str">
            <v>Direkt</v>
          </cell>
          <cell r="N951">
            <v>16043.74</v>
          </cell>
        </row>
        <row r="952">
          <cell r="D952" t="str">
            <v>Yenileme</v>
          </cell>
          <cell r="L952">
            <v>723</v>
          </cell>
          <cell r="M952" t="str">
            <v>Direkt</v>
          </cell>
          <cell r="N952">
            <v>29.41</v>
          </cell>
        </row>
        <row r="953">
          <cell r="D953" t="str">
            <v>Yenileme</v>
          </cell>
          <cell r="L953">
            <v>724</v>
          </cell>
          <cell r="M953" t="str">
            <v>Direkt</v>
          </cell>
          <cell r="N953">
            <v>96550.94</v>
          </cell>
        </row>
        <row r="954">
          <cell r="D954" t="str">
            <v>Yenileme</v>
          </cell>
          <cell r="L954">
            <v>740</v>
          </cell>
          <cell r="M954" t="str">
            <v>Direkt</v>
          </cell>
          <cell r="N954">
            <v>524376.66</v>
          </cell>
        </row>
        <row r="955">
          <cell r="D955" t="str">
            <v>Yenileme</v>
          </cell>
          <cell r="L955">
            <v>741</v>
          </cell>
          <cell r="M955" t="str">
            <v>Direkt</v>
          </cell>
          <cell r="N955">
            <v>20258.13</v>
          </cell>
        </row>
        <row r="956">
          <cell r="D956" t="str">
            <v>Yenileme</v>
          </cell>
          <cell r="L956">
            <v>742</v>
          </cell>
          <cell r="M956" t="str">
            <v>Direkt</v>
          </cell>
          <cell r="N956">
            <v>32702.2</v>
          </cell>
        </row>
        <row r="957">
          <cell r="D957" t="str">
            <v>Yenileme</v>
          </cell>
          <cell r="L957">
            <v>744</v>
          </cell>
          <cell r="M957" t="str">
            <v>Direkt</v>
          </cell>
          <cell r="N957">
            <v>20040.580000000002</v>
          </cell>
        </row>
        <row r="958">
          <cell r="D958" t="str">
            <v>Yenileme</v>
          </cell>
          <cell r="L958">
            <v>750</v>
          </cell>
          <cell r="M958" t="str">
            <v>Direkt</v>
          </cell>
          <cell r="N958">
            <v>4130.95</v>
          </cell>
        </row>
        <row r="959">
          <cell r="D959" t="str">
            <v>Yenileme</v>
          </cell>
          <cell r="L959">
            <v>760</v>
          </cell>
          <cell r="M959" t="str">
            <v>Direkt</v>
          </cell>
          <cell r="N959">
            <v>48.99</v>
          </cell>
        </row>
        <row r="960">
          <cell r="D960" t="str">
            <v>Yenileme</v>
          </cell>
          <cell r="L960">
            <v>765</v>
          </cell>
          <cell r="M960" t="str">
            <v>Direkt</v>
          </cell>
          <cell r="N960">
            <v>18769.61</v>
          </cell>
        </row>
        <row r="961">
          <cell r="D961" t="str">
            <v>Yenileme</v>
          </cell>
          <cell r="L961">
            <v>768</v>
          </cell>
          <cell r="M961" t="str">
            <v>Direkt</v>
          </cell>
          <cell r="N961">
            <v>38968.29</v>
          </cell>
        </row>
        <row r="962">
          <cell r="D962" t="str">
            <v>Yeni iş</v>
          </cell>
          <cell r="L962">
            <v>902</v>
          </cell>
          <cell r="M962" t="str">
            <v>Endirekt</v>
          </cell>
          <cell r="N962">
            <v>2178.64</v>
          </cell>
        </row>
        <row r="963">
          <cell r="D963" t="str">
            <v>Yeni iş</v>
          </cell>
          <cell r="L963">
            <v>723</v>
          </cell>
          <cell r="M963" t="str">
            <v>Endirekt</v>
          </cell>
          <cell r="N963">
            <v>1.38</v>
          </cell>
        </row>
        <row r="964">
          <cell r="D964" t="str">
            <v>Yeni iş</v>
          </cell>
          <cell r="L964">
            <v>724</v>
          </cell>
          <cell r="M964" t="str">
            <v>Endirekt</v>
          </cell>
          <cell r="N964">
            <v>193.62</v>
          </cell>
        </row>
        <row r="965">
          <cell r="D965" t="str">
            <v>Yeni iş</v>
          </cell>
          <cell r="L965">
            <v>740</v>
          </cell>
          <cell r="M965" t="str">
            <v>Endirekt</v>
          </cell>
          <cell r="N965">
            <v>36849.449999999997</v>
          </cell>
        </row>
        <row r="966">
          <cell r="D966" t="str">
            <v>Yeni iş</v>
          </cell>
          <cell r="L966">
            <v>741</v>
          </cell>
          <cell r="M966" t="str">
            <v>Endirekt</v>
          </cell>
          <cell r="N966">
            <v>291.3</v>
          </cell>
        </row>
        <row r="967">
          <cell r="D967" t="str">
            <v>Yeni iş</v>
          </cell>
          <cell r="L967">
            <v>742</v>
          </cell>
          <cell r="M967" t="str">
            <v>Endirekt</v>
          </cell>
          <cell r="N967">
            <v>87.4</v>
          </cell>
        </row>
        <row r="968">
          <cell r="D968" t="str">
            <v>Yeni iş</v>
          </cell>
          <cell r="L968">
            <v>744</v>
          </cell>
          <cell r="M968" t="str">
            <v>Endirekt</v>
          </cell>
          <cell r="N968">
            <v>291.3</v>
          </cell>
        </row>
        <row r="969">
          <cell r="D969" t="str">
            <v>Yeni iş</v>
          </cell>
          <cell r="L969">
            <v>760</v>
          </cell>
          <cell r="M969" t="str">
            <v>Endirekt</v>
          </cell>
          <cell r="N969">
            <v>2.2999999999999998</v>
          </cell>
        </row>
        <row r="970">
          <cell r="D970" t="str">
            <v>Yeni iş</v>
          </cell>
          <cell r="L970">
            <v>901</v>
          </cell>
          <cell r="M970" t="str">
            <v>Direkt</v>
          </cell>
          <cell r="N970">
            <v>-397.78</v>
          </cell>
        </row>
        <row r="971">
          <cell r="D971" t="str">
            <v>Yeni iş</v>
          </cell>
          <cell r="L971">
            <v>901</v>
          </cell>
          <cell r="M971" t="str">
            <v>Endirekt</v>
          </cell>
          <cell r="N971">
            <v>312.33999999999997</v>
          </cell>
        </row>
        <row r="972">
          <cell r="D972" t="str">
            <v>Yeni iş</v>
          </cell>
          <cell r="L972">
            <v>702</v>
          </cell>
          <cell r="M972" t="str">
            <v>Direkt</v>
          </cell>
          <cell r="N972">
            <v>-17.559999999999999</v>
          </cell>
        </row>
        <row r="973">
          <cell r="D973" t="str">
            <v>Yeni iş</v>
          </cell>
          <cell r="L973">
            <v>723</v>
          </cell>
          <cell r="M973" t="str">
            <v>Endirekt</v>
          </cell>
          <cell r="N973">
            <v>0.13</v>
          </cell>
        </row>
        <row r="974">
          <cell r="D974" t="str">
            <v>Yeni iş</v>
          </cell>
          <cell r="L974">
            <v>724</v>
          </cell>
          <cell r="M974" t="str">
            <v>Direkt</v>
          </cell>
          <cell r="N974">
            <v>-19.47</v>
          </cell>
        </row>
        <row r="975">
          <cell r="D975" t="str">
            <v>Yeni iş</v>
          </cell>
          <cell r="L975">
            <v>724</v>
          </cell>
          <cell r="M975" t="str">
            <v>Endirekt</v>
          </cell>
          <cell r="N975">
            <v>0.34</v>
          </cell>
        </row>
        <row r="976">
          <cell r="D976" t="str">
            <v>Yeni iş</v>
          </cell>
          <cell r="L976">
            <v>740</v>
          </cell>
          <cell r="M976" t="str">
            <v>Direkt</v>
          </cell>
          <cell r="N976">
            <v>-38971.199999999997</v>
          </cell>
        </row>
        <row r="977">
          <cell r="D977" t="str">
            <v>Yeni iş</v>
          </cell>
          <cell r="L977">
            <v>740</v>
          </cell>
          <cell r="M977" t="str">
            <v>Endirekt</v>
          </cell>
          <cell r="N977">
            <v>83098.17</v>
          </cell>
        </row>
        <row r="978">
          <cell r="D978" t="str">
            <v>Yeni iş</v>
          </cell>
          <cell r="L978">
            <v>741</v>
          </cell>
          <cell r="M978" t="str">
            <v>Direkt</v>
          </cell>
          <cell r="N978">
            <v>-0.57999999999999996</v>
          </cell>
        </row>
        <row r="979">
          <cell r="D979" t="str">
            <v>Yeni iş</v>
          </cell>
          <cell r="L979">
            <v>741</v>
          </cell>
          <cell r="M979" t="str">
            <v>Endirekt</v>
          </cell>
          <cell r="N979">
            <v>6.66</v>
          </cell>
        </row>
        <row r="980">
          <cell r="D980" t="str">
            <v>Yeni iş</v>
          </cell>
          <cell r="L980">
            <v>742</v>
          </cell>
          <cell r="M980" t="str">
            <v>Direkt</v>
          </cell>
          <cell r="N980">
            <v>-1.1599999999999999</v>
          </cell>
        </row>
        <row r="981">
          <cell r="D981" t="str">
            <v>Yeni iş</v>
          </cell>
          <cell r="L981">
            <v>742</v>
          </cell>
          <cell r="M981" t="str">
            <v>Endirekt</v>
          </cell>
          <cell r="N981">
            <v>13.32</v>
          </cell>
        </row>
        <row r="982">
          <cell r="D982" t="str">
            <v>Yeni iş</v>
          </cell>
          <cell r="L982">
            <v>744</v>
          </cell>
          <cell r="M982" t="str">
            <v>Direkt</v>
          </cell>
          <cell r="N982">
            <v>-0.57999999999999996</v>
          </cell>
        </row>
        <row r="983">
          <cell r="D983" t="str">
            <v>Yeni iş</v>
          </cell>
          <cell r="L983">
            <v>744</v>
          </cell>
          <cell r="M983" t="str">
            <v>Endirekt</v>
          </cell>
          <cell r="N983">
            <v>6.66</v>
          </cell>
        </row>
        <row r="984">
          <cell r="D984" t="str">
            <v>Yeni iş</v>
          </cell>
          <cell r="L984">
            <v>760</v>
          </cell>
          <cell r="M984" t="str">
            <v>Endirekt</v>
          </cell>
          <cell r="N984">
            <v>0.26</v>
          </cell>
        </row>
        <row r="985">
          <cell r="D985" t="str">
            <v>Yeni iş</v>
          </cell>
          <cell r="L985">
            <v>765</v>
          </cell>
          <cell r="M985" t="str">
            <v>Direkt</v>
          </cell>
          <cell r="N985">
            <v>-271.44</v>
          </cell>
        </row>
        <row r="986">
          <cell r="D986" t="str">
            <v>Yeni iş</v>
          </cell>
          <cell r="L986">
            <v>768</v>
          </cell>
          <cell r="M986" t="str">
            <v>Direkt</v>
          </cell>
          <cell r="N986">
            <v>-572.58000000000004</v>
          </cell>
        </row>
        <row r="987">
          <cell r="D987" t="str">
            <v>Yeni iş</v>
          </cell>
          <cell r="L987">
            <v>902</v>
          </cell>
          <cell r="M987" t="str">
            <v>Direkt</v>
          </cell>
          <cell r="N987">
            <v>172.25</v>
          </cell>
        </row>
        <row r="988">
          <cell r="D988" t="str">
            <v>Yeni iş</v>
          </cell>
          <cell r="L988">
            <v>724</v>
          </cell>
          <cell r="M988" t="str">
            <v>Direkt</v>
          </cell>
          <cell r="N988">
            <v>12.6</v>
          </cell>
        </row>
        <row r="989">
          <cell r="D989" t="str">
            <v>Yeni iş</v>
          </cell>
          <cell r="L989">
            <v>740</v>
          </cell>
          <cell r="M989" t="str">
            <v>Direkt</v>
          </cell>
          <cell r="N989">
            <v>11822.03</v>
          </cell>
        </row>
        <row r="990">
          <cell r="D990" t="str">
            <v>Yeni iş</v>
          </cell>
          <cell r="L990">
            <v>741</v>
          </cell>
          <cell r="M990" t="str">
            <v>Direkt</v>
          </cell>
          <cell r="N990">
            <v>1</v>
          </cell>
        </row>
        <row r="991">
          <cell r="D991" t="str">
            <v>Yeni iş</v>
          </cell>
          <cell r="L991">
            <v>742</v>
          </cell>
          <cell r="M991" t="str">
            <v>Direkt</v>
          </cell>
          <cell r="N991">
            <v>2</v>
          </cell>
        </row>
        <row r="992">
          <cell r="D992" t="str">
            <v>Yeni iş</v>
          </cell>
          <cell r="L992">
            <v>744</v>
          </cell>
          <cell r="M992" t="str">
            <v>Direkt</v>
          </cell>
          <cell r="N992">
            <v>1</v>
          </cell>
        </row>
        <row r="993">
          <cell r="D993" t="str">
            <v>Yeni iş</v>
          </cell>
          <cell r="L993">
            <v>760</v>
          </cell>
          <cell r="M993" t="str">
            <v>Direkt</v>
          </cell>
          <cell r="N993">
            <v>0.2</v>
          </cell>
        </row>
        <row r="994">
          <cell r="D994" t="str">
            <v>Yeni iş</v>
          </cell>
          <cell r="L994">
            <v>768</v>
          </cell>
          <cell r="M994" t="str">
            <v>Direkt</v>
          </cell>
          <cell r="N994">
            <v>12100.43</v>
          </cell>
        </row>
        <row r="995">
          <cell r="D995" t="str">
            <v>Yeni iş</v>
          </cell>
          <cell r="L995">
            <v>901</v>
          </cell>
          <cell r="M995" t="str">
            <v>Direkt</v>
          </cell>
          <cell r="N995">
            <v>-137.47</v>
          </cell>
        </row>
        <row r="996">
          <cell r="D996" t="str">
            <v>Yeni iş</v>
          </cell>
          <cell r="L996">
            <v>702</v>
          </cell>
          <cell r="M996" t="str">
            <v>Direkt</v>
          </cell>
          <cell r="N996">
            <v>-4.28</v>
          </cell>
        </row>
        <row r="997">
          <cell r="D997" t="str">
            <v>Yeni iş</v>
          </cell>
          <cell r="L997">
            <v>719</v>
          </cell>
          <cell r="M997" t="str">
            <v>Direkt</v>
          </cell>
          <cell r="N997">
            <v>-573.75</v>
          </cell>
        </row>
        <row r="998">
          <cell r="D998" t="str">
            <v>Yeni iş</v>
          </cell>
          <cell r="L998">
            <v>720</v>
          </cell>
          <cell r="M998" t="str">
            <v>Direkt</v>
          </cell>
          <cell r="N998">
            <v>-382.5</v>
          </cell>
        </row>
        <row r="999">
          <cell r="D999" t="str">
            <v>Yeni iş</v>
          </cell>
          <cell r="L999">
            <v>723</v>
          </cell>
          <cell r="M999" t="str">
            <v>Direkt</v>
          </cell>
          <cell r="N999">
            <v>-0.31</v>
          </cell>
        </row>
        <row r="1000">
          <cell r="D1000" t="str">
            <v>Yeni iş</v>
          </cell>
          <cell r="L1000">
            <v>724</v>
          </cell>
          <cell r="M1000" t="str">
            <v>Direkt</v>
          </cell>
          <cell r="N1000">
            <v>-142.55000000000001</v>
          </cell>
        </row>
        <row r="1001">
          <cell r="D1001" t="str">
            <v>Yeni iş</v>
          </cell>
          <cell r="L1001">
            <v>740</v>
          </cell>
          <cell r="M1001" t="str">
            <v>Direkt</v>
          </cell>
          <cell r="N1001">
            <v>-14825.7</v>
          </cell>
        </row>
        <row r="1002">
          <cell r="D1002" t="str">
            <v>Yeni iş</v>
          </cell>
          <cell r="L1002">
            <v>741</v>
          </cell>
          <cell r="M1002" t="str">
            <v>Direkt</v>
          </cell>
          <cell r="N1002">
            <v>-1.94</v>
          </cell>
        </row>
        <row r="1003">
          <cell r="D1003" t="str">
            <v>Yeni iş</v>
          </cell>
          <cell r="L1003">
            <v>742</v>
          </cell>
          <cell r="M1003" t="str">
            <v>Direkt</v>
          </cell>
          <cell r="N1003">
            <v>-3.88</v>
          </cell>
        </row>
        <row r="1004">
          <cell r="D1004" t="str">
            <v>Yeni iş</v>
          </cell>
          <cell r="L1004">
            <v>744</v>
          </cell>
          <cell r="M1004" t="str">
            <v>Direkt</v>
          </cell>
          <cell r="N1004">
            <v>-1.94</v>
          </cell>
        </row>
        <row r="1005">
          <cell r="D1005" t="str">
            <v>Yeni iş</v>
          </cell>
          <cell r="L1005">
            <v>750</v>
          </cell>
          <cell r="M1005" t="str">
            <v>Direkt</v>
          </cell>
          <cell r="N1005">
            <v>-191.25</v>
          </cell>
        </row>
        <row r="1006">
          <cell r="D1006" t="str">
            <v>Yeni iş</v>
          </cell>
          <cell r="L1006">
            <v>760</v>
          </cell>
          <cell r="M1006" t="str">
            <v>Direkt</v>
          </cell>
          <cell r="N1006">
            <v>-0.26</v>
          </cell>
        </row>
        <row r="1007">
          <cell r="D1007" t="str">
            <v>Yeni iş</v>
          </cell>
          <cell r="L1007">
            <v>765</v>
          </cell>
          <cell r="M1007" t="str">
            <v>Direkt</v>
          </cell>
          <cell r="N1007">
            <v>-850</v>
          </cell>
        </row>
        <row r="1008">
          <cell r="D1008" t="str">
            <v>Yeni iş</v>
          </cell>
          <cell r="L1008">
            <v>768</v>
          </cell>
          <cell r="M1008" t="str">
            <v>Direkt</v>
          </cell>
          <cell r="N1008">
            <v>-4114.34</v>
          </cell>
        </row>
        <row r="1009">
          <cell r="D1009" t="str">
            <v>Yeni iş</v>
          </cell>
          <cell r="L1009">
            <v>900</v>
          </cell>
          <cell r="M1009" t="str">
            <v>Direkt</v>
          </cell>
          <cell r="N1009">
            <v>6142991.1939399997</v>
          </cell>
        </row>
        <row r="1010">
          <cell r="D1010" t="str">
            <v>Yeni iş</v>
          </cell>
          <cell r="L1010">
            <v>900</v>
          </cell>
          <cell r="M1010" t="str">
            <v>Endirekt</v>
          </cell>
          <cell r="N1010">
            <v>1006549.12</v>
          </cell>
        </row>
        <row r="1011">
          <cell r="D1011" t="str">
            <v>Yeni iş</v>
          </cell>
          <cell r="L1011">
            <v>720</v>
          </cell>
          <cell r="M1011" t="str">
            <v>Direkt</v>
          </cell>
          <cell r="N1011">
            <v>645.32000000000005</v>
          </cell>
        </row>
        <row r="1012">
          <cell r="D1012" t="str">
            <v>Yeni iş</v>
          </cell>
          <cell r="L1012">
            <v>720</v>
          </cell>
          <cell r="M1012" t="str">
            <v>Endirekt</v>
          </cell>
          <cell r="N1012">
            <v>115.79</v>
          </cell>
        </row>
        <row r="1013">
          <cell r="D1013" t="str">
            <v>Yeni iş</v>
          </cell>
          <cell r="L1013">
            <v>723</v>
          </cell>
          <cell r="M1013" t="str">
            <v>Direkt</v>
          </cell>
          <cell r="N1013">
            <v>477546.55898700003</v>
          </cell>
        </row>
        <row r="1014">
          <cell r="D1014" t="str">
            <v>Yeni iş</v>
          </cell>
          <cell r="L1014">
            <v>723</v>
          </cell>
          <cell r="M1014" t="str">
            <v>Endirekt</v>
          </cell>
          <cell r="N1014">
            <v>77328.41</v>
          </cell>
        </row>
        <row r="1015">
          <cell r="D1015" t="str">
            <v>Yeni iş</v>
          </cell>
          <cell r="L1015">
            <v>724</v>
          </cell>
          <cell r="M1015" t="str">
            <v>Direkt</v>
          </cell>
          <cell r="N1015">
            <v>93223.597731000002</v>
          </cell>
        </row>
        <row r="1016">
          <cell r="D1016" t="str">
            <v>Yeni iş</v>
          </cell>
          <cell r="L1016">
            <v>724</v>
          </cell>
          <cell r="M1016" t="str">
            <v>Endirekt</v>
          </cell>
          <cell r="N1016">
            <v>13918.54</v>
          </cell>
        </row>
        <row r="1017">
          <cell r="D1017" t="str">
            <v>Yeni iş</v>
          </cell>
          <cell r="L1017">
            <v>740</v>
          </cell>
          <cell r="M1017" t="str">
            <v>Direkt</v>
          </cell>
          <cell r="N1017">
            <v>14144033.709435999</v>
          </cell>
        </row>
        <row r="1018">
          <cell r="D1018" t="str">
            <v>Yeni iş</v>
          </cell>
          <cell r="L1018">
            <v>740</v>
          </cell>
          <cell r="M1018" t="str">
            <v>Endirekt</v>
          </cell>
          <cell r="N1018">
            <v>2265244.63</v>
          </cell>
        </row>
        <row r="1019">
          <cell r="D1019" t="str">
            <v>Yeni iş</v>
          </cell>
          <cell r="L1019">
            <v>741</v>
          </cell>
          <cell r="M1019" t="str">
            <v>Direkt</v>
          </cell>
          <cell r="N1019">
            <v>667162.50480300002</v>
          </cell>
        </row>
        <row r="1020">
          <cell r="D1020" t="str">
            <v>Yeni iş</v>
          </cell>
          <cell r="L1020">
            <v>741</v>
          </cell>
          <cell r="M1020" t="str">
            <v>Endirekt</v>
          </cell>
          <cell r="N1020">
            <v>109764.43</v>
          </cell>
        </row>
        <row r="1021">
          <cell r="D1021" t="str">
            <v>Yeni iş</v>
          </cell>
          <cell r="L1021">
            <v>742</v>
          </cell>
          <cell r="M1021" t="str">
            <v>Direkt</v>
          </cell>
          <cell r="N1021">
            <v>2315279.2279710001</v>
          </cell>
        </row>
        <row r="1022">
          <cell r="D1022" t="str">
            <v>Yeni iş</v>
          </cell>
          <cell r="L1022">
            <v>742</v>
          </cell>
          <cell r="M1022" t="str">
            <v>Endirekt</v>
          </cell>
          <cell r="N1022">
            <v>380724.9</v>
          </cell>
        </row>
        <row r="1023">
          <cell r="D1023" t="str">
            <v>Yeni iş</v>
          </cell>
          <cell r="L1023">
            <v>744</v>
          </cell>
          <cell r="M1023" t="str">
            <v>Direkt</v>
          </cell>
          <cell r="N1023">
            <v>115432.16353599999</v>
          </cell>
        </row>
        <row r="1024">
          <cell r="D1024" t="str">
            <v>Yeni iş</v>
          </cell>
          <cell r="L1024">
            <v>744</v>
          </cell>
          <cell r="M1024" t="str">
            <v>Endirekt</v>
          </cell>
          <cell r="N1024">
            <v>19223.57</v>
          </cell>
        </row>
        <row r="1025">
          <cell r="D1025" t="str">
            <v>Yeni iş</v>
          </cell>
          <cell r="L1025">
            <v>750</v>
          </cell>
          <cell r="M1025" t="str">
            <v>Direkt</v>
          </cell>
          <cell r="N1025">
            <v>87734.261291000003</v>
          </cell>
        </row>
        <row r="1026">
          <cell r="D1026" t="str">
            <v>Yeni iş</v>
          </cell>
          <cell r="L1026">
            <v>750</v>
          </cell>
          <cell r="M1026" t="str">
            <v>Endirekt</v>
          </cell>
          <cell r="N1026">
            <v>11580.71</v>
          </cell>
        </row>
        <row r="1027">
          <cell r="D1027" t="str">
            <v>Yeni iş</v>
          </cell>
          <cell r="L1027">
            <v>760</v>
          </cell>
          <cell r="M1027" t="str">
            <v>Direkt</v>
          </cell>
          <cell r="N1027">
            <v>28043.764025</v>
          </cell>
        </row>
        <row r="1028">
          <cell r="D1028" t="str">
            <v>Yeni iş</v>
          </cell>
          <cell r="L1028">
            <v>760</v>
          </cell>
          <cell r="M1028" t="str">
            <v>Endirekt</v>
          </cell>
          <cell r="N1028">
            <v>3509.71</v>
          </cell>
        </row>
        <row r="1029">
          <cell r="D1029" t="str">
            <v>Yeni iş</v>
          </cell>
          <cell r="L1029">
            <v>765</v>
          </cell>
          <cell r="M1029" t="str">
            <v>Direkt</v>
          </cell>
          <cell r="N1029">
            <v>331424.90077299997</v>
          </cell>
        </row>
        <row r="1030">
          <cell r="D1030" t="str">
            <v>Yeni iş</v>
          </cell>
          <cell r="L1030">
            <v>765</v>
          </cell>
          <cell r="M1030" t="str">
            <v>Endirekt</v>
          </cell>
          <cell r="N1030">
            <v>47985.41</v>
          </cell>
        </row>
        <row r="1031">
          <cell r="D1031" t="str">
            <v>Yeni iş</v>
          </cell>
          <cell r="L1031">
            <v>768</v>
          </cell>
          <cell r="M1031" t="str">
            <v>Direkt</v>
          </cell>
          <cell r="N1031">
            <v>3790418.5963460002</v>
          </cell>
        </row>
        <row r="1032">
          <cell r="D1032" t="str">
            <v>Yeni iş</v>
          </cell>
          <cell r="L1032">
            <v>768</v>
          </cell>
          <cell r="M1032" t="str">
            <v>Endirekt</v>
          </cell>
          <cell r="N1032">
            <v>699642.44</v>
          </cell>
        </row>
        <row r="1033">
          <cell r="D1033" t="str">
            <v>Yenileme</v>
          </cell>
          <cell r="L1033">
            <v>900</v>
          </cell>
          <cell r="M1033" t="str">
            <v>Direkt</v>
          </cell>
          <cell r="N1033">
            <v>2229301.1203919998</v>
          </cell>
        </row>
        <row r="1034">
          <cell r="D1034" t="str">
            <v>Yenileme</v>
          </cell>
          <cell r="L1034">
            <v>900</v>
          </cell>
          <cell r="M1034" t="str">
            <v>Endirekt</v>
          </cell>
          <cell r="N1034">
            <v>384769.2</v>
          </cell>
        </row>
        <row r="1035">
          <cell r="D1035" t="str">
            <v>Yenileme</v>
          </cell>
          <cell r="L1035">
            <v>720</v>
          </cell>
          <cell r="M1035" t="str">
            <v>Direkt</v>
          </cell>
          <cell r="N1035">
            <v>233.23</v>
          </cell>
        </row>
        <row r="1036">
          <cell r="D1036" t="str">
            <v>Yenileme</v>
          </cell>
          <cell r="L1036">
            <v>720</v>
          </cell>
          <cell r="M1036" t="str">
            <v>Endirekt</v>
          </cell>
          <cell r="N1036">
            <v>40.75</v>
          </cell>
        </row>
        <row r="1037">
          <cell r="D1037" t="str">
            <v>Yenileme</v>
          </cell>
          <cell r="L1037">
            <v>723</v>
          </cell>
          <cell r="M1037" t="str">
            <v>Direkt</v>
          </cell>
          <cell r="N1037">
            <v>201139.09229599999</v>
          </cell>
        </row>
        <row r="1038">
          <cell r="D1038" t="str">
            <v>Yenileme</v>
          </cell>
          <cell r="L1038">
            <v>723</v>
          </cell>
          <cell r="M1038" t="str">
            <v>Endirekt</v>
          </cell>
          <cell r="N1038">
            <v>32237.74</v>
          </cell>
        </row>
        <row r="1039">
          <cell r="D1039" t="str">
            <v>Yenileme</v>
          </cell>
          <cell r="L1039">
            <v>724</v>
          </cell>
          <cell r="M1039" t="str">
            <v>Direkt</v>
          </cell>
          <cell r="N1039">
            <v>38611.567724</v>
          </cell>
        </row>
        <row r="1040">
          <cell r="D1040" t="str">
            <v>Yenileme</v>
          </cell>
          <cell r="L1040">
            <v>724</v>
          </cell>
          <cell r="M1040" t="str">
            <v>Endirekt</v>
          </cell>
          <cell r="N1040">
            <v>6116.52</v>
          </cell>
        </row>
        <row r="1041">
          <cell r="D1041" t="str">
            <v>Yenileme</v>
          </cell>
          <cell r="L1041">
            <v>740</v>
          </cell>
          <cell r="M1041" t="str">
            <v>Direkt</v>
          </cell>
          <cell r="N1041">
            <v>5474733.8503320003</v>
          </cell>
        </row>
        <row r="1042">
          <cell r="D1042" t="str">
            <v>Yenileme</v>
          </cell>
          <cell r="L1042">
            <v>740</v>
          </cell>
          <cell r="M1042" t="str">
            <v>Endirekt</v>
          </cell>
          <cell r="N1042">
            <v>807065.42</v>
          </cell>
        </row>
        <row r="1043">
          <cell r="D1043" t="str">
            <v>Yenileme</v>
          </cell>
          <cell r="L1043">
            <v>741</v>
          </cell>
          <cell r="M1043" t="str">
            <v>Direkt</v>
          </cell>
          <cell r="N1043">
            <v>279939.42142799997</v>
          </cell>
        </row>
        <row r="1044">
          <cell r="D1044" t="str">
            <v>Yenileme</v>
          </cell>
          <cell r="L1044">
            <v>741</v>
          </cell>
          <cell r="M1044" t="str">
            <v>Endirekt</v>
          </cell>
          <cell r="N1044">
            <v>41099.82</v>
          </cell>
        </row>
        <row r="1045">
          <cell r="D1045" t="str">
            <v>Yenileme</v>
          </cell>
          <cell r="L1045">
            <v>742</v>
          </cell>
          <cell r="M1045" t="str">
            <v>Direkt</v>
          </cell>
          <cell r="N1045">
            <v>940565.22065999999</v>
          </cell>
        </row>
        <row r="1046">
          <cell r="D1046" t="str">
            <v>Yenileme</v>
          </cell>
          <cell r="L1046">
            <v>742</v>
          </cell>
          <cell r="M1046" t="str">
            <v>Endirekt</v>
          </cell>
          <cell r="N1046">
            <v>151512.81</v>
          </cell>
        </row>
        <row r="1047">
          <cell r="D1047" t="str">
            <v>Yenileme</v>
          </cell>
          <cell r="L1047">
            <v>744</v>
          </cell>
          <cell r="M1047" t="str">
            <v>Direkt</v>
          </cell>
          <cell r="N1047">
            <v>47538.193464000004</v>
          </cell>
        </row>
        <row r="1048">
          <cell r="D1048" t="str">
            <v>Yenileme</v>
          </cell>
          <cell r="L1048">
            <v>744</v>
          </cell>
          <cell r="M1048" t="str">
            <v>Endirekt</v>
          </cell>
          <cell r="N1048">
            <v>7743.98</v>
          </cell>
        </row>
        <row r="1049">
          <cell r="D1049" t="str">
            <v>Yenileme</v>
          </cell>
          <cell r="L1049">
            <v>750</v>
          </cell>
          <cell r="M1049" t="str">
            <v>Direkt</v>
          </cell>
          <cell r="N1049">
            <v>25362.554572000001</v>
          </cell>
        </row>
        <row r="1050">
          <cell r="D1050" t="str">
            <v>Yenileme</v>
          </cell>
          <cell r="L1050">
            <v>750</v>
          </cell>
          <cell r="M1050" t="str">
            <v>Endirekt</v>
          </cell>
          <cell r="N1050">
            <v>5057.33</v>
          </cell>
        </row>
        <row r="1051">
          <cell r="D1051" t="str">
            <v>Yenileme</v>
          </cell>
          <cell r="L1051">
            <v>760</v>
          </cell>
          <cell r="M1051" t="str">
            <v>Direkt</v>
          </cell>
          <cell r="N1051">
            <v>9051.51</v>
          </cell>
        </row>
        <row r="1052">
          <cell r="D1052" t="str">
            <v>Yenileme</v>
          </cell>
          <cell r="L1052">
            <v>760</v>
          </cell>
          <cell r="M1052" t="str">
            <v>Endirekt</v>
          </cell>
          <cell r="N1052">
            <v>1817.31</v>
          </cell>
        </row>
        <row r="1053">
          <cell r="D1053" t="str">
            <v>Yenileme</v>
          </cell>
          <cell r="L1053">
            <v>765</v>
          </cell>
          <cell r="M1053" t="str">
            <v>Direkt</v>
          </cell>
          <cell r="N1053">
            <v>130560.73743199999</v>
          </cell>
        </row>
        <row r="1054">
          <cell r="D1054" t="str">
            <v>Yenileme</v>
          </cell>
          <cell r="L1054">
            <v>765</v>
          </cell>
          <cell r="M1054" t="str">
            <v>Endirekt</v>
          </cell>
          <cell r="N1054">
            <v>21144.16</v>
          </cell>
        </row>
        <row r="1055">
          <cell r="D1055" t="str">
            <v>Yenileme</v>
          </cell>
          <cell r="L1055">
            <v>768</v>
          </cell>
          <cell r="M1055" t="str">
            <v>Direkt</v>
          </cell>
          <cell r="N1055">
            <v>1793775.1466560001</v>
          </cell>
        </row>
        <row r="1056">
          <cell r="D1056" t="str">
            <v>Yenileme</v>
          </cell>
          <cell r="L1056">
            <v>768</v>
          </cell>
          <cell r="M1056" t="str">
            <v>Endirekt</v>
          </cell>
          <cell r="N1056">
            <v>300427.28999999998</v>
          </cell>
        </row>
        <row r="1057">
          <cell r="D1057" t="str">
            <v>Yeni iş</v>
          </cell>
          <cell r="L1057">
            <v>900</v>
          </cell>
          <cell r="M1057" t="str">
            <v>Direkt</v>
          </cell>
          <cell r="N1057">
            <v>86910.15</v>
          </cell>
        </row>
        <row r="1058">
          <cell r="D1058" t="str">
            <v>Yeni iş</v>
          </cell>
          <cell r="L1058">
            <v>900</v>
          </cell>
          <cell r="M1058" t="str">
            <v>Endirekt</v>
          </cell>
          <cell r="N1058">
            <v>5082.28</v>
          </cell>
        </row>
        <row r="1059">
          <cell r="D1059" t="str">
            <v>Yeni iş</v>
          </cell>
          <cell r="L1059">
            <v>720</v>
          </cell>
          <cell r="M1059" t="str">
            <v>Direkt</v>
          </cell>
          <cell r="N1059">
            <v>6.47</v>
          </cell>
        </row>
        <row r="1060">
          <cell r="D1060" t="str">
            <v>Yeni iş</v>
          </cell>
          <cell r="L1060">
            <v>720</v>
          </cell>
          <cell r="M1060" t="str">
            <v>Endirekt</v>
          </cell>
          <cell r="N1060">
            <v>0.35</v>
          </cell>
        </row>
        <row r="1061">
          <cell r="D1061" t="str">
            <v>Yeni iş</v>
          </cell>
          <cell r="L1061">
            <v>723</v>
          </cell>
          <cell r="M1061" t="str">
            <v>Direkt</v>
          </cell>
          <cell r="N1061">
            <v>5299.21</v>
          </cell>
        </row>
        <row r="1062">
          <cell r="D1062" t="str">
            <v>Yeni iş</v>
          </cell>
          <cell r="L1062">
            <v>723</v>
          </cell>
          <cell r="M1062" t="str">
            <v>Endirekt</v>
          </cell>
          <cell r="N1062">
            <v>77.709999999999994</v>
          </cell>
        </row>
        <row r="1063">
          <cell r="D1063" t="str">
            <v>Yeni iş</v>
          </cell>
          <cell r="L1063">
            <v>724</v>
          </cell>
          <cell r="M1063" t="str">
            <v>Direkt</v>
          </cell>
          <cell r="N1063">
            <v>1572.2</v>
          </cell>
        </row>
        <row r="1064">
          <cell r="D1064" t="str">
            <v>Yeni iş</v>
          </cell>
          <cell r="L1064">
            <v>724</v>
          </cell>
          <cell r="M1064" t="str">
            <v>Endirekt</v>
          </cell>
          <cell r="N1064">
            <v>27.18</v>
          </cell>
        </row>
        <row r="1065">
          <cell r="D1065" t="str">
            <v>Yeni iş</v>
          </cell>
          <cell r="L1065">
            <v>740</v>
          </cell>
          <cell r="M1065" t="str">
            <v>Direkt</v>
          </cell>
          <cell r="N1065">
            <v>324041.34999999998</v>
          </cell>
        </row>
        <row r="1066">
          <cell r="D1066" t="str">
            <v>Yeni iş</v>
          </cell>
          <cell r="L1066">
            <v>740</v>
          </cell>
          <cell r="M1066" t="str">
            <v>Endirekt</v>
          </cell>
          <cell r="N1066">
            <v>7562.28</v>
          </cell>
        </row>
        <row r="1067">
          <cell r="D1067" t="str">
            <v>Yeni iş</v>
          </cell>
          <cell r="L1067">
            <v>741</v>
          </cell>
          <cell r="M1067" t="str">
            <v>Direkt</v>
          </cell>
          <cell r="N1067">
            <v>10765.49</v>
          </cell>
        </row>
        <row r="1068">
          <cell r="D1068" t="str">
            <v>Yeni iş</v>
          </cell>
          <cell r="L1068">
            <v>741</v>
          </cell>
          <cell r="M1068" t="str">
            <v>Endirekt</v>
          </cell>
          <cell r="N1068">
            <v>510.22</v>
          </cell>
        </row>
        <row r="1069">
          <cell r="D1069" t="str">
            <v>Yeni iş</v>
          </cell>
          <cell r="L1069">
            <v>742</v>
          </cell>
          <cell r="M1069" t="str">
            <v>Direkt</v>
          </cell>
          <cell r="N1069">
            <v>40727.61</v>
          </cell>
        </row>
        <row r="1070">
          <cell r="D1070" t="str">
            <v>Yeni iş</v>
          </cell>
          <cell r="L1070">
            <v>742</v>
          </cell>
          <cell r="M1070" t="str">
            <v>Endirekt</v>
          </cell>
          <cell r="N1070">
            <v>2500.4899999999998</v>
          </cell>
        </row>
        <row r="1071">
          <cell r="D1071" t="str">
            <v>Yeni iş</v>
          </cell>
          <cell r="L1071">
            <v>744</v>
          </cell>
          <cell r="M1071" t="str">
            <v>Direkt</v>
          </cell>
          <cell r="N1071">
            <v>1983.71</v>
          </cell>
        </row>
        <row r="1072">
          <cell r="D1072" t="str">
            <v>Yeni iş</v>
          </cell>
          <cell r="L1072">
            <v>744</v>
          </cell>
          <cell r="M1072" t="str">
            <v>Endirekt</v>
          </cell>
          <cell r="N1072">
            <v>113.4</v>
          </cell>
        </row>
        <row r="1073">
          <cell r="D1073" t="str">
            <v>Yeni iş</v>
          </cell>
          <cell r="L1073">
            <v>750</v>
          </cell>
          <cell r="M1073" t="str">
            <v>Direkt</v>
          </cell>
          <cell r="N1073">
            <v>1502.51</v>
          </cell>
        </row>
        <row r="1074">
          <cell r="D1074" t="str">
            <v>Yeni iş</v>
          </cell>
          <cell r="L1074">
            <v>750</v>
          </cell>
          <cell r="M1074" t="str">
            <v>Endirekt</v>
          </cell>
          <cell r="N1074">
            <v>41.33</v>
          </cell>
        </row>
        <row r="1075">
          <cell r="D1075" t="str">
            <v>Yeni iş</v>
          </cell>
          <cell r="L1075">
            <v>760</v>
          </cell>
          <cell r="M1075" t="str">
            <v>Direkt</v>
          </cell>
          <cell r="N1075">
            <v>289.38</v>
          </cell>
        </row>
        <row r="1076">
          <cell r="D1076" t="str">
            <v>Yeni iş</v>
          </cell>
          <cell r="L1076">
            <v>760</v>
          </cell>
          <cell r="M1076" t="str">
            <v>Endirekt</v>
          </cell>
          <cell r="N1076">
            <v>43.82</v>
          </cell>
        </row>
        <row r="1077">
          <cell r="D1077" t="str">
            <v>Yeni iş</v>
          </cell>
          <cell r="L1077">
            <v>765</v>
          </cell>
          <cell r="M1077" t="str">
            <v>Direkt</v>
          </cell>
          <cell r="N1077">
            <v>6381.09</v>
          </cell>
        </row>
        <row r="1078">
          <cell r="D1078" t="str">
            <v>Yeni iş</v>
          </cell>
          <cell r="L1078">
            <v>765</v>
          </cell>
          <cell r="M1078" t="str">
            <v>Endirekt</v>
          </cell>
          <cell r="N1078">
            <v>139.75</v>
          </cell>
        </row>
        <row r="1079">
          <cell r="D1079" t="str">
            <v>Yeni iş</v>
          </cell>
          <cell r="L1079">
            <v>768</v>
          </cell>
          <cell r="M1079" t="str">
            <v>Direkt</v>
          </cell>
          <cell r="N1079">
            <v>55966.62</v>
          </cell>
        </row>
        <row r="1080">
          <cell r="D1080" t="str">
            <v>Yeni iş</v>
          </cell>
          <cell r="L1080">
            <v>768</v>
          </cell>
          <cell r="M1080" t="str">
            <v>Endirekt</v>
          </cell>
          <cell r="N1080">
            <v>1076.04</v>
          </cell>
        </row>
        <row r="1081">
          <cell r="D1081" t="str">
            <v>Yenileme</v>
          </cell>
          <cell r="L1081">
            <v>900</v>
          </cell>
          <cell r="M1081" t="str">
            <v>Direkt</v>
          </cell>
          <cell r="N1081">
            <v>32862.620000000003</v>
          </cell>
        </row>
        <row r="1082">
          <cell r="D1082" t="str">
            <v>Yenileme</v>
          </cell>
          <cell r="L1082">
            <v>900</v>
          </cell>
          <cell r="M1082" t="str">
            <v>Endirekt</v>
          </cell>
          <cell r="N1082">
            <v>769.35</v>
          </cell>
        </row>
        <row r="1083">
          <cell r="D1083" t="str">
            <v>Yenileme</v>
          </cell>
          <cell r="L1083">
            <v>720</v>
          </cell>
          <cell r="M1083" t="str">
            <v>Direkt</v>
          </cell>
          <cell r="N1083">
            <v>2.81</v>
          </cell>
        </row>
        <row r="1084">
          <cell r="D1084" t="str">
            <v>Yenileme</v>
          </cell>
          <cell r="L1084">
            <v>720</v>
          </cell>
          <cell r="M1084" t="str">
            <v>Endirekt</v>
          </cell>
          <cell r="N1084">
            <v>7.0000000000000007E-2</v>
          </cell>
        </row>
        <row r="1085">
          <cell r="D1085" t="str">
            <v>Yenileme</v>
          </cell>
          <cell r="L1085">
            <v>723</v>
          </cell>
          <cell r="M1085" t="str">
            <v>Direkt</v>
          </cell>
          <cell r="N1085">
            <v>1283.51</v>
          </cell>
        </row>
        <row r="1086">
          <cell r="D1086" t="str">
            <v>Yenileme</v>
          </cell>
          <cell r="L1086">
            <v>723</v>
          </cell>
          <cell r="M1086" t="str">
            <v>Endirekt</v>
          </cell>
          <cell r="N1086">
            <v>19.13</v>
          </cell>
        </row>
        <row r="1087">
          <cell r="D1087" t="str">
            <v>Yenileme</v>
          </cell>
          <cell r="L1087">
            <v>724</v>
          </cell>
          <cell r="M1087" t="str">
            <v>Direkt</v>
          </cell>
          <cell r="N1087">
            <v>697.49</v>
          </cell>
        </row>
        <row r="1088">
          <cell r="D1088" t="str">
            <v>Yenileme</v>
          </cell>
          <cell r="L1088">
            <v>724</v>
          </cell>
          <cell r="M1088" t="str">
            <v>Endirekt</v>
          </cell>
          <cell r="N1088">
            <v>4.8899999999999997</v>
          </cell>
        </row>
        <row r="1089">
          <cell r="D1089" t="str">
            <v>Yenileme</v>
          </cell>
          <cell r="L1089">
            <v>740</v>
          </cell>
          <cell r="M1089" t="str">
            <v>Direkt</v>
          </cell>
          <cell r="N1089">
            <v>65352.43</v>
          </cell>
        </row>
        <row r="1090">
          <cell r="D1090" t="str">
            <v>Yenileme</v>
          </cell>
          <cell r="L1090">
            <v>740</v>
          </cell>
          <cell r="M1090" t="str">
            <v>Endirekt</v>
          </cell>
          <cell r="N1090">
            <v>2182</v>
          </cell>
        </row>
        <row r="1091">
          <cell r="D1091" t="str">
            <v>Yenileme</v>
          </cell>
          <cell r="L1091">
            <v>741</v>
          </cell>
          <cell r="M1091" t="str">
            <v>Direkt</v>
          </cell>
          <cell r="N1091">
            <v>4818.2</v>
          </cell>
        </row>
        <row r="1092">
          <cell r="D1092" t="str">
            <v>Yenileme</v>
          </cell>
          <cell r="L1092">
            <v>741</v>
          </cell>
          <cell r="M1092" t="str">
            <v>Endirekt</v>
          </cell>
          <cell r="N1092">
            <v>78.61</v>
          </cell>
        </row>
        <row r="1093">
          <cell r="D1093" t="str">
            <v>Yenileme</v>
          </cell>
          <cell r="L1093">
            <v>742</v>
          </cell>
          <cell r="M1093" t="str">
            <v>Direkt</v>
          </cell>
          <cell r="N1093">
            <v>15615.51</v>
          </cell>
        </row>
        <row r="1094">
          <cell r="D1094" t="str">
            <v>Yenileme</v>
          </cell>
          <cell r="L1094">
            <v>742</v>
          </cell>
          <cell r="M1094" t="str">
            <v>Endirekt</v>
          </cell>
          <cell r="N1094">
            <v>323.16000000000003</v>
          </cell>
        </row>
        <row r="1095">
          <cell r="D1095" t="str">
            <v>Yenileme</v>
          </cell>
          <cell r="L1095">
            <v>744</v>
          </cell>
          <cell r="M1095" t="str">
            <v>Direkt</v>
          </cell>
          <cell r="N1095">
            <v>822.14</v>
          </cell>
        </row>
        <row r="1096">
          <cell r="D1096" t="str">
            <v>Yenileme</v>
          </cell>
          <cell r="L1096">
            <v>744</v>
          </cell>
          <cell r="M1096" t="str">
            <v>Endirekt</v>
          </cell>
          <cell r="N1096">
            <v>17.47</v>
          </cell>
        </row>
        <row r="1097">
          <cell r="D1097" t="str">
            <v>Yenileme</v>
          </cell>
          <cell r="L1097">
            <v>750</v>
          </cell>
          <cell r="M1097" t="str">
            <v>Direkt</v>
          </cell>
          <cell r="N1097">
            <v>247.98</v>
          </cell>
        </row>
        <row r="1098">
          <cell r="D1098" t="str">
            <v>Yenileme</v>
          </cell>
          <cell r="L1098">
            <v>750</v>
          </cell>
          <cell r="M1098" t="str">
            <v>Endirekt</v>
          </cell>
          <cell r="N1098">
            <v>5.9</v>
          </cell>
        </row>
        <row r="1099">
          <cell r="D1099" t="str">
            <v>Yenileme</v>
          </cell>
          <cell r="L1099">
            <v>760</v>
          </cell>
          <cell r="M1099" t="str">
            <v>Direkt</v>
          </cell>
          <cell r="N1099">
            <v>127.08</v>
          </cell>
        </row>
        <row r="1100">
          <cell r="D1100" t="str">
            <v>Yenileme</v>
          </cell>
          <cell r="L1100">
            <v>760</v>
          </cell>
          <cell r="M1100" t="str">
            <v>Endirekt</v>
          </cell>
          <cell r="N1100">
            <v>3.19</v>
          </cell>
        </row>
        <row r="1101">
          <cell r="D1101" t="str">
            <v>Yenileme</v>
          </cell>
          <cell r="L1101">
            <v>765</v>
          </cell>
          <cell r="M1101" t="str">
            <v>Direkt</v>
          </cell>
          <cell r="N1101">
            <v>1966.69</v>
          </cell>
        </row>
        <row r="1102">
          <cell r="D1102" t="str">
            <v>Yenileme</v>
          </cell>
          <cell r="L1102">
            <v>765</v>
          </cell>
          <cell r="M1102" t="str">
            <v>Endirekt</v>
          </cell>
          <cell r="N1102">
            <v>20.350000000000001</v>
          </cell>
        </row>
        <row r="1103">
          <cell r="D1103" t="str">
            <v>Yenileme</v>
          </cell>
          <cell r="L1103">
            <v>768</v>
          </cell>
          <cell r="M1103" t="str">
            <v>Direkt</v>
          </cell>
          <cell r="N1103">
            <v>11033.61</v>
          </cell>
        </row>
        <row r="1104">
          <cell r="D1104" t="str">
            <v>Yenileme</v>
          </cell>
          <cell r="L1104">
            <v>768</v>
          </cell>
          <cell r="M1104" t="str">
            <v>Endirekt</v>
          </cell>
          <cell r="N1104">
            <v>200.81</v>
          </cell>
        </row>
        <row r="1105">
          <cell r="D1105" t="str">
            <v>Yeni iş</v>
          </cell>
          <cell r="L1105">
            <v>900</v>
          </cell>
          <cell r="M1105" t="str">
            <v>Direkt</v>
          </cell>
          <cell r="N1105">
            <v>5150.3500000000004</v>
          </cell>
        </row>
        <row r="1106">
          <cell r="D1106" t="str">
            <v>Yeni iş</v>
          </cell>
          <cell r="L1106">
            <v>720</v>
          </cell>
          <cell r="M1106" t="str">
            <v>Direkt</v>
          </cell>
          <cell r="N1106">
            <v>1.08</v>
          </cell>
        </row>
        <row r="1107">
          <cell r="D1107" t="str">
            <v>Yeni iş</v>
          </cell>
          <cell r="L1107">
            <v>723</v>
          </cell>
          <cell r="M1107" t="str">
            <v>Direkt</v>
          </cell>
          <cell r="N1107">
            <v>680.07</v>
          </cell>
        </row>
        <row r="1108">
          <cell r="D1108" t="str">
            <v>Yeni iş</v>
          </cell>
          <cell r="L1108">
            <v>724</v>
          </cell>
          <cell r="M1108" t="str">
            <v>Direkt</v>
          </cell>
          <cell r="N1108">
            <v>13.97</v>
          </cell>
        </row>
        <row r="1109">
          <cell r="D1109" t="str">
            <v>Yeni iş</v>
          </cell>
          <cell r="L1109">
            <v>740</v>
          </cell>
          <cell r="M1109" t="str">
            <v>Direkt</v>
          </cell>
          <cell r="N1109">
            <v>34352.67</v>
          </cell>
        </row>
        <row r="1110">
          <cell r="D1110" t="str">
            <v>Yeni iş</v>
          </cell>
          <cell r="L1110">
            <v>741</v>
          </cell>
          <cell r="M1110" t="str">
            <v>Direkt</v>
          </cell>
          <cell r="N1110">
            <v>146.41</v>
          </cell>
        </row>
        <row r="1111">
          <cell r="D1111" t="str">
            <v>Yeni iş</v>
          </cell>
          <cell r="L1111">
            <v>742</v>
          </cell>
          <cell r="M1111" t="str">
            <v>Direkt</v>
          </cell>
          <cell r="N1111">
            <v>1014.45</v>
          </cell>
        </row>
        <row r="1112">
          <cell r="D1112" t="str">
            <v>Yeni iş</v>
          </cell>
          <cell r="L1112">
            <v>744</v>
          </cell>
          <cell r="M1112" t="str">
            <v>Direkt</v>
          </cell>
          <cell r="N1112">
            <v>25.76</v>
          </cell>
        </row>
        <row r="1113">
          <cell r="D1113" t="str">
            <v>Yeni iş</v>
          </cell>
          <cell r="L1113">
            <v>750</v>
          </cell>
          <cell r="M1113" t="str">
            <v>Direkt</v>
          </cell>
          <cell r="N1113">
            <v>135.16999999999999</v>
          </cell>
        </row>
        <row r="1114">
          <cell r="D1114" t="str">
            <v>Yeni iş</v>
          </cell>
          <cell r="L1114">
            <v>760</v>
          </cell>
          <cell r="M1114" t="str">
            <v>Direkt</v>
          </cell>
          <cell r="N1114">
            <v>5.3</v>
          </cell>
        </row>
        <row r="1115">
          <cell r="D1115" t="str">
            <v>Yeni iş</v>
          </cell>
          <cell r="L1115">
            <v>765</v>
          </cell>
          <cell r="M1115" t="str">
            <v>Direkt</v>
          </cell>
          <cell r="N1115">
            <v>55.57</v>
          </cell>
        </row>
        <row r="1116">
          <cell r="D1116" t="str">
            <v>Yeni iş</v>
          </cell>
          <cell r="L1116">
            <v>768</v>
          </cell>
          <cell r="M1116" t="str">
            <v>Direkt</v>
          </cell>
          <cell r="N1116">
            <v>7271.56</v>
          </cell>
        </row>
        <row r="1117">
          <cell r="D1117" t="str">
            <v>Yenileme</v>
          </cell>
          <cell r="L1117">
            <v>900</v>
          </cell>
          <cell r="M1117" t="str">
            <v>Direkt</v>
          </cell>
          <cell r="N1117">
            <v>2502.69</v>
          </cell>
        </row>
        <row r="1118">
          <cell r="D1118" t="str">
            <v>Yenileme</v>
          </cell>
          <cell r="L1118">
            <v>900</v>
          </cell>
          <cell r="M1118" t="str">
            <v>Endirekt</v>
          </cell>
          <cell r="N1118">
            <v>255.72</v>
          </cell>
        </row>
        <row r="1119">
          <cell r="D1119" t="str">
            <v>Yenileme</v>
          </cell>
          <cell r="L1119">
            <v>720</v>
          </cell>
          <cell r="M1119" t="str">
            <v>Direkt</v>
          </cell>
          <cell r="N1119">
            <v>0.7</v>
          </cell>
        </row>
        <row r="1120">
          <cell r="D1120" t="str">
            <v>Yenileme</v>
          </cell>
          <cell r="L1120">
            <v>720</v>
          </cell>
          <cell r="M1120" t="str">
            <v>Endirekt</v>
          </cell>
          <cell r="N1120">
            <v>7.0000000000000007E-2</v>
          </cell>
        </row>
        <row r="1121">
          <cell r="D1121" t="str">
            <v>Yenileme</v>
          </cell>
          <cell r="L1121">
            <v>723</v>
          </cell>
          <cell r="M1121" t="str">
            <v>Direkt</v>
          </cell>
          <cell r="N1121">
            <v>197.98</v>
          </cell>
        </row>
        <row r="1122">
          <cell r="D1122" t="str">
            <v>Yenileme</v>
          </cell>
          <cell r="L1122">
            <v>723</v>
          </cell>
          <cell r="M1122" t="str">
            <v>Endirekt</v>
          </cell>
          <cell r="N1122">
            <v>28.69</v>
          </cell>
        </row>
        <row r="1123">
          <cell r="D1123" t="str">
            <v>Yenileme</v>
          </cell>
          <cell r="L1123">
            <v>724</v>
          </cell>
          <cell r="M1123" t="str">
            <v>Direkt</v>
          </cell>
          <cell r="N1123">
            <v>9.08</v>
          </cell>
        </row>
        <row r="1124">
          <cell r="D1124" t="str">
            <v>Yenileme</v>
          </cell>
          <cell r="L1124">
            <v>724</v>
          </cell>
          <cell r="M1124" t="str">
            <v>Endirekt</v>
          </cell>
          <cell r="N1124">
            <v>0.06</v>
          </cell>
        </row>
        <row r="1125">
          <cell r="D1125" t="str">
            <v>Yenileme</v>
          </cell>
          <cell r="L1125">
            <v>740</v>
          </cell>
          <cell r="M1125" t="str">
            <v>Direkt</v>
          </cell>
          <cell r="N1125">
            <v>19166.080000000002</v>
          </cell>
        </row>
        <row r="1126">
          <cell r="D1126" t="str">
            <v>Yenileme</v>
          </cell>
          <cell r="L1126">
            <v>740</v>
          </cell>
          <cell r="M1126" t="str">
            <v>Endirekt</v>
          </cell>
          <cell r="N1126">
            <v>1501.82</v>
          </cell>
        </row>
        <row r="1127">
          <cell r="D1127" t="str">
            <v>Yenileme</v>
          </cell>
          <cell r="L1127">
            <v>741</v>
          </cell>
          <cell r="M1127" t="str">
            <v>Direkt</v>
          </cell>
          <cell r="N1127">
            <v>43.75</v>
          </cell>
        </row>
        <row r="1128">
          <cell r="D1128" t="str">
            <v>Yenileme</v>
          </cell>
          <cell r="L1128">
            <v>741</v>
          </cell>
          <cell r="M1128" t="str">
            <v>Endirekt</v>
          </cell>
          <cell r="N1128">
            <v>1.82</v>
          </cell>
        </row>
        <row r="1129">
          <cell r="D1129" t="str">
            <v>Yenileme</v>
          </cell>
          <cell r="L1129">
            <v>742</v>
          </cell>
          <cell r="M1129" t="str">
            <v>Direkt</v>
          </cell>
          <cell r="N1129">
            <v>157.22999999999999</v>
          </cell>
        </row>
        <row r="1130">
          <cell r="D1130" t="str">
            <v>Yenileme</v>
          </cell>
          <cell r="L1130">
            <v>742</v>
          </cell>
          <cell r="M1130" t="str">
            <v>Endirekt</v>
          </cell>
          <cell r="N1130">
            <v>3.73</v>
          </cell>
        </row>
        <row r="1131">
          <cell r="D1131" t="str">
            <v>Yenileme</v>
          </cell>
          <cell r="L1131">
            <v>744</v>
          </cell>
          <cell r="M1131" t="str">
            <v>Direkt</v>
          </cell>
          <cell r="N1131">
            <v>8.2200000000000006</v>
          </cell>
        </row>
        <row r="1132">
          <cell r="D1132" t="str">
            <v>Yenileme</v>
          </cell>
          <cell r="L1132">
            <v>744</v>
          </cell>
          <cell r="M1132" t="str">
            <v>Endirekt</v>
          </cell>
          <cell r="N1132">
            <v>0.21</v>
          </cell>
        </row>
        <row r="1133">
          <cell r="D1133" t="str">
            <v>Yenileme</v>
          </cell>
          <cell r="L1133">
            <v>750</v>
          </cell>
          <cell r="M1133" t="str">
            <v>Direkt</v>
          </cell>
          <cell r="N1133">
            <v>64.92</v>
          </cell>
        </row>
        <row r="1134">
          <cell r="D1134" t="str">
            <v>Yenileme</v>
          </cell>
          <cell r="L1134">
            <v>750</v>
          </cell>
          <cell r="M1134" t="str">
            <v>Endirekt</v>
          </cell>
          <cell r="N1134">
            <v>5.9</v>
          </cell>
        </row>
        <row r="1135">
          <cell r="D1135" t="str">
            <v>Yenileme</v>
          </cell>
          <cell r="L1135">
            <v>760</v>
          </cell>
          <cell r="M1135" t="str">
            <v>Direkt</v>
          </cell>
          <cell r="N1135">
            <v>3.09</v>
          </cell>
        </row>
        <row r="1136">
          <cell r="D1136" t="str">
            <v>Yenileme</v>
          </cell>
          <cell r="L1136">
            <v>760</v>
          </cell>
          <cell r="M1136" t="str">
            <v>Endirekt</v>
          </cell>
          <cell r="N1136">
            <v>0.06</v>
          </cell>
        </row>
        <row r="1137">
          <cell r="D1137" t="str">
            <v>Yenileme</v>
          </cell>
          <cell r="L1137">
            <v>765</v>
          </cell>
          <cell r="M1137" t="str">
            <v>Direkt</v>
          </cell>
          <cell r="N1137">
            <v>58.83</v>
          </cell>
        </row>
        <row r="1138">
          <cell r="D1138" t="str">
            <v>Yenileme</v>
          </cell>
          <cell r="L1138">
            <v>765</v>
          </cell>
          <cell r="M1138" t="str">
            <v>Endirekt</v>
          </cell>
          <cell r="N1138">
            <v>0.41</v>
          </cell>
        </row>
        <row r="1139">
          <cell r="D1139" t="str">
            <v>Yenileme</v>
          </cell>
          <cell r="L1139">
            <v>768</v>
          </cell>
          <cell r="M1139" t="str">
            <v>Direkt</v>
          </cell>
          <cell r="N1139">
            <v>3960.53</v>
          </cell>
        </row>
        <row r="1140">
          <cell r="D1140" t="str">
            <v>Yenileme</v>
          </cell>
          <cell r="L1140">
            <v>768</v>
          </cell>
          <cell r="M1140" t="str">
            <v>Endirekt</v>
          </cell>
          <cell r="N1140">
            <v>70</v>
          </cell>
        </row>
        <row r="1141">
          <cell r="D1141" t="str">
            <v>Yeni iş</v>
          </cell>
          <cell r="L1141">
            <v>703</v>
          </cell>
          <cell r="M1141" t="str">
            <v>Direkt</v>
          </cell>
          <cell r="N1141">
            <v>8082471.6699999999</v>
          </cell>
        </row>
        <row r="1142">
          <cell r="D1142" t="str">
            <v>Yenileme</v>
          </cell>
          <cell r="L1142">
            <v>703</v>
          </cell>
          <cell r="M1142" t="str">
            <v>Direkt</v>
          </cell>
          <cell r="N1142">
            <v>1258494.1599999999</v>
          </cell>
        </row>
        <row r="1143">
          <cell r="D1143" t="str">
            <v>Yeni iş</v>
          </cell>
          <cell r="L1143">
            <v>703</v>
          </cell>
          <cell r="M1143" t="str">
            <v>Direkt</v>
          </cell>
          <cell r="N1143">
            <v>198789.39</v>
          </cell>
        </row>
        <row r="1144">
          <cell r="D1144" t="str">
            <v>Yeni iş</v>
          </cell>
          <cell r="L1144">
            <v>703</v>
          </cell>
          <cell r="M1144" t="str">
            <v>Direkt</v>
          </cell>
          <cell r="N1144">
            <v>22263.35</v>
          </cell>
        </row>
        <row r="1145">
          <cell r="D1145" t="str">
            <v>Yenileme</v>
          </cell>
          <cell r="L1145">
            <v>703</v>
          </cell>
          <cell r="M1145" t="str">
            <v>Direkt</v>
          </cell>
          <cell r="N1145">
            <v>4625.05</v>
          </cell>
        </row>
        <row r="1146">
          <cell r="D1146" t="str">
            <v>Yeni iş</v>
          </cell>
          <cell r="L1146">
            <v>701</v>
          </cell>
          <cell r="M1146" t="str">
            <v>Direkt</v>
          </cell>
          <cell r="N1146">
            <v>124479.98</v>
          </cell>
        </row>
        <row r="1147">
          <cell r="D1147" t="str">
            <v>Yeni iş</v>
          </cell>
          <cell r="L1147">
            <v>702</v>
          </cell>
          <cell r="M1147" t="str">
            <v>Direkt</v>
          </cell>
          <cell r="N1147">
            <v>15186.9</v>
          </cell>
        </row>
        <row r="1148">
          <cell r="D1148" t="str">
            <v>Yeni iş</v>
          </cell>
          <cell r="L1148">
            <v>719</v>
          </cell>
          <cell r="M1148" t="str">
            <v>Direkt</v>
          </cell>
          <cell r="N1148">
            <v>23627.7</v>
          </cell>
        </row>
        <row r="1149">
          <cell r="D1149" t="str">
            <v>Yeni iş</v>
          </cell>
          <cell r="L1149">
            <v>720</v>
          </cell>
          <cell r="M1149" t="str">
            <v>Direkt</v>
          </cell>
          <cell r="N1149">
            <v>31508.68</v>
          </cell>
        </row>
        <row r="1150">
          <cell r="D1150" t="str">
            <v>Yeni iş</v>
          </cell>
          <cell r="L1150">
            <v>723</v>
          </cell>
          <cell r="M1150" t="str">
            <v>Direkt</v>
          </cell>
          <cell r="N1150">
            <v>1585.86</v>
          </cell>
        </row>
        <row r="1151">
          <cell r="D1151" t="str">
            <v>Yeni iş</v>
          </cell>
          <cell r="L1151">
            <v>724</v>
          </cell>
          <cell r="M1151" t="str">
            <v>Direkt</v>
          </cell>
          <cell r="N1151">
            <v>11431.55</v>
          </cell>
        </row>
        <row r="1152">
          <cell r="D1152" t="str">
            <v>Yeni iş</v>
          </cell>
          <cell r="L1152">
            <v>740</v>
          </cell>
          <cell r="M1152" t="str">
            <v>Direkt</v>
          </cell>
          <cell r="N1152">
            <v>1276783.44</v>
          </cell>
        </row>
        <row r="1153">
          <cell r="D1153" t="str">
            <v>Yeni iş</v>
          </cell>
          <cell r="L1153">
            <v>741</v>
          </cell>
          <cell r="M1153" t="str">
            <v>Direkt</v>
          </cell>
          <cell r="N1153">
            <v>20276.52</v>
          </cell>
        </row>
        <row r="1154">
          <cell r="D1154" t="str">
            <v>Yeni iş</v>
          </cell>
          <cell r="L1154">
            <v>742</v>
          </cell>
          <cell r="M1154" t="str">
            <v>Direkt</v>
          </cell>
          <cell r="N1154">
            <v>33429.11</v>
          </cell>
        </row>
        <row r="1155">
          <cell r="D1155" t="str">
            <v>Yeni iş</v>
          </cell>
          <cell r="L1155">
            <v>744</v>
          </cell>
          <cell r="M1155" t="str">
            <v>Direkt</v>
          </cell>
          <cell r="N1155">
            <v>18733.71</v>
          </cell>
        </row>
        <row r="1156">
          <cell r="D1156" t="str">
            <v>Yeni iş</v>
          </cell>
          <cell r="L1156">
            <v>750</v>
          </cell>
          <cell r="M1156" t="str">
            <v>Direkt</v>
          </cell>
          <cell r="N1156">
            <v>571.46</v>
          </cell>
        </row>
        <row r="1157">
          <cell r="D1157" t="str">
            <v>Yeni iş</v>
          </cell>
          <cell r="L1157">
            <v>760</v>
          </cell>
          <cell r="M1157" t="str">
            <v>Direkt</v>
          </cell>
          <cell r="N1157">
            <v>965.37</v>
          </cell>
        </row>
        <row r="1158">
          <cell r="D1158" t="str">
            <v>Yeni iş</v>
          </cell>
          <cell r="L1158">
            <v>765</v>
          </cell>
          <cell r="M1158" t="str">
            <v>Direkt</v>
          </cell>
          <cell r="N1158">
            <v>22706.5</v>
          </cell>
        </row>
        <row r="1159">
          <cell r="D1159" t="str">
            <v>Yeni iş</v>
          </cell>
          <cell r="L1159">
            <v>768</v>
          </cell>
          <cell r="M1159" t="str">
            <v>Direkt</v>
          </cell>
          <cell r="N1159">
            <v>115946.67</v>
          </cell>
        </row>
        <row r="1160">
          <cell r="D1160" t="str">
            <v>Yeni iş</v>
          </cell>
          <cell r="L1160">
            <v>701</v>
          </cell>
          <cell r="M1160" t="str">
            <v>Direkt</v>
          </cell>
          <cell r="N1160">
            <v>539.69000000000005</v>
          </cell>
        </row>
        <row r="1161">
          <cell r="D1161" t="str">
            <v>Yeni iş</v>
          </cell>
          <cell r="L1161">
            <v>723</v>
          </cell>
          <cell r="M1161" t="str">
            <v>Direkt</v>
          </cell>
          <cell r="N1161">
            <v>0</v>
          </cell>
        </row>
        <row r="1162">
          <cell r="D1162" t="str">
            <v>Yeni iş</v>
          </cell>
          <cell r="L1162">
            <v>740</v>
          </cell>
          <cell r="M1162" t="str">
            <v>Direkt</v>
          </cell>
          <cell r="N1162">
            <v>9484.16</v>
          </cell>
        </row>
        <row r="1163">
          <cell r="D1163" t="str">
            <v>Yeni iş</v>
          </cell>
          <cell r="L1163">
            <v>741</v>
          </cell>
          <cell r="M1163" t="str">
            <v>Direkt</v>
          </cell>
          <cell r="N1163">
            <v>22.15</v>
          </cell>
        </row>
        <row r="1164">
          <cell r="D1164" t="str">
            <v>Yeni iş</v>
          </cell>
          <cell r="L1164">
            <v>742</v>
          </cell>
          <cell r="M1164" t="str">
            <v>Direkt</v>
          </cell>
          <cell r="N1164">
            <v>44.3</v>
          </cell>
        </row>
        <row r="1165">
          <cell r="D1165" t="str">
            <v>Yeni iş</v>
          </cell>
          <cell r="L1165">
            <v>744</v>
          </cell>
          <cell r="M1165" t="str">
            <v>Direkt</v>
          </cell>
          <cell r="N1165">
            <v>22.15</v>
          </cell>
        </row>
        <row r="1166">
          <cell r="D1166" t="str">
            <v>Yeni iş</v>
          </cell>
          <cell r="L1166">
            <v>760</v>
          </cell>
          <cell r="M1166" t="str">
            <v>Direkt</v>
          </cell>
          <cell r="N1166">
            <v>60.15</v>
          </cell>
        </row>
        <row r="1167">
          <cell r="D1167" t="str">
            <v>Yeni iş</v>
          </cell>
          <cell r="L1167">
            <v>701</v>
          </cell>
          <cell r="M1167" t="str">
            <v>Direkt</v>
          </cell>
          <cell r="N1167">
            <v>574.27</v>
          </cell>
        </row>
        <row r="1168">
          <cell r="D1168" t="str">
            <v>Yeni iş</v>
          </cell>
          <cell r="L1168">
            <v>702</v>
          </cell>
          <cell r="M1168" t="str">
            <v>Direkt</v>
          </cell>
          <cell r="N1168">
            <v>840</v>
          </cell>
        </row>
        <row r="1169">
          <cell r="D1169" t="str">
            <v>Yeni iş</v>
          </cell>
          <cell r="L1169">
            <v>719</v>
          </cell>
          <cell r="M1169" t="str">
            <v>Direkt</v>
          </cell>
          <cell r="N1169">
            <v>0</v>
          </cell>
        </row>
        <row r="1170">
          <cell r="D1170" t="str">
            <v>Yeni iş</v>
          </cell>
          <cell r="L1170">
            <v>720</v>
          </cell>
          <cell r="M1170" t="str">
            <v>Direkt</v>
          </cell>
          <cell r="N1170">
            <v>1201</v>
          </cell>
        </row>
        <row r="1171">
          <cell r="D1171" t="str">
            <v>Yeni iş</v>
          </cell>
          <cell r="L1171">
            <v>723</v>
          </cell>
          <cell r="M1171" t="str">
            <v>Direkt</v>
          </cell>
          <cell r="N1171">
            <v>1</v>
          </cell>
        </row>
        <row r="1172">
          <cell r="D1172" t="str">
            <v>Yeni iş</v>
          </cell>
          <cell r="L1172">
            <v>724</v>
          </cell>
          <cell r="M1172" t="str">
            <v>Direkt</v>
          </cell>
          <cell r="N1172">
            <v>83</v>
          </cell>
        </row>
        <row r="1173">
          <cell r="D1173" t="str">
            <v>Yeni iş</v>
          </cell>
          <cell r="L1173">
            <v>740</v>
          </cell>
          <cell r="M1173" t="str">
            <v>Direkt</v>
          </cell>
          <cell r="N1173">
            <v>11409.98</v>
          </cell>
        </row>
        <row r="1174">
          <cell r="D1174" t="str">
            <v>Yeni iş</v>
          </cell>
          <cell r="L1174">
            <v>741</v>
          </cell>
          <cell r="M1174" t="str">
            <v>Direkt</v>
          </cell>
          <cell r="N1174">
            <v>85.8</v>
          </cell>
        </row>
        <row r="1175">
          <cell r="D1175" t="str">
            <v>Yeni iş</v>
          </cell>
          <cell r="L1175">
            <v>742</v>
          </cell>
          <cell r="M1175" t="str">
            <v>Direkt</v>
          </cell>
          <cell r="N1175">
            <v>171.6</v>
          </cell>
        </row>
        <row r="1176">
          <cell r="D1176" t="str">
            <v>Yeni iş</v>
          </cell>
          <cell r="L1176">
            <v>744</v>
          </cell>
          <cell r="M1176" t="str">
            <v>Direkt</v>
          </cell>
          <cell r="N1176">
            <v>85.8</v>
          </cell>
        </row>
        <row r="1177">
          <cell r="D1177" t="str">
            <v>Yeni iş</v>
          </cell>
          <cell r="L1177">
            <v>750</v>
          </cell>
          <cell r="M1177" t="str">
            <v>Direkt</v>
          </cell>
          <cell r="N1177">
            <v>0</v>
          </cell>
        </row>
        <row r="1178">
          <cell r="D1178" t="str">
            <v>Yeni iş</v>
          </cell>
          <cell r="L1178">
            <v>760</v>
          </cell>
          <cell r="M1178" t="str">
            <v>Direkt</v>
          </cell>
          <cell r="N1178">
            <v>0.2</v>
          </cell>
        </row>
        <row r="1179">
          <cell r="D1179" t="str">
            <v>Yeni iş</v>
          </cell>
          <cell r="L1179">
            <v>765</v>
          </cell>
          <cell r="M1179" t="str">
            <v>Direkt</v>
          </cell>
          <cell r="N1179">
            <v>0</v>
          </cell>
        </row>
        <row r="1180">
          <cell r="D1180" t="str">
            <v>Yeni iş</v>
          </cell>
          <cell r="L1180">
            <v>768</v>
          </cell>
          <cell r="M1180" t="str">
            <v>Direkt</v>
          </cell>
          <cell r="N1180">
            <v>0</v>
          </cell>
        </row>
        <row r="1181">
          <cell r="D1181" t="str">
            <v>Yeni iş</v>
          </cell>
          <cell r="L1181">
            <v>710</v>
          </cell>
          <cell r="M1181" t="str">
            <v>Direkt</v>
          </cell>
          <cell r="N1181">
            <v>2999571.83</v>
          </cell>
        </row>
        <row r="1182">
          <cell r="D1182" t="str">
            <v>Yeni iş</v>
          </cell>
          <cell r="L1182">
            <v>710</v>
          </cell>
          <cell r="M1182" t="str">
            <v>Direkt</v>
          </cell>
          <cell r="N1182">
            <v>670653.39</v>
          </cell>
        </row>
        <row r="1183">
          <cell r="D1183" t="str">
            <v>Yeni iş</v>
          </cell>
          <cell r="L1183">
            <v>710</v>
          </cell>
          <cell r="M1183" t="str">
            <v>Direkt</v>
          </cell>
          <cell r="N1183">
            <v>0</v>
          </cell>
        </row>
        <row r="1184">
          <cell r="D1184" t="str">
            <v>Yeni iş</v>
          </cell>
          <cell r="L1184">
            <v>710</v>
          </cell>
          <cell r="M1184" t="str">
            <v>Direkt</v>
          </cell>
          <cell r="N1184">
            <v>717.3</v>
          </cell>
        </row>
        <row r="1185">
          <cell r="D1185" t="str">
            <v>Yenileme</v>
          </cell>
          <cell r="L1185">
            <v>710</v>
          </cell>
          <cell r="M1185" t="str">
            <v>Direkt</v>
          </cell>
          <cell r="N1185">
            <v>606.03</v>
          </cell>
        </row>
        <row r="1186">
          <cell r="D1186" t="str">
            <v>Yeni iş</v>
          </cell>
          <cell r="L1186">
            <v>710</v>
          </cell>
          <cell r="M1186" t="str">
            <v>Direkt</v>
          </cell>
          <cell r="N1186">
            <v>124.26</v>
          </cell>
        </row>
        <row r="1187">
          <cell r="D1187" t="str">
            <v>Yeni iş</v>
          </cell>
          <cell r="L1187">
            <v>710</v>
          </cell>
          <cell r="M1187" t="str">
            <v>Direkt</v>
          </cell>
          <cell r="N1187">
            <v>0</v>
          </cell>
        </row>
        <row r="1188">
          <cell r="D1188" t="str">
            <v>Yeni iş</v>
          </cell>
          <cell r="L1188">
            <v>710</v>
          </cell>
          <cell r="M1188" t="str">
            <v>Direkt</v>
          </cell>
          <cell r="N1188">
            <v>3674291</v>
          </cell>
        </row>
        <row r="1189">
          <cell r="D1189" t="str">
            <v>Yenileme</v>
          </cell>
          <cell r="L1189">
            <v>710</v>
          </cell>
          <cell r="M1189" t="str">
            <v>Direkt</v>
          </cell>
          <cell r="N1189">
            <v>322227.33</v>
          </cell>
        </row>
        <row r="1190">
          <cell r="D1190" t="str">
            <v>Yeni iş</v>
          </cell>
          <cell r="L1190">
            <v>710</v>
          </cell>
          <cell r="M1190" t="str">
            <v>Direkt</v>
          </cell>
          <cell r="N1190">
            <v>77000</v>
          </cell>
        </row>
        <row r="1191">
          <cell r="D1191" t="str">
            <v>Yeni iş</v>
          </cell>
          <cell r="L1191">
            <v>710</v>
          </cell>
          <cell r="M1191" t="str">
            <v>Direkt</v>
          </cell>
          <cell r="N1191">
            <v>0</v>
          </cell>
        </row>
        <row r="1192">
          <cell r="D1192" t="str">
            <v>Yeni iş</v>
          </cell>
          <cell r="L1192">
            <v>710</v>
          </cell>
          <cell r="M1192" t="str">
            <v>Direkt</v>
          </cell>
          <cell r="N1192">
            <v>17554884</v>
          </cell>
        </row>
        <row r="1193">
          <cell r="D1193" t="str">
            <v>Yenileme</v>
          </cell>
          <cell r="L1193">
            <v>710</v>
          </cell>
          <cell r="M1193" t="str">
            <v>Direkt</v>
          </cell>
          <cell r="N1193">
            <v>7817710.6600000001</v>
          </cell>
        </row>
        <row r="1194">
          <cell r="D1194" t="str">
            <v>Yeni iş</v>
          </cell>
          <cell r="L1194">
            <v>710</v>
          </cell>
          <cell r="M1194" t="str">
            <v>Direkt</v>
          </cell>
          <cell r="N1194">
            <v>5280651.66</v>
          </cell>
        </row>
        <row r="1195">
          <cell r="D1195" t="str">
            <v>Yenileme</v>
          </cell>
          <cell r="L1195">
            <v>710</v>
          </cell>
          <cell r="M1195" t="str">
            <v>Direkt</v>
          </cell>
          <cell r="N1195">
            <v>963683.6</v>
          </cell>
        </row>
        <row r="1196">
          <cell r="D1196" t="str">
            <v>Yeni iş</v>
          </cell>
          <cell r="L1196">
            <v>710</v>
          </cell>
          <cell r="M1196" t="str">
            <v>Direkt</v>
          </cell>
          <cell r="N1196">
            <v>0</v>
          </cell>
        </row>
        <row r="1197">
          <cell r="D1197" t="str">
            <v>Yeni iş</v>
          </cell>
          <cell r="L1197">
            <v>712</v>
          </cell>
          <cell r="M1197" t="str">
            <v>Direkt</v>
          </cell>
          <cell r="N1197">
            <v>3528695.9708250002</v>
          </cell>
        </row>
        <row r="1198">
          <cell r="D1198" t="str">
            <v>Yeni iş</v>
          </cell>
          <cell r="L1198">
            <v>750</v>
          </cell>
          <cell r="M1198" t="str">
            <v>Direkt</v>
          </cell>
          <cell r="N1198">
            <v>0</v>
          </cell>
        </row>
        <row r="1199">
          <cell r="D1199" t="str">
            <v>Yeni iş</v>
          </cell>
          <cell r="L1199">
            <v>760</v>
          </cell>
          <cell r="M1199" t="str">
            <v>Direkt</v>
          </cell>
          <cell r="N1199">
            <v>0</v>
          </cell>
        </row>
        <row r="1200">
          <cell r="D1200" t="str">
            <v>Yeni iş</v>
          </cell>
          <cell r="L1200">
            <v>768</v>
          </cell>
          <cell r="M1200" t="str">
            <v>Direkt</v>
          </cell>
          <cell r="N1200">
            <v>0</v>
          </cell>
        </row>
        <row r="1201">
          <cell r="D1201" t="str">
            <v>Yenileme</v>
          </cell>
          <cell r="L1201">
            <v>712</v>
          </cell>
          <cell r="M1201" t="str">
            <v>Direkt</v>
          </cell>
          <cell r="N1201">
            <v>882735.74</v>
          </cell>
        </row>
        <row r="1202">
          <cell r="D1202" t="str">
            <v>Yenileme</v>
          </cell>
          <cell r="L1202">
            <v>750</v>
          </cell>
          <cell r="M1202" t="str">
            <v>Direkt</v>
          </cell>
          <cell r="N1202">
            <v>0</v>
          </cell>
        </row>
        <row r="1203">
          <cell r="D1203" t="str">
            <v>Yenileme</v>
          </cell>
          <cell r="L1203">
            <v>760</v>
          </cell>
          <cell r="M1203" t="str">
            <v>Direkt</v>
          </cell>
          <cell r="N1203">
            <v>130.43</v>
          </cell>
        </row>
        <row r="1204">
          <cell r="D1204" t="str">
            <v>Yeni iş</v>
          </cell>
          <cell r="L1204">
            <v>712</v>
          </cell>
          <cell r="M1204" t="str">
            <v>Direkt</v>
          </cell>
          <cell r="N1204">
            <v>134459.04</v>
          </cell>
        </row>
        <row r="1205">
          <cell r="D1205" t="str">
            <v>Yeni iş</v>
          </cell>
          <cell r="L1205">
            <v>750</v>
          </cell>
          <cell r="M1205" t="str">
            <v>Direkt</v>
          </cell>
          <cell r="N1205">
            <v>0</v>
          </cell>
        </row>
        <row r="1206">
          <cell r="D1206" t="str">
            <v>Yeni iş</v>
          </cell>
          <cell r="L1206">
            <v>760</v>
          </cell>
          <cell r="M1206" t="str">
            <v>Direkt</v>
          </cell>
          <cell r="N1206">
            <v>0</v>
          </cell>
        </row>
        <row r="1207">
          <cell r="D1207" t="str">
            <v>Yenileme</v>
          </cell>
          <cell r="L1207">
            <v>712</v>
          </cell>
          <cell r="M1207" t="str">
            <v>Direkt</v>
          </cell>
          <cell r="N1207">
            <v>79447.509999999995</v>
          </cell>
        </row>
        <row r="1208">
          <cell r="D1208" t="str">
            <v>Yeni iş</v>
          </cell>
          <cell r="L1208">
            <v>710</v>
          </cell>
          <cell r="M1208" t="str">
            <v>Direkt</v>
          </cell>
          <cell r="N1208">
            <v>176446.68075299999</v>
          </cell>
        </row>
        <row r="1209">
          <cell r="D1209" t="str">
            <v>Yeni iş</v>
          </cell>
          <cell r="L1209">
            <v>710</v>
          </cell>
          <cell r="M1209" t="str">
            <v>Endirekt</v>
          </cell>
          <cell r="N1209">
            <v>1912.44</v>
          </cell>
        </row>
        <row r="1210">
          <cell r="D1210" t="str">
            <v>Yeni iş</v>
          </cell>
          <cell r="L1210">
            <v>710</v>
          </cell>
          <cell r="M1210" t="str">
            <v>Direkt</v>
          </cell>
          <cell r="N1210">
            <v>13800.88</v>
          </cell>
        </row>
        <row r="1211">
          <cell r="D1211" t="str">
            <v>Yeni iş</v>
          </cell>
          <cell r="L1211">
            <v>710</v>
          </cell>
          <cell r="M1211" t="str">
            <v>Direkt</v>
          </cell>
          <cell r="N1211">
            <v>0</v>
          </cell>
        </row>
        <row r="1212">
          <cell r="D1212" t="str">
            <v>Yeni iş</v>
          </cell>
          <cell r="L1212">
            <v>710</v>
          </cell>
          <cell r="M1212" t="str">
            <v>Direkt</v>
          </cell>
          <cell r="N1212">
            <v>2138616.7999999998</v>
          </cell>
        </row>
        <row r="1213">
          <cell r="D1213" t="str">
            <v>Yenileme</v>
          </cell>
          <cell r="L1213">
            <v>710</v>
          </cell>
          <cell r="M1213" t="str">
            <v>Direkt</v>
          </cell>
          <cell r="N1213">
            <v>127348.59</v>
          </cell>
        </row>
        <row r="1214">
          <cell r="D1214" t="str">
            <v>Yeni iş</v>
          </cell>
          <cell r="L1214">
            <v>710</v>
          </cell>
          <cell r="M1214" t="str">
            <v>Direkt</v>
          </cell>
          <cell r="N1214">
            <v>12946.44</v>
          </cell>
        </row>
        <row r="1215">
          <cell r="D1215" t="str">
            <v>Yeni iş</v>
          </cell>
          <cell r="L1215">
            <v>710</v>
          </cell>
          <cell r="M1215" t="str">
            <v>Direkt</v>
          </cell>
          <cell r="N1215">
            <v>0</v>
          </cell>
        </row>
        <row r="1216">
          <cell r="D1216" t="str">
            <v>Yeni iş</v>
          </cell>
          <cell r="L1216">
            <v>765</v>
          </cell>
          <cell r="M1216" t="str">
            <v>Direkt</v>
          </cell>
          <cell r="N1216">
            <v>6589.47</v>
          </cell>
        </row>
        <row r="1217">
          <cell r="D1217" t="str">
            <v>Yeni iş</v>
          </cell>
          <cell r="L1217">
            <v>766</v>
          </cell>
          <cell r="M1217" t="str">
            <v>Direkt</v>
          </cell>
          <cell r="N1217">
            <v>9225.58</v>
          </cell>
        </row>
        <row r="1218">
          <cell r="D1218" t="str">
            <v>Yeni iş</v>
          </cell>
          <cell r="L1218">
            <v>768</v>
          </cell>
          <cell r="M1218" t="str">
            <v>Direkt</v>
          </cell>
          <cell r="N1218">
            <v>17474.93</v>
          </cell>
        </row>
        <row r="1219">
          <cell r="D1219" t="str">
            <v>Yenileme</v>
          </cell>
          <cell r="L1219">
            <v>768</v>
          </cell>
          <cell r="M1219" t="str">
            <v>Direkt</v>
          </cell>
          <cell r="N1219">
            <v>10417.85</v>
          </cell>
        </row>
        <row r="1220">
          <cell r="D1220" t="str">
            <v>Yeni iş</v>
          </cell>
          <cell r="L1220">
            <v>768</v>
          </cell>
          <cell r="M1220" t="str">
            <v>Direkt</v>
          </cell>
          <cell r="N1220">
            <v>9396.0300000000007</v>
          </cell>
        </row>
        <row r="1221">
          <cell r="D1221" t="str">
            <v>Yeni iş</v>
          </cell>
          <cell r="L1221">
            <v>765</v>
          </cell>
          <cell r="M1221" t="str">
            <v>Direkt</v>
          </cell>
          <cell r="N1221">
            <v>615425.67000000004</v>
          </cell>
        </row>
        <row r="1222">
          <cell r="D1222" t="str">
            <v>Yenileme</v>
          </cell>
          <cell r="L1222">
            <v>740</v>
          </cell>
          <cell r="M1222" t="str">
            <v>Direkt</v>
          </cell>
          <cell r="N1222">
            <v>1443.95</v>
          </cell>
        </row>
        <row r="1223">
          <cell r="D1223" t="str">
            <v>Yenileme</v>
          </cell>
          <cell r="L1223">
            <v>765</v>
          </cell>
          <cell r="M1223" t="str">
            <v>Direkt</v>
          </cell>
          <cell r="N1223">
            <v>15275.24</v>
          </cell>
        </row>
        <row r="1224">
          <cell r="D1224" t="str">
            <v>Yeni iş</v>
          </cell>
          <cell r="L1224">
            <v>719</v>
          </cell>
          <cell r="M1224" t="str">
            <v>Direkt</v>
          </cell>
          <cell r="N1224">
            <v>667999.98</v>
          </cell>
        </row>
        <row r="1225">
          <cell r="D1225" t="str">
            <v>Yeni iş</v>
          </cell>
          <cell r="L1225">
            <v>760</v>
          </cell>
          <cell r="M1225" t="str">
            <v>Direkt</v>
          </cell>
          <cell r="N1225">
            <v>0</v>
          </cell>
        </row>
        <row r="1226">
          <cell r="D1226" t="str">
            <v>Yeni iş</v>
          </cell>
          <cell r="L1226">
            <v>767</v>
          </cell>
          <cell r="M1226" t="str">
            <v>Direkt</v>
          </cell>
          <cell r="N1226">
            <v>10698682.57</v>
          </cell>
        </row>
        <row r="1227">
          <cell r="D1227" t="str">
            <v>Yeni iş</v>
          </cell>
          <cell r="L1227">
            <v>719</v>
          </cell>
          <cell r="M1227" t="str">
            <v>Direkt</v>
          </cell>
          <cell r="N1227">
            <v>10440.26</v>
          </cell>
        </row>
        <row r="1228">
          <cell r="D1228" t="str">
            <v>Yeni iş</v>
          </cell>
          <cell r="L1228">
            <v>767</v>
          </cell>
          <cell r="M1228" t="str">
            <v>Direkt</v>
          </cell>
          <cell r="N1228">
            <v>258587.11</v>
          </cell>
        </row>
        <row r="1229">
          <cell r="D1229" t="str">
            <v>Yeni iş</v>
          </cell>
          <cell r="L1229">
            <v>767</v>
          </cell>
          <cell r="M1229" t="str">
            <v>Endirekt</v>
          </cell>
          <cell r="N1229">
            <v>31500</v>
          </cell>
        </row>
        <row r="1230">
          <cell r="D1230" t="str">
            <v>Yeni iş</v>
          </cell>
          <cell r="L1230">
            <v>719</v>
          </cell>
          <cell r="M1230" t="str">
            <v>Direkt</v>
          </cell>
          <cell r="N1230">
            <v>0</v>
          </cell>
        </row>
        <row r="1231">
          <cell r="D1231" t="str">
            <v>Yeni iş</v>
          </cell>
          <cell r="L1231">
            <v>767</v>
          </cell>
          <cell r="M1231" t="str">
            <v>Direkt</v>
          </cell>
          <cell r="N1231">
            <v>0</v>
          </cell>
        </row>
        <row r="1232">
          <cell r="D1232" t="str">
            <v>Yeni iş</v>
          </cell>
          <cell r="L1232">
            <v>719</v>
          </cell>
          <cell r="M1232" t="str">
            <v>Direkt</v>
          </cell>
          <cell r="N1232">
            <v>115036.2</v>
          </cell>
        </row>
        <row r="1233">
          <cell r="D1233" t="str">
            <v>Yeni iş</v>
          </cell>
          <cell r="L1233">
            <v>760</v>
          </cell>
          <cell r="M1233" t="str">
            <v>Direkt</v>
          </cell>
          <cell r="N1233">
            <v>0</v>
          </cell>
        </row>
        <row r="1234">
          <cell r="D1234" t="str">
            <v>Yeni iş</v>
          </cell>
          <cell r="L1234">
            <v>766</v>
          </cell>
          <cell r="M1234" t="str">
            <v>Direkt</v>
          </cell>
          <cell r="N1234">
            <v>1234291.6200000001</v>
          </cell>
        </row>
        <row r="1235">
          <cell r="D1235" t="str">
            <v>Yeni iş</v>
          </cell>
          <cell r="L1235">
            <v>719</v>
          </cell>
          <cell r="M1235" t="str">
            <v>Direkt</v>
          </cell>
          <cell r="N1235">
            <v>1060.32</v>
          </cell>
        </row>
        <row r="1236">
          <cell r="D1236" t="str">
            <v>Yeni iş</v>
          </cell>
          <cell r="L1236">
            <v>766</v>
          </cell>
          <cell r="M1236" t="str">
            <v>Direkt</v>
          </cell>
          <cell r="N1236">
            <v>11058.42</v>
          </cell>
        </row>
        <row r="1237">
          <cell r="D1237" t="str">
            <v>Yeni iş</v>
          </cell>
          <cell r="L1237">
            <v>720</v>
          </cell>
          <cell r="M1237" t="str">
            <v>Direkt</v>
          </cell>
          <cell r="N1237">
            <v>5632.13</v>
          </cell>
        </row>
        <row r="1238">
          <cell r="D1238" t="str">
            <v>Yeni iş</v>
          </cell>
          <cell r="L1238">
            <v>724</v>
          </cell>
          <cell r="M1238" t="str">
            <v>Direkt</v>
          </cell>
          <cell r="N1238">
            <v>16967.78</v>
          </cell>
        </row>
        <row r="1239">
          <cell r="D1239" t="str">
            <v>Yeni iş</v>
          </cell>
          <cell r="L1239">
            <v>750</v>
          </cell>
          <cell r="M1239" t="str">
            <v>Direkt</v>
          </cell>
          <cell r="N1239">
            <v>2858633.97</v>
          </cell>
        </row>
        <row r="1240">
          <cell r="D1240" t="str">
            <v>Yeni iş</v>
          </cell>
          <cell r="L1240">
            <v>760</v>
          </cell>
          <cell r="M1240" t="str">
            <v>Direkt</v>
          </cell>
          <cell r="N1240">
            <v>57275.76</v>
          </cell>
        </row>
        <row r="1241">
          <cell r="D1241" t="str">
            <v>Yeni iş</v>
          </cell>
          <cell r="L1241">
            <v>720</v>
          </cell>
          <cell r="M1241" t="str">
            <v>Direkt</v>
          </cell>
          <cell r="N1241">
            <v>2079.0700000000002</v>
          </cell>
        </row>
        <row r="1242">
          <cell r="D1242" t="str">
            <v>Yeni iş</v>
          </cell>
          <cell r="L1242">
            <v>724</v>
          </cell>
          <cell r="M1242" t="str">
            <v>Direkt</v>
          </cell>
          <cell r="N1242">
            <v>6282.47</v>
          </cell>
        </row>
        <row r="1243">
          <cell r="D1243" t="str">
            <v>Yeni iş</v>
          </cell>
          <cell r="L1243">
            <v>750</v>
          </cell>
          <cell r="M1243" t="str">
            <v>Direkt</v>
          </cell>
          <cell r="N1243">
            <v>437417.93</v>
          </cell>
        </row>
        <row r="1244">
          <cell r="D1244" t="str">
            <v>Yeni iş</v>
          </cell>
          <cell r="L1244">
            <v>760</v>
          </cell>
          <cell r="M1244" t="str">
            <v>Direkt</v>
          </cell>
          <cell r="N1244">
            <v>40114.74</v>
          </cell>
        </row>
        <row r="1245">
          <cell r="D1245" t="str">
            <v>Yeni iş</v>
          </cell>
          <cell r="L1245">
            <v>750</v>
          </cell>
          <cell r="M1245" t="str">
            <v>Direkt</v>
          </cell>
          <cell r="N1245">
            <v>325570.92</v>
          </cell>
        </row>
        <row r="1246">
          <cell r="D1246" t="str">
            <v>Yeni iş</v>
          </cell>
          <cell r="L1246">
            <v>760</v>
          </cell>
          <cell r="M1246" t="str">
            <v>Direkt</v>
          </cell>
          <cell r="N1246">
            <v>878.59</v>
          </cell>
        </row>
        <row r="1247">
          <cell r="D1247" t="str">
            <v>Yenileme</v>
          </cell>
          <cell r="L1247">
            <v>720</v>
          </cell>
          <cell r="M1247" t="str">
            <v>Direkt</v>
          </cell>
          <cell r="N1247">
            <v>25.04</v>
          </cell>
        </row>
        <row r="1248">
          <cell r="D1248" t="str">
            <v>Yenileme</v>
          </cell>
          <cell r="L1248">
            <v>724</v>
          </cell>
          <cell r="M1248" t="str">
            <v>Direkt</v>
          </cell>
          <cell r="N1248">
            <v>75.08</v>
          </cell>
        </row>
        <row r="1249">
          <cell r="D1249" t="str">
            <v>Yenileme</v>
          </cell>
          <cell r="L1249">
            <v>750</v>
          </cell>
          <cell r="M1249" t="str">
            <v>Direkt</v>
          </cell>
          <cell r="N1249">
            <v>84645.78</v>
          </cell>
        </row>
        <row r="1250">
          <cell r="D1250" t="str">
            <v>Yenileme</v>
          </cell>
          <cell r="L1250">
            <v>760</v>
          </cell>
          <cell r="M1250" t="str">
            <v>Direkt</v>
          </cell>
          <cell r="N1250">
            <v>4788.2</v>
          </cell>
        </row>
        <row r="1251">
          <cell r="D1251" t="str">
            <v>Yenileme</v>
          </cell>
          <cell r="L1251">
            <v>720</v>
          </cell>
          <cell r="M1251" t="str">
            <v>Direkt</v>
          </cell>
          <cell r="N1251">
            <v>47.68</v>
          </cell>
        </row>
        <row r="1252">
          <cell r="D1252" t="str">
            <v>Yenileme</v>
          </cell>
          <cell r="L1252">
            <v>724</v>
          </cell>
          <cell r="M1252" t="str">
            <v>Direkt</v>
          </cell>
          <cell r="N1252">
            <v>142.86000000000001</v>
          </cell>
        </row>
        <row r="1253">
          <cell r="D1253" t="str">
            <v>Yenileme</v>
          </cell>
          <cell r="L1253">
            <v>750</v>
          </cell>
          <cell r="M1253" t="str">
            <v>Direkt</v>
          </cell>
          <cell r="N1253">
            <v>5766.45</v>
          </cell>
        </row>
        <row r="1254">
          <cell r="D1254" t="str">
            <v>Yenileme</v>
          </cell>
          <cell r="L1254">
            <v>760</v>
          </cell>
          <cell r="M1254" t="str">
            <v>Direkt</v>
          </cell>
          <cell r="N1254">
            <v>409.18</v>
          </cell>
        </row>
        <row r="1255">
          <cell r="D1255" t="str">
            <v>Yenileme</v>
          </cell>
          <cell r="L1255">
            <v>750</v>
          </cell>
          <cell r="M1255" t="str">
            <v>Direkt</v>
          </cell>
          <cell r="N1255">
            <v>6432.09</v>
          </cell>
        </row>
        <row r="1256">
          <cell r="D1256" t="str">
            <v>Yenileme</v>
          </cell>
          <cell r="L1256">
            <v>760</v>
          </cell>
          <cell r="M1256" t="str">
            <v>Direkt</v>
          </cell>
          <cell r="N1256">
            <v>16.79</v>
          </cell>
        </row>
        <row r="1257">
          <cell r="D1257" t="str">
            <v>Yeni iş</v>
          </cell>
          <cell r="L1257">
            <v>720</v>
          </cell>
          <cell r="M1257" t="str">
            <v>Direkt</v>
          </cell>
          <cell r="N1257">
            <v>22.59</v>
          </cell>
        </row>
        <row r="1258">
          <cell r="D1258" t="str">
            <v>Yeni iş</v>
          </cell>
          <cell r="L1258">
            <v>724</v>
          </cell>
          <cell r="M1258" t="str">
            <v>Direkt</v>
          </cell>
          <cell r="N1258">
            <v>97.76</v>
          </cell>
        </row>
        <row r="1259">
          <cell r="D1259" t="str">
            <v>Yeni iş</v>
          </cell>
          <cell r="L1259">
            <v>750</v>
          </cell>
          <cell r="M1259" t="str">
            <v>Direkt</v>
          </cell>
          <cell r="N1259">
            <v>-1011823.49</v>
          </cell>
        </row>
        <row r="1260">
          <cell r="D1260" t="str">
            <v>Yeni iş</v>
          </cell>
          <cell r="L1260">
            <v>760</v>
          </cell>
          <cell r="M1260" t="str">
            <v>Direkt</v>
          </cell>
          <cell r="N1260">
            <v>-6415.7</v>
          </cell>
        </row>
        <row r="1261">
          <cell r="D1261" t="str">
            <v>Yeni iş</v>
          </cell>
          <cell r="L1261">
            <v>720</v>
          </cell>
          <cell r="M1261" t="str">
            <v>Direkt</v>
          </cell>
          <cell r="N1261">
            <v>5.01</v>
          </cell>
        </row>
        <row r="1262">
          <cell r="D1262" t="str">
            <v>Yeni iş</v>
          </cell>
          <cell r="L1262">
            <v>724</v>
          </cell>
          <cell r="M1262" t="str">
            <v>Direkt</v>
          </cell>
          <cell r="N1262">
            <v>15.02</v>
          </cell>
        </row>
        <row r="1263">
          <cell r="D1263" t="str">
            <v>Yeni iş</v>
          </cell>
          <cell r="L1263">
            <v>750</v>
          </cell>
          <cell r="M1263" t="str">
            <v>Direkt</v>
          </cell>
          <cell r="N1263">
            <v>165.99</v>
          </cell>
        </row>
        <row r="1264">
          <cell r="D1264" t="str">
            <v>Yeni iş</v>
          </cell>
          <cell r="L1264">
            <v>760</v>
          </cell>
          <cell r="M1264" t="str">
            <v>Direkt</v>
          </cell>
          <cell r="N1264">
            <v>83.98</v>
          </cell>
        </row>
        <row r="1265">
          <cell r="D1265" t="str">
            <v>Yenileme</v>
          </cell>
          <cell r="L1265">
            <v>750</v>
          </cell>
          <cell r="M1265" t="str">
            <v>Direkt</v>
          </cell>
          <cell r="N1265">
            <v>369.02</v>
          </cell>
        </row>
        <row r="1266">
          <cell r="D1266" t="str">
            <v>Yenileme</v>
          </cell>
          <cell r="L1266">
            <v>760</v>
          </cell>
          <cell r="M1266" t="str">
            <v>Direkt</v>
          </cell>
          <cell r="N1266">
            <v>1</v>
          </cell>
        </row>
        <row r="1267">
          <cell r="D1267" t="str">
            <v>Yeni iş</v>
          </cell>
          <cell r="L1267">
            <v>720</v>
          </cell>
          <cell r="M1267" t="str">
            <v>Direkt</v>
          </cell>
          <cell r="N1267">
            <v>-2.5</v>
          </cell>
        </row>
        <row r="1268">
          <cell r="D1268" t="str">
            <v>Yeni iş</v>
          </cell>
          <cell r="L1268">
            <v>724</v>
          </cell>
          <cell r="M1268" t="str">
            <v>Direkt</v>
          </cell>
          <cell r="N1268">
            <v>-7.5</v>
          </cell>
        </row>
        <row r="1269">
          <cell r="D1269" t="str">
            <v>Yeni iş</v>
          </cell>
          <cell r="L1269">
            <v>750</v>
          </cell>
          <cell r="M1269" t="str">
            <v>Direkt</v>
          </cell>
          <cell r="N1269">
            <v>-3507715.13</v>
          </cell>
        </row>
        <row r="1270">
          <cell r="D1270" t="str">
            <v>Yeni iş</v>
          </cell>
          <cell r="L1270">
            <v>760</v>
          </cell>
          <cell r="M1270" t="str">
            <v>Direkt</v>
          </cell>
          <cell r="N1270">
            <v>-64.87</v>
          </cell>
        </row>
        <row r="1271">
          <cell r="D1271" t="str">
            <v>Yeni iş</v>
          </cell>
          <cell r="L1271">
            <v>750</v>
          </cell>
          <cell r="M1271" t="str">
            <v>Direkt</v>
          </cell>
          <cell r="N1271">
            <v>267606.08</v>
          </cell>
        </row>
        <row r="1272">
          <cell r="D1272" t="str">
            <v>Yeni iş</v>
          </cell>
          <cell r="L1272">
            <v>750</v>
          </cell>
          <cell r="M1272" t="str">
            <v>Direkt</v>
          </cell>
          <cell r="N1272">
            <v>12066.47</v>
          </cell>
        </row>
        <row r="1273">
          <cell r="D1273" t="str">
            <v>Yeni iş</v>
          </cell>
          <cell r="L1273">
            <v>750</v>
          </cell>
          <cell r="M1273" t="str">
            <v>Direkt</v>
          </cell>
          <cell r="N1273">
            <v>0</v>
          </cell>
        </row>
        <row r="1274">
          <cell r="D1274" t="str">
            <v>Yeni iş</v>
          </cell>
          <cell r="L1274">
            <v>731</v>
          </cell>
          <cell r="M1274" t="str">
            <v>Direkt</v>
          </cell>
          <cell r="N1274">
            <v>31524.19</v>
          </cell>
        </row>
        <row r="1275">
          <cell r="D1275" t="str">
            <v>Yenileme</v>
          </cell>
          <cell r="L1275">
            <v>731</v>
          </cell>
          <cell r="M1275" t="str">
            <v>Direkt</v>
          </cell>
          <cell r="N1275">
            <v>3413.71</v>
          </cell>
        </row>
        <row r="1276">
          <cell r="D1276" t="str">
            <v>Yeni iş</v>
          </cell>
          <cell r="L1276">
            <v>730</v>
          </cell>
          <cell r="M1276" t="str">
            <v>Direkt</v>
          </cell>
          <cell r="N1276">
            <v>617460.22</v>
          </cell>
        </row>
        <row r="1277">
          <cell r="D1277" t="str">
            <v>Yenileme</v>
          </cell>
          <cell r="L1277">
            <v>730</v>
          </cell>
          <cell r="M1277" t="str">
            <v>Direkt</v>
          </cell>
          <cell r="N1277">
            <v>572484.84</v>
          </cell>
        </row>
        <row r="1278">
          <cell r="D1278" t="str">
            <v>Yeni iş</v>
          </cell>
          <cell r="L1278">
            <v>730</v>
          </cell>
          <cell r="M1278" t="str">
            <v>Direkt</v>
          </cell>
          <cell r="N1278">
            <v>2595</v>
          </cell>
        </row>
        <row r="1279">
          <cell r="D1279" t="str">
            <v>Yenileme</v>
          </cell>
          <cell r="L1279">
            <v>730</v>
          </cell>
          <cell r="M1279" t="str">
            <v>Direkt</v>
          </cell>
          <cell r="N1279">
            <v>600</v>
          </cell>
        </row>
        <row r="1280">
          <cell r="D1280" t="str">
            <v>Yeni iş</v>
          </cell>
          <cell r="L1280">
            <v>719</v>
          </cell>
          <cell r="M1280" t="str">
            <v>Direkt</v>
          </cell>
          <cell r="N1280">
            <v>1926611.58</v>
          </cell>
        </row>
        <row r="1281">
          <cell r="D1281" t="str">
            <v>Yenileme</v>
          </cell>
          <cell r="L1281">
            <v>719</v>
          </cell>
          <cell r="M1281" t="str">
            <v>Direkt</v>
          </cell>
          <cell r="N1281">
            <v>24199.53</v>
          </cell>
        </row>
        <row r="1282">
          <cell r="D1282" t="str">
            <v>Yeni iş</v>
          </cell>
          <cell r="L1282">
            <v>719</v>
          </cell>
          <cell r="M1282" t="str">
            <v>Direkt</v>
          </cell>
          <cell r="N1282">
            <v>374814.53</v>
          </cell>
        </row>
        <row r="1283">
          <cell r="D1283" t="str">
            <v>Yeni iş</v>
          </cell>
          <cell r="L1283">
            <v>771</v>
          </cell>
          <cell r="M1283" t="str">
            <v>Direkt</v>
          </cell>
          <cell r="N1283">
            <v>11499</v>
          </cell>
        </row>
        <row r="1284">
          <cell r="D1284" t="str">
            <v>Yenileme</v>
          </cell>
          <cell r="L1284">
            <v>771</v>
          </cell>
          <cell r="M1284" t="str">
            <v>Direkt</v>
          </cell>
          <cell r="N1284">
            <v>42715.07</v>
          </cell>
        </row>
        <row r="1285">
          <cell r="D1285" t="str">
            <v>Yeni iş</v>
          </cell>
          <cell r="L1285">
            <v>720</v>
          </cell>
          <cell r="M1285" t="str">
            <v>Direkt</v>
          </cell>
          <cell r="N1285">
            <v>738522.59</v>
          </cell>
        </row>
        <row r="1286">
          <cell r="D1286" t="str">
            <v>Yenileme</v>
          </cell>
          <cell r="L1286">
            <v>720</v>
          </cell>
          <cell r="M1286" t="str">
            <v>Direkt</v>
          </cell>
          <cell r="N1286">
            <v>914241.56</v>
          </cell>
        </row>
        <row r="1287">
          <cell r="D1287" t="str">
            <v>Yeni iş</v>
          </cell>
          <cell r="L1287">
            <v>720</v>
          </cell>
          <cell r="M1287" t="str">
            <v>Direkt</v>
          </cell>
          <cell r="N1287">
            <v>5067199.33</v>
          </cell>
        </row>
        <row r="1288">
          <cell r="D1288" t="str">
            <v>Yeni iş</v>
          </cell>
          <cell r="L1288">
            <v>733</v>
          </cell>
          <cell r="M1288" t="str">
            <v>Direkt</v>
          </cell>
          <cell r="N1288">
            <v>90870.399999999994</v>
          </cell>
        </row>
        <row r="1289">
          <cell r="D1289" t="str">
            <v>Yenileme</v>
          </cell>
          <cell r="L1289">
            <v>733</v>
          </cell>
          <cell r="M1289" t="str">
            <v>Direkt</v>
          </cell>
          <cell r="N1289">
            <v>113452.96</v>
          </cell>
        </row>
        <row r="1290">
          <cell r="D1290" t="str">
            <v>Yeni iş</v>
          </cell>
          <cell r="L1290">
            <v>733</v>
          </cell>
          <cell r="M1290" t="str">
            <v>Direkt</v>
          </cell>
          <cell r="N1290">
            <v>733653.17</v>
          </cell>
        </row>
        <row r="1291">
          <cell r="D1291" t="str">
            <v>Yenileme</v>
          </cell>
          <cell r="L1291">
            <v>733</v>
          </cell>
          <cell r="M1291" t="str">
            <v>Direkt</v>
          </cell>
          <cell r="N1291">
            <v>65997.5</v>
          </cell>
        </row>
        <row r="1292">
          <cell r="D1292" t="str">
            <v>Yeni iş</v>
          </cell>
          <cell r="L1292">
            <v>733</v>
          </cell>
          <cell r="M1292" t="str">
            <v>Direkt</v>
          </cell>
          <cell r="N1292">
            <v>0</v>
          </cell>
        </row>
        <row r="1293">
          <cell r="D1293" t="str">
            <v>Yenileme</v>
          </cell>
          <cell r="L1293">
            <v>733</v>
          </cell>
          <cell r="M1293" t="str">
            <v>Direkt</v>
          </cell>
          <cell r="N1293">
            <v>10000</v>
          </cell>
        </row>
        <row r="1294">
          <cell r="D1294" t="str">
            <v>Yeni iş</v>
          </cell>
          <cell r="L1294">
            <v>733</v>
          </cell>
          <cell r="M1294" t="str">
            <v>Direkt</v>
          </cell>
          <cell r="N1294">
            <v>505660.45</v>
          </cell>
        </row>
        <row r="1295">
          <cell r="D1295" t="str">
            <v>Yenileme</v>
          </cell>
          <cell r="L1295">
            <v>733</v>
          </cell>
          <cell r="M1295" t="str">
            <v>Direkt</v>
          </cell>
          <cell r="N1295">
            <v>290231.8</v>
          </cell>
        </row>
        <row r="1296">
          <cell r="D1296" t="str">
            <v>Yeni iş</v>
          </cell>
          <cell r="L1296">
            <v>733</v>
          </cell>
          <cell r="M1296" t="str">
            <v>Direkt</v>
          </cell>
          <cell r="N1296">
            <v>7892.51</v>
          </cell>
        </row>
        <row r="1297">
          <cell r="D1297" t="str">
            <v>Yenileme</v>
          </cell>
          <cell r="L1297">
            <v>733</v>
          </cell>
          <cell r="M1297" t="str">
            <v>Direkt</v>
          </cell>
          <cell r="N1297">
            <v>14563.03</v>
          </cell>
        </row>
        <row r="1298">
          <cell r="D1298" t="str">
            <v>Yeni iş</v>
          </cell>
          <cell r="L1298">
            <v>771</v>
          </cell>
          <cell r="M1298" t="str">
            <v>Direkt</v>
          </cell>
          <cell r="N1298">
            <v>4738.0600000000004</v>
          </cell>
        </row>
        <row r="1299">
          <cell r="D1299" t="str">
            <v>Yeni iş</v>
          </cell>
          <cell r="L1299">
            <v>759</v>
          </cell>
          <cell r="M1299" t="str">
            <v>Direkt</v>
          </cell>
          <cell r="N1299">
            <v>23577.75</v>
          </cell>
        </row>
        <row r="1300">
          <cell r="D1300" t="str">
            <v>Yenileme</v>
          </cell>
          <cell r="L1300">
            <v>759</v>
          </cell>
          <cell r="M1300" t="str">
            <v>Direkt</v>
          </cell>
          <cell r="N1300">
            <v>1444658.96</v>
          </cell>
        </row>
        <row r="1301">
          <cell r="D1301" t="str">
            <v>Yeni iş</v>
          </cell>
          <cell r="L1301">
            <v>720</v>
          </cell>
          <cell r="M1301" t="str">
            <v>Direkt</v>
          </cell>
          <cell r="N1301">
            <v>1080</v>
          </cell>
        </row>
        <row r="1302">
          <cell r="D1302" t="str">
            <v>Yeni iş</v>
          </cell>
          <cell r="L1302">
            <v>750</v>
          </cell>
          <cell r="M1302" t="str">
            <v>Direkt</v>
          </cell>
          <cell r="N1302">
            <v>1080</v>
          </cell>
        </row>
        <row r="1303">
          <cell r="D1303" t="str">
            <v>Yeni iş</v>
          </cell>
          <cell r="L1303">
            <v>780</v>
          </cell>
          <cell r="M1303" t="str">
            <v>Direkt</v>
          </cell>
          <cell r="N1303">
            <v>15120</v>
          </cell>
        </row>
        <row r="1304">
          <cell r="D1304" t="str">
            <v>Yenileme</v>
          </cell>
          <cell r="L1304">
            <v>720</v>
          </cell>
          <cell r="M1304" t="str">
            <v>Direkt</v>
          </cell>
          <cell r="N1304">
            <v>697.8</v>
          </cell>
        </row>
        <row r="1305">
          <cell r="D1305" t="str">
            <v>Yenileme</v>
          </cell>
          <cell r="L1305">
            <v>750</v>
          </cell>
          <cell r="M1305" t="str">
            <v>Direkt</v>
          </cell>
          <cell r="N1305">
            <v>697.8</v>
          </cell>
        </row>
        <row r="1306">
          <cell r="D1306" t="str">
            <v>Yenileme</v>
          </cell>
          <cell r="L1306">
            <v>780</v>
          </cell>
          <cell r="M1306" t="str">
            <v>Direkt</v>
          </cell>
          <cell r="N1306">
            <v>9770.2999999999993</v>
          </cell>
        </row>
        <row r="1307">
          <cell r="D1307" t="str">
            <v>Yeni iş</v>
          </cell>
          <cell r="L1307">
            <v>720</v>
          </cell>
          <cell r="M1307" t="str">
            <v>Direkt</v>
          </cell>
          <cell r="N1307">
            <v>20</v>
          </cell>
        </row>
        <row r="1308">
          <cell r="D1308" t="str">
            <v>Yeni iş</v>
          </cell>
          <cell r="L1308">
            <v>750</v>
          </cell>
          <cell r="M1308" t="str">
            <v>Direkt</v>
          </cell>
          <cell r="N1308">
            <v>20</v>
          </cell>
        </row>
        <row r="1309">
          <cell r="D1309" t="str">
            <v>Yeni iş</v>
          </cell>
          <cell r="L1309">
            <v>780</v>
          </cell>
          <cell r="M1309" t="str">
            <v>Direkt</v>
          </cell>
          <cell r="N1309">
            <v>280</v>
          </cell>
        </row>
        <row r="1310">
          <cell r="D1310" t="str">
            <v>Yenileme</v>
          </cell>
          <cell r="L1310">
            <v>720</v>
          </cell>
          <cell r="M1310" t="str">
            <v>Direkt</v>
          </cell>
          <cell r="N1310">
            <v>40</v>
          </cell>
        </row>
        <row r="1311">
          <cell r="D1311" t="str">
            <v>Yenileme</v>
          </cell>
          <cell r="L1311">
            <v>750</v>
          </cell>
          <cell r="M1311" t="str">
            <v>Direkt</v>
          </cell>
          <cell r="N1311">
            <v>40</v>
          </cell>
        </row>
        <row r="1312">
          <cell r="D1312" t="str">
            <v>Yenileme</v>
          </cell>
          <cell r="L1312">
            <v>780</v>
          </cell>
          <cell r="M1312" t="str">
            <v>Direkt</v>
          </cell>
          <cell r="N1312">
            <v>560</v>
          </cell>
        </row>
        <row r="1313">
          <cell r="D1313" t="str">
            <v>Yeni iş</v>
          </cell>
          <cell r="L1313">
            <v>780</v>
          </cell>
          <cell r="M1313" t="str">
            <v>Direkt</v>
          </cell>
          <cell r="N1313">
            <v>25809.55</v>
          </cell>
        </row>
        <row r="1314">
          <cell r="D1314" t="str">
            <v>Yeni iş</v>
          </cell>
          <cell r="L1314">
            <v>750</v>
          </cell>
          <cell r="M1314" t="str">
            <v>Direkt</v>
          </cell>
          <cell r="N1314">
            <v>0</v>
          </cell>
        </row>
        <row r="1315">
          <cell r="D1315" t="str">
            <v>Yeni iş</v>
          </cell>
          <cell r="L1315">
            <v>750</v>
          </cell>
          <cell r="M1315" t="str">
            <v>Direkt</v>
          </cell>
          <cell r="N1315">
            <v>169375.48</v>
          </cell>
        </row>
        <row r="1316">
          <cell r="D1316" t="str">
            <v>Yenileme</v>
          </cell>
          <cell r="L1316">
            <v>750</v>
          </cell>
          <cell r="M1316" t="str">
            <v>Direkt</v>
          </cell>
          <cell r="N1316">
            <v>295.24</v>
          </cell>
        </row>
        <row r="1317">
          <cell r="D1317" t="str">
            <v>Yeni iş</v>
          </cell>
          <cell r="L1317">
            <v>750</v>
          </cell>
          <cell r="M1317" t="str">
            <v>Direkt</v>
          </cell>
          <cell r="N1317">
            <v>295.24</v>
          </cell>
        </row>
        <row r="1318">
          <cell r="D1318" t="str">
            <v>Yeni iş</v>
          </cell>
          <cell r="L1318">
            <v>786</v>
          </cell>
          <cell r="M1318" t="str">
            <v>Direkt</v>
          </cell>
          <cell r="N1318">
            <v>728794.76835000003</v>
          </cell>
        </row>
        <row r="1319">
          <cell r="D1319" t="str">
            <v>Yenileme</v>
          </cell>
          <cell r="L1319">
            <v>786</v>
          </cell>
          <cell r="M1319" t="str">
            <v>Direkt</v>
          </cell>
          <cell r="N1319">
            <v>2404.7800000000002</v>
          </cell>
        </row>
        <row r="1320">
          <cell r="D1320" t="str">
            <v>Yeni iş</v>
          </cell>
          <cell r="L1320">
            <v>786</v>
          </cell>
          <cell r="M1320" t="str">
            <v>Direkt</v>
          </cell>
          <cell r="N1320">
            <v>2952.5535</v>
          </cell>
        </row>
        <row r="1321">
          <cell r="D1321" t="str">
            <v>Yeni iş</v>
          </cell>
          <cell r="L1321">
            <v>786</v>
          </cell>
          <cell r="M1321" t="str">
            <v>Direkt</v>
          </cell>
          <cell r="N1321">
            <v>4709.8</v>
          </cell>
        </row>
        <row r="1322">
          <cell r="D1322" t="str">
            <v>Yeni iş</v>
          </cell>
          <cell r="L1322">
            <v>784</v>
          </cell>
          <cell r="M1322" t="str">
            <v>Direkt</v>
          </cell>
          <cell r="N1322">
            <v>-15</v>
          </cell>
        </row>
        <row r="1323">
          <cell r="D1323" t="str">
            <v>Yeni iş</v>
          </cell>
          <cell r="L1323">
            <v>90601</v>
          </cell>
          <cell r="M1323" t="str">
            <v>Direkt</v>
          </cell>
          <cell r="N1323">
            <v>426608.24</v>
          </cell>
        </row>
        <row r="1324">
          <cell r="D1324" t="str">
            <v>Yeni iş</v>
          </cell>
          <cell r="L1324">
            <v>784</v>
          </cell>
          <cell r="M1324" t="str">
            <v>Direkt</v>
          </cell>
          <cell r="N1324">
            <v>-432.69</v>
          </cell>
        </row>
        <row r="1325">
          <cell r="D1325" t="str">
            <v>Yeni iş</v>
          </cell>
          <cell r="L1325">
            <v>90602</v>
          </cell>
          <cell r="M1325" t="str">
            <v>Direkt</v>
          </cell>
          <cell r="N1325">
            <v>68132190.989999995</v>
          </cell>
        </row>
        <row r="1326">
          <cell r="D1326" t="str">
            <v>Yeni iş</v>
          </cell>
          <cell r="L1326">
            <v>90602</v>
          </cell>
          <cell r="M1326" t="str">
            <v>Direkt</v>
          </cell>
          <cell r="N1326">
            <v>38880628.369999997</v>
          </cell>
        </row>
        <row r="1327">
          <cell r="D1327" t="str">
            <v>Yeni iş</v>
          </cell>
          <cell r="L1327">
            <v>784</v>
          </cell>
          <cell r="M1327" t="str">
            <v>Direkt</v>
          </cell>
          <cell r="N1327">
            <v>-662</v>
          </cell>
        </row>
        <row r="1328">
          <cell r="D1328" t="str">
            <v>Yeni iş</v>
          </cell>
          <cell r="L1328">
            <v>90602</v>
          </cell>
          <cell r="M1328" t="str">
            <v>Direkt</v>
          </cell>
          <cell r="N1328">
            <v>3530528.48</v>
          </cell>
        </row>
        <row r="1329">
          <cell r="D1329" t="str">
            <v>Yeni iş</v>
          </cell>
          <cell r="L1329">
            <v>90602</v>
          </cell>
          <cell r="M1329" t="str">
            <v>Direkt</v>
          </cell>
          <cell r="N1329">
            <v>420075.95</v>
          </cell>
        </row>
        <row r="1330">
          <cell r="D1330" t="str">
            <v>Yeni iş</v>
          </cell>
          <cell r="L1330">
            <v>90602</v>
          </cell>
          <cell r="M1330" t="str">
            <v>Direkt</v>
          </cell>
          <cell r="N1330">
            <v>542379.38</v>
          </cell>
        </row>
        <row r="1331">
          <cell r="D1331" t="str">
            <v>Yeni iş</v>
          </cell>
          <cell r="L1331">
            <v>90602</v>
          </cell>
          <cell r="M1331" t="str">
            <v>Direkt</v>
          </cell>
          <cell r="N1331">
            <v>1823100</v>
          </cell>
        </row>
        <row r="1332">
          <cell r="D1332" t="str">
            <v>Yenileme</v>
          </cell>
          <cell r="L1332">
            <v>785</v>
          </cell>
          <cell r="M1332" t="str">
            <v>Direkt</v>
          </cell>
          <cell r="N1332">
            <v>0</v>
          </cell>
        </row>
        <row r="1333">
          <cell r="D1333" t="str">
            <v>Yenileme</v>
          </cell>
          <cell r="L1333">
            <v>90601</v>
          </cell>
          <cell r="M1333" t="str">
            <v>Direkt</v>
          </cell>
          <cell r="N1333">
            <v>245397.62</v>
          </cell>
        </row>
        <row r="1334">
          <cell r="D1334" t="str">
            <v>Yenileme</v>
          </cell>
          <cell r="L1334">
            <v>90601</v>
          </cell>
          <cell r="M1334" t="str">
            <v>Direkt</v>
          </cell>
          <cell r="N1334">
            <v>29313.439999999999</v>
          </cell>
        </row>
        <row r="1335">
          <cell r="D1335" t="str">
            <v>Yenileme</v>
          </cell>
          <cell r="L1335">
            <v>784</v>
          </cell>
          <cell r="M1335" t="str">
            <v>Direkt</v>
          </cell>
          <cell r="N1335">
            <v>15</v>
          </cell>
        </row>
        <row r="1336">
          <cell r="D1336" t="str">
            <v>Yenileme</v>
          </cell>
          <cell r="L1336">
            <v>90602</v>
          </cell>
          <cell r="M1336" t="str">
            <v>Direkt</v>
          </cell>
          <cell r="N1336">
            <v>26703453.18</v>
          </cell>
        </row>
        <row r="1337">
          <cell r="D1337" t="str">
            <v>Yenileme</v>
          </cell>
          <cell r="L1337">
            <v>90602</v>
          </cell>
          <cell r="M1337" t="str">
            <v>Direkt</v>
          </cell>
          <cell r="N1337">
            <v>8896064.3300000001</v>
          </cell>
        </row>
        <row r="1338">
          <cell r="D1338" t="str">
            <v>Yenileme</v>
          </cell>
          <cell r="L1338">
            <v>90602</v>
          </cell>
          <cell r="M1338" t="str">
            <v>Direkt</v>
          </cell>
          <cell r="N1338">
            <v>1499122.46</v>
          </cell>
        </row>
        <row r="1339">
          <cell r="D1339" t="str">
            <v>Yenileme</v>
          </cell>
          <cell r="L1339">
            <v>90602</v>
          </cell>
          <cell r="M1339" t="str">
            <v>Direkt</v>
          </cell>
          <cell r="N1339">
            <v>4299803.8099999996</v>
          </cell>
        </row>
        <row r="1340">
          <cell r="D1340" t="str">
            <v>Yenileme</v>
          </cell>
          <cell r="L1340">
            <v>90602</v>
          </cell>
          <cell r="M1340" t="str">
            <v>Direkt</v>
          </cell>
          <cell r="N1340">
            <v>106951.64</v>
          </cell>
        </row>
        <row r="1341">
          <cell r="D1341" t="str">
            <v>Yenileme</v>
          </cell>
          <cell r="L1341">
            <v>90602</v>
          </cell>
          <cell r="M1341" t="str">
            <v>Direkt</v>
          </cell>
          <cell r="N1341">
            <v>54602.61</v>
          </cell>
        </row>
        <row r="1342">
          <cell r="D1342" t="str">
            <v>Yenileme</v>
          </cell>
          <cell r="L1342">
            <v>90602</v>
          </cell>
          <cell r="M1342" t="str">
            <v>Direkt</v>
          </cell>
          <cell r="N1342">
            <v>1035448.48</v>
          </cell>
        </row>
        <row r="1343">
          <cell r="D1343" t="str">
            <v>Yeni iş</v>
          </cell>
          <cell r="L1343">
            <v>90601</v>
          </cell>
          <cell r="M1343" t="str">
            <v>Direkt</v>
          </cell>
          <cell r="N1343">
            <v>4677.09</v>
          </cell>
        </row>
        <row r="1344">
          <cell r="D1344" t="str">
            <v>Yeni iş</v>
          </cell>
          <cell r="L1344">
            <v>90602</v>
          </cell>
          <cell r="M1344" t="str">
            <v>Direkt</v>
          </cell>
          <cell r="N1344">
            <v>1509060.34</v>
          </cell>
        </row>
        <row r="1345">
          <cell r="D1345" t="str">
            <v>Yeni iş</v>
          </cell>
          <cell r="L1345">
            <v>90602</v>
          </cell>
          <cell r="M1345" t="str">
            <v>Direkt</v>
          </cell>
          <cell r="N1345">
            <v>26821462.210000001</v>
          </cell>
        </row>
        <row r="1346">
          <cell r="D1346" t="str">
            <v>Yeni iş</v>
          </cell>
          <cell r="L1346">
            <v>90602</v>
          </cell>
          <cell r="M1346" t="str">
            <v>Direkt</v>
          </cell>
          <cell r="N1346">
            <v>107041.15</v>
          </cell>
        </row>
        <row r="1347">
          <cell r="D1347" t="str">
            <v>Yeni iş</v>
          </cell>
          <cell r="L1347">
            <v>90602</v>
          </cell>
          <cell r="M1347" t="str">
            <v>Direkt</v>
          </cell>
          <cell r="N1347">
            <v>4913503.55</v>
          </cell>
        </row>
        <row r="1348">
          <cell r="D1348" t="str">
            <v>Yeni iş</v>
          </cell>
          <cell r="L1348">
            <v>90602</v>
          </cell>
          <cell r="M1348" t="str">
            <v>Direkt</v>
          </cell>
          <cell r="N1348">
            <v>41738.839999999997</v>
          </cell>
        </row>
        <row r="1349">
          <cell r="D1349" t="str">
            <v>Yeni iş</v>
          </cell>
          <cell r="L1349">
            <v>90602</v>
          </cell>
          <cell r="M1349" t="str">
            <v>Direkt</v>
          </cell>
          <cell r="N1349">
            <v>27115.83</v>
          </cell>
        </row>
        <row r="1350">
          <cell r="D1350" t="str">
            <v>Yenileme</v>
          </cell>
          <cell r="L1350">
            <v>90602</v>
          </cell>
          <cell r="M1350" t="str">
            <v>Direkt</v>
          </cell>
          <cell r="N1350">
            <v>1139837.53</v>
          </cell>
        </row>
        <row r="1351">
          <cell r="D1351" t="str">
            <v>Yenileme</v>
          </cell>
          <cell r="L1351">
            <v>90602</v>
          </cell>
          <cell r="M1351" t="str">
            <v>Direkt</v>
          </cell>
          <cell r="N1351">
            <v>3142406.91</v>
          </cell>
        </row>
        <row r="1352">
          <cell r="D1352" t="str">
            <v>Yenileme</v>
          </cell>
          <cell r="L1352">
            <v>90602</v>
          </cell>
          <cell r="M1352" t="str">
            <v>Direkt</v>
          </cell>
          <cell r="N1352">
            <v>11904.26</v>
          </cell>
        </row>
        <row r="1353">
          <cell r="D1353" t="str">
            <v>Yenileme</v>
          </cell>
          <cell r="L1353">
            <v>90602</v>
          </cell>
          <cell r="M1353" t="str">
            <v>Direkt</v>
          </cell>
          <cell r="N1353">
            <v>2136365.1800000002</v>
          </cell>
        </row>
        <row r="1354">
          <cell r="D1354" t="str">
            <v>Yenileme</v>
          </cell>
          <cell r="L1354">
            <v>90602</v>
          </cell>
          <cell r="M1354" t="str">
            <v>Direkt</v>
          </cell>
          <cell r="N1354">
            <v>17859.75</v>
          </cell>
        </row>
        <row r="1355">
          <cell r="D1355" t="str">
            <v>Yeni iş</v>
          </cell>
          <cell r="L1355">
            <v>90601</v>
          </cell>
          <cell r="M1355" t="str">
            <v>Direkt</v>
          </cell>
          <cell r="N1355">
            <v>0</v>
          </cell>
        </row>
        <row r="1356">
          <cell r="D1356" t="str">
            <v>Yeni iş</v>
          </cell>
          <cell r="L1356">
            <v>90601</v>
          </cell>
          <cell r="M1356" t="str">
            <v>Direkt</v>
          </cell>
          <cell r="N1356">
            <v>0</v>
          </cell>
        </row>
        <row r="1357">
          <cell r="D1357" t="str">
            <v>Yeni iş</v>
          </cell>
          <cell r="L1357">
            <v>90602</v>
          </cell>
          <cell r="M1357" t="str">
            <v>Direkt</v>
          </cell>
          <cell r="N1357">
            <v>11747.87</v>
          </cell>
        </row>
        <row r="1358">
          <cell r="D1358" t="str">
            <v>Yeni iş</v>
          </cell>
          <cell r="L1358">
            <v>90602</v>
          </cell>
          <cell r="M1358" t="str">
            <v>Direkt</v>
          </cell>
          <cell r="N1358">
            <v>237000</v>
          </cell>
        </row>
        <row r="1359">
          <cell r="D1359" t="str">
            <v>Yeni iş</v>
          </cell>
          <cell r="L1359">
            <v>90602</v>
          </cell>
          <cell r="M1359" t="str">
            <v>Direkt</v>
          </cell>
          <cell r="N1359">
            <v>6627.19</v>
          </cell>
        </row>
        <row r="1360">
          <cell r="D1360" t="str">
            <v>Yenileme</v>
          </cell>
          <cell r="L1360">
            <v>90601</v>
          </cell>
          <cell r="M1360" t="str">
            <v>Direkt</v>
          </cell>
          <cell r="N1360">
            <v>5681.82</v>
          </cell>
        </row>
        <row r="1361">
          <cell r="D1361" t="str">
            <v>Yenileme</v>
          </cell>
          <cell r="L1361">
            <v>90602</v>
          </cell>
          <cell r="M1361" t="str">
            <v>Direkt</v>
          </cell>
          <cell r="N1361">
            <v>54817.8</v>
          </cell>
        </row>
        <row r="1362">
          <cell r="D1362" t="str">
            <v>Yenileme</v>
          </cell>
          <cell r="L1362">
            <v>90602</v>
          </cell>
          <cell r="M1362" t="str">
            <v>Direkt</v>
          </cell>
          <cell r="N1362">
            <v>18361.599999999999</v>
          </cell>
        </row>
        <row r="1363">
          <cell r="D1363" t="str">
            <v>Yeni iş</v>
          </cell>
          <cell r="L1363">
            <v>90601</v>
          </cell>
          <cell r="M1363" t="str">
            <v>Direkt</v>
          </cell>
          <cell r="N1363">
            <v>13647.42</v>
          </cell>
        </row>
        <row r="1364">
          <cell r="D1364" t="str">
            <v>Yeni iş</v>
          </cell>
          <cell r="L1364">
            <v>90602</v>
          </cell>
          <cell r="M1364" t="str">
            <v>Direkt</v>
          </cell>
          <cell r="N1364">
            <v>177300.76</v>
          </cell>
        </row>
        <row r="1365">
          <cell r="D1365" t="str">
            <v>Yeni iş</v>
          </cell>
          <cell r="L1365">
            <v>90602</v>
          </cell>
          <cell r="M1365" t="str">
            <v>Direkt</v>
          </cell>
          <cell r="N1365">
            <v>1776825.48</v>
          </cell>
        </row>
        <row r="1366">
          <cell r="D1366" t="str">
            <v>Yeni iş</v>
          </cell>
          <cell r="L1366">
            <v>90602</v>
          </cell>
          <cell r="M1366" t="str">
            <v>Direkt</v>
          </cell>
          <cell r="N1366">
            <v>25767.06</v>
          </cell>
        </row>
        <row r="1367">
          <cell r="D1367" t="str">
            <v>Yeni iş</v>
          </cell>
          <cell r="L1367">
            <v>90602</v>
          </cell>
          <cell r="M1367" t="str">
            <v>Direkt</v>
          </cell>
          <cell r="N1367">
            <v>150912.70000000001</v>
          </cell>
        </row>
        <row r="1368">
          <cell r="D1368" t="str">
            <v>Yeni iş</v>
          </cell>
          <cell r="L1368">
            <v>90601</v>
          </cell>
          <cell r="M1368" t="str">
            <v>Direkt</v>
          </cell>
          <cell r="N1368">
            <v>1074.83</v>
          </cell>
        </row>
        <row r="1369">
          <cell r="D1369" t="str">
            <v>Yeni iş</v>
          </cell>
          <cell r="L1369">
            <v>90602</v>
          </cell>
          <cell r="M1369" t="str">
            <v>Direkt</v>
          </cell>
          <cell r="N1369">
            <v>28913.5</v>
          </cell>
        </row>
        <row r="1370">
          <cell r="D1370" t="str">
            <v>Yeni iş</v>
          </cell>
          <cell r="L1370">
            <v>90602</v>
          </cell>
          <cell r="M1370" t="str">
            <v>Direkt</v>
          </cell>
          <cell r="N1370">
            <v>706305.36</v>
          </cell>
        </row>
        <row r="1371">
          <cell r="D1371" t="str">
            <v>Yeni iş</v>
          </cell>
          <cell r="L1371">
            <v>90602</v>
          </cell>
          <cell r="M1371" t="str">
            <v>Direkt</v>
          </cell>
          <cell r="N1371">
            <v>37085.82</v>
          </cell>
        </row>
        <row r="1372">
          <cell r="D1372" t="str">
            <v>Yeni iş</v>
          </cell>
          <cell r="L1372">
            <v>90601</v>
          </cell>
          <cell r="M1372" t="str">
            <v>Direkt</v>
          </cell>
          <cell r="N1372">
            <v>0</v>
          </cell>
        </row>
        <row r="1373">
          <cell r="D1373" t="str">
            <v>Yeni iş</v>
          </cell>
          <cell r="L1373">
            <v>90602</v>
          </cell>
          <cell r="M1373" t="str">
            <v>Direkt</v>
          </cell>
          <cell r="N1373">
            <v>0</v>
          </cell>
        </row>
        <row r="1374">
          <cell r="D1374" t="str">
            <v>Yeni iş</v>
          </cell>
          <cell r="L1374">
            <v>90602</v>
          </cell>
          <cell r="M1374" t="str">
            <v>Direkt</v>
          </cell>
          <cell r="N1374">
            <v>0</v>
          </cell>
        </row>
        <row r="1375">
          <cell r="D1375" t="str">
            <v>Yeni iş</v>
          </cell>
          <cell r="L1375">
            <v>90602</v>
          </cell>
          <cell r="M1375" t="str">
            <v>Direkt</v>
          </cell>
          <cell r="N1375">
            <v>0</v>
          </cell>
        </row>
        <row r="1376">
          <cell r="D1376" t="str">
            <v>Yeni iş</v>
          </cell>
          <cell r="L1376">
            <v>784</v>
          </cell>
          <cell r="M1376" t="str">
            <v>Direkt</v>
          </cell>
          <cell r="N1376">
            <v>540123.06000000006</v>
          </cell>
        </row>
        <row r="1377">
          <cell r="D1377" t="str">
            <v>Yeni iş</v>
          </cell>
          <cell r="L1377">
            <v>785</v>
          </cell>
          <cell r="M1377" t="str">
            <v>Direkt</v>
          </cell>
          <cell r="N1377">
            <v>69047.210000000006</v>
          </cell>
        </row>
        <row r="1378">
          <cell r="D1378" t="str">
            <v>Yenileme</v>
          </cell>
          <cell r="L1378">
            <v>784</v>
          </cell>
          <cell r="M1378" t="str">
            <v>Direkt</v>
          </cell>
          <cell r="N1378">
            <v>4289.2299999999996</v>
          </cell>
        </row>
        <row r="1379">
          <cell r="D1379" t="str">
            <v>Yenileme</v>
          </cell>
          <cell r="L1379">
            <v>785</v>
          </cell>
          <cell r="M1379" t="str">
            <v>Direkt</v>
          </cell>
          <cell r="N1379">
            <v>600</v>
          </cell>
        </row>
        <row r="1380">
          <cell r="D1380" t="str">
            <v>Yeni iş</v>
          </cell>
          <cell r="L1380">
            <v>784</v>
          </cell>
          <cell r="M1380" t="str">
            <v>Direkt</v>
          </cell>
          <cell r="N1380">
            <v>0</v>
          </cell>
        </row>
        <row r="1381">
          <cell r="D1381" t="str">
            <v>Yeni iş</v>
          </cell>
          <cell r="L1381">
            <v>785</v>
          </cell>
          <cell r="M1381" t="str">
            <v>Direkt</v>
          </cell>
          <cell r="N1381">
            <v>0</v>
          </cell>
        </row>
        <row r="1382">
          <cell r="D1382" t="str">
            <v>Yeni iş</v>
          </cell>
          <cell r="L1382">
            <v>90701</v>
          </cell>
          <cell r="M1382" t="str">
            <v>Direkt</v>
          </cell>
          <cell r="N1382">
            <v>115247.85</v>
          </cell>
        </row>
        <row r="1383">
          <cell r="D1383" t="str">
            <v>Yeni iş</v>
          </cell>
          <cell r="L1383">
            <v>90701</v>
          </cell>
          <cell r="M1383" t="str">
            <v>Direkt</v>
          </cell>
          <cell r="N1383">
            <v>1784.01</v>
          </cell>
        </row>
        <row r="1384">
          <cell r="D1384" t="str">
            <v>Yeni iş</v>
          </cell>
          <cell r="L1384">
            <v>90702</v>
          </cell>
          <cell r="M1384" t="str">
            <v>Direkt</v>
          </cell>
          <cell r="N1384">
            <v>7343.26</v>
          </cell>
        </row>
        <row r="1385">
          <cell r="D1385" t="str">
            <v>Yeni iş</v>
          </cell>
          <cell r="L1385">
            <v>90702</v>
          </cell>
          <cell r="M1385" t="str">
            <v>Direkt</v>
          </cell>
          <cell r="N1385">
            <v>154298.44</v>
          </cell>
        </row>
        <row r="1386">
          <cell r="D1386" t="str">
            <v>Yeni iş</v>
          </cell>
          <cell r="L1386">
            <v>90702</v>
          </cell>
          <cell r="M1386" t="str">
            <v>Direkt</v>
          </cell>
          <cell r="N1386">
            <v>104148.62</v>
          </cell>
        </row>
        <row r="1387">
          <cell r="D1387" t="str">
            <v>Yenileme</v>
          </cell>
          <cell r="L1387">
            <v>90701</v>
          </cell>
          <cell r="M1387" t="str">
            <v>Direkt</v>
          </cell>
          <cell r="N1387">
            <v>139205.44</v>
          </cell>
        </row>
        <row r="1388">
          <cell r="D1388" t="str">
            <v>Yenileme</v>
          </cell>
          <cell r="L1388">
            <v>90701</v>
          </cell>
          <cell r="M1388" t="str">
            <v>Direkt</v>
          </cell>
          <cell r="N1388">
            <v>250856.83</v>
          </cell>
        </row>
        <row r="1389">
          <cell r="D1389" t="str">
            <v>Yenileme</v>
          </cell>
          <cell r="L1389">
            <v>90702</v>
          </cell>
          <cell r="M1389" t="str">
            <v>Direkt</v>
          </cell>
          <cell r="N1389">
            <v>9240.39</v>
          </cell>
        </row>
        <row r="1390">
          <cell r="D1390" t="str">
            <v>Yenileme</v>
          </cell>
          <cell r="L1390">
            <v>90702</v>
          </cell>
          <cell r="M1390" t="str">
            <v>Direkt</v>
          </cell>
          <cell r="N1390">
            <v>5149660.8099999996</v>
          </cell>
        </row>
        <row r="1391">
          <cell r="D1391" t="str">
            <v>Yeni iş</v>
          </cell>
          <cell r="L1391">
            <v>90702</v>
          </cell>
          <cell r="M1391" t="str">
            <v>Direkt</v>
          </cell>
          <cell r="N1391">
            <v>0</v>
          </cell>
        </row>
        <row r="1392">
          <cell r="D1392" t="str">
            <v>Yeni iş</v>
          </cell>
          <cell r="L1392">
            <v>90702</v>
          </cell>
          <cell r="M1392" t="str">
            <v>Direkt</v>
          </cell>
          <cell r="N1392">
            <v>31459.23</v>
          </cell>
        </row>
        <row r="1393">
          <cell r="D1393" t="str">
            <v>Yenileme</v>
          </cell>
          <cell r="L1393">
            <v>90702</v>
          </cell>
          <cell r="M1393" t="str">
            <v>Direkt</v>
          </cell>
          <cell r="N1393">
            <v>2115429.63</v>
          </cell>
        </row>
        <row r="1394">
          <cell r="D1394" t="str">
            <v>Yeni iş</v>
          </cell>
          <cell r="L1394">
            <v>786</v>
          </cell>
          <cell r="M1394" t="str">
            <v>Direkt</v>
          </cell>
          <cell r="N1394">
            <v>27257.728439999999</v>
          </cell>
        </row>
        <row r="1395">
          <cell r="D1395" t="str">
            <v>Yeni iş</v>
          </cell>
          <cell r="L1395">
            <v>905</v>
          </cell>
          <cell r="M1395" t="str">
            <v>Direkt</v>
          </cell>
          <cell r="N1395">
            <v>14606635.1</v>
          </cell>
        </row>
        <row r="1396">
          <cell r="D1396" t="str">
            <v>Yenileme</v>
          </cell>
          <cell r="L1396">
            <v>905</v>
          </cell>
          <cell r="M1396" t="str">
            <v>Direkt</v>
          </cell>
          <cell r="N1396">
            <v>211345.71</v>
          </cell>
        </row>
        <row r="1397">
          <cell r="D1397" t="str">
            <v>Yeni iş</v>
          </cell>
          <cell r="L1397">
            <v>905</v>
          </cell>
          <cell r="M1397" t="str">
            <v>Direkt</v>
          </cell>
          <cell r="N1397">
            <v>53793.599999999999</v>
          </cell>
        </row>
        <row r="1398">
          <cell r="D1398" t="str">
            <v>Yenileme</v>
          </cell>
          <cell r="L1398">
            <v>905</v>
          </cell>
          <cell r="M1398" t="str">
            <v>Direkt</v>
          </cell>
          <cell r="N1398">
            <v>1790</v>
          </cell>
        </row>
        <row r="1399">
          <cell r="D1399" t="str">
            <v>Yeni iş</v>
          </cell>
          <cell r="L1399">
            <v>905</v>
          </cell>
          <cell r="M1399" t="str">
            <v>Direkt</v>
          </cell>
          <cell r="N1399">
            <v>0</v>
          </cell>
        </row>
        <row r="1400">
          <cell r="D1400" t="str">
            <v>Yeni iş</v>
          </cell>
          <cell r="L1400">
            <v>727</v>
          </cell>
          <cell r="M1400" t="str">
            <v>Direkt</v>
          </cell>
          <cell r="N1400">
            <v>917013.32</v>
          </cell>
        </row>
        <row r="1401">
          <cell r="D1401" t="str">
            <v>Yeni iş</v>
          </cell>
          <cell r="L1401">
            <v>728</v>
          </cell>
          <cell r="M1401" t="str">
            <v>Direkt</v>
          </cell>
          <cell r="N1401">
            <v>83742.55</v>
          </cell>
        </row>
        <row r="1402">
          <cell r="D1402" t="str">
            <v>Yenileme</v>
          </cell>
          <cell r="L1402">
            <v>727</v>
          </cell>
          <cell r="M1402" t="str">
            <v>Direkt</v>
          </cell>
          <cell r="N1402">
            <v>63442.8</v>
          </cell>
        </row>
        <row r="1403">
          <cell r="D1403" t="str">
            <v>Yenileme</v>
          </cell>
          <cell r="L1403">
            <v>728</v>
          </cell>
          <cell r="M1403" t="str">
            <v>Direkt</v>
          </cell>
          <cell r="N1403">
            <v>123335.47</v>
          </cell>
        </row>
        <row r="1404">
          <cell r="D1404" t="str">
            <v>Yenileme</v>
          </cell>
          <cell r="L1404">
            <v>727</v>
          </cell>
          <cell r="M1404" t="str">
            <v>Direkt</v>
          </cell>
          <cell r="N1404">
            <v>272117.09999999998</v>
          </cell>
        </row>
        <row r="1405">
          <cell r="D1405" t="str">
            <v>Yenileme</v>
          </cell>
          <cell r="L1405">
            <v>728</v>
          </cell>
          <cell r="M1405" t="str">
            <v>Direkt</v>
          </cell>
          <cell r="N1405">
            <v>418996.7</v>
          </cell>
        </row>
        <row r="1406">
          <cell r="D1406" t="str">
            <v>Yenileme</v>
          </cell>
          <cell r="L1406">
            <v>727</v>
          </cell>
          <cell r="M1406" t="str">
            <v>Direkt</v>
          </cell>
          <cell r="N1406">
            <v>11291.46</v>
          </cell>
        </row>
        <row r="1407">
          <cell r="D1407" t="str">
            <v>Yenileme</v>
          </cell>
          <cell r="L1407">
            <v>728</v>
          </cell>
          <cell r="M1407" t="str">
            <v>Direkt</v>
          </cell>
          <cell r="N1407">
            <v>2822.86</v>
          </cell>
        </row>
        <row r="1408">
          <cell r="D1408" t="str">
            <v>Yeni iş</v>
          </cell>
          <cell r="L1408">
            <v>723</v>
          </cell>
          <cell r="M1408" t="str">
            <v>Direkt</v>
          </cell>
          <cell r="N1408">
            <v>1025.3599999999999</v>
          </cell>
        </row>
        <row r="1409">
          <cell r="D1409" t="str">
            <v>Yeni iş</v>
          </cell>
          <cell r="L1409">
            <v>768</v>
          </cell>
          <cell r="M1409" t="str">
            <v>Direkt</v>
          </cell>
          <cell r="N1409">
            <v>511921.17</v>
          </cell>
        </row>
        <row r="1410">
          <cell r="D1410" t="str">
            <v>Yeni iş</v>
          </cell>
          <cell r="L1410">
            <v>768</v>
          </cell>
          <cell r="M1410" t="str">
            <v>Direkt</v>
          </cell>
          <cell r="N1410">
            <v>41855.67</v>
          </cell>
        </row>
        <row r="1411">
          <cell r="D1411" t="str">
            <v>Yeni iş</v>
          </cell>
          <cell r="L1411">
            <v>736</v>
          </cell>
          <cell r="M1411" t="str">
            <v>Direkt</v>
          </cell>
          <cell r="N1411">
            <v>9170</v>
          </cell>
        </row>
      </sheetData>
      <sheetData sheetId="2"/>
      <sheetData sheetId="3">
        <row r="1">
          <cell r="C1" t="str">
            <v>PrimAdetBransKodu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e"/>
      <sheetName val="Life_Inforce"/>
      <sheetName val="GWP_Life"/>
      <sheetName val="PA_Inforce"/>
      <sheetName val="GWP_PA"/>
      <sheetName val="Prim_Adet_Tablosu"/>
    </sheetNames>
    <sheetDataSet>
      <sheetData sheetId="0">
        <row r="1">
          <cell r="G1">
            <v>2020</v>
          </cell>
        </row>
      </sheetData>
      <sheetData sheetId="1"/>
      <sheetData sheetId="2"/>
      <sheetData sheetId="3"/>
      <sheetData sheetId="4">
        <row r="1">
          <cell r="T1" t="str">
            <v>Last Year Premium</v>
          </cell>
        </row>
      </sheetData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Bilanço"/>
      <sheetName val="05GT"/>
      <sheetName val="Mizan"/>
      <sheetName val="Gelir Dağıtım_03"/>
      <sheetName val="Gelir Anahtar_03"/>
      <sheetName val="Gider A_03"/>
      <sheetName val="VY_2020_q4"/>
      <sheetName val="TKZ"/>
      <sheetName val="Gider anahtarı"/>
      <sheetName val="gelir anahtar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KOD</v>
          </cell>
          <cell r="B1">
            <v>1</v>
          </cell>
          <cell r="C1">
            <v>-2962932487.1699982</v>
          </cell>
          <cell r="D1">
            <v>701</v>
          </cell>
          <cell r="E1">
            <v>702</v>
          </cell>
          <cell r="F1">
            <v>703</v>
          </cell>
          <cell r="G1">
            <v>704</v>
          </cell>
          <cell r="H1">
            <v>705</v>
          </cell>
          <cell r="I1">
            <v>707</v>
          </cell>
          <cell r="J1">
            <v>708</v>
          </cell>
          <cell r="K1">
            <v>710</v>
          </cell>
          <cell r="L1">
            <v>711</v>
          </cell>
          <cell r="M1">
            <v>712</v>
          </cell>
          <cell r="N1">
            <v>715</v>
          </cell>
          <cell r="O1">
            <v>716</v>
          </cell>
          <cell r="P1">
            <v>717</v>
          </cell>
          <cell r="Q1">
            <v>719</v>
          </cell>
          <cell r="R1">
            <v>720</v>
          </cell>
          <cell r="S1">
            <v>721</v>
          </cell>
          <cell r="T1">
            <v>723</v>
          </cell>
          <cell r="U1">
            <v>724</v>
          </cell>
          <cell r="V1">
            <v>725</v>
          </cell>
          <cell r="W1">
            <v>726</v>
          </cell>
          <cell r="X1">
            <v>727</v>
          </cell>
          <cell r="Y1">
            <v>728</v>
          </cell>
          <cell r="Z1">
            <v>729</v>
          </cell>
          <cell r="AA1">
            <v>730</v>
          </cell>
          <cell r="AB1">
            <v>731</v>
          </cell>
          <cell r="AC1">
            <v>733</v>
          </cell>
          <cell r="AD1">
            <v>734</v>
          </cell>
          <cell r="AE1">
            <v>736</v>
          </cell>
          <cell r="AF1">
            <v>740</v>
          </cell>
          <cell r="AG1">
            <v>741</v>
          </cell>
          <cell r="AH1">
            <v>744</v>
          </cell>
          <cell r="AI1">
            <v>750</v>
          </cell>
          <cell r="AJ1">
            <v>755</v>
          </cell>
          <cell r="AK1">
            <v>760</v>
          </cell>
          <cell r="AL1">
            <v>765</v>
          </cell>
          <cell r="AM1">
            <v>766</v>
          </cell>
          <cell r="AN1">
            <v>767</v>
          </cell>
          <cell r="AO1">
            <v>768</v>
          </cell>
          <cell r="AP1">
            <v>773</v>
          </cell>
          <cell r="AQ1">
            <v>776</v>
          </cell>
          <cell r="AR1">
            <v>777</v>
          </cell>
          <cell r="AS1">
            <v>779</v>
          </cell>
          <cell r="AT1">
            <v>782</v>
          </cell>
          <cell r="AU1">
            <v>783</v>
          </cell>
          <cell r="AV1">
            <v>784</v>
          </cell>
          <cell r="AW1">
            <v>785</v>
          </cell>
          <cell r="AX1">
            <v>786</v>
          </cell>
          <cell r="AY1">
            <v>789</v>
          </cell>
          <cell r="AZ1">
            <v>798</v>
          </cell>
          <cell r="BA1">
            <v>0</v>
          </cell>
          <cell r="BB1">
            <v>0</v>
          </cell>
        </row>
        <row r="2">
          <cell r="A2" t="str">
            <v>01</v>
          </cell>
          <cell r="B2" t="str">
            <v>TEKNIK GELIR</v>
          </cell>
          <cell r="C2">
            <v>15651111199.740004</v>
          </cell>
          <cell r="D2">
            <v>13657162.84</v>
          </cell>
          <cell r="E2">
            <v>51904.28</v>
          </cell>
          <cell r="F2">
            <v>1109.93</v>
          </cell>
          <cell r="G2">
            <v>0</v>
          </cell>
          <cell r="H2">
            <v>13288377.310000001</v>
          </cell>
          <cell r="I2">
            <v>0</v>
          </cell>
          <cell r="J2">
            <v>1356308.55</v>
          </cell>
          <cell r="K2">
            <v>8094874.5800000001</v>
          </cell>
          <cell r="L2">
            <v>0</v>
          </cell>
          <cell r="M2">
            <v>1217290.23</v>
          </cell>
          <cell r="N2">
            <v>12203321384.469999</v>
          </cell>
          <cell r="O2">
            <v>1764809649.7</v>
          </cell>
          <cell r="P2">
            <v>97719220.75</v>
          </cell>
          <cell r="Q2">
            <v>4170476.83</v>
          </cell>
          <cell r="R2">
            <v>3361400.26</v>
          </cell>
          <cell r="S2">
            <v>0.25</v>
          </cell>
          <cell r="T2">
            <v>275080.7</v>
          </cell>
          <cell r="U2">
            <v>319047.03000000003</v>
          </cell>
          <cell r="V2">
            <v>1835.66</v>
          </cell>
          <cell r="W2">
            <v>512511.97</v>
          </cell>
          <cell r="X2">
            <v>-438507.43</v>
          </cell>
          <cell r="Y2">
            <v>449215.17</v>
          </cell>
          <cell r="Z2">
            <v>0</v>
          </cell>
          <cell r="AA2">
            <v>3634810.59</v>
          </cell>
          <cell r="AB2">
            <v>20432.400000000001</v>
          </cell>
          <cell r="AC2">
            <v>15860.95</v>
          </cell>
          <cell r="AD2">
            <v>0</v>
          </cell>
          <cell r="AE2">
            <v>68739.38</v>
          </cell>
          <cell r="AF2">
            <v>18829090.370000001</v>
          </cell>
          <cell r="AG2">
            <v>956894.1</v>
          </cell>
          <cell r="AH2">
            <v>884742.11</v>
          </cell>
          <cell r="AI2">
            <v>4595682.66</v>
          </cell>
          <cell r="AJ2">
            <v>0</v>
          </cell>
          <cell r="AK2">
            <v>13577969.24</v>
          </cell>
          <cell r="AL2">
            <v>30623317.600000001</v>
          </cell>
          <cell r="AM2">
            <v>9158519.3300000001</v>
          </cell>
          <cell r="AN2">
            <v>5314258.79</v>
          </cell>
          <cell r="AO2">
            <v>3127403.91</v>
          </cell>
          <cell r="AP2">
            <v>0</v>
          </cell>
          <cell r="AQ2">
            <v>0.02</v>
          </cell>
          <cell r="AR2">
            <v>-348302.88</v>
          </cell>
          <cell r="AS2">
            <v>8257.93</v>
          </cell>
          <cell r="AT2">
            <v>0</v>
          </cell>
          <cell r="AU2">
            <v>70635.789999999994</v>
          </cell>
          <cell r="AV2">
            <v>376.06</v>
          </cell>
          <cell r="AW2">
            <v>115422166.73</v>
          </cell>
          <cell r="AX2">
            <v>39542374.439999998</v>
          </cell>
          <cell r="AY2">
            <v>1293439627.1400001</v>
          </cell>
          <cell r="AZ2">
            <v>0</v>
          </cell>
          <cell r="BA2">
            <v>15651111199.740004</v>
          </cell>
          <cell r="BB2">
            <v>34327889.420000002</v>
          </cell>
          <cell r="BC2">
            <v>0</v>
          </cell>
        </row>
        <row r="3">
          <cell r="A3" t="str">
            <v>01.1</v>
          </cell>
          <cell r="B3" t="str">
            <v>YAZILAN PRIMLER (REAS PAYI DÜSÜLMÜS)</v>
          </cell>
          <cell r="C3">
            <v>18353900648.93</v>
          </cell>
          <cell r="D3">
            <v>19027075.760000002</v>
          </cell>
          <cell r="E3">
            <v>50926.75</v>
          </cell>
          <cell r="F3">
            <v>1377.35</v>
          </cell>
          <cell r="G3">
            <v>0</v>
          </cell>
          <cell r="H3">
            <v>17257825.050000001</v>
          </cell>
          <cell r="I3">
            <v>0</v>
          </cell>
          <cell r="J3">
            <v>6402370.0499999998</v>
          </cell>
          <cell r="K3">
            <v>11516188.26</v>
          </cell>
          <cell r="L3">
            <v>0</v>
          </cell>
          <cell r="M3">
            <v>2749618.03</v>
          </cell>
          <cell r="N3">
            <v>12349732298.690001</v>
          </cell>
          <cell r="O3">
            <v>3894974920.0799999</v>
          </cell>
          <cell r="P3">
            <v>334064437.31999999</v>
          </cell>
          <cell r="Q3">
            <v>4909243.76</v>
          </cell>
          <cell r="R3">
            <v>4039229.47</v>
          </cell>
          <cell r="S3">
            <v>1.5</v>
          </cell>
          <cell r="T3">
            <v>150759.18</v>
          </cell>
          <cell r="U3">
            <v>279135.17</v>
          </cell>
          <cell r="V3">
            <v>1916.95</v>
          </cell>
          <cell r="W3">
            <v>791072.07</v>
          </cell>
          <cell r="X3">
            <v>637463.61</v>
          </cell>
          <cell r="Y3">
            <v>-5435450.7300000004</v>
          </cell>
          <cell r="Z3">
            <v>0</v>
          </cell>
          <cell r="AA3">
            <v>4010175.63</v>
          </cell>
          <cell r="AB3">
            <v>32466.74</v>
          </cell>
          <cell r="AC3">
            <v>-7282.33</v>
          </cell>
          <cell r="AD3">
            <v>0</v>
          </cell>
          <cell r="AE3">
            <v>47411.95</v>
          </cell>
          <cell r="AF3">
            <v>16448614.109999999</v>
          </cell>
          <cell r="AG3">
            <v>983876.6</v>
          </cell>
          <cell r="AH3">
            <v>995909.58</v>
          </cell>
          <cell r="AI3">
            <v>9357905.5099999998</v>
          </cell>
          <cell r="AJ3">
            <v>0</v>
          </cell>
          <cell r="AK3">
            <v>33761823.200000003</v>
          </cell>
          <cell r="AL3">
            <v>35469173.240000002</v>
          </cell>
          <cell r="AM3">
            <v>10552172.17</v>
          </cell>
          <cell r="AN3">
            <v>6078147.1399999997</v>
          </cell>
          <cell r="AO3">
            <v>3101596</v>
          </cell>
          <cell r="AP3">
            <v>0</v>
          </cell>
          <cell r="AQ3">
            <v>0</v>
          </cell>
          <cell r="AR3">
            <v>-348302.91</v>
          </cell>
          <cell r="AS3">
            <v>13436.14</v>
          </cell>
          <cell r="AT3">
            <v>0</v>
          </cell>
          <cell r="AU3">
            <v>112147.98</v>
          </cell>
          <cell r="AV3">
            <v>0</v>
          </cell>
          <cell r="AW3">
            <v>131680759.73</v>
          </cell>
          <cell r="AX3">
            <v>43200036.979999997</v>
          </cell>
          <cell r="AY3">
            <v>1417260173.1500001</v>
          </cell>
          <cell r="AZ3">
            <v>0</v>
          </cell>
          <cell r="BA3">
            <v>18353900648.93</v>
          </cell>
          <cell r="BB3">
            <v>37455476.050000004</v>
          </cell>
          <cell r="BC3">
            <v>0</v>
          </cell>
        </row>
        <row r="4">
          <cell r="A4" t="str">
            <v>01.1.01</v>
          </cell>
          <cell r="B4" t="str">
            <v>BRÜT YAZILAN PRIMLER</v>
          </cell>
          <cell r="C4">
            <v>21745907277.859997</v>
          </cell>
          <cell r="D4">
            <v>65755479.259999998</v>
          </cell>
          <cell r="E4">
            <v>492395.46</v>
          </cell>
          <cell r="F4">
            <v>166848605.31999999</v>
          </cell>
          <cell r="G4">
            <v>0</v>
          </cell>
          <cell r="H4">
            <v>34220041.100000001</v>
          </cell>
          <cell r="I4">
            <v>4673554.93</v>
          </cell>
          <cell r="J4">
            <v>8772900.5299999993</v>
          </cell>
          <cell r="K4">
            <v>29791955.859999999</v>
          </cell>
          <cell r="L4">
            <v>0</v>
          </cell>
          <cell r="M4">
            <v>11965056.4</v>
          </cell>
          <cell r="N4">
            <v>15029602485.559999</v>
          </cell>
          <cell r="O4">
            <v>3894974920.0799999</v>
          </cell>
          <cell r="P4">
            <v>334267559.91000003</v>
          </cell>
          <cell r="Q4">
            <v>25875575.379999999</v>
          </cell>
          <cell r="R4">
            <v>25319755.739999998</v>
          </cell>
          <cell r="S4">
            <v>15</v>
          </cell>
          <cell r="T4">
            <v>827497.1</v>
          </cell>
          <cell r="U4">
            <v>2497358.5299999998</v>
          </cell>
          <cell r="V4">
            <v>4500</v>
          </cell>
          <cell r="W4">
            <v>1824683.92</v>
          </cell>
          <cell r="X4">
            <v>777661.24</v>
          </cell>
          <cell r="Y4">
            <v>7575880.96</v>
          </cell>
          <cell r="Z4">
            <v>0</v>
          </cell>
          <cell r="AA4">
            <v>7649908.7599999998</v>
          </cell>
          <cell r="AB4">
            <v>73239.67</v>
          </cell>
          <cell r="AC4">
            <v>2230099.5</v>
          </cell>
          <cell r="AD4">
            <v>0</v>
          </cell>
          <cell r="AE4">
            <v>47411.95</v>
          </cell>
          <cell r="AF4">
            <v>154768294.11000001</v>
          </cell>
          <cell r="AG4">
            <v>7518569.1200000001</v>
          </cell>
          <cell r="AH4">
            <v>7493433.0099999998</v>
          </cell>
          <cell r="AI4">
            <v>31813398.289999999</v>
          </cell>
          <cell r="AJ4">
            <v>0</v>
          </cell>
          <cell r="AK4">
            <v>33765821.200000003</v>
          </cell>
          <cell r="AL4">
            <v>98217051.760000005</v>
          </cell>
          <cell r="AM4">
            <v>23036351.170000002</v>
          </cell>
          <cell r="AN4">
            <v>83916272.579999998</v>
          </cell>
          <cell r="AO4">
            <v>8607229.4199999999</v>
          </cell>
          <cell r="AP4">
            <v>0</v>
          </cell>
          <cell r="AQ4">
            <v>2378131.9500000002</v>
          </cell>
          <cell r="AR4">
            <v>20672480.469999999</v>
          </cell>
          <cell r="AS4">
            <v>3909878.99</v>
          </cell>
          <cell r="AT4">
            <v>0</v>
          </cell>
          <cell r="AU4">
            <v>751950.85</v>
          </cell>
          <cell r="AV4">
            <v>0</v>
          </cell>
          <cell r="AW4">
            <v>150620675.74000001</v>
          </cell>
          <cell r="AX4">
            <v>43200036.979999997</v>
          </cell>
          <cell r="AY4">
            <v>1419169160.0599999</v>
          </cell>
          <cell r="AZ4">
            <v>0</v>
          </cell>
          <cell r="BA4">
            <v>21745907277.859997</v>
          </cell>
          <cell r="BB4">
            <v>235535775.5</v>
          </cell>
          <cell r="BC4">
            <v>0</v>
          </cell>
        </row>
        <row r="5">
          <cell r="A5" t="str">
            <v>01.1.01.01</v>
          </cell>
          <cell r="B5" t="str">
            <v>DİREKT YAZILAN PRİMLER</v>
          </cell>
          <cell r="C5">
            <v>18629986587.120003</v>
          </cell>
          <cell r="D5">
            <v>56664708.25</v>
          </cell>
          <cell r="E5">
            <v>430940.27</v>
          </cell>
          <cell r="F5">
            <v>166848605.31999999</v>
          </cell>
          <cell r="G5">
            <v>0</v>
          </cell>
          <cell r="H5">
            <v>34220041.100000001</v>
          </cell>
          <cell r="I5">
            <v>4673554.93</v>
          </cell>
          <cell r="J5">
            <v>8772900.5299999993</v>
          </cell>
          <cell r="K5">
            <v>29692431.969999999</v>
          </cell>
          <cell r="L5">
            <v>0</v>
          </cell>
          <cell r="M5">
            <v>3005386.31</v>
          </cell>
          <cell r="N5">
            <v>12000589650.99</v>
          </cell>
          <cell r="O5">
            <v>3894974920.0799999</v>
          </cell>
          <cell r="P5">
            <v>334267559.91000003</v>
          </cell>
          <cell r="Q5">
            <v>24196806.449999999</v>
          </cell>
          <cell r="R5">
            <v>22607920.600000001</v>
          </cell>
          <cell r="S5">
            <v>15</v>
          </cell>
          <cell r="T5">
            <v>801792.19</v>
          </cell>
          <cell r="U5">
            <v>2410591.86</v>
          </cell>
          <cell r="V5">
            <v>4500</v>
          </cell>
          <cell r="W5">
            <v>1824683.92</v>
          </cell>
          <cell r="X5">
            <v>777661.24</v>
          </cell>
          <cell r="Y5">
            <v>7575880.96</v>
          </cell>
          <cell r="Z5">
            <v>0</v>
          </cell>
          <cell r="AA5">
            <v>4143100.76</v>
          </cell>
          <cell r="AB5">
            <v>73239.67</v>
          </cell>
          <cell r="AC5">
            <v>2230099.5</v>
          </cell>
          <cell r="AD5">
            <v>0</v>
          </cell>
          <cell r="AE5">
            <v>47411.95</v>
          </cell>
          <cell r="AF5">
            <v>137309497.30000001</v>
          </cell>
          <cell r="AG5">
            <v>5131475.3</v>
          </cell>
          <cell r="AH5">
            <v>5052447.66</v>
          </cell>
          <cell r="AI5">
            <v>30650232.510000002</v>
          </cell>
          <cell r="AJ5">
            <v>0</v>
          </cell>
          <cell r="AK5">
            <v>33741196.259999998</v>
          </cell>
          <cell r="AL5">
            <v>79305778.840000004</v>
          </cell>
          <cell r="AM5">
            <v>21347526.219999999</v>
          </cell>
          <cell r="AN5">
            <v>67811553.019999996</v>
          </cell>
          <cell r="AO5">
            <v>8100161.21</v>
          </cell>
          <cell r="AP5">
            <v>0</v>
          </cell>
          <cell r="AQ5">
            <v>2378131.9500000002</v>
          </cell>
          <cell r="AR5">
            <v>20672480.469999999</v>
          </cell>
          <cell r="AS5">
            <v>3909878.99</v>
          </cell>
          <cell r="AT5">
            <v>0</v>
          </cell>
          <cell r="AU5">
            <v>751950.85</v>
          </cell>
          <cell r="AV5">
            <v>0</v>
          </cell>
          <cell r="AW5">
            <v>150620675.74000001</v>
          </cell>
          <cell r="AX5">
            <v>43200036.979999997</v>
          </cell>
          <cell r="AY5">
            <v>1419169160.0599999</v>
          </cell>
          <cell r="AZ5">
            <v>0</v>
          </cell>
          <cell r="BA5">
            <v>18629986587.120003</v>
          </cell>
          <cell r="BB5">
            <v>204158128.51000002</v>
          </cell>
          <cell r="BC5">
            <v>0</v>
          </cell>
        </row>
        <row r="6">
          <cell r="A6" t="str">
            <v>01.1.01.01.01</v>
          </cell>
          <cell r="B6" t="str">
            <v xml:space="preserve">DİREKT YURT İÇİ YAZILAN PRİMLER </v>
          </cell>
          <cell r="C6">
            <v>18629835707.910004</v>
          </cell>
          <cell r="D6">
            <v>56664708.25</v>
          </cell>
          <cell r="E6">
            <v>430940.27</v>
          </cell>
          <cell r="F6">
            <v>166848605.31999999</v>
          </cell>
          <cell r="G6">
            <v>0</v>
          </cell>
          <cell r="H6">
            <v>34220041.100000001</v>
          </cell>
          <cell r="I6">
            <v>4673554.93</v>
          </cell>
          <cell r="J6">
            <v>8772900.5299999993</v>
          </cell>
          <cell r="K6">
            <v>29692431.969999999</v>
          </cell>
          <cell r="L6">
            <v>0</v>
          </cell>
          <cell r="M6">
            <v>3005386.31</v>
          </cell>
          <cell r="N6">
            <v>12000438771.780001</v>
          </cell>
          <cell r="O6">
            <v>3894974920.0799999</v>
          </cell>
          <cell r="P6">
            <v>334267559.91000003</v>
          </cell>
          <cell r="Q6">
            <v>24196806.449999999</v>
          </cell>
          <cell r="R6">
            <v>22607920.600000001</v>
          </cell>
          <cell r="S6">
            <v>15</v>
          </cell>
          <cell r="T6">
            <v>801792.19</v>
          </cell>
          <cell r="U6">
            <v>2410591.86</v>
          </cell>
          <cell r="V6">
            <v>4500</v>
          </cell>
          <cell r="W6">
            <v>1824683.92</v>
          </cell>
          <cell r="X6">
            <v>777661.24</v>
          </cell>
          <cell r="Y6">
            <v>7575880.96</v>
          </cell>
          <cell r="Z6">
            <v>0</v>
          </cell>
          <cell r="AA6">
            <v>4143100.76</v>
          </cell>
          <cell r="AB6">
            <v>73239.67</v>
          </cell>
          <cell r="AC6">
            <v>2230099.5</v>
          </cell>
          <cell r="AD6">
            <v>0</v>
          </cell>
          <cell r="AE6">
            <v>47411.95</v>
          </cell>
          <cell r="AF6">
            <v>137309497.30000001</v>
          </cell>
          <cell r="AG6">
            <v>5131475.3</v>
          </cell>
          <cell r="AH6">
            <v>5052447.66</v>
          </cell>
          <cell r="AI6">
            <v>30650232.510000002</v>
          </cell>
          <cell r="AJ6">
            <v>0</v>
          </cell>
          <cell r="AK6">
            <v>33741196.259999998</v>
          </cell>
          <cell r="AL6">
            <v>79305778.840000004</v>
          </cell>
          <cell r="AM6">
            <v>21347526.219999999</v>
          </cell>
          <cell r="AN6">
            <v>67811553.019999996</v>
          </cell>
          <cell r="AO6">
            <v>8100161.21</v>
          </cell>
          <cell r="AP6">
            <v>0</v>
          </cell>
          <cell r="AQ6">
            <v>2378131.9500000002</v>
          </cell>
          <cell r="AR6">
            <v>20672480.469999999</v>
          </cell>
          <cell r="AS6">
            <v>3909878.99</v>
          </cell>
          <cell r="AT6">
            <v>0</v>
          </cell>
          <cell r="AU6">
            <v>751950.85</v>
          </cell>
          <cell r="AV6">
            <v>0</v>
          </cell>
          <cell r="AW6">
            <v>150620675.74000001</v>
          </cell>
          <cell r="AX6">
            <v>43200036.979999997</v>
          </cell>
          <cell r="AY6">
            <v>1419169160.0599999</v>
          </cell>
          <cell r="AZ6">
            <v>0</v>
          </cell>
          <cell r="BA6">
            <v>18629835707.910004</v>
          </cell>
          <cell r="BB6">
            <v>204158128.51000002</v>
          </cell>
          <cell r="BC6">
            <v>0</v>
          </cell>
        </row>
        <row r="7">
          <cell r="A7" t="str">
            <v>01.1.01.01.02</v>
          </cell>
          <cell r="B7" t="str">
            <v xml:space="preserve">DİREKT YURT DIŞI YAZILAN PRİMLER </v>
          </cell>
          <cell r="C7">
            <v>150879.21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150879.21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150879.21</v>
          </cell>
          <cell r="BB7">
            <v>0</v>
          </cell>
          <cell r="BC7">
            <v>0</v>
          </cell>
        </row>
        <row r="8">
          <cell r="A8" t="str">
            <v>01.1.01.02</v>
          </cell>
          <cell r="B8" t="str">
            <v>ENDİREKT YAZILAN PRİMLER</v>
          </cell>
          <cell r="C8">
            <v>1782542366.8000004</v>
          </cell>
          <cell r="D8">
            <v>9090771.0099999998</v>
          </cell>
          <cell r="E8">
            <v>61455.19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99523.89</v>
          </cell>
          <cell r="L8">
            <v>0</v>
          </cell>
          <cell r="M8">
            <v>8959670.0899999999</v>
          </cell>
          <cell r="N8">
            <v>1695634510.6300001</v>
          </cell>
          <cell r="O8">
            <v>0</v>
          </cell>
          <cell r="P8">
            <v>0</v>
          </cell>
          <cell r="Q8">
            <v>1678768.93</v>
          </cell>
          <cell r="R8">
            <v>2711835.14</v>
          </cell>
          <cell r="S8">
            <v>0</v>
          </cell>
          <cell r="T8">
            <v>25704.91</v>
          </cell>
          <cell r="U8">
            <v>86766.67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3506808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17458796.809999999</v>
          </cell>
          <cell r="AG8">
            <v>2387093.8199999998</v>
          </cell>
          <cell r="AH8">
            <v>2440985.35</v>
          </cell>
          <cell r="AI8">
            <v>1163165.78</v>
          </cell>
          <cell r="AJ8">
            <v>0</v>
          </cell>
          <cell r="AK8">
            <v>24624.94</v>
          </cell>
          <cell r="AL8">
            <v>18911272.920000002</v>
          </cell>
          <cell r="AM8">
            <v>1688824.95</v>
          </cell>
          <cell r="AN8">
            <v>16104719.560000001</v>
          </cell>
          <cell r="AO8">
            <v>507068.21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1782542366.8000004</v>
          </cell>
          <cell r="BB8">
            <v>31377646.990000002</v>
          </cell>
          <cell r="BC8">
            <v>0</v>
          </cell>
        </row>
        <row r="9">
          <cell r="A9" t="str">
            <v>01.1.01.02.01</v>
          </cell>
          <cell r="B9" t="str">
            <v>ENDİREKT YURT İÇİ YEŞİLKART PRİMLER</v>
          </cell>
          <cell r="C9">
            <v>91293378.090000004</v>
          </cell>
          <cell r="D9">
            <v>9090771.0099999998</v>
          </cell>
          <cell r="E9">
            <v>61455.19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99523.89</v>
          </cell>
          <cell r="L9">
            <v>0</v>
          </cell>
          <cell r="M9">
            <v>8959670.0899999999</v>
          </cell>
          <cell r="N9">
            <v>7892329.9199999999</v>
          </cell>
          <cell r="O9">
            <v>0</v>
          </cell>
          <cell r="P9">
            <v>0</v>
          </cell>
          <cell r="Q9">
            <v>1678768.93</v>
          </cell>
          <cell r="R9">
            <v>2711835.14</v>
          </cell>
          <cell r="S9">
            <v>0</v>
          </cell>
          <cell r="T9">
            <v>25704.91</v>
          </cell>
          <cell r="U9">
            <v>86766.67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17458796.809999999</v>
          </cell>
          <cell r="AG9">
            <v>2387093.8199999998</v>
          </cell>
          <cell r="AH9">
            <v>2440985.35</v>
          </cell>
          <cell r="AI9">
            <v>1163165.78</v>
          </cell>
          <cell r="AJ9">
            <v>0</v>
          </cell>
          <cell r="AK9">
            <v>24624.94</v>
          </cell>
          <cell r="AL9">
            <v>18911272.920000002</v>
          </cell>
          <cell r="AM9">
            <v>1688824.95</v>
          </cell>
          <cell r="AN9">
            <v>16104719.560000001</v>
          </cell>
          <cell r="AO9">
            <v>507068.21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91293378.090000004</v>
          </cell>
          <cell r="BB9">
            <v>31377646.990000002</v>
          </cell>
          <cell r="BC9">
            <v>0</v>
          </cell>
        </row>
        <row r="10">
          <cell r="A10" t="str">
            <v>01.1.01.02.02</v>
          </cell>
          <cell r="B10" t="str">
            <v>ENDİREKT YURT DIŞI YAZILAN PRİMLER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</row>
        <row r="11">
          <cell r="A11" t="str">
            <v>01.1.01.02.97</v>
          </cell>
          <cell r="B11" t="str">
            <v xml:space="preserve">TIP HAVUZUNDAN ALINAN PRİMLER </v>
          </cell>
          <cell r="C11">
            <v>3506808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3506808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3506808</v>
          </cell>
          <cell r="BB11">
            <v>0</v>
          </cell>
          <cell r="BC11">
            <v>0</v>
          </cell>
        </row>
        <row r="12">
          <cell r="A12" t="str">
            <v>01.1.01.02.98</v>
          </cell>
          <cell r="B12" t="str">
            <v xml:space="preserve">HAVUZDAN ALINAN PRİMLER </v>
          </cell>
          <cell r="C12">
            <v>1687742180.71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1687742180.71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1687742180.71</v>
          </cell>
          <cell r="BB12">
            <v>0</v>
          </cell>
          <cell r="BC12">
            <v>0</v>
          </cell>
        </row>
        <row r="13">
          <cell r="A13" t="str">
            <v>01.1.01.03</v>
          </cell>
          <cell r="B13" t="str">
            <v>SGK'YA AKT.ÜZ.YAZ.PRİMLER (+)</v>
          </cell>
          <cell r="C13">
            <v>1333378323.9400001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1333378323.9400001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1333378323.9400001</v>
          </cell>
          <cell r="BB13">
            <v>0</v>
          </cell>
          <cell r="BC13">
            <v>0</v>
          </cell>
        </row>
        <row r="14">
          <cell r="A14" t="str">
            <v>01.1.02</v>
          </cell>
          <cell r="B14" t="str">
            <v>REASÜRÖRE DEVREDILEN PRIMLER (-)</v>
          </cell>
          <cell r="C14">
            <v>-2058957230.0400002</v>
          </cell>
          <cell r="D14">
            <v>-46728403.5</v>
          </cell>
          <cell r="E14">
            <v>-441468.71</v>
          </cell>
          <cell r="F14">
            <v>-166847227.97</v>
          </cell>
          <cell r="G14">
            <v>0</v>
          </cell>
          <cell r="H14">
            <v>-16962216.050000001</v>
          </cell>
          <cell r="I14">
            <v>-4673554.93</v>
          </cell>
          <cell r="J14">
            <v>-2370530.48</v>
          </cell>
          <cell r="K14">
            <v>-18275767.600000001</v>
          </cell>
          <cell r="L14">
            <v>0</v>
          </cell>
          <cell r="M14">
            <v>-9215438.3699999992</v>
          </cell>
          <cell r="N14">
            <v>-1346820787.98</v>
          </cell>
          <cell r="O14">
            <v>0</v>
          </cell>
          <cell r="P14">
            <v>-203122.59</v>
          </cell>
          <cell r="Q14">
            <v>-20966331.620000001</v>
          </cell>
          <cell r="R14">
            <v>-21280526.27</v>
          </cell>
          <cell r="S14">
            <v>-13.5</v>
          </cell>
          <cell r="T14">
            <v>-676737.92</v>
          </cell>
          <cell r="U14">
            <v>-2218223.36</v>
          </cell>
          <cell r="V14">
            <v>-2583.0500000000002</v>
          </cell>
          <cell r="W14">
            <v>-1033611.85</v>
          </cell>
          <cell r="X14">
            <v>-140197.63</v>
          </cell>
          <cell r="Y14">
            <v>-13011331.689999999</v>
          </cell>
          <cell r="Z14">
            <v>0</v>
          </cell>
          <cell r="AA14">
            <v>-3639733.13</v>
          </cell>
          <cell r="AB14">
            <v>-40772.93</v>
          </cell>
          <cell r="AC14">
            <v>-2237381.83</v>
          </cell>
          <cell r="AD14">
            <v>0</v>
          </cell>
          <cell r="AE14">
            <v>0</v>
          </cell>
          <cell r="AF14">
            <v>-138319680</v>
          </cell>
          <cell r="AG14">
            <v>-6534692.5199999996</v>
          </cell>
          <cell r="AH14">
            <v>-6497523.4299999997</v>
          </cell>
          <cell r="AI14">
            <v>-22455492.780000001</v>
          </cell>
          <cell r="AJ14">
            <v>0</v>
          </cell>
          <cell r="AK14">
            <v>-3998</v>
          </cell>
          <cell r="AL14">
            <v>-62747878.520000003</v>
          </cell>
          <cell r="AM14">
            <v>-12484179</v>
          </cell>
          <cell r="AN14">
            <v>-77838125.439999998</v>
          </cell>
          <cell r="AO14">
            <v>-5505633.4199999999</v>
          </cell>
          <cell r="AP14">
            <v>0</v>
          </cell>
          <cell r="AQ14">
            <v>-2378131.9500000002</v>
          </cell>
          <cell r="AR14">
            <v>-21020783.379999999</v>
          </cell>
          <cell r="AS14">
            <v>-3896442.85</v>
          </cell>
          <cell r="AT14">
            <v>0</v>
          </cell>
          <cell r="AU14">
            <v>-639802.87</v>
          </cell>
          <cell r="AV14">
            <v>0</v>
          </cell>
          <cell r="AW14">
            <v>-18939916.010000002</v>
          </cell>
          <cell r="AX14">
            <v>0</v>
          </cell>
          <cell r="AY14">
            <v>-1908986.91</v>
          </cell>
          <cell r="AZ14">
            <v>0</v>
          </cell>
          <cell r="BA14">
            <v>-2058957230.0400002</v>
          </cell>
          <cell r="BB14">
            <v>-198080299.45000002</v>
          </cell>
          <cell r="BC14">
            <v>0</v>
          </cell>
        </row>
        <row r="15">
          <cell r="A15" t="str">
            <v>01.1.02.01</v>
          </cell>
          <cell r="B15" t="str">
            <v>DİREKT REASÜRÖRLERE DEV.PRİMLER</v>
          </cell>
          <cell r="C15">
            <v>-1993730635.9400001</v>
          </cell>
          <cell r="D15">
            <v>-39474830.439999998</v>
          </cell>
          <cell r="E15">
            <v>-385177.65</v>
          </cell>
          <cell r="F15">
            <v>-166847227.97</v>
          </cell>
          <cell r="G15">
            <v>0</v>
          </cell>
          <cell r="H15">
            <v>-16962216.050000001</v>
          </cell>
          <cell r="I15">
            <v>-4673554.93</v>
          </cell>
          <cell r="J15">
            <v>-2370530.48</v>
          </cell>
          <cell r="K15">
            <v>-18201124.670000002</v>
          </cell>
          <cell r="L15">
            <v>0</v>
          </cell>
          <cell r="M15">
            <v>-2495685.7400000002</v>
          </cell>
          <cell r="N15">
            <v>-1346820787.98</v>
          </cell>
          <cell r="O15">
            <v>0</v>
          </cell>
          <cell r="P15">
            <v>-203122.59</v>
          </cell>
          <cell r="Q15">
            <v>-20714058.829999998</v>
          </cell>
          <cell r="R15">
            <v>-21131588.390000001</v>
          </cell>
          <cell r="S15">
            <v>-13.5</v>
          </cell>
          <cell r="T15">
            <v>-654047.74</v>
          </cell>
          <cell r="U15">
            <v>-2140795.27</v>
          </cell>
          <cell r="V15">
            <v>-2583.0500000000002</v>
          </cell>
          <cell r="W15">
            <v>-1033611.85</v>
          </cell>
          <cell r="X15">
            <v>-140197.63</v>
          </cell>
          <cell r="Y15">
            <v>-13011331.689999999</v>
          </cell>
          <cell r="Z15">
            <v>0</v>
          </cell>
          <cell r="AA15">
            <v>-3639733.13</v>
          </cell>
          <cell r="AB15">
            <v>-40772.93</v>
          </cell>
          <cell r="AC15">
            <v>-2237381.83</v>
          </cell>
          <cell r="AD15">
            <v>0</v>
          </cell>
          <cell r="AE15">
            <v>0</v>
          </cell>
          <cell r="AF15">
            <v>-122472513.13</v>
          </cell>
          <cell r="AG15">
            <v>-4311692.33</v>
          </cell>
          <cell r="AH15">
            <v>-4223839.04</v>
          </cell>
          <cell r="AI15">
            <v>-22426905.989999998</v>
          </cell>
          <cell r="AJ15">
            <v>0</v>
          </cell>
          <cell r="AK15">
            <v>-3998</v>
          </cell>
          <cell r="AL15">
            <v>-49028164.039999999</v>
          </cell>
          <cell r="AM15">
            <v>-10900239.98</v>
          </cell>
          <cell r="AN15">
            <v>-63190134.299999997</v>
          </cell>
          <cell r="AO15">
            <v>-5208710.82</v>
          </cell>
          <cell r="AP15">
            <v>0</v>
          </cell>
          <cell r="AQ15">
            <v>-2378131.9500000002</v>
          </cell>
          <cell r="AR15">
            <v>-21020783.379999999</v>
          </cell>
          <cell r="AS15">
            <v>-3896442.85</v>
          </cell>
          <cell r="AT15">
            <v>0</v>
          </cell>
          <cell r="AU15">
            <v>-639802.87</v>
          </cell>
          <cell r="AV15">
            <v>0</v>
          </cell>
          <cell r="AW15">
            <v>-18939916.010000002</v>
          </cell>
          <cell r="AX15">
            <v>0</v>
          </cell>
          <cell r="AY15">
            <v>-1908986.91</v>
          </cell>
          <cell r="AZ15">
            <v>0</v>
          </cell>
          <cell r="BA15">
            <v>-1993730635.9400001</v>
          </cell>
          <cell r="BB15">
            <v>-170482874.94</v>
          </cell>
          <cell r="BC15">
            <v>0</v>
          </cell>
        </row>
        <row r="16">
          <cell r="A16" t="str">
            <v>01.1.02.01.01</v>
          </cell>
          <cell r="B16" t="str">
            <v>YURTİÇİ DİREKT DEV.PRİMLER</v>
          </cell>
          <cell r="C16">
            <v>-1674751167.6700003</v>
          </cell>
          <cell r="D16">
            <v>-6748793.7599999998</v>
          </cell>
          <cell r="E16">
            <v>-113537.89</v>
          </cell>
          <cell r="F16">
            <v>-166847227.97</v>
          </cell>
          <cell r="G16">
            <v>0</v>
          </cell>
          <cell r="H16">
            <v>-6635793.6799999997</v>
          </cell>
          <cell r="I16">
            <v>-4673554.93</v>
          </cell>
          <cell r="J16">
            <v>-948212.19</v>
          </cell>
          <cell r="K16">
            <v>-3824195.01</v>
          </cell>
          <cell r="L16">
            <v>0</v>
          </cell>
          <cell r="M16">
            <v>-685053.24</v>
          </cell>
          <cell r="N16">
            <v>-1346820787.98</v>
          </cell>
          <cell r="O16">
            <v>0</v>
          </cell>
          <cell r="P16">
            <v>-203122.59</v>
          </cell>
          <cell r="Q16">
            <v>-2258574.89</v>
          </cell>
          <cell r="R16">
            <v>-5156063.4000000004</v>
          </cell>
          <cell r="S16">
            <v>-1.69</v>
          </cell>
          <cell r="T16">
            <v>-173973.33</v>
          </cell>
          <cell r="U16">
            <v>-821903.12</v>
          </cell>
          <cell r="V16">
            <v>-614.29999999999995</v>
          </cell>
          <cell r="W16">
            <v>-235312.56</v>
          </cell>
          <cell r="X16">
            <v>-556342.15</v>
          </cell>
          <cell r="Y16">
            <v>-10099925.619999999</v>
          </cell>
          <cell r="Z16">
            <v>0</v>
          </cell>
          <cell r="AA16">
            <v>-3639733.13</v>
          </cell>
          <cell r="AB16">
            <v>-8732.4500000000007</v>
          </cell>
          <cell r="AC16">
            <v>-477284.36</v>
          </cell>
          <cell r="AD16">
            <v>0</v>
          </cell>
          <cell r="AE16">
            <v>0</v>
          </cell>
          <cell r="AF16">
            <v>-29827698.719999999</v>
          </cell>
          <cell r="AG16">
            <v>-711686.55</v>
          </cell>
          <cell r="AH16">
            <v>-671262.25</v>
          </cell>
          <cell r="AI16">
            <v>-2631219.9300000002</v>
          </cell>
          <cell r="AJ16">
            <v>0</v>
          </cell>
          <cell r="AK16">
            <v>-3998</v>
          </cell>
          <cell r="AL16">
            <v>-16247493.699999999</v>
          </cell>
          <cell r="AM16">
            <v>-2898379.43</v>
          </cell>
          <cell r="AN16">
            <v>-20016763.109999999</v>
          </cell>
          <cell r="AO16">
            <v>-1394767.15</v>
          </cell>
          <cell r="AP16">
            <v>0</v>
          </cell>
          <cell r="AQ16">
            <v>-2378131.9500000002</v>
          </cell>
          <cell r="AR16">
            <v>-21020783.379999999</v>
          </cell>
          <cell r="AS16">
            <v>-3896442.85</v>
          </cell>
          <cell r="AT16">
            <v>0</v>
          </cell>
          <cell r="AU16">
            <v>-639802.87</v>
          </cell>
          <cell r="AV16">
            <v>0</v>
          </cell>
          <cell r="AW16">
            <v>-9575010.6300000008</v>
          </cell>
          <cell r="AX16">
            <v>0</v>
          </cell>
          <cell r="AY16">
            <v>-1908986.91</v>
          </cell>
          <cell r="AZ16">
            <v>0</v>
          </cell>
          <cell r="BA16">
            <v>-1674751167.6700003</v>
          </cell>
          <cell r="BB16">
            <v>-37959441.279999994</v>
          </cell>
          <cell r="BC16">
            <v>0</v>
          </cell>
        </row>
        <row r="17">
          <cell r="A17" t="str">
            <v>01.1.02.01.01.01</v>
          </cell>
          <cell r="B17" t="str">
            <v>EKSEDAN YURT İÇİ DİR.DEV. PRİMLER</v>
          </cell>
          <cell r="C17">
            <v>-20416939.91</v>
          </cell>
          <cell r="D17">
            <v>-2869515.4</v>
          </cell>
          <cell r="E17">
            <v>-20674.669999999998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-375274.76</v>
          </cell>
          <cell r="L17">
            <v>0</v>
          </cell>
          <cell r="M17">
            <v>-173682.35</v>
          </cell>
          <cell r="N17">
            <v>0</v>
          </cell>
          <cell r="O17">
            <v>0</v>
          </cell>
          <cell r="P17">
            <v>0</v>
          </cell>
          <cell r="Q17">
            <v>-971257.94</v>
          </cell>
          <cell r="R17">
            <v>-419980.01</v>
          </cell>
          <cell r="S17">
            <v>-1.5</v>
          </cell>
          <cell r="T17">
            <v>-32554.41</v>
          </cell>
          <cell r="U17">
            <v>-127778.55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-8804361.8499999996</v>
          </cell>
          <cell r="AG17">
            <v>-379631.85</v>
          </cell>
          <cell r="AH17">
            <v>-375246.62</v>
          </cell>
          <cell r="AI17">
            <v>-1531063.76</v>
          </cell>
          <cell r="AJ17">
            <v>0</v>
          </cell>
          <cell r="AK17">
            <v>0</v>
          </cell>
          <cell r="AL17">
            <v>-129013.15</v>
          </cell>
          <cell r="AM17">
            <v>-888874.52</v>
          </cell>
          <cell r="AN17">
            <v>-3271017.96</v>
          </cell>
          <cell r="AO17">
            <v>-47010.61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-20416939.91</v>
          </cell>
          <cell r="BB17">
            <v>-12428755.719999999</v>
          </cell>
          <cell r="BC17">
            <v>0</v>
          </cell>
        </row>
        <row r="18">
          <cell r="A18" t="str">
            <v>01.1.02.01.01.02</v>
          </cell>
          <cell r="B18" t="str">
            <v>KOTPAR YURT İÇİ DİR.DEV. PRİMLER</v>
          </cell>
          <cell r="C18">
            <v>-22330030.690000005</v>
          </cell>
          <cell r="D18">
            <v>-1028799.57</v>
          </cell>
          <cell r="E18">
            <v>-7574.02</v>
          </cell>
          <cell r="F18">
            <v>0</v>
          </cell>
          <cell r="G18">
            <v>0</v>
          </cell>
          <cell r="H18">
            <v>-6635793.6799999997</v>
          </cell>
          <cell r="I18">
            <v>0</v>
          </cell>
          <cell r="J18">
            <v>-948212.19</v>
          </cell>
          <cell r="K18">
            <v>-1565723.23</v>
          </cell>
          <cell r="L18">
            <v>0</v>
          </cell>
          <cell r="M18">
            <v>-86841.16</v>
          </cell>
          <cell r="N18">
            <v>6.99</v>
          </cell>
          <cell r="O18">
            <v>0</v>
          </cell>
          <cell r="P18">
            <v>-203122.59</v>
          </cell>
          <cell r="Q18">
            <v>-488727.23</v>
          </cell>
          <cell r="R18">
            <v>-212120.66</v>
          </cell>
          <cell r="S18">
            <v>-0.19</v>
          </cell>
          <cell r="T18">
            <v>-32443.67</v>
          </cell>
          <cell r="U18">
            <v>-49833.13</v>
          </cell>
          <cell r="V18">
            <v>-281.25</v>
          </cell>
          <cell r="W18">
            <v>-114042.74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-4579.37</v>
          </cell>
          <cell r="AC18">
            <v>0</v>
          </cell>
          <cell r="AD18">
            <v>0</v>
          </cell>
          <cell r="AE18">
            <v>0</v>
          </cell>
          <cell r="AF18">
            <v>-2666042.7200000002</v>
          </cell>
          <cell r="AG18">
            <v>-125244.73</v>
          </cell>
          <cell r="AH18">
            <v>-121996.69</v>
          </cell>
          <cell r="AI18">
            <v>-1079537.04</v>
          </cell>
          <cell r="AJ18">
            <v>0</v>
          </cell>
          <cell r="AK18">
            <v>-3998</v>
          </cell>
          <cell r="AL18">
            <v>-4068825.83</v>
          </cell>
          <cell r="AM18">
            <v>-97436.35</v>
          </cell>
          <cell r="AN18">
            <v>-437037.16</v>
          </cell>
          <cell r="AO18">
            <v>-442837.57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-1908986.91</v>
          </cell>
          <cell r="AZ18">
            <v>0</v>
          </cell>
          <cell r="BA18">
            <v>-22330030.690000005</v>
          </cell>
          <cell r="BB18">
            <v>-3942083.71</v>
          </cell>
          <cell r="BC18">
            <v>0</v>
          </cell>
        </row>
        <row r="19">
          <cell r="A19" t="str">
            <v>01.1.02.01.01.03</v>
          </cell>
          <cell r="B19" t="str">
            <v>İHTİYARİ YURT İÇİ DİR.DEV. PRİMLER</v>
          </cell>
          <cell r="C19">
            <v>-265354185.01999995</v>
          </cell>
          <cell r="D19">
            <v>-2017928.17</v>
          </cell>
          <cell r="E19">
            <v>-64206.45</v>
          </cell>
          <cell r="F19">
            <v>-166847227.97</v>
          </cell>
          <cell r="G19">
            <v>0</v>
          </cell>
          <cell r="H19">
            <v>0</v>
          </cell>
          <cell r="I19">
            <v>-4673554.93</v>
          </cell>
          <cell r="J19">
            <v>0</v>
          </cell>
          <cell r="K19">
            <v>-501253.06</v>
          </cell>
          <cell r="L19">
            <v>0</v>
          </cell>
          <cell r="M19">
            <v>-231834.86</v>
          </cell>
          <cell r="N19">
            <v>-398923.98</v>
          </cell>
          <cell r="O19">
            <v>0</v>
          </cell>
          <cell r="P19">
            <v>0</v>
          </cell>
          <cell r="Q19">
            <v>-297334.90000000002</v>
          </cell>
          <cell r="R19">
            <v>-4312410.54</v>
          </cell>
          <cell r="S19">
            <v>0</v>
          </cell>
          <cell r="T19">
            <v>-6339.42</v>
          </cell>
          <cell r="U19">
            <v>-516196.48</v>
          </cell>
          <cell r="V19">
            <v>0</v>
          </cell>
          <cell r="W19">
            <v>0</v>
          </cell>
          <cell r="X19">
            <v>-556342.15</v>
          </cell>
          <cell r="Y19">
            <v>-10099925.619999999</v>
          </cell>
          <cell r="Z19">
            <v>0</v>
          </cell>
          <cell r="AA19">
            <v>0</v>
          </cell>
          <cell r="AB19">
            <v>0</v>
          </cell>
          <cell r="AC19">
            <v>-460162.72</v>
          </cell>
          <cell r="AD19">
            <v>0</v>
          </cell>
          <cell r="AE19">
            <v>0</v>
          </cell>
          <cell r="AF19">
            <v>-12061728.689999999</v>
          </cell>
          <cell r="AG19">
            <v>-11109.98</v>
          </cell>
          <cell r="AH19">
            <v>-10944.12</v>
          </cell>
          <cell r="AI19">
            <v>-8594.5</v>
          </cell>
          <cell r="AJ19">
            <v>0</v>
          </cell>
          <cell r="AK19">
            <v>0</v>
          </cell>
          <cell r="AL19">
            <v>-9540505.4800000004</v>
          </cell>
          <cell r="AM19">
            <v>75511.22</v>
          </cell>
          <cell r="AN19">
            <v>-15142508.630000001</v>
          </cell>
          <cell r="AO19">
            <v>-160491.91</v>
          </cell>
          <cell r="AP19">
            <v>0</v>
          </cell>
          <cell r="AQ19">
            <v>-2378131.9500000002</v>
          </cell>
          <cell r="AR19">
            <v>-21020783.379999999</v>
          </cell>
          <cell r="AS19">
            <v>-3896442.85</v>
          </cell>
          <cell r="AT19">
            <v>0</v>
          </cell>
          <cell r="AU19">
            <v>-639802.87</v>
          </cell>
          <cell r="AV19">
            <v>0</v>
          </cell>
          <cell r="AW19">
            <v>-9575010.6300000008</v>
          </cell>
          <cell r="AX19">
            <v>0</v>
          </cell>
          <cell r="AY19">
            <v>0</v>
          </cell>
          <cell r="AZ19">
            <v>0</v>
          </cell>
          <cell r="BA19">
            <v>-265354185.01999995</v>
          </cell>
          <cell r="BB19">
            <v>-14101710.959999999</v>
          </cell>
          <cell r="BC19">
            <v>0</v>
          </cell>
        </row>
        <row r="20">
          <cell r="A20" t="str">
            <v>01.1.02.01.01.04</v>
          </cell>
          <cell r="B20" t="str">
            <v>XL YURT İÇİ  DİR DEV. PRİMLER</v>
          </cell>
          <cell r="C20">
            <v>-16588407.930000002</v>
          </cell>
          <cell r="D20">
            <v>-832550.62</v>
          </cell>
          <cell r="E20">
            <v>-21082.75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-1381943.96</v>
          </cell>
          <cell r="L20">
            <v>0</v>
          </cell>
          <cell r="M20">
            <v>-192694.87</v>
          </cell>
          <cell r="N20">
            <v>0</v>
          </cell>
          <cell r="O20">
            <v>0</v>
          </cell>
          <cell r="P20">
            <v>0</v>
          </cell>
          <cell r="Q20">
            <v>-501254.82</v>
          </cell>
          <cell r="R20">
            <v>-211552.19</v>
          </cell>
          <cell r="S20">
            <v>0</v>
          </cell>
          <cell r="T20">
            <v>-102635.83</v>
          </cell>
          <cell r="U20">
            <v>-128094.96</v>
          </cell>
          <cell r="V20">
            <v>-333.05</v>
          </cell>
          <cell r="W20">
            <v>-121269.82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-4153.08</v>
          </cell>
          <cell r="AC20">
            <v>-17121.64</v>
          </cell>
          <cell r="AD20">
            <v>0</v>
          </cell>
          <cell r="AE20">
            <v>0</v>
          </cell>
          <cell r="AF20">
            <v>-6295565.46</v>
          </cell>
          <cell r="AG20">
            <v>-195699.99</v>
          </cell>
          <cell r="AH20">
            <v>-163074.82</v>
          </cell>
          <cell r="AI20">
            <v>-12024.63</v>
          </cell>
          <cell r="AJ20">
            <v>0</v>
          </cell>
          <cell r="AK20">
            <v>0</v>
          </cell>
          <cell r="AL20">
            <v>-2509149.2400000002</v>
          </cell>
          <cell r="AM20">
            <v>-1987579.78</v>
          </cell>
          <cell r="AN20">
            <v>-1166199.3600000001</v>
          </cell>
          <cell r="AO20">
            <v>-744427.06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-16588407.930000002</v>
          </cell>
          <cell r="BB20">
            <v>-7486890.8900000006</v>
          </cell>
          <cell r="BC20">
            <v>0</v>
          </cell>
        </row>
        <row r="21">
          <cell r="A21" t="str">
            <v>01.1.02.01.01.05</v>
          </cell>
          <cell r="B21" t="str">
            <v>AŞKIN HASAR FAZLASI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</row>
        <row r="22">
          <cell r="A22" t="str">
            <v>01.1.02.01.01.97</v>
          </cell>
          <cell r="B22" t="str">
            <v>TIP HAVUZUNA VERİLEN PRİM REAS</v>
          </cell>
          <cell r="C22">
            <v>-3639733.13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-3639733.13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-3639733.13</v>
          </cell>
          <cell r="BB22">
            <v>0</v>
          </cell>
          <cell r="BC22">
            <v>0</v>
          </cell>
        </row>
        <row r="23">
          <cell r="A23" t="str">
            <v>01.1.02.01.01.98</v>
          </cell>
          <cell r="B23" t="str">
            <v xml:space="preserve">HAVUZA VERİLEN PRİMLER REAS.PAYI </v>
          </cell>
          <cell r="C23">
            <v>-1346421870.99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-1346421870.99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-1346421870.99</v>
          </cell>
          <cell r="BB23">
            <v>0</v>
          </cell>
          <cell r="BC23">
            <v>0</v>
          </cell>
        </row>
        <row r="24">
          <cell r="A24" t="str">
            <v>01.1.02.01.02</v>
          </cell>
          <cell r="B24" t="str">
            <v>YURTDIŞI DİREKT DEV.PRİMLER</v>
          </cell>
          <cell r="C24">
            <v>-318979468.27000004</v>
          </cell>
          <cell r="D24">
            <v>-32726036.68</v>
          </cell>
          <cell r="E24">
            <v>-271639.76</v>
          </cell>
          <cell r="F24">
            <v>0</v>
          </cell>
          <cell r="G24">
            <v>0</v>
          </cell>
          <cell r="H24">
            <v>-10326422.369999999</v>
          </cell>
          <cell r="I24">
            <v>0</v>
          </cell>
          <cell r="J24">
            <v>-1422318.29</v>
          </cell>
          <cell r="K24">
            <v>-14376929.66</v>
          </cell>
          <cell r="L24">
            <v>0</v>
          </cell>
          <cell r="M24">
            <v>-1810632.5</v>
          </cell>
          <cell r="N24">
            <v>0</v>
          </cell>
          <cell r="O24">
            <v>0</v>
          </cell>
          <cell r="P24">
            <v>0</v>
          </cell>
          <cell r="Q24">
            <v>-18455483.940000001</v>
          </cell>
          <cell r="R24">
            <v>-15975524.99</v>
          </cell>
          <cell r="S24">
            <v>-11.81</v>
          </cell>
          <cell r="T24">
            <v>-480074.41</v>
          </cell>
          <cell r="U24">
            <v>-1318892.1499999999</v>
          </cell>
          <cell r="V24">
            <v>-1968.75</v>
          </cell>
          <cell r="W24">
            <v>-798299.29</v>
          </cell>
          <cell r="X24">
            <v>416144.52</v>
          </cell>
          <cell r="Y24">
            <v>-2911406.07</v>
          </cell>
          <cell r="Z24">
            <v>0</v>
          </cell>
          <cell r="AA24">
            <v>0</v>
          </cell>
          <cell r="AB24">
            <v>-32040.48</v>
          </cell>
          <cell r="AC24">
            <v>-1760097.47</v>
          </cell>
          <cell r="AD24">
            <v>0</v>
          </cell>
          <cell r="AE24">
            <v>0</v>
          </cell>
          <cell r="AF24">
            <v>-92644814.409999996</v>
          </cell>
          <cell r="AG24">
            <v>-3600005.78</v>
          </cell>
          <cell r="AH24">
            <v>-3552576.79</v>
          </cell>
          <cell r="AI24">
            <v>-19795686.059999999</v>
          </cell>
          <cell r="AJ24">
            <v>0</v>
          </cell>
          <cell r="AK24">
            <v>0</v>
          </cell>
          <cell r="AL24">
            <v>-32780670.34</v>
          </cell>
          <cell r="AM24">
            <v>-8001860.5499999998</v>
          </cell>
          <cell r="AN24">
            <v>-43173371.189999998</v>
          </cell>
          <cell r="AO24">
            <v>-3813943.67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-9364905.3800000008</v>
          </cell>
          <cell r="AX24">
            <v>0</v>
          </cell>
          <cell r="AY24">
            <v>0</v>
          </cell>
          <cell r="AZ24">
            <v>0</v>
          </cell>
          <cell r="BA24">
            <v>-318979468.27000004</v>
          </cell>
          <cell r="BB24">
            <v>-132523433.66000001</v>
          </cell>
          <cell r="BC24">
            <v>0</v>
          </cell>
        </row>
        <row r="25">
          <cell r="A25" t="str">
            <v>01.1.02.01.02.01</v>
          </cell>
          <cell r="B25" t="str">
            <v>EKSEDAN YURT DIŞI DİR.DEV. PRİMLER</v>
          </cell>
          <cell r="C25">
            <v>-164291373.28999996</v>
          </cell>
          <cell r="D25">
            <v>-21226163.43</v>
          </cell>
          <cell r="E25">
            <v>-175773.98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-2733884.22</v>
          </cell>
          <cell r="L25">
            <v>0</v>
          </cell>
          <cell r="M25">
            <v>-1205253.3600000001</v>
          </cell>
          <cell r="N25">
            <v>0</v>
          </cell>
          <cell r="O25">
            <v>0</v>
          </cell>
          <cell r="P25">
            <v>0</v>
          </cell>
          <cell r="Q25">
            <v>-7292352.29</v>
          </cell>
          <cell r="R25">
            <v>-2872384.53</v>
          </cell>
          <cell r="S25">
            <v>-10.5</v>
          </cell>
          <cell r="T25">
            <v>-256704.31</v>
          </cell>
          <cell r="U25">
            <v>-934080.85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-64753443.32</v>
          </cell>
          <cell r="AG25">
            <v>-2707437.61</v>
          </cell>
          <cell r="AH25">
            <v>-2670525.21</v>
          </cell>
          <cell r="AI25">
            <v>-14531647.130000001</v>
          </cell>
          <cell r="AJ25">
            <v>0</v>
          </cell>
          <cell r="AK25">
            <v>0</v>
          </cell>
          <cell r="AL25">
            <v>-1605344.32</v>
          </cell>
          <cell r="AM25">
            <v>-7139190.7400000002</v>
          </cell>
          <cell r="AN25">
            <v>-33655471.640000001</v>
          </cell>
          <cell r="AO25">
            <v>-531705.85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-164291373.28999996</v>
          </cell>
          <cell r="BB25">
            <v>-91357569.569999993</v>
          </cell>
          <cell r="BC25">
            <v>0</v>
          </cell>
        </row>
        <row r="26">
          <cell r="A26" t="str">
            <v>01.1.02.01.02.02</v>
          </cell>
          <cell r="B26" t="str">
            <v>KOTPAR YURT DIŞI DİR.DEV. PRİMLER</v>
          </cell>
          <cell r="C26">
            <v>-107227745.2</v>
          </cell>
          <cell r="D26">
            <v>-6478906.0800000001</v>
          </cell>
          <cell r="E26">
            <v>-59271.76</v>
          </cell>
          <cell r="F26">
            <v>0</v>
          </cell>
          <cell r="G26">
            <v>0</v>
          </cell>
          <cell r="H26">
            <v>-10326422.369999999</v>
          </cell>
          <cell r="I26">
            <v>0</v>
          </cell>
          <cell r="J26">
            <v>-1422318.29</v>
          </cell>
          <cell r="K26">
            <v>-11307528.27</v>
          </cell>
          <cell r="L26">
            <v>0</v>
          </cell>
          <cell r="M26">
            <v>-605379.14</v>
          </cell>
          <cell r="N26">
            <v>0</v>
          </cell>
          <cell r="O26">
            <v>0</v>
          </cell>
          <cell r="P26">
            <v>0</v>
          </cell>
          <cell r="Q26">
            <v>-3495275.47</v>
          </cell>
          <cell r="R26">
            <v>-1475704.2</v>
          </cell>
          <cell r="S26">
            <v>-1.31</v>
          </cell>
          <cell r="T26">
            <v>-217937.23</v>
          </cell>
          <cell r="U26">
            <v>-338344.15</v>
          </cell>
          <cell r="V26">
            <v>-1968.75</v>
          </cell>
          <cell r="W26">
            <v>-798299.29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-32040.48</v>
          </cell>
          <cell r="AC26">
            <v>0</v>
          </cell>
          <cell r="AD26">
            <v>0</v>
          </cell>
          <cell r="AE26">
            <v>0</v>
          </cell>
          <cell r="AF26">
            <v>-18466508.780000001</v>
          </cell>
          <cell r="AG26">
            <v>-871647.68</v>
          </cell>
          <cell r="AH26">
            <v>-851096.34</v>
          </cell>
          <cell r="AI26">
            <v>-4425764.6100000003</v>
          </cell>
          <cell r="AJ26">
            <v>0</v>
          </cell>
          <cell r="AK26">
            <v>0</v>
          </cell>
          <cell r="AL26">
            <v>-28717938.120000001</v>
          </cell>
          <cell r="AM26">
            <v>-753469.81</v>
          </cell>
          <cell r="AN26">
            <v>-4024608.08</v>
          </cell>
          <cell r="AO26">
            <v>-3192409.61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-9364905.3800000008</v>
          </cell>
          <cell r="AX26">
            <v>0</v>
          </cell>
          <cell r="AY26">
            <v>0</v>
          </cell>
          <cell r="AZ26">
            <v>0</v>
          </cell>
          <cell r="BA26">
            <v>-107227745.2</v>
          </cell>
          <cell r="BB26">
            <v>-26668158.879999999</v>
          </cell>
          <cell r="BC26">
            <v>0</v>
          </cell>
        </row>
        <row r="27">
          <cell r="A27" t="str">
            <v>01.1.02.01.02.03</v>
          </cell>
          <cell r="B27" t="str">
            <v>İHTİYARİ YURT DIŞI DİR DEV. PRİMLER</v>
          </cell>
          <cell r="C27">
            <v>-47460349.780000001</v>
          </cell>
          <cell r="D27">
            <v>-5020967.17</v>
          </cell>
          <cell r="E27">
            <v>-36594.019999999997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-335517.17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-7667856.1799999997</v>
          </cell>
          <cell r="R27">
            <v>-11627436.26</v>
          </cell>
          <cell r="S27">
            <v>0</v>
          </cell>
          <cell r="T27">
            <v>-5432.87</v>
          </cell>
          <cell r="U27">
            <v>-46467.15</v>
          </cell>
          <cell r="V27">
            <v>0</v>
          </cell>
          <cell r="W27">
            <v>0</v>
          </cell>
          <cell r="X27">
            <v>416144.52</v>
          </cell>
          <cell r="Y27">
            <v>-2911406.07</v>
          </cell>
          <cell r="Z27">
            <v>0</v>
          </cell>
          <cell r="AA27">
            <v>0</v>
          </cell>
          <cell r="AB27">
            <v>0</v>
          </cell>
          <cell r="AC27">
            <v>-1760097.47</v>
          </cell>
          <cell r="AD27">
            <v>0</v>
          </cell>
          <cell r="AE27">
            <v>0</v>
          </cell>
          <cell r="AF27">
            <v>-9424862.3100000005</v>
          </cell>
          <cell r="AG27">
            <v>-20920.490000000002</v>
          </cell>
          <cell r="AH27">
            <v>-30955.24</v>
          </cell>
          <cell r="AI27">
            <v>-838274.32</v>
          </cell>
          <cell r="AJ27">
            <v>0</v>
          </cell>
          <cell r="AK27">
            <v>0</v>
          </cell>
          <cell r="AL27">
            <v>-2457387.9</v>
          </cell>
          <cell r="AM27">
            <v>-109200</v>
          </cell>
          <cell r="AN27">
            <v>-5493291.4699999997</v>
          </cell>
          <cell r="AO27">
            <v>-89828.21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-47460349.780000001</v>
          </cell>
          <cell r="BB27">
            <v>-14497705.210000001</v>
          </cell>
          <cell r="BC27">
            <v>0</v>
          </cell>
        </row>
        <row r="28">
          <cell r="A28" t="str">
            <v>01.1.02.01.02.04</v>
          </cell>
          <cell r="B28" t="str">
            <v>XL YURT DIŞI DİR DEV. PRİMLER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</row>
        <row r="29">
          <cell r="A29" t="str">
            <v>01.1.02.01.02.05</v>
          </cell>
          <cell r="B29" t="str">
            <v>AŞKIN HASAR FAZLASI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</row>
        <row r="30">
          <cell r="A30" t="str">
            <v>01.1.02.02</v>
          </cell>
          <cell r="B30" t="str">
            <v>ENDİREKT REASÜRÖRLERE DEV.PRİMLER</v>
          </cell>
          <cell r="C30">
            <v>-65226594.100000009</v>
          </cell>
          <cell r="D30">
            <v>-7253573.0599999996</v>
          </cell>
          <cell r="E30">
            <v>-56291.06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-74642.929999999993</v>
          </cell>
          <cell r="L30">
            <v>0</v>
          </cell>
          <cell r="M30">
            <v>-6719752.6299999999</v>
          </cell>
          <cell r="N30">
            <v>0</v>
          </cell>
          <cell r="O30">
            <v>0</v>
          </cell>
          <cell r="P30">
            <v>0</v>
          </cell>
          <cell r="Q30">
            <v>-252272.79</v>
          </cell>
          <cell r="R30">
            <v>-148937.88</v>
          </cell>
          <cell r="S30">
            <v>0</v>
          </cell>
          <cell r="T30">
            <v>-22690.18</v>
          </cell>
          <cell r="U30">
            <v>-77428.09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-15847166.869999999</v>
          </cell>
          <cell r="AG30">
            <v>-2223000.19</v>
          </cell>
          <cell r="AH30">
            <v>-2273684.39</v>
          </cell>
          <cell r="AI30">
            <v>-28586.79</v>
          </cell>
          <cell r="AJ30">
            <v>0</v>
          </cell>
          <cell r="AK30">
            <v>0</v>
          </cell>
          <cell r="AL30">
            <v>-13719714.48</v>
          </cell>
          <cell r="AM30">
            <v>-1583939.02</v>
          </cell>
          <cell r="AN30">
            <v>-14647991.140000001</v>
          </cell>
          <cell r="AO30">
            <v>-296922.59999999998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-65226594.100000009</v>
          </cell>
          <cell r="BB30">
            <v>-27597424.510000002</v>
          </cell>
          <cell r="BC30">
            <v>0</v>
          </cell>
        </row>
        <row r="31">
          <cell r="A31" t="str">
            <v>01.1.02.02.01</v>
          </cell>
          <cell r="B31" t="str">
            <v>YURTİÇİ ENDİREKT DEV.PRİMLER</v>
          </cell>
          <cell r="C31">
            <v>-9786827.6199999992</v>
          </cell>
          <cell r="D31">
            <v>-2408147</v>
          </cell>
          <cell r="E31">
            <v>-15424.83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-9330.3700000000008</v>
          </cell>
          <cell r="L31">
            <v>0</v>
          </cell>
          <cell r="M31">
            <v>-839969.07</v>
          </cell>
          <cell r="N31">
            <v>0</v>
          </cell>
          <cell r="O31">
            <v>0</v>
          </cell>
          <cell r="P31">
            <v>0</v>
          </cell>
          <cell r="Q31">
            <v>-29452.44</v>
          </cell>
          <cell r="R31">
            <v>-16849.189999999999</v>
          </cell>
          <cell r="S31">
            <v>0</v>
          </cell>
          <cell r="T31">
            <v>-2875.07</v>
          </cell>
          <cell r="U31">
            <v>2231.98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-2901823.55</v>
          </cell>
          <cell r="AG31">
            <v>-624341.21</v>
          </cell>
          <cell r="AH31">
            <v>-630209.56999999995</v>
          </cell>
          <cell r="AI31">
            <v>-3584.59</v>
          </cell>
          <cell r="AJ31">
            <v>0</v>
          </cell>
          <cell r="AK31">
            <v>0</v>
          </cell>
          <cell r="AL31">
            <v>-832593.7</v>
          </cell>
          <cell r="AM31">
            <v>-95375.11</v>
          </cell>
          <cell r="AN31">
            <v>-1313743.6399999999</v>
          </cell>
          <cell r="AO31">
            <v>-65340.26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-9786827.6199999992</v>
          </cell>
          <cell r="BB31">
            <v>-6564521.3300000001</v>
          </cell>
          <cell r="BC31">
            <v>0</v>
          </cell>
        </row>
        <row r="32">
          <cell r="A32" t="str">
            <v>01.1.02.02.01.01</v>
          </cell>
          <cell r="B32" t="str">
            <v>EKSEDAN YURT İÇİ ENDİREKT DEV.PRİMLER</v>
          </cell>
          <cell r="C32">
            <v>-4824301.7299999995</v>
          </cell>
          <cell r="D32">
            <v>-558604.55000000005</v>
          </cell>
          <cell r="E32">
            <v>-4301.0200000000004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-6220.24</v>
          </cell>
          <cell r="L32">
            <v>0</v>
          </cell>
          <cell r="M32">
            <v>-559979.36</v>
          </cell>
          <cell r="N32">
            <v>0</v>
          </cell>
          <cell r="O32">
            <v>0</v>
          </cell>
          <cell r="P32">
            <v>0</v>
          </cell>
          <cell r="Q32">
            <v>-20175.22</v>
          </cell>
          <cell r="R32">
            <v>-11732.6</v>
          </cell>
          <cell r="S32">
            <v>0</v>
          </cell>
          <cell r="T32">
            <v>-2485.64</v>
          </cell>
          <cell r="U32">
            <v>-9215.76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-1414235.29</v>
          </cell>
          <cell r="AG32">
            <v>-192613.29</v>
          </cell>
          <cell r="AH32">
            <v>-198101.05</v>
          </cell>
          <cell r="AI32">
            <v>-2385.98</v>
          </cell>
          <cell r="AJ32">
            <v>0</v>
          </cell>
          <cell r="AK32">
            <v>0</v>
          </cell>
          <cell r="AL32">
            <v>-660886.27</v>
          </cell>
          <cell r="AM32">
            <v>-88886.33</v>
          </cell>
          <cell r="AN32">
            <v>-1090792.82</v>
          </cell>
          <cell r="AO32">
            <v>-3686.31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-4824301.7299999995</v>
          </cell>
          <cell r="BB32">
            <v>-2363554.1799999997</v>
          </cell>
          <cell r="BC32">
            <v>0</v>
          </cell>
        </row>
        <row r="33">
          <cell r="A33" t="str">
            <v>01.1.02.02.01.02</v>
          </cell>
          <cell r="B33" t="str">
            <v>KOTPAR YURT İÇİ ENDİREKT DEV.PRİMLER</v>
          </cell>
          <cell r="C33">
            <v>-1121040.9700000002</v>
          </cell>
          <cell r="D33">
            <v>-55986.36</v>
          </cell>
          <cell r="E33">
            <v>-528.33000000000004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-3110.13</v>
          </cell>
          <cell r="L33">
            <v>0</v>
          </cell>
          <cell r="M33">
            <v>-279989.71000000002</v>
          </cell>
          <cell r="N33">
            <v>0</v>
          </cell>
          <cell r="O33">
            <v>0</v>
          </cell>
          <cell r="P33">
            <v>0</v>
          </cell>
          <cell r="Q33">
            <v>-9277.2199999999993</v>
          </cell>
          <cell r="R33">
            <v>-5116.59</v>
          </cell>
          <cell r="S33">
            <v>0</v>
          </cell>
          <cell r="T33">
            <v>-389.43</v>
          </cell>
          <cell r="U33">
            <v>-944.77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-171117.09</v>
          </cell>
          <cell r="AG33">
            <v>-20481.650000000001</v>
          </cell>
          <cell r="AH33">
            <v>-20862.25</v>
          </cell>
          <cell r="AI33">
            <v>-1198.6099999999999</v>
          </cell>
          <cell r="AJ33">
            <v>0</v>
          </cell>
          <cell r="AK33">
            <v>0</v>
          </cell>
          <cell r="AL33">
            <v>-429650.46</v>
          </cell>
          <cell r="AM33">
            <v>-6488.78</v>
          </cell>
          <cell r="AN33">
            <v>-90771.520000000004</v>
          </cell>
          <cell r="AO33">
            <v>-25128.07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-1121040.9700000002</v>
          </cell>
          <cell r="BB33">
            <v>-268447.34999999998</v>
          </cell>
          <cell r="BC33">
            <v>0</v>
          </cell>
        </row>
        <row r="34">
          <cell r="A34" t="str">
            <v>01.1.02.02.01.03</v>
          </cell>
          <cell r="B34" t="str">
            <v>İHTİYARİ YURT İÇİ ENDİREKT DEV.PRİMLER</v>
          </cell>
          <cell r="C34">
            <v>-3841484.92</v>
          </cell>
          <cell r="D34">
            <v>-1793556.09</v>
          </cell>
          <cell r="E34">
            <v>-10595.48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12392.51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-1316471.17</v>
          </cell>
          <cell r="AG34">
            <v>-411246.27</v>
          </cell>
          <cell r="AH34">
            <v>-411246.27</v>
          </cell>
          <cell r="AI34">
            <v>0</v>
          </cell>
          <cell r="AJ34">
            <v>0</v>
          </cell>
          <cell r="AK34">
            <v>0</v>
          </cell>
          <cell r="AL34">
            <v>257943.03</v>
          </cell>
          <cell r="AM34">
            <v>0</v>
          </cell>
          <cell r="AN34">
            <v>-132179.29999999999</v>
          </cell>
          <cell r="AO34">
            <v>-36525.879999999997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-3841484.92</v>
          </cell>
          <cell r="BB34">
            <v>-3932519.8</v>
          </cell>
          <cell r="BC34">
            <v>0</v>
          </cell>
        </row>
        <row r="35">
          <cell r="A35" t="str">
            <v>01.1.02.02.02</v>
          </cell>
          <cell r="B35" t="str">
            <v>YURTDIŞI ENDİREKT DEV.PRİMLER</v>
          </cell>
          <cell r="C35">
            <v>-55439766.479999997</v>
          </cell>
          <cell r="D35">
            <v>-4845426.0599999996</v>
          </cell>
          <cell r="E35">
            <v>-40866.230000000003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-65312.56</v>
          </cell>
          <cell r="L35">
            <v>0</v>
          </cell>
          <cell r="M35">
            <v>-5879783.5599999996</v>
          </cell>
          <cell r="N35">
            <v>0</v>
          </cell>
          <cell r="O35">
            <v>0</v>
          </cell>
          <cell r="P35">
            <v>0</v>
          </cell>
          <cell r="Q35">
            <v>-222820.35</v>
          </cell>
          <cell r="R35">
            <v>-132088.69</v>
          </cell>
          <cell r="S35">
            <v>0</v>
          </cell>
          <cell r="T35">
            <v>-19815.11</v>
          </cell>
          <cell r="U35">
            <v>-79660.070000000007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-12945343.32</v>
          </cell>
          <cell r="AG35">
            <v>-1598658.98</v>
          </cell>
          <cell r="AH35">
            <v>-1643474.82</v>
          </cell>
          <cell r="AI35">
            <v>-25002.2</v>
          </cell>
          <cell r="AJ35">
            <v>0</v>
          </cell>
          <cell r="AK35">
            <v>0</v>
          </cell>
          <cell r="AL35">
            <v>-12887120.779999999</v>
          </cell>
          <cell r="AM35">
            <v>-1488563.91</v>
          </cell>
          <cell r="AN35">
            <v>-13334247.5</v>
          </cell>
          <cell r="AO35">
            <v>-231582.34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-55439766.479999997</v>
          </cell>
          <cell r="BB35">
            <v>-21032903.18</v>
          </cell>
          <cell r="BC35">
            <v>0</v>
          </cell>
        </row>
        <row r="36">
          <cell r="A36" t="str">
            <v>01.1.02.02.02.01</v>
          </cell>
          <cell r="B36" t="str">
            <v>EKSEDAN YURT DIŞI ENDİREKT DEV.PRİMLER</v>
          </cell>
          <cell r="C36">
            <v>-44400107.109999992</v>
          </cell>
          <cell r="D36">
            <v>-4217819.75</v>
          </cell>
          <cell r="E36">
            <v>-34217.410000000003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-43541.69</v>
          </cell>
          <cell r="L36">
            <v>0</v>
          </cell>
          <cell r="M36">
            <v>-3919855.68</v>
          </cell>
          <cell r="N36">
            <v>0</v>
          </cell>
          <cell r="O36">
            <v>0</v>
          </cell>
          <cell r="P36">
            <v>0</v>
          </cell>
          <cell r="Q36">
            <v>-155601.35</v>
          </cell>
          <cell r="R36">
            <v>-94261.75</v>
          </cell>
          <cell r="S36">
            <v>0</v>
          </cell>
          <cell r="T36">
            <v>-17175.87</v>
          </cell>
          <cell r="U36">
            <v>-70066.539999999994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-11205407.83</v>
          </cell>
          <cell r="AG36">
            <v>-1326807.1599999999</v>
          </cell>
          <cell r="AH36">
            <v>-1368796.25</v>
          </cell>
          <cell r="AI36">
            <v>-16621.919999999998</v>
          </cell>
          <cell r="AJ36">
            <v>0</v>
          </cell>
          <cell r="AK36">
            <v>0</v>
          </cell>
          <cell r="AL36">
            <v>-8124763.9900000002</v>
          </cell>
          <cell r="AM36">
            <v>-1390166.69</v>
          </cell>
          <cell r="AN36">
            <v>-12369381</v>
          </cell>
          <cell r="AO36">
            <v>-45622.23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-44400107.109999992</v>
          </cell>
          <cell r="BB36">
            <v>-18118830.990000002</v>
          </cell>
          <cell r="BC36">
            <v>0</v>
          </cell>
        </row>
        <row r="37">
          <cell r="A37" t="str">
            <v>01.1.02.02.02.02</v>
          </cell>
          <cell r="B37" t="str">
            <v>KOTPAR YURT DIŞI ENDİREKT DEV.PRİMLER</v>
          </cell>
          <cell r="C37">
            <v>-10303533.369999999</v>
          </cell>
          <cell r="D37">
            <v>-432858.78</v>
          </cell>
          <cell r="E37">
            <v>-4639.0200000000004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-21770.87</v>
          </cell>
          <cell r="L37">
            <v>0</v>
          </cell>
          <cell r="M37">
            <v>-1959927.88</v>
          </cell>
          <cell r="N37">
            <v>0</v>
          </cell>
          <cell r="O37">
            <v>0</v>
          </cell>
          <cell r="P37">
            <v>0</v>
          </cell>
          <cell r="Q37">
            <v>-67219</v>
          </cell>
          <cell r="R37">
            <v>-37826.94</v>
          </cell>
          <cell r="S37">
            <v>0</v>
          </cell>
          <cell r="T37">
            <v>-2625.08</v>
          </cell>
          <cell r="U37">
            <v>-8397.17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-1458981.95</v>
          </cell>
          <cell r="AG37">
            <v>-143618.29999999999</v>
          </cell>
          <cell r="AH37">
            <v>-146445.04999999999</v>
          </cell>
          <cell r="AI37">
            <v>-8380.2800000000007</v>
          </cell>
          <cell r="AJ37">
            <v>0</v>
          </cell>
          <cell r="AK37">
            <v>0</v>
          </cell>
          <cell r="AL37">
            <v>-4761908.6500000004</v>
          </cell>
          <cell r="AM37">
            <v>-98397.22</v>
          </cell>
          <cell r="AN37">
            <v>-964866.5</v>
          </cell>
          <cell r="AO37">
            <v>-185670.68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-10303533.369999999</v>
          </cell>
          <cell r="BB37">
            <v>-2181904.08</v>
          </cell>
          <cell r="BC37">
            <v>0</v>
          </cell>
        </row>
        <row r="38">
          <cell r="A38" t="str">
            <v>01.1.02.02.02.03</v>
          </cell>
          <cell r="B38" t="str">
            <v>İHTİYARİ YURT DIŞI ENDİREKT DEV.PRİMLER</v>
          </cell>
          <cell r="C38">
            <v>-736126</v>
          </cell>
          <cell r="D38">
            <v>-194747.53</v>
          </cell>
          <cell r="E38">
            <v>-2009.8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-14.16</v>
          </cell>
          <cell r="U38">
            <v>-1196.3599999999999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-280953.53999999998</v>
          </cell>
          <cell r="AG38">
            <v>-128233.52</v>
          </cell>
          <cell r="AH38">
            <v>-128233.52</v>
          </cell>
          <cell r="AI38">
            <v>0</v>
          </cell>
          <cell r="AJ38">
            <v>0</v>
          </cell>
          <cell r="AK38">
            <v>0</v>
          </cell>
          <cell r="AL38">
            <v>-448.14</v>
          </cell>
          <cell r="AM38">
            <v>0</v>
          </cell>
          <cell r="AN38">
            <v>0</v>
          </cell>
          <cell r="AO38">
            <v>-289.43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-736126</v>
          </cell>
          <cell r="BB38">
            <v>-732168.11</v>
          </cell>
          <cell r="BC38">
            <v>0</v>
          </cell>
        </row>
        <row r="39">
          <cell r="A39" t="str">
            <v>01.1.03</v>
          </cell>
          <cell r="B39" t="str">
            <v>SGK'YA AKTARILAN PRİMLER (-)</v>
          </cell>
          <cell r="C39">
            <v>-1333049398.8900001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-1333049398.8900001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-1333049398.8900001</v>
          </cell>
          <cell r="BB39">
            <v>0</v>
          </cell>
          <cell r="BC39">
            <v>0</v>
          </cell>
        </row>
        <row r="40">
          <cell r="A40" t="str">
            <v>01.2</v>
          </cell>
          <cell r="B40" t="str">
            <v>KAZANILMAMIS PRIMLER KARSILIGINDA DEGISIM</v>
          </cell>
          <cell r="C40">
            <v>-2557583884.0200009</v>
          </cell>
          <cell r="D40">
            <v>-5988218.6799999997</v>
          </cell>
          <cell r="E40">
            <v>977.53</v>
          </cell>
          <cell r="F40">
            <v>-267.42</v>
          </cell>
          <cell r="G40">
            <v>0</v>
          </cell>
          <cell r="H40">
            <v>-3910207.21</v>
          </cell>
          <cell r="I40">
            <v>0</v>
          </cell>
          <cell r="J40">
            <v>-5046061.5</v>
          </cell>
          <cell r="K40">
            <v>-902228.47</v>
          </cell>
          <cell r="L40">
            <v>0</v>
          </cell>
          <cell r="M40">
            <v>-1512177.8</v>
          </cell>
          <cell r="N40">
            <v>272695.07</v>
          </cell>
          <cell r="O40">
            <v>-2130311784.52</v>
          </cell>
          <cell r="P40">
            <v>-231286757.31999999</v>
          </cell>
          <cell r="Q40">
            <v>-738616.93</v>
          </cell>
          <cell r="R40">
            <v>-676437.31</v>
          </cell>
          <cell r="S40">
            <v>-1.25</v>
          </cell>
          <cell r="T40">
            <v>125137.74</v>
          </cell>
          <cell r="U40">
            <v>45179.96</v>
          </cell>
          <cell r="V40">
            <v>-81.290000000000006</v>
          </cell>
          <cell r="W40">
            <v>-278560.09999999998</v>
          </cell>
          <cell r="X40">
            <v>-147231.71</v>
          </cell>
          <cell r="Y40">
            <v>5884665.9000000004</v>
          </cell>
          <cell r="Z40">
            <v>0</v>
          </cell>
          <cell r="AA40">
            <v>-375365.04</v>
          </cell>
          <cell r="AB40">
            <v>-12034.34</v>
          </cell>
          <cell r="AC40">
            <v>23143.279999999999</v>
          </cell>
          <cell r="AD40">
            <v>0</v>
          </cell>
          <cell r="AE40">
            <v>34827.43</v>
          </cell>
          <cell r="AF40">
            <v>-410258.98</v>
          </cell>
          <cell r="AG40">
            <v>-139516.57</v>
          </cell>
          <cell r="AH40">
            <v>-218526.87</v>
          </cell>
          <cell r="AI40">
            <v>-4762222.8499999996</v>
          </cell>
          <cell r="AJ40">
            <v>0</v>
          </cell>
          <cell r="AK40">
            <v>-20183853.960000001</v>
          </cell>
          <cell r="AL40">
            <v>-4713669.13</v>
          </cell>
          <cell r="AM40">
            <v>-1393652.84</v>
          </cell>
          <cell r="AN40">
            <v>-757245.74</v>
          </cell>
          <cell r="AO40">
            <v>55983.06</v>
          </cell>
          <cell r="AP40">
            <v>0</v>
          </cell>
          <cell r="AQ40">
            <v>0.02</v>
          </cell>
          <cell r="AR40">
            <v>0.03</v>
          </cell>
          <cell r="AS40">
            <v>-5178.21</v>
          </cell>
          <cell r="AT40">
            <v>0</v>
          </cell>
          <cell r="AU40">
            <v>-57303.05</v>
          </cell>
          <cell r="AV40">
            <v>302.93</v>
          </cell>
          <cell r="AW40">
            <v>-22009246.010000002</v>
          </cell>
          <cell r="AX40">
            <v>-4369545.8600000003</v>
          </cell>
          <cell r="AY40">
            <v>-123820546.01000001</v>
          </cell>
          <cell r="AZ40">
            <v>0</v>
          </cell>
          <cell r="BA40">
            <v>-2557583884.0200009</v>
          </cell>
          <cell r="BB40">
            <v>-6756521.1000000006</v>
          </cell>
          <cell r="BC40">
            <v>0</v>
          </cell>
        </row>
        <row r="41">
          <cell r="A41" t="str">
            <v>01.2.01</v>
          </cell>
          <cell r="B41" t="str">
            <v>KAZANILMAMIS PRIMLER KARS.DEGISIM</v>
          </cell>
          <cell r="C41">
            <v>-1826564246.8800001</v>
          </cell>
          <cell r="D41">
            <v>-3594907.3</v>
          </cell>
          <cell r="E41">
            <v>194412.23</v>
          </cell>
          <cell r="F41">
            <v>-68488809.989999995</v>
          </cell>
          <cell r="G41">
            <v>0</v>
          </cell>
          <cell r="H41">
            <v>-7493655.79</v>
          </cell>
          <cell r="I41">
            <v>-630614.28</v>
          </cell>
          <cell r="J41">
            <v>-6696280.8499999996</v>
          </cell>
          <cell r="K41">
            <v>8132813.0999999996</v>
          </cell>
          <cell r="L41">
            <v>0</v>
          </cell>
          <cell r="M41">
            <v>-6105779.9500000002</v>
          </cell>
          <cell r="N41">
            <v>757158862.34000003</v>
          </cell>
          <cell r="O41">
            <v>-2130311784.52</v>
          </cell>
          <cell r="P41">
            <v>-231441250.12</v>
          </cell>
          <cell r="Q41">
            <v>1745838.8</v>
          </cell>
          <cell r="R41">
            <v>-4400351.01</v>
          </cell>
          <cell r="S41">
            <v>-12.51</v>
          </cell>
          <cell r="T41">
            <v>340944.82</v>
          </cell>
          <cell r="U41">
            <v>2291665.17</v>
          </cell>
          <cell r="V41">
            <v>-162.58000000000001</v>
          </cell>
          <cell r="W41">
            <v>-557120.24</v>
          </cell>
          <cell r="X41">
            <v>3197966.06</v>
          </cell>
          <cell r="Y41">
            <v>11551485</v>
          </cell>
          <cell r="Z41">
            <v>0</v>
          </cell>
          <cell r="AA41">
            <v>414065.27</v>
          </cell>
          <cell r="AB41">
            <v>-24068.69</v>
          </cell>
          <cell r="AC41">
            <v>-438913.57</v>
          </cell>
          <cell r="AD41">
            <v>0</v>
          </cell>
          <cell r="AE41">
            <v>34827.43</v>
          </cell>
          <cell r="AF41">
            <v>-742195.3</v>
          </cell>
          <cell r="AG41">
            <v>-884388.23</v>
          </cell>
          <cell r="AH41">
            <v>-1072138.06</v>
          </cell>
          <cell r="AI41">
            <v>-15305046.029999999</v>
          </cell>
          <cell r="AJ41">
            <v>0</v>
          </cell>
          <cell r="AK41">
            <v>-20178618.73</v>
          </cell>
          <cell r="AL41">
            <v>4528609.97</v>
          </cell>
          <cell r="AM41">
            <v>-1235756.72</v>
          </cell>
          <cell r="AN41">
            <v>6119998.5499999998</v>
          </cell>
          <cell r="AO41">
            <v>5142497.47</v>
          </cell>
          <cell r="AP41">
            <v>3593.08</v>
          </cell>
          <cell r="AQ41">
            <v>64074.87</v>
          </cell>
          <cell r="AR41">
            <v>-131977.57</v>
          </cell>
          <cell r="AS41">
            <v>3850848.75</v>
          </cell>
          <cell r="AT41">
            <v>0</v>
          </cell>
          <cell r="AU41">
            <v>-193821.58</v>
          </cell>
          <cell r="AV41">
            <v>853.59</v>
          </cell>
          <cell r="AW41">
            <v>-4481702.21</v>
          </cell>
          <cell r="AX41">
            <v>-4369545.8600000003</v>
          </cell>
          <cell r="AY41">
            <v>-122558701.69</v>
          </cell>
          <cell r="AZ41">
            <v>0</v>
          </cell>
          <cell r="BA41">
            <v>-1826564246.8800001</v>
          </cell>
          <cell r="BB41">
            <v>-6293628.8900000006</v>
          </cell>
          <cell r="BC41">
            <v>0</v>
          </cell>
        </row>
        <row r="42">
          <cell r="A42" t="str">
            <v>01.2.01.01</v>
          </cell>
          <cell r="B42" t="str">
            <v xml:space="preserve">KAZANILMAMIŞ PRİMLER KARŞILIĞI </v>
          </cell>
          <cell r="C42">
            <v>-13467087259.52</v>
          </cell>
          <cell r="D42">
            <v>-29481779.98</v>
          </cell>
          <cell r="E42">
            <v>-142324.48000000001</v>
          </cell>
          <cell r="F42">
            <v>-96877042.310000002</v>
          </cell>
          <cell r="G42">
            <v>0</v>
          </cell>
          <cell r="H42">
            <v>-22861036.890000001</v>
          </cell>
          <cell r="I42">
            <v>-1922964.01</v>
          </cell>
          <cell r="J42">
            <v>-7529148.8200000003</v>
          </cell>
          <cell r="K42">
            <v>-14186269.210000001</v>
          </cell>
          <cell r="L42">
            <v>0</v>
          </cell>
          <cell r="M42">
            <v>-7208062.7699999996</v>
          </cell>
          <cell r="N42">
            <v>-9199175920.1700001</v>
          </cell>
          <cell r="O42">
            <v>-2485810670.04</v>
          </cell>
          <cell r="P42">
            <v>-265062420.22</v>
          </cell>
          <cell r="Q42">
            <v>-11269022.16</v>
          </cell>
          <cell r="R42">
            <v>-11615586.76</v>
          </cell>
          <cell r="S42">
            <v>-12.51</v>
          </cell>
          <cell r="T42">
            <v>-378944.15</v>
          </cell>
          <cell r="U42">
            <v>-1052374.6499999999</v>
          </cell>
          <cell r="V42">
            <v>-1318.93</v>
          </cell>
          <cell r="W42">
            <v>-1091716.55</v>
          </cell>
          <cell r="X42">
            <v>-401368.02</v>
          </cell>
          <cell r="Y42">
            <v>-4780798.26</v>
          </cell>
          <cell r="Z42">
            <v>0</v>
          </cell>
          <cell r="AA42">
            <v>-2321810.1</v>
          </cell>
          <cell r="AB42">
            <v>-40324.480000000003</v>
          </cell>
          <cell r="AC42">
            <v>-1181955.92</v>
          </cell>
          <cell r="AD42">
            <v>0</v>
          </cell>
          <cell r="AE42">
            <v>-13547.07</v>
          </cell>
          <cell r="AF42">
            <v>-83329505.310000002</v>
          </cell>
          <cell r="AG42">
            <v>-3391836.63</v>
          </cell>
          <cell r="AH42">
            <v>-3399430.85</v>
          </cell>
          <cell r="AI42">
            <v>-16660459.789999999</v>
          </cell>
          <cell r="AJ42">
            <v>0</v>
          </cell>
          <cell r="AK42">
            <v>-26159595.309999999</v>
          </cell>
          <cell r="AL42">
            <v>-26083805.260000002</v>
          </cell>
          <cell r="AM42">
            <v>-5510018.9100000001</v>
          </cell>
          <cell r="AN42">
            <v>-47287716.200000003</v>
          </cell>
          <cell r="AO42">
            <v>-4943567.5999999996</v>
          </cell>
          <cell r="AP42">
            <v>0</v>
          </cell>
          <cell r="AQ42">
            <v>-2152070.27</v>
          </cell>
          <cell r="AR42">
            <v>-1886043.04</v>
          </cell>
          <cell r="AS42">
            <v>-2040298.4</v>
          </cell>
          <cell r="AT42">
            <v>0</v>
          </cell>
          <cell r="AU42">
            <v>-378124.54</v>
          </cell>
          <cell r="AV42">
            <v>0</v>
          </cell>
          <cell r="AW42">
            <v>-71600456.510000005</v>
          </cell>
          <cell r="AX42">
            <v>-12678292.970000001</v>
          </cell>
          <cell r="AY42">
            <v>-995179619.47000003</v>
          </cell>
          <cell r="AZ42">
            <v>0</v>
          </cell>
          <cell r="BA42">
            <v>-13467087259.52</v>
          </cell>
          <cell r="BB42">
            <v>-119602552.77</v>
          </cell>
          <cell r="BC42">
            <v>0</v>
          </cell>
        </row>
        <row r="43">
          <cell r="A43" t="str">
            <v>01.2.01.02</v>
          </cell>
          <cell r="B43" t="str">
            <v>DEV.KAZANILMAMIŞ PRİM KARŞILIĞI</v>
          </cell>
          <cell r="C43">
            <v>11827610291.66</v>
          </cell>
          <cell r="D43">
            <v>25886872.68</v>
          </cell>
          <cell r="E43">
            <v>336736.71</v>
          </cell>
          <cell r="F43">
            <v>28388232.32</v>
          </cell>
          <cell r="G43">
            <v>0</v>
          </cell>
          <cell r="H43">
            <v>15367381.1</v>
          </cell>
          <cell r="I43">
            <v>1292349.73</v>
          </cell>
          <cell r="J43">
            <v>832867.97</v>
          </cell>
          <cell r="K43">
            <v>22319082.309999999</v>
          </cell>
          <cell r="L43">
            <v>0</v>
          </cell>
          <cell r="M43">
            <v>1102282.82</v>
          </cell>
          <cell r="N43">
            <v>10142624739.860001</v>
          </cell>
          <cell r="O43">
            <v>355498885.51999998</v>
          </cell>
          <cell r="P43">
            <v>33621170.100000001</v>
          </cell>
          <cell r="Q43">
            <v>13014860.960000001</v>
          </cell>
          <cell r="R43">
            <v>7215235.75</v>
          </cell>
          <cell r="S43">
            <v>0</v>
          </cell>
          <cell r="T43">
            <v>719888.97</v>
          </cell>
          <cell r="U43">
            <v>3344039.82</v>
          </cell>
          <cell r="V43">
            <v>1156.3499999999999</v>
          </cell>
          <cell r="W43">
            <v>534596.31000000006</v>
          </cell>
          <cell r="X43">
            <v>3599334.08</v>
          </cell>
          <cell r="Y43">
            <v>16332283.26</v>
          </cell>
          <cell r="Z43">
            <v>0</v>
          </cell>
          <cell r="AA43">
            <v>3533197.04</v>
          </cell>
          <cell r="AB43">
            <v>16255.79</v>
          </cell>
          <cell r="AC43">
            <v>743042.35</v>
          </cell>
          <cell r="AD43">
            <v>0</v>
          </cell>
          <cell r="AE43">
            <v>48374.5</v>
          </cell>
          <cell r="AF43">
            <v>82587310.010000005</v>
          </cell>
          <cell r="AG43">
            <v>2507448.4</v>
          </cell>
          <cell r="AH43">
            <v>2327292.79</v>
          </cell>
          <cell r="AI43">
            <v>1355413.76</v>
          </cell>
          <cell r="AJ43">
            <v>0</v>
          </cell>
          <cell r="AK43">
            <v>5980976.5800000001</v>
          </cell>
          <cell r="AL43">
            <v>30612415.23</v>
          </cell>
          <cell r="AM43">
            <v>4274262.1900000004</v>
          </cell>
          <cell r="AN43">
            <v>53407714.75</v>
          </cell>
          <cell r="AO43">
            <v>10086065.07</v>
          </cell>
          <cell r="AP43">
            <v>3593.08</v>
          </cell>
          <cell r="AQ43">
            <v>2216145.14</v>
          </cell>
          <cell r="AR43">
            <v>1754065.47</v>
          </cell>
          <cell r="AS43">
            <v>5891147.1500000004</v>
          </cell>
          <cell r="AT43">
            <v>0</v>
          </cell>
          <cell r="AU43">
            <v>184302.96</v>
          </cell>
          <cell r="AV43">
            <v>853.59</v>
          </cell>
          <cell r="AW43">
            <v>67118754.299999997</v>
          </cell>
          <cell r="AX43">
            <v>8308747.1100000003</v>
          </cell>
          <cell r="AY43">
            <v>872620917.77999997</v>
          </cell>
          <cell r="AZ43">
            <v>0</v>
          </cell>
          <cell r="BA43">
            <v>11827610291.66</v>
          </cell>
          <cell r="BB43">
            <v>113308923.88000001</v>
          </cell>
          <cell r="BC43">
            <v>0</v>
          </cell>
        </row>
        <row r="44">
          <cell r="A44" t="str">
            <v>01.2.01.03</v>
          </cell>
          <cell r="B44" t="str">
            <v>YEŞİLKART AL.PRİM KPK</v>
          </cell>
          <cell r="C44">
            <v>-4633426.45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-4633426.45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-4633426.45</v>
          </cell>
          <cell r="BB44">
            <v>0</v>
          </cell>
          <cell r="BC44">
            <v>0</v>
          </cell>
        </row>
        <row r="45">
          <cell r="A45" t="str">
            <v>01.2.01.04</v>
          </cell>
          <cell r="B45" t="str">
            <v>DEV. YEŞİLKART KAZANILMAMIŞ PRİM KARŞ.</v>
          </cell>
          <cell r="C45">
            <v>3922317.94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3922317.94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3922317.94</v>
          </cell>
          <cell r="BB45">
            <v>0</v>
          </cell>
          <cell r="BC45">
            <v>0</v>
          </cell>
        </row>
        <row r="46">
          <cell r="A46" t="str">
            <v>01.2.01.97</v>
          </cell>
          <cell r="B46" t="str">
            <v>TIP HAVUZUNDAN ALINAN PRİM KPK</v>
          </cell>
          <cell r="C46">
            <v>-2184975.58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-2184975.58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-2184975.58</v>
          </cell>
          <cell r="BB46">
            <v>0</v>
          </cell>
          <cell r="BC46">
            <v>0</v>
          </cell>
        </row>
        <row r="47">
          <cell r="A47" t="str">
            <v>01.2.01.98</v>
          </cell>
          <cell r="B47" t="str">
            <v>HAVUZDAN ALINAN PRİM KPK</v>
          </cell>
          <cell r="C47">
            <v>-641930159.12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-641930159.12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-641930159.12</v>
          </cell>
          <cell r="BB47">
            <v>0</v>
          </cell>
          <cell r="BC47">
            <v>0</v>
          </cell>
        </row>
        <row r="48">
          <cell r="A48" t="str">
            <v>01.2.01.99</v>
          </cell>
          <cell r="B48" t="str">
            <v>DEV.HAVUZDAN ALINAN PRİM KPK</v>
          </cell>
          <cell r="C48">
            <v>457738964.19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456351310.27999997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1387653.91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457738964.19</v>
          </cell>
          <cell r="BB48">
            <v>0</v>
          </cell>
          <cell r="BC48">
            <v>0</v>
          </cell>
        </row>
        <row r="49">
          <cell r="A49" t="str">
            <v>01.2.02</v>
          </cell>
          <cell r="B49" t="str">
            <v>KAZANILMAMIS PRIMLER KARS DEGISIM REAS PAYI</v>
          </cell>
          <cell r="C49">
            <v>-636415494.31000018</v>
          </cell>
          <cell r="D49">
            <v>-2393311.38</v>
          </cell>
          <cell r="E49">
            <v>-193434.7</v>
          </cell>
          <cell r="F49">
            <v>68488542.569999993</v>
          </cell>
          <cell r="G49">
            <v>0</v>
          </cell>
          <cell r="H49">
            <v>3583448.58</v>
          </cell>
          <cell r="I49">
            <v>630614.28</v>
          </cell>
          <cell r="J49">
            <v>1650219.35</v>
          </cell>
          <cell r="K49">
            <v>-9035041.5700000003</v>
          </cell>
          <cell r="L49">
            <v>0</v>
          </cell>
          <cell r="M49">
            <v>4593602.1500000004</v>
          </cell>
          <cell r="N49">
            <v>-662282024.44000006</v>
          </cell>
          <cell r="O49">
            <v>0</v>
          </cell>
          <cell r="P49">
            <v>154492.79999999999</v>
          </cell>
          <cell r="Q49">
            <v>-2484455.73</v>
          </cell>
          <cell r="R49">
            <v>3723913.7</v>
          </cell>
          <cell r="S49">
            <v>11.26</v>
          </cell>
          <cell r="T49">
            <v>-215807.08</v>
          </cell>
          <cell r="U49">
            <v>-2246485.21</v>
          </cell>
          <cell r="V49">
            <v>81.290000000000006</v>
          </cell>
          <cell r="W49">
            <v>278560.14</v>
          </cell>
          <cell r="X49">
            <v>-3345197.77</v>
          </cell>
          <cell r="Y49">
            <v>-5666819.0999999996</v>
          </cell>
          <cell r="Z49">
            <v>0</v>
          </cell>
          <cell r="AA49">
            <v>-789430.31</v>
          </cell>
          <cell r="AB49">
            <v>12034.35</v>
          </cell>
          <cell r="AC49">
            <v>462056.85</v>
          </cell>
          <cell r="AD49">
            <v>0</v>
          </cell>
          <cell r="AE49">
            <v>0</v>
          </cell>
          <cell r="AF49">
            <v>331936.32</v>
          </cell>
          <cell r="AG49">
            <v>744871.66</v>
          </cell>
          <cell r="AH49">
            <v>853611.19</v>
          </cell>
          <cell r="AI49">
            <v>10542823.18</v>
          </cell>
          <cell r="AJ49">
            <v>0</v>
          </cell>
          <cell r="AK49">
            <v>-5235.2299999999996</v>
          </cell>
          <cell r="AL49">
            <v>-9242279.0999999996</v>
          </cell>
          <cell r="AM49">
            <v>-157896.12</v>
          </cell>
          <cell r="AN49">
            <v>-6877244.29</v>
          </cell>
          <cell r="AO49">
            <v>-5086514.41</v>
          </cell>
          <cell r="AP49">
            <v>-3593.08</v>
          </cell>
          <cell r="AQ49">
            <v>-64074.85</v>
          </cell>
          <cell r="AR49">
            <v>131977.60000000001</v>
          </cell>
          <cell r="AS49">
            <v>-3856026.96</v>
          </cell>
          <cell r="AT49">
            <v>0</v>
          </cell>
          <cell r="AU49">
            <v>136518.53</v>
          </cell>
          <cell r="AV49">
            <v>-550.66</v>
          </cell>
          <cell r="AW49">
            <v>-17527543.800000001</v>
          </cell>
          <cell r="AX49">
            <v>0</v>
          </cell>
          <cell r="AY49">
            <v>-1261844.32</v>
          </cell>
          <cell r="AZ49">
            <v>0</v>
          </cell>
          <cell r="BA49">
            <v>-636415494.31000018</v>
          </cell>
          <cell r="BB49">
            <v>-462892.20999999996</v>
          </cell>
          <cell r="BC49">
            <v>0</v>
          </cell>
        </row>
        <row r="50">
          <cell r="A50" t="str">
            <v>01.2.02.01</v>
          </cell>
          <cell r="B50" t="str">
            <v>KAZANILMAMIŞ PRİM KARŞ.REAS PAYI</v>
          </cell>
          <cell r="C50">
            <v>335070870.95999998</v>
          </cell>
          <cell r="D50">
            <v>18925496.66</v>
          </cell>
          <cell r="E50">
            <v>114465.11</v>
          </cell>
          <cell r="F50">
            <v>96876462.709999993</v>
          </cell>
          <cell r="G50">
            <v>0</v>
          </cell>
          <cell r="H50">
            <v>11606965.619999999</v>
          </cell>
          <cell r="I50">
            <v>1922964.01</v>
          </cell>
          <cell r="J50">
            <v>2099968.08</v>
          </cell>
          <cell r="K50">
            <v>8073665.2800000003</v>
          </cell>
          <cell r="L50">
            <v>0</v>
          </cell>
          <cell r="M50">
            <v>5434537.8200000003</v>
          </cell>
          <cell r="N50">
            <v>46678.66</v>
          </cell>
          <cell r="O50">
            <v>0</v>
          </cell>
          <cell r="P50">
            <v>169683.92</v>
          </cell>
          <cell r="Q50">
            <v>9069564.8599999994</v>
          </cell>
          <cell r="R50">
            <v>10404755.369999999</v>
          </cell>
          <cell r="S50">
            <v>11.26</v>
          </cell>
          <cell r="T50">
            <v>245472.23</v>
          </cell>
          <cell r="U50">
            <v>816281.3</v>
          </cell>
          <cell r="V50">
            <v>659.47</v>
          </cell>
          <cell r="W50">
            <v>545858.31999999995</v>
          </cell>
          <cell r="X50">
            <v>13388.14</v>
          </cell>
          <cell r="Y50">
            <v>3133368.25</v>
          </cell>
          <cell r="Z50">
            <v>0</v>
          </cell>
          <cell r="AA50">
            <v>0</v>
          </cell>
          <cell r="AB50">
            <v>20162.23</v>
          </cell>
          <cell r="AC50">
            <v>1167553.8600000001</v>
          </cell>
          <cell r="AD50">
            <v>0</v>
          </cell>
          <cell r="AE50">
            <v>0</v>
          </cell>
          <cell r="AF50">
            <v>70119337.629999995</v>
          </cell>
          <cell r="AG50">
            <v>2771910.76</v>
          </cell>
          <cell r="AH50">
            <v>2783378.11</v>
          </cell>
          <cell r="AI50">
            <v>11731590.130000001</v>
          </cell>
          <cell r="AJ50">
            <v>0</v>
          </cell>
          <cell r="AK50">
            <v>2258.9899999999998</v>
          </cell>
          <cell r="AL50">
            <v>14223961.76</v>
          </cell>
          <cell r="AM50">
            <v>2519708.9900000002</v>
          </cell>
          <cell r="AN50">
            <v>43698120.399999999</v>
          </cell>
          <cell r="AO50">
            <v>2681652.62</v>
          </cell>
          <cell r="AP50">
            <v>0</v>
          </cell>
          <cell r="AQ50">
            <v>2152070.29</v>
          </cell>
          <cell r="AR50">
            <v>1886043.05</v>
          </cell>
          <cell r="AS50">
            <v>2035120.19</v>
          </cell>
          <cell r="AT50">
            <v>0</v>
          </cell>
          <cell r="AU50">
            <v>320821.52</v>
          </cell>
          <cell r="AV50">
            <v>0</v>
          </cell>
          <cell r="AW50">
            <v>6762718.5999999996</v>
          </cell>
          <cell r="AX50">
            <v>0</v>
          </cell>
          <cell r="AY50">
            <v>694214.76</v>
          </cell>
          <cell r="AZ50">
            <v>0</v>
          </cell>
          <cell r="BA50">
            <v>335070870.95999998</v>
          </cell>
          <cell r="BB50">
            <v>94600123.159999996</v>
          </cell>
          <cell r="BC50">
            <v>0</v>
          </cell>
        </row>
        <row r="51">
          <cell r="A51" t="str">
            <v>01.2.02.02</v>
          </cell>
          <cell r="B51" t="str">
            <v xml:space="preserve">DEV.KAZANILMAMIŞ PRİM KARŞ.REAS PAYI </v>
          </cell>
          <cell r="C51">
            <v>-308874242.93999988</v>
          </cell>
          <cell r="D51">
            <v>-21318808.039999999</v>
          </cell>
          <cell r="E51">
            <v>-307899.81</v>
          </cell>
          <cell r="F51">
            <v>-28387920.140000001</v>
          </cell>
          <cell r="G51">
            <v>0</v>
          </cell>
          <cell r="H51">
            <v>-8023517.04</v>
          </cell>
          <cell r="I51">
            <v>-1292349.73</v>
          </cell>
          <cell r="J51">
            <v>-449748.73</v>
          </cell>
          <cell r="K51">
            <v>-17108706.850000001</v>
          </cell>
          <cell r="L51">
            <v>0</v>
          </cell>
          <cell r="M51">
            <v>-840935.67</v>
          </cell>
          <cell r="N51">
            <v>-506011.08</v>
          </cell>
          <cell r="O51">
            <v>0</v>
          </cell>
          <cell r="P51">
            <v>-15191.12</v>
          </cell>
          <cell r="Q51">
            <v>-11554020.59</v>
          </cell>
          <cell r="R51">
            <v>-6680841.6699999999</v>
          </cell>
          <cell r="S51">
            <v>0</v>
          </cell>
          <cell r="T51">
            <v>-461279.31</v>
          </cell>
          <cell r="U51">
            <v>-3062766.51</v>
          </cell>
          <cell r="V51">
            <v>-578.17999999999995</v>
          </cell>
          <cell r="W51">
            <v>-267298.18</v>
          </cell>
          <cell r="X51">
            <v>-3358585.91</v>
          </cell>
          <cell r="Y51">
            <v>-8800187.3499999996</v>
          </cell>
          <cell r="Z51">
            <v>0</v>
          </cell>
          <cell r="AA51">
            <v>0</v>
          </cell>
          <cell r="AB51">
            <v>-8127.88</v>
          </cell>
          <cell r="AC51">
            <v>-705497.01</v>
          </cell>
          <cell r="AD51">
            <v>0</v>
          </cell>
          <cell r="AE51">
            <v>0</v>
          </cell>
          <cell r="AF51">
            <v>-69787401.310000002</v>
          </cell>
          <cell r="AG51">
            <v>-2027039.1</v>
          </cell>
          <cell r="AH51">
            <v>-1929766.92</v>
          </cell>
          <cell r="AI51">
            <v>-1188766.95</v>
          </cell>
          <cell r="AJ51">
            <v>0</v>
          </cell>
          <cell r="AK51">
            <v>-7494.22</v>
          </cell>
          <cell r="AL51">
            <v>-23466240.859999999</v>
          </cell>
          <cell r="AM51">
            <v>-2677605.11</v>
          </cell>
          <cell r="AN51">
            <v>-50575364.689999998</v>
          </cell>
          <cell r="AO51">
            <v>-7768167.0300000003</v>
          </cell>
          <cell r="AP51">
            <v>-3593.08</v>
          </cell>
          <cell r="AQ51">
            <v>-2216145.14</v>
          </cell>
          <cell r="AR51">
            <v>-1754065.45</v>
          </cell>
          <cell r="AS51">
            <v>-5891147.1500000004</v>
          </cell>
          <cell r="AT51">
            <v>0</v>
          </cell>
          <cell r="AU51">
            <v>-184302.99</v>
          </cell>
          <cell r="AV51">
            <v>-550.66</v>
          </cell>
          <cell r="AW51">
            <v>-24290262.399999999</v>
          </cell>
          <cell r="AX51">
            <v>0</v>
          </cell>
          <cell r="AY51">
            <v>-1956059.08</v>
          </cell>
          <cell r="AZ51">
            <v>0</v>
          </cell>
          <cell r="BA51">
            <v>-308874242.93999988</v>
          </cell>
          <cell r="BB51">
            <v>-95063015.36999999</v>
          </cell>
          <cell r="BC51">
            <v>0</v>
          </cell>
        </row>
        <row r="52">
          <cell r="A52" t="str">
            <v>01.2.02.97</v>
          </cell>
          <cell r="B52" t="str">
            <v xml:space="preserve">TIP HAVUZUNA VERİLEN PRİM KPK </v>
          </cell>
          <cell r="C52">
            <v>2186280.59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2186280.59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2186280.59</v>
          </cell>
          <cell r="BB52">
            <v>0</v>
          </cell>
          <cell r="BC52">
            <v>0</v>
          </cell>
        </row>
        <row r="53">
          <cell r="A53" t="str">
            <v>01.2.02.98</v>
          </cell>
          <cell r="B53" t="str">
            <v>HAVUZA VERİLEN PRİM KPK</v>
          </cell>
          <cell r="C53">
            <v>511196441.27999997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511196441.27999997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511196441.27999997</v>
          </cell>
          <cell r="BB53">
            <v>0</v>
          </cell>
          <cell r="BC53">
            <v>0</v>
          </cell>
        </row>
        <row r="54">
          <cell r="A54" t="str">
            <v>01.2.02.99</v>
          </cell>
          <cell r="B54" t="str">
            <v>DEV.HAVUZA VERİLEN PRİM KPK</v>
          </cell>
          <cell r="C54">
            <v>-1175994844.2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-1173019133.3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-2975710.9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-1175994844.2</v>
          </cell>
          <cell r="BB54">
            <v>0</v>
          </cell>
          <cell r="BC54">
            <v>0</v>
          </cell>
        </row>
        <row r="55">
          <cell r="A55" t="str">
            <v>01.2.03</v>
          </cell>
          <cell r="B55" t="str">
            <v>SGK PAYI KAZANILMAMIŞ PRİMLER KARŞILIĞINDA</v>
          </cell>
          <cell r="C55">
            <v>-94604142.829999998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-94604142.829999998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-94604142.829999998</v>
          </cell>
          <cell r="BB55">
            <v>0</v>
          </cell>
          <cell r="BC55">
            <v>0</v>
          </cell>
        </row>
        <row r="56">
          <cell r="A56" t="str">
            <v>01.2.03.01</v>
          </cell>
          <cell r="B56" t="str">
            <v xml:space="preserve">SGK PAYI KAZANILMAM.PRİM KARŞILIĞI </v>
          </cell>
          <cell r="C56">
            <v>919628747.33000004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919628747.33000004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919628747.33000004</v>
          </cell>
          <cell r="BB56">
            <v>0</v>
          </cell>
          <cell r="BC56">
            <v>0</v>
          </cell>
        </row>
        <row r="57">
          <cell r="A57" t="str">
            <v>01.2.03.02</v>
          </cell>
          <cell r="B57" t="str">
            <v xml:space="preserve">SGK PAYI DEV.KAZANILMAMIŞ PRİM KARŞILIĞI </v>
          </cell>
          <cell r="C57">
            <v>-1014232890.16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-1014232890.16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-1014232890.16</v>
          </cell>
          <cell r="BB57">
            <v>0</v>
          </cell>
          <cell r="BC57">
            <v>0</v>
          </cell>
        </row>
        <row r="58">
          <cell r="A58" t="str">
            <v>01.3</v>
          </cell>
          <cell r="B58" t="str">
            <v>DEVAM EDEN RISKLER KARSILIGINDA DEGISIM</v>
          </cell>
          <cell r="C58">
            <v>10864469.850000001</v>
          </cell>
          <cell r="D58">
            <v>1194176.8400000001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87800.79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-928739.33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3809801.74</v>
          </cell>
          <cell r="AG58">
            <v>115670.09</v>
          </cell>
          <cell r="AH58">
            <v>107359.4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15790.86</v>
          </cell>
          <cell r="AV58">
            <v>73.13</v>
          </cell>
          <cell r="AW58">
            <v>5750653.0099999998</v>
          </cell>
          <cell r="AX58">
            <v>711883.32</v>
          </cell>
          <cell r="AY58">
            <v>0</v>
          </cell>
          <cell r="AZ58">
            <v>0</v>
          </cell>
          <cell r="BA58">
            <v>10864469.850000001</v>
          </cell>
          <cell r="BB58">
            <v>5227008.07</v>
          </cell>
          <cell r="BC58">
            <v>0</v>
          </cell>
        </row>
        <row r="59">
          <cell r="A59" t="str">
            <v>01.3.01</v>
          </cell>
          <cell r="B59" t="str">
            <v>DEVAM EDEN RISKLER KARS.DEGISIM</v>
          </cell>
          <cell r="C59">
            <v>68841945.489999995</v>
          </cell>
          <cell r="D59">
            <v>12864197.92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5168281.2699999996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-1279323.46</v>
          </cell>
          <cell r="Y59">
            <v>0</v>
          </cell>
          <cell r="Z59">
            <v>0</v>
          </cell>
          <cell r="AA59">
            <v>-910342.69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41040859.390000001</v>
          </cell>
          <cell r="AG59">
            <v>1246049.03</v>
          </cell>
          <cell r="AH59">
            <v>1156522.67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23291.66</v>
          </cell>
          <cell r="AV59">
            <v>107.87</v>
          </cell>
          <cell r="AW59">
            <v>8482267.2400000002</v>
          </cell>
          <cell r="AX59">
            <v>1050034.5900000001</v>
          </cell>
          <cell r="AY59">
            <v>0</v>
          </cell>
          <cell r="AZ59">
            <v>0</v>
          </cell>
          <cell r="BA59">
            <v>68841945.489999995</v>
          </cell>
          <cell r="BB59">
            <v>56307629.010000005</v>
          </cell>
          <cell r="BC59">
            <v>0</v>
          </cell>
        </row>
        <row r="60">
          <cell r="A60" t="str">
            <v>01.3.01.01</v>
          </cell>
          <cell r="B60" t="str">
            <v xml:space="preserve">DEVAM EDEN RİSKLER KARŞ.(DERK) </v>
          </cell>
          <cell r="C60">
            <v>-8652690.0399999991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-6463023.8899999997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-1279323.46</v>
          </cell>
          <cell r="Y60">
            <v>0</v>
          </cell>
          <cell r="Z60">
            <v>0</v>
          </cell>
          <cell r="AA60">
            <v>-910342.69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-8652690.0399999991</v>
          </cell>
          <cell r="BB60">
            <v>0</v>
          </cell>
          <cell r="BC60">
            <v>0</v>
          </cell>
        </row>
        <row r="61">
          <cell r="A61" t="str">
            <v>01.3.01.02</v>
          </cell>
          <cell r="B61" t="str">
            <v>DEV.DEVAM EDEN RİSKLER KARŞ.(DERK)</v>
          </cell>
          <cell r="C61">
            <v>77494635.530000001</v>
          </cell>
          <cell r="D61">
            <v>12864197.92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11631305.16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41040859.390000001</v>
          </cell>
          <cell r="AG61">
            <v>1246049.03</v>
          </cell>
          <cell r="AH61">
            <v>1156522.67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23291.66</v>
          </cell>
          <cell r="AV61">
            <v>107.87</v>
          </cell>
          <cell r="AW61">
            <v>8482267.2400000002</v>
          </cell>
          <cell r="AX61">
            <v>1050034.5900000001</v>
          </cell>
          <cell r="AY61">
            <v>0</v>
          </cell>
          <cell r="AZ61">
            <v>0</v>
          </cell>
          <cell r="BA61">
            <v>77494635.530000001</v>
          </cell>
          <cell r="BB61">
            <v>56307629.010000005</v>
          </cell>
          <cell r="BC61">
            <v>0</v>
          </cell>
        </row>
        <row r="62">
          <cell r="A62" t="str">
            <v>01.3.02</v>
          </cell>
          <cell r="B62" t="str">
            <v>DEVAM EDEN RISKLER KARS.REAS PAYI DEĞİŞİMİ</v>
          </cell>
          <cell r="C62">
            <v>-57977475.640000001</v>
          </cell>
          <cell r="D62">
            <v>-11670021.08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-5080480.4800000004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350584.13</v>
          </cell>
          <cell r="Y62">
            <v>0</v>
          </cell>
          <cell r="Z62">
            <v>0</v>
          </cell>
          <cell r="AA62">
            <v>910342.69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-37231057.649999999</v>
          </cell>
          <cell r="AG62">
            <v>-1130378.94</v>
          </cell>
          <cell r="AH62">
            <v>-1049163.27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-7500.8</v>
          </cell>
          <cell r="AV62">
            <v>-34.74</v>
          </cell>
          <cell r="AW62">
            <v>-2731614.23</v>
          </cell>
          <cell r="AX62">
            <v>-338151.27</v>
          </cell>
          <cell r="AY62">
            <v>0</v>
          </cell>
          <cell r="AZ62">
            <v>0</v>
          </cell>
          <cell r="BA62">
            <v>-57977475.640000001</v>
          </cell>
          <cell r="BB62">
            <v>-51080620.939999998</v>
          </cell>
          <cell r="BC62">
            <v>0</v>
          </cell>
        </row>
        <row r="63">
          <cell r="A63" t="str">
            <v>01.3.02.01</v>
          </cell>
          <cell r="B63" t="str">
            <v>DEVAM EDEN RİSKLER KARŞ REAS PAYI (DERK REAS</v>
          </cell>
          <cell r="C63">
            <v>5096430.7699999996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3835503.95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350584.13</v>
          </cell>
          <cell r="Y63">
            <v>0</v>
          </cell>
          <cell r="Z63">
            <v>0</v>
          </cell>
          <cell r="AA63">
            <v>910342.69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5096430.7699999996</v>
          </cell>
          <cell r="BB63">
            <v>0</v>
          </cell>
          <cell r="BC63">
            <v>0</v>
          </cell>
        </row>
        <row r="64">
          <cell r="A64" t="str">
            <v>01.3.02.02</v>
          </cell>
          <cell r="B64" t="str">
            <v>DEV.DEVAM EDEN RİSKLER KARŞ.REAS PAYI (DERK REAS</v>
          </cell>
          <cell r="C64">
            <v>-63073906.409999996</v>
          </cell>
          <cell r="D64">
            <v>-11670021.08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-8915984.4299999997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-37231057.649999999</v>
          </cell>
          <cell r="AG64">
            <v>-1130378.94</v>
          </cell>
          <cell r="AH64">
            <v>-1049163.27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-7500.8</v>
          </cell>
          <cell r="AV64">
            <v>-34.74</v>
          </cell>
          <cell r="AW64">
            <v>-2731614.23</v>
          </cell>
          <cell r="AX64">
            <v>-338151.27</v>
          </cell>
          <cell r="AY64">
            <v>0</v>
          </cell>
          <cell r="AZ64">
            <v>0</v>
          </cell>
          <cell r="BA64">
            <v>-63073906.409999996</v>
          </cell>
          <cell r="BB64">
            <v>-51080620.939999998</v>
          </cell>
          <cell r="BC64">
            <v>0</v>
          </cell>
        </row>
        <row r="65">
          <cell r="A65" t="str">
            <v>01.4</v>
          </cell>
          <cell r="B65" t="str">
            <v>TEKNIK OLMAYAN BÖLÜMDEN AKTARILAN YATIRIM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A66" t="str">
            <v>01.4.01</v>
          </cell>
          <cell r="B66" t="str">
            <v>FINANSAL YATIRIMLARDAN ELDE EDILEN GELIRLER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A67" t="str">
            <v>01.4.01.01</v>
          </cell>
          <cell r="B67" t="str">
            <v>HISSE SENETLERI VE DIGER DEGISKEN GETIRILI MENKUL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</row>
        <row r="68">
          <cell r="A68" t="str">
            <v>01.4.01.02</v>
          </cell>
          <cell r="B68" t="str">
            <v>HAZINE BONOLARI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A69" t="str">
            <v>01.4.01.03</v>
          </cell>
          <cell r="B69" t="str">
            <v>DEVLET TAHVILLERI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A70" t="str">
            <v>01.4.01.04</v>
          </cell>
          <cell r="B70" t="str">
            <v>ÖZEL SEKTÖR BONOLARI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</row>
        <row r="71">
          <cell r="A71" t="str">
            <v>01.4.01.05</v>
          </cell>
          <cell r="B71" t="str">
            <v>DIGER SABIT GETIRILI MENKUL KIYMETLER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A72" t="str">
            <v>01.4.01.06</v>
          </cell>
          <cell r="B72" t="str">
            <v>YATIRIM FONU KATILMA BELGELERI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A73" t="str">
            <v>01.4.01.07</v>
          </cell>
          <cell r="B73" t="str">
            <v>REPO ISLEMLERINE KONU OLAN FINANSAL VARLIKLAR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</row>
        <row r="74">
          <cell r="A74" t="str">
            <v>01.4.01.08</v>
          </cell>
          <cell r="B74" t="str">
            <v>VADELI MEVDUAT HESABI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</row>
        <row r="75">
          <cell r="A75" t="str">
            <v>01.4.01.09</v>
          </cell>
          <cell r="B75" t="str">
            <v>DIGER FINANSAL VARLIKLAR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A76" t="str">
            <v>01.4.02</v>
          </cell>
          <cell r="B76" t="str">
            <v>FINANSAL YATIRIMLARIN NAKDE ÇEVRILMESINDEN ELDE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A77" t="str">
            <v>01.4.02.01</v>
          </cell>
          <cell r="B77" t="str">
            <v>HISSE SENET VE DIGER DEGISKEN GET. MENKUL NAKDE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</row>
        <row r="78">
          <cell r="A78" t="str">
            <v>01.4.02.02</v>
          </cell>
          <cell r="B78" t="str">
            <v>HAZINE BONOLARI NAKDE ÇEVİRİM GEL.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A79" t="str">
            <v>01.4.02.03</v>
          </cell>
          <cell r="B79" t="str">
            <v>DEVLET TAHVILLERI NAKDE ÇEVİRİM GEL.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A80" t="str">
            <v>01.4.02.04</v>
          </cell>
          <cell r="B80" t="str">
            <v>ÖZEL SEKTÖR BONOLARI NAKDE ÇEVİRİM GEL.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</row>
        <row r="81">
          <cell r="A81" t="str">
            <v>01.4.02.05</v>
          </cell>
          <cell r="B81" t="str">
            <v>DIGER SABIT GETIRILI MENKUL KIYMETL NAKDE ÇEV.GEL.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A82" t="str">
            <v>01.4.02.06</v>
          </cell>
          <cell r="B82" t="str">
            <v>YATIRIM FONU KATILMA BELGELERI NAKDE ÇEVİRİM GEL.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A83" t="str">
            <v>01.4.02.07</v>
          </cell>
          <cell r="B83" t="str">
            <v>REPO ISLEMLERI NAKDE ÇEVİRİM GEL.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A84" t="str">
            <v>01.4.02.09</v>
          </cell>
          <cell r="B84" t="str">
            <v>DIGER FINANSAL VARLIKLAR NAKDE ÇEVİRİM GEL.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A85" t="str">
            <v>01.4.03</v>
          </cell>
          <cell r="B85" t="str">
            <v>FINANSAL YATIRIMLARIN DEGERLEMESI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A86" t="str">
            <v>01.4.03.01</v>
          </cell>
          <cell r="B86" t="str">
            <v>HISSE SENETLERI VE DIGER DEGISKEN GETIRILI MENKUL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</row>
        <row r="87">
          <cell r="A87" t="str">
            <v>01.4.03.02</v>
          </cell>
          <cell r="B87" t="str">
            <v>HAZINE BONOLARI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A88" t="str">
            <v>01.4.03.03</v>
          </cell>
          <cell r="B88" t="str">
            <v>DEVLET TAHVILLERI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A89" t="str">
            <v>01.4.03.04</v>
          </cell>
          <cell r="B89" t="str">
            <v>ÖZEL SEKTÖR BONOLARI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</row>
        <row r="90">
          <cell r="A90" t="str">
            <v>01.4.03.05</v>
          </cell>
          <cell r="B90" t="str">
            <v>DIGER SABIT GETIRILI MENKUL KIYMETLER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A91" t="str">
            <v>01.4.03.06</v>
          </cell>
          <cell r="B91" t="str">
            <v>YATIRIM FONU KATILMA BELGELERI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A92" t="str">
            <v>01.4.03.07</v>
          </cell>
          <cell r="B92" t="str">
            <v>REPO ISLEMLERINE KONU OLAN FINANSAL VARLIKLAR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A93" t="str">
            <v>01.4.03.08</v>
          </cell>
          <cell r="B93" t="str">
            <v xml:space="preserve">VADELİ MEVDUAT DEĞERLEMESİ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A94" t="str">
            <v>01.4.03.09</v>
          </cell>
          <cell r="B94" t="str">
            <v>DIGER FINANSAL VARLIKLAR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</row>
        <row r="95">
          <cell r="A95" t="str">
            <v>01.4.04</v>
          </cell>
          <cell r="B95" t="str">
            <v>KAMBIYO KARLARI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</row>
        <row r="96">
          <cell r="A96" t="str">
            <v>01.4.05</v>
          </cell>
          <cell r="B96" t="str">
            <v>ISTIRAKLERDEN GELIRLER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</row>
        <row r="97">
          <cell r="A97" t="str">
            <v>01.4.05.01</v>
          </cell>
          <cell r="B97" t="str">
            <v xml:space="preserve">İŞTİRAKLERDEN TEMETTÜ GELİRİ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</row>
        <row r="98">
          <cell r="A98" t="str">
            <v>01.4.05.02</v>
          </cell>
          <cell r="B98" t="str">
            <v xml:space="preserve">İŞTİRAKLERDEN DİĞER GELİRLER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</row>
        <row r="99">
          <cell r="A99" t="str">
            <v>01.4.06</v>
          </cell>
          <cell r="B99" t="str">
            <v>BAGLI ORTAKLIKLAR VE MÜSTEREK YÖNETIME TABI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</row>
        <row r="100">
          <cell r="A100" t="str">
            <v>01.4.06.01</v>
          </cell>
          <cell r="B100" t="str">
            <v xml:space="preserve">BAĞLI ORTAKLIK TEMETTÜ GELİRİ 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</row>
        <row r="101">
          <cell r="A101" t="str">
            <v>01.4.06.02</v>
          </cell>
          <cell r="B101" t="str">
            <v>BAĞLI ORTAKLIK DİĞER GELİRLER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A102" t="str">
            <v>01.4.07</v>
          </cell>
          <cell r="B102" t="str">
            <v>ARAZI, ARSA ILE BINALARDAN ELDE EDILEN GELIRLER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A103" t="str">
            <v>01.4.07.01</v>
          </cell>
          <cell r="B103" t="str">
            <v>KIRA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</row>
        <row r="104">
          <cell r="A104" t="str">
            <v>01.4.07.02</v>
          </cell>
          <cell r="B104" t="str">
            <v>SATIS KARI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</row>
        <row r="105">
          <cell r="A105" t="str">
            <v>01.4.07.03</v>
          </cell>
          <cell r="B105" t="str">
            <v>DEGERLEME ARTISLARI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</row>
        <row r="106">
          <cell r="A106" t="str">
            <v>01.4.08</v>
          </cell>
          <cell r="B106" t="str">
            <v>TÜREV ÜRÜNLERDEN ELDE EDILEN GELIRLER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</row>
        <row r="107">
          <cell r="A107" t="str">
            <v>01.4.09</v>
          </cell>
          <cell r="B107" t="str">
            <v>DIGER YATIRIMLAR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A108" t="str">
            <v>01.4.09.01</v>
          </cell>
          <cell r="B108" t="str">
            <v>DİĞER YATIRIMLARDAN DÜZENLI GELIRLER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A109" t="str">
            <v>01.4.09.02</v>
          </cell>
          <cell r="B109" t="str">
            <v>DİĞER.YATIRIMLAR NAKDE ÇEVRIM GELIRLERİ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A110" t="str">
            <v>01.4.09.03</v>
          </cell>
          <cell r="B110" t="str">
            <v>DİĞER YATIRIMLAR DEGERLEME ARTISLARI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</row>
        <row r="111">
          <cell r="A111" t="str">
            <v>01.5</v>
          </cell>
          <cell r="B111" t="str">
            <v>DIGER TEKNIK GELIRLER (REAS PAYI DÜSÜLMÜS)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</row>
        <row r="112">
          <cell r="A112" t="str">
            <v>01.5.01</v>
          </cell>
          <cell r="B112" t="str">
            <v>BRÜT DIGER TEKNIK GELIRLER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</row>
        <row r="113">
          <cell r="A113" t="str">
            <v>01.5.02</v>
          </cell>
          <cell r="B113" t="str">
            <v>DIGER TEKNIK GELIRLER REASÜRÖR PAYI (-)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</row>
        <row r="114">
          <cell r="A114" t="str">
            <v>01.6</v>
          </cell>
          <cell r="B114" t="str">
            <v>TAHAKKUK EDEN RÜCU VE SOVTAJ GELİRLERİ (+)</v>
          </cell>
          <cell r="C114">
            <v>-156070035.02000004</v>
          </cell>
          <cell r="D114">
            <v>-575871.07999999996</v>
          </cell>
          <cell r="E114">
            <v>0</v>
          </cell>
          <cell r="F114">
            <v>0</v>
          </cell>
          <cell r="G114">
            <v>0</v>
          </cell>
          <cell r="H114">
            <v>-59240.53</v>
          </cell>
          <cell r="I114">
            <v>0</v>
          </cell>
          <cell r="J114">
            <v>0</v>
          </cell>
          <cell r="K114">
            <v>-2606886</v>
          </cell>
          <cell r="L114">
            <v>0</v>
          </cell>
          <cell r="M114">
            <v>-20150</v>
          </cell>
          <cell r="N114">
            <v>-146683609.28999999</v>
          </cell>
          <cell r="O114">
            <v>146514.14000000001</v>
          </cell>
          <cell r="P114">
            <v>-5058459.25</v>
          </cell>
          <cell r="Q114">
            <v>-150</v>
          </cell>
          <cell r="R114">
            <v>-1391.9</v>
          </cell>
          <cell r="S114">
            <v>0</v>
          </cell>
          <cell r="T114">
            <v>-816.22</v>
          </cell>
          <cell r="U114">
            <v>-5268.1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-13500</v>
          </cell>
          <cell r="AF114">
            <v>-1019066.5</v>
          </cell>
          <cell r="AG114">
            <v>-3136.02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-132186.51</v>
          </cell>
          <cell r="AM114">
            <v>0</v>
          </cell>
          <cell r="AN114">
            <v>-6642.61</v>
          </cell>
          <cell r="AO114">
            <v>-30175.15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-156070035.02000004</v>
          </cell>
          <cell r="BB114">
            <v>-1598073.6</v>
          </cell>
          <cell r="BC114">
            <v>0</v>
          </cell>
        </row>
        <row r="115">
          <cell r="A115" t="str">
            <v>01.6.01</v>
          </cell>
          <cell r="B115" t="str">
            <v>TAHAKKUK EDEN RÜCU GELİRLERİ(+)</v>
          </cell>
          <cell r="C115">
            <v>553677142.80000007</v>
          </cell>
          <cell r="D115">
            <v>18671497.460000001</v>
          </cell>
          <cell r="E115">
            <v>0</v>
          </cell>
          <cell r="F115">
            <v>0</v>
          </cell>
          <cell r="G115">
            <v>0</v>
          </cell>
          <cell r="H115">
            <v>136209424.78</v>
          </cell>
          <cell r="I115">
            <v>0</v>
          </cell>
          <cell r="J115">
            <v>0</v>
          </cell>
          <cell r="K115">
            <v>9349554.0800000001</v>
          </cell>
          <cell r="L115">
            <v>0</v>
          </cell>
          <cell r="M115">
            <v>80600</v>
          </cell>
          <cell r="N115">
            <v>364171369.94999999</v>
          </cell>
          <cell r="O115">
            <v>848035.15</v>
          </cell>
          <cell r="P115">
            <v>16731561.09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203405.87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1954813.05</v>
          </cell>
          <cell r="AF115">
            <v>329338.46000000002</v>
          </cell>
          <cell r="AG115">
            <v>143707.39000000001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4630152.76</v>
          </cell>
          <cell r="AM115">
            <v>0</v>
          </cell>
          <cell r="AN115">
            <v>288808.82</v>
          </cell>
          <cell r="AO115">
            <v>64873.94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553677142.80000007</v>
          </cell>
          <cell r="BB115">
            <v>19144543.310000002</v>
          </cell>
          <cell r="BC115">
            <v>0</v>
          </cell>
        </row>
        <row r="116">
          <cell r="A116" t="str">
            <v>01.6.02</v>
          </cell>
          <cell r="B116" t="str">
            <v>TAHAKKUK EDEN RÜCU GELİRİ REAS PAYI (-)</v>
          </cell>
          <cell r="C116">
            <v>-115142298.55</v>
          </cell>
          <cell r="D116">
            <v>-17272348.52</v>
          </cell>
          <cell r="E116">
            <v>0</v>
          </cell>
          <cell r="F116">
            <v>0</v>
          </cell>
          <cell r="G116">
            <v>0</v>
          </cell>
          <cell r="H116">
            <v>-86835502.969999999</v>
          </cell>
          <cell r="I116">
            <v>0</v>
          </cell>
          <cell r="J116">
            <v>0</v>
          </cell>
          <cell r="K116">
            <v>-5160612.5199999996</v>
          </cell>
          <cell r="L116">
            <v>0</v>
          </cell>
          <cell r="M116">
            <v>-60450</v>
          </cell>
          <cell r="N116">
            <v>0</v>
          </cell>
          <cell r="O116">
            <v>0</v>
          </cell>
          <cell r="P116">
            <v>-717779.64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-182632.83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-164669.23000000001</v>
          </cell>
          <cell r="AG116">
            <v>-112284.58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-4291912.6500000004</v>
          </cell>
          <cell r="AM116">
            <v>0</v>
          </cell>
          <cell r="AN116">
            <v>-282166.21000000002</v>
          </cell>
          <cell r="AO116">
            <v>-61939.4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-115142298.55</v>
          </cell>
          <cell r="BB116">
            <v>-17549302.329999998</v>
          </cell>
          <cell r="BC116">
            <v>0</v>
          </cell>
        </row>
        <row r="117">
          <cell r="A117" t="str">
            <v>01.6.03</v>
          </cell>
          <cell r="B117" t="str">
            <v>TAHAKKUK EDEN SOVTAJ GELİRLERİ (+)</v>
          </cell>
          <cell r="C117">
            <v>-500585309.88</v>
          </cell>
          <cell r="D117">
            <v>-18845083.789999999</v>
          </cell>
          <cell r="E117">
            <v>0</v>
          </cell>
          <cell r="F117">
            <v>0</v>
          </cell>
          <cell r="G117">
            <v>0</v>
          </cell>
          <cell r="H117">
            <v>-141248002.90000001</v>
          </cell>
          <cell r="I117">
            <v>0</v>
          </cell>
          <cell r="J117">
            <v>0</v>
          </cell>
          <cell r="K117">
            <v>-11292945.77</v>
          </cell>
          <cell r="L117">
            <v>0</v>
          </cell>
          <cell r="M117">
            <v>-80600</v>
          </cell>
          <cell r="N117">
            <v>-303359511.29000002</v>
          </cell>
          <cell r="O117">
            <v>-295122.23</v>
          </cell>
          <cell r="P117">
            <v>-15483140.050000001</v>
          </cell>
          <cell r="Q117">
            <v>-1500</v>
          </cell>
          <cell r="R117">
            <v>-15423.22</v>
          </cell>
          <cell r="S117">
            <v>0</v>
          </cell>
          <cell r="T117">
            <v>-4900</v>
          </cell>
          <cell r="U117">
            <v>-158196.98000000001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-2077065.03</v>
          </cell>
          <cell r="AF117">
            <v>-2038133</v>
          </cell>
          <cell r="AG117">
            <v>-148707.39000000001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-4663230.07</v>
          </cell>
          <cell r="AM117">
            <v>0</v>
          </cell>
          <cell r="AN117">
            <v>-288808.82</v>
          </cell>
          <cell r="AO117">
            <v>-584939.34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-500585309.88</v>
          </cell>
          <cell r="BB117">
            <v>-21031924.18</v>
          </cell>
          <cell r="BC117">
            <v>0</v>
          </cell>
        </row>
        <row r="118">
          <cell r="A118" t="str">
            <v>01.6.04</v>
          </cell>
          <cell r="B118" t="str">
            <v>TAHAKKUK EDEN SOVTAJ GELİR  REAS PAYI (-)</v>
          </cell>
          <cell r="C118">
            <v>120278279.15000001</v>
          </cell>
          <cell r="D118">
            <v>17377116.59</v>
          </cell>
          <cell r="E118">
            <v>0</v>
          </cell>
          <cell r="F118">
            <v>0</v>
          </cell>
          <cell r="G118">
            <v>0</v>
          </cell>
          <cell r="H118">
            <v>89135367.829999998</v>
          </cell>
          <cell r="I118">
            <v>0</v>
          </cell>
          <cell r="J118">
            <v>0</v>
          </cell>
          <cell r="K118">
            <v>6411810.79</v>
          </cell>
          <cell r="L118">
            <v>0</v>
          </cell>
          <cell r="M118">
            <v>60450</v>
          </cell>
          <cell r="N118">
            <v>0</v>
          </cell>
          <cell r="O118">
            <v>0</v>
          </cell>
          <cell r="P118">
            <v>843760.78</v>
          </cell>
          <cell r="Q118">
            <v>1350</v>
          </cell>
          <cell r="R118">
            <v>13880.9</v>
          </cell>
          <cell r="S118">
            <v>0</v>
          </cell>
          <cell r="T118">
            <v>4083.78</v>
          </cell>
          <cell r="U118">
            <v>137839.07999999999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1019066.5</v>
          </cell>
          <cell r="AG118">
            <v>114784.58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4324048.2</v>
          </cell>
          <cell r="AM118">
            <v>0</v>
          </cell>
          <cell r="AN118">
            <v>282166.21000000002</v>
          </cell>
          <cell r="AO118">
            <v>552553.91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120278279.15000001</v>
          </cell>
          <cell r="BB118">
            <v>18510967.669999998</v>
          </cell>
          <cell r="BC118">
            <v>0</v>
          </cell>
        </row>
        <row r="119">
          <cell r="A119" t="str">
            <v>01.6.05</v>
          </cell>
          <cell r="B119" t="str">
            <v>RÜCU VE SOVTAJ ALACAKLARI</v>
          </cell>
          <cell r="C119">
            <v>-371203503.16000015</v>
          </cell>
          <cell r="D119">
            <v>-1385398.94</v>
          </cell>
          <cell r="E119">
            <v>0</v>
          </cell>
          <cell r="F119">
            <v>0</v>
          </cell>
          <cell r="G119">
            <v>0</v>
          </cell>
          <cell r="H119">
            <v>-49244112.030000001</v>
          </cell>
          <cell r="I119">
            <v>0</v>
          </cell>
          <cell r="J119">
            <v>0</v>
          </cell>
          <cell r="K119">
            <v>-4171053.9</v>
          </cell>
          <cell r="L119">
            <v>0</v>
          </cell>
          <cell r="M119">
            <v>-20150</v>
          </cell>
          <cell r="N119">
            <v>-301273126.97000003</v>
          </cell>
          <cell r="O119">
            <v>-440721.01</v>
          </cell>
          <cell r="P119">
            <v>-12149444.92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-20773.04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-1954813.05</v>
          </cell>
          <cell r="AF119">
            <v>-164669.23000000001</v>
          </cell>
          <cell r="AG119">
            <v>-31422.81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-338240.11</v>
          </cell>
          <cell r="AM119">
            <v>0</v>
          </cell>
          <cell r="AN119">
            <v>-6642.61</v>
          </cell>
          <cell r="AO119">
            <v>-2934.54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-371203503.16000015</v>
          </cell>
          <cell r="BB119">
            <v>-1581490.98</v>
          </cell>
          <cell r="BC119">
            <v>0</v>
          </cell>
        </row>
        <row r="120">
          <cell r="A120" t="str">
            <v>01.6.05.01</v>
          </cell>
          <cell r="B120" t="str">
            <v xml:space="preserve">RÜCU VE SOVTAJ ALACAKLARI KARŞ. </v>
          </cell>
          <cell r="C120">
            <v>-486185256.90000004</v>
          </cell>
          <cell r="D120">
            <v>-18643997.460000001</v>
          </cell>
          <cell r="E120">
            <v>0</v>
          </cell>
          <cell r="F120">
            <v>0</v>
          </cell>
          <cell r="G120">
            <v>0</v>
          </cell>
          <cell r="H120">
            <v>-135950707.86000001</v>
          </cell>
          <cell r="I120">
            <v>0</v>
          </cell>
          <cell r="J120">
            <v>0</v>
          </cell>
          <cell r="K120">
            <v>-9313778.75</v>
          </cell>
          <cell r="L120">
            <v>0</v>
          </cell>
          <cell r="M120">
            <v>-80600</v>
          </cell>
          <cell r="N120">
            <v>-301273126.97000003</v>
          </cell>
          <cell r="O120">
            <v>-440721.01</v>
          </cell>
          <cell r="P120">
            <v>-12867224.560000001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-203405.87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-1954813.05</v>
          </cell>
          <cell r="AF120">
            <v>-329338.46000000002</v>
          </cell>
          <cell r="AG120">
            <v>-143707.39000000001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-4630152.76</v>
          </cell>
          <cell r="AM120">
            <v>0</v>
          </cell>
          <cell r="AN120">
            <v>-288808.82</v>
          </cell>
          <cell r="AO120">
            <v>-64873.94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-486185256.90000004</v>
          </cell>
          <cell r="BB120">
            <v>-19117043.310000002</v>
          </cell>
          <cell r="BC120">
            <v>0</v>
          </cell>
        </row>
        <row r="121">
          <cell r="A121" t="str">
            <v>01.6.05.02</v>
          </cell>
          <cell r="B121" t="str">
            <v>RÜCU VE SOVTAJ ALACAKLARI REAS PAYI</v>
          </cell>
          <cell r="C121">
            <v>114981753.73999999</v>
          </cell>
          <cell r="D121">
            <v>17258598.52</v>
          </cell>
          <cell r="E121">
            <v>0</v>
          </cell>
          <cell r="F121">
            <v>0</v>
          </cell>
          <cell r="G121">
            <v>0</v>
          </cell>
          <cell r="H121">
            <v>86706595.829999998</v>
          </cell>
          <cell r="I121">
            <v>0</v>
          </cell>
          <cell r="J121">
            <v>0</v>
          </cell>
          <cell r="K121">
            <v>5142724.8499999996</v>
          </cell>
          <cell r="L121">
            <v>0</v>
          </cell>
          <cell r="M121">
            <v>60450</v>
          </cell>
          <cell r="N121">
            <v>0</v>
          </cell>
          <cell r="O121">
            <v>0</v>
          </cell>
          <cell r="P121">
            <v>717779.64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182632.83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164669.23000000001</v>
          </cell>
          <cell r="AG121">
            <v>112284.58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4291912.6500000004</v>
          </cell>
          <cell r="AM121">
            <v>0</v>
          </cell>
          <cell r="AN121">
            <v>282166.21000000002</v>
          </cell>
          <cell r="AO121">
            <v>61939.4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114981753.73999999</v>
          </cell>
          <cell r="BB121">
            <v>17535552.329999998</v>
          </cell>
          <cell r="BC121">
            <v>0</v>
          </cell>
        </row>
        <row r="122">
          <cell r="A122" t="str">
            <v>01.6.06</v>
          </cell>
          <cell r="B122" t="str">
            <v>DEV.RÜCU SOVTAJ ALAC.KARŞ</v>
          </cell>
          <cell r="C122">
            <v>156905654.62</v>
          </cell>
          <cell r="D122">
            <v>878346.12</v>
          </cell>
          <cell r="E122">
            <v>0</v>
          </cell>
          <cell r="F122">
            <v>0</v>
          </cell>
          <cell r="G122">
            <v>0</v>
          </cell>
          <cell r="H122">
            <v>51923584.759999998</v>
          </cell>
          <cell r="I122">
            <v>0</v>
          </cell>
          <cell r="J122">
            <v>0</v>
          </cell>
          <cell r="K122">
            <v>2256361.3199999998</v>
          </cell>
          <cell r="L122">
            <v>0</v>
          </cell>
          <cell r="M122">
            <v>0</v>
          </cell>
          <cell r="N122">
            <v>93777659.019999996</v>
          </cell>
          <cell r="O122">
            <v>34322.230000000003</v>
          </cell>
          <cell r="P122">
            <v>5716583.4900000002</v>
          </cell>
          <cell r="Q122">
            <v>0</v>
          </cell>
          <cell r="R122">
            <v>150.41999999999999</v>
          </cell>
          <cell r="S122">
            <v>0</v>
          </cell>
          <cell r="T122">
            <v>0</v>
          </cell>
          <cell r="U122">
            <v>15089.8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2063565.03</v>
          </cell>
          <cell r="AF122">
            <v>0</v>
          </cell>
          <cell r="AG122">
            <v>30786.79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206995.36</v>
          </cell>
          <cell r="AM122">
            <v>0</v>
          </cell>
          <cell r="AN122">
            <v>0</v>
          </cell>
          <cell r="AO122">
            <v>2210.2800000000002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156905654.62</v>
          </cell>
          <cell r="BB122">
            <v>909132.91</v>
          </cell>
          <cell r="BC122">
            <v>0</v>
          </cell>
        </row>
        <row r="123">
          <cell r="A123" t="str">
            <v>01.6.06.01</v>
          </cell>
          <cell r="B123" t="str">
            <v>DEV.RÜCU SOVTAJ ALAC KARŞ</v>
          </cell>
          <cell r="C123">
            <v>261785150.13999999</v>
          </cell>
          <cell r="D123">
            <v>10771862.16</v>
          </cell>
          <cell r="E123">
            <v>0</v>
          </cell>
          <cell r="F123">
            <v>0</v>
          </cell>
          <cell r="G123">
            <v>0</v>
          </cell>
          <cell r="H123">
            <v>140837023.96000001</v>
          </cell>
          <cell r="I123">
            <v>0</v>
          </cell>
          <cell r="J123">
            <v>0</v>
          </cell>
          <cell r="K123">
            <v>5247345.8</v>
          </cell>
          <cell r="L123">
            <v>0</v>
          </cell>
          <cell r="M123">
            <v>0</v>
          </cell>
          <cell r="N123">
            <v>93777659.019999996</v>
          </cell>
          <cell r="O123">
            <v>34322.230000000003</v>
          </cell>
          <cell r="P123">
            <v>6557587.9100000001</v>
          </cell>
          <cell r="Q123">
            <v>0</v>
          </cell>
          <cell r="R123">
            <v>1504.22</v>
          </cell>
          <cell r="S123">
            <v>0</v>
          </cell>
          <cell r="T123">
            <v>0</v>
          </cell>
          <cell r="U123">
            <v>65218.89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2063565.03</v>
          </cell>
          <cell r="AF123">
            <v>0</v>
          </cell>
          <cell r="AG123">
            <v>128442.94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2273028.9</v>
          </cell>
          <cell r="AM123">
            <v>0</v>
          </cell>
          <cell r="AN123">
            <v>0</v>
          </cell>
          <cell r="AO123">
            <v>27589.08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261785150.13999999</v>
          </cell>
          <cell r="BB123">
            <v>10900305.1</v>
          </cell>
          <cell r="BC123">
            <v>0</v>
          </cell>
        </row>
        <row r="124">
          <cell r="A124" t="str">
            <v>01.6.06.02</v>
          </cell>
          <cell r="B124" t="str">
            <v xml:space="preserve">DEV.RÜCU SOVT ALAC KRŞ REAS.PAYI </v>
          </cell>
          <cell r="C124">
            <v>-104879495.52000003</v>
          </cell>
          <cell r="D124">
            <v>-9893516.0399999991</v>
          </cell>
          <cell r="E124">
            <v>0</v>
          </cell>
          <cell r="F124">
            <v>0</v>
          </cell>
          <cell r="G124">
            <v>0</v>
          </cell>
          <cell r="H124">
            <v>-88913439.200000003</v>
          </cell>
          <cell r="I124">
            <v>0</v>
          </cell>
          <cell r="J124">
            <v>0</v>
          </cell>
          <cell r="K124">
            <v>-2990984.48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-841004.42</v>
          </cell>
          <cell r="Q124">
            <v>0</v>
          </cell>
          <cell r="R124">
            <v>-1353.8</v>
          </cell>
          <cell r="S124">
            <v>0</v>
          </cell>
          <cell r="T124">
            <v>0</v>
          </cell>
          <cell r="U124">
            <v>-50129.09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-97656.15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-2066033.54</v>
          </cell>
          <cell r="AM124">
            <v>0</v>
          </cell>
          <cell r="AN124">
            <v>0</v>
          </cell>
          <cell r="AO124">
            <v>-25378.799999999999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-104879495.52000003</v>
          </cell>
          <cell r="BB124">
            <v>-9991172.1899999995</v>
          </cell>
          <cell r="BC124">
            <v>0</v>
          </cell>
        </row>
        <row r="125">
          <cell r="A125" t="str">
            <v>02</v>
          </cell>
          <cell r="B125" t="str">
            <v>TEKNIK GIDER</v>
          </cell>
          <cell r="C125">
            <v>-18845306147.57</v>
          </cell>
          <cell r="D125">
            <v>-10411829.609999999</v>
          </cell>
          <cell r="E125">
            <v>-540418.31000000006</v>
          </cell>
          <cell r="F125">
            <v>1672451.35</v>
          </cell>
          <cell r="G125">
            <v>0</v>
          </cell>
          <cell r="H125">
            <v>-6209275.8300000001</v>
          </cell>
          <cell r="I125">
            <v>168300.01</v>
          </cell>
          <cell r="J125">
            <v>-26705.49</v>
          </cell>
          <cell r="K125">
            <v>-19485246.02</v>
          </cell>
          <cell r="L125">
            <v>-12277</v>
          </cell>
          <cell r="M125">
            <v>-219696.02</v>
          </cell>
          <cell r="N125">
            <v>-18046573618.110001</v>
          </cell>
          <cell r="O125">
            <v>-295485718.06999999</v>
          </cell>
          <cell r="P125">
            <v>-96264850.909999996</v>
          </cell>
          <cell r="Q125">
            <v>1315222.6499999999</v>
          </cell>
          <cell r="R125">
            <v>-927659.35</v>
          </cell>
          <cell r="S125">
            <v>0.34</v>
          </cell>
          <cell r="T125">
            <v>-789155.45</v>
          </cell>
          <cell r="U125">
            <v>700266.16</v>
          </cell>
          <cell r="V125">
            <v>65.48</v>
          </cell>
          <cell r="W125">
            <v>-605744.30000000005</v>
          </cell>
          <cell r="X125">
            <v>-278807.78999999998</v>
          </cell>
          <cell r="Y125">
            <v>-345780.7</v>
          </cell>
          <cell r="Z125">
            <v>0</v>
          </cell>
          <cell r="AA125">
            <v>-6515733.29</v>
          </cell>
          <cell r="AB125">
            <v>-1229.3900000000001</v>
          </cell>
          <cell r="AC125">
            <v>499371.95</v>
          </cell>
          <cell r="AD125">
            <v>0</v>
          </cell>
          <cell r="AE125">
            <v>-612045.5</v>
          </cell>
          <cell r="AF125">
            <v>-870269.08</v>
          </cell>
          <cell r="AG125">
            <v>-1136588.6299999999</v>
          </cell>
          <cell r="AH125">
            <v>-523874.82</v>
          </cell>
          <cell r="AI125">
            <v>-1306761.76</v>
          </cell>
          <cell r="AJ125">
            <v>0</v>
          </cell>
          <cell r="AK125">
            <v>-4553756.21</v>
          </cell>
          <cell r="AL125">
            <v>-35901769.609999999</v>
          </cell>
          <cell r="AM125">
            <v>-2674263.0499999998</v>
          </cell>
          <cell r="AN125">
            <v>-972985.33</v>
          </cell>
          <cell r="AO125">
            <v>-3468300.97</v>
          </cell>
          <cell r="AP125">
            <v>107.8</v>
          </cell>
          <cell r="AQ125">
            <v>58562.36</v>
          </cell>
          <cell r="AR125">
            <v>721426.09</v>
          </cell>
          <cell r="AS125">
            <v>227881.59</v>
          </cell>
          <cell r="AT125">
            <v>0</v>
          </cell>
          <cell r="AU125">
            <v>6883.48</v>
          </cell>
          <cell r="AV125">
            <v>-222.36</v>
          </cell>
          <cell r="AW125">
            <v>-133143927.05</v>
          </cell>
          <cell r="AX125">
            <v>-22443750.199999999</v>
          </cell>
          <cell r="AY125">
            <v>-158374426.62</v>
          </cell>
          <cell r="AZ125">
            <v>0</v>
          </cell>
          <cell r="BA125">
            <v>-18845306147.57</v>
          </cell>
          <cell r="BB125">
            <v>-12942562.140000001</v>
          </cell>
          <cell r="BC125">
            <v>0</v>
          </cell>
        </row>
        <row r="126">
          <cell r="A126" t="str">
            <v>02.1</v>
          </cell>
          <cell r="B126" t="str">
            <v>ÖDENEN HASARLAR (REAS PAYI DÜSÜLMÜS)</v>
          </cell>
          <cell r="C126">
            <v>-11062100425.57</v>
          </cell>
          <cell r="D126">
            <v>-5612729.0300000003</v>
          </cell>
          <cell r="E126">
            <v>-72108.820000000007</v>
          </cell>
          <cell r="F126">
            <v>0</v>
          </cell>
          <cell r="G126">
            <v>0</v>
          </cell>
          <cell r="H126">
            <v>-3732077.87</v>
          </cell>
          <cell r="I126">
            <v>0</v>
          </cell>
          <cell r="J126">
            <v>0</v>
          </cell>
          <cell r="K126">
            <v>-2729829.56</v>
          </cell>
          <cell r="L126">
            <v>0</v>
          </cell>
          <cell r="M126">
            <v>-233203.74</v>
          </cell>
          <cell r="N126">
            <v>-10841294029.809999</v>
          </cell>
          <cell r="O126">
            <v>-13263357.300000001</v>
          </cell>
          <cell r="P126">
            <v>-54961436</v>
          </cell>
          <cell r="Q126">
            <v>-163978.04999999999</v>
          </cell>
          <cell r="R126">
            <v>-543655.6</v>
          </cell>
          <cell r="S126">
            <v>0</v>
          </cell>
          <cell r="T126">
            <v>-505023.54</v>
          </cell>
          <cell r="U126">
            <v>-218781.69</v>
          </cell>
          <cell r="V126">
            <v>0</v>
          </cell>
          <cell r="W126">
            <v>-6538.09</v>
          </cell>
          <cell r="X126">
            <v>-25698.880000000001</v>
          </cell>
          <cell r="Y126">
            <v>0</v>
          </cell>
          <cell r="Z126">
            <v>0</v>
          </cell>
          <cell r="AA126">
            <v>-489048.82</v>
          </cell>
          <cell r="AB126">
            <v>0</v>
          </cell>
          <cell r="AC126">
            <v>0</v>
          </cell>
          <cell r="AD126">
            <v>0</v>
          </cell>
          <cell r="AE126">
            <v>-3958.61</v>
          </cell>
          <cell r="AF126">
            <v>-7615.82</v>
          </cell>
          <cell r="AG126">
            <v>-984863.83</v>
          </cell>
          <cell r="AH126">
            <v>-966411.15</v>
          </cell>
          <cell r="AI126">
            <v>-358459.9</v>
          </cell>
          <cell r="AJ126">
            <v>0</v>
          </cell>
          <cell r="AK126">
            <v>-1000</v>
          </cell>
          <cell r="AL126">
            <v>-23896871.16</v>
          </cell>
          <cell r="AM126">
            <v>-44313.29</v>
          </cell>
          <cell r="AN126">
            <v>-624625.18999999994</v>
          </cell>
          <cell r="AO126">
            <v>-2700251.23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-105940171</v>
          </cell>
          <cell r="AX126">
            <v>-2720387.59</v>
          </cell>
          <cell r="AY126">
            <v>0</v>
          </cell>
          <cell r="AZ126">
            <v>0</v>
          </cell>
          <cell r="BA126">
            <v>-11062100425.57</v>
          </cell>
          <cell r="BB126">
            <v>-7571619.830000001</v>
          </cell>
          <cell r="BC126">
            <v>0</v>
          </cell>
        </row>
        <row r="127">
          <cell r="A127" t="str">
            <v>02.1.01</v>
          </cell>
          <cell r="B127" t="str">
            <v>ÖDENEN HASARLAR (-)</v>
          </cell>
          <cell r="C127">
            <v>-13112686419.040003</v>
          </cell>
          <cell r="D127">
            <v>-46793023.219999999</v>
          </cell>
          <cell r="E127">
            <v>-3457962.9</v>
          </cell>
          <cell r="F127">
            <v>0</v>
          </cell>
          <cell r="G127">
            <v>0</v>
          </cell>
          <cell r="H127">
            <v>-7848231.9800000004</v>
          </cell>
          <cell r="I127">
            <v>0</v>
          </cell>
          <cell r="J127">
            <v>0</v>
          </cell>
          <cell r="K127">
            <v>-44898417.789999999</v>
          </cell>
          <cell r="L127">
            <v>0</v>
          </cell>
          <cell r="M127">
            <v>-1210912.32</v>
          </cell>
          <cell r="N127">
            <v>-12602438915.82</v>
          </cell>
          <cell r="O127">
            <v>-13263357.300000001</v>
          </cell>
          <cell r="P127">
            <v>-55602960.030000001</v>
          </cell>
          <cell r="Q127">
            <v>-1451243.44</v>
          </cell>
          <cell r="R127">
            <v>-3896809.53</v>
          </cell>
          <cell r="S127">
            <v>0</v>
          </cell>
          <cell r="T127">
            <v>-2760827.17</v>
          </cell>
          <cell r="U127">
            <v>-713375.28</v>
          </cell>
          <cell r="V127">
            <v>0</v>
          </cell>
          <cell r="W127">
            <v>-10896.8</v>
          </cell>
          <cell r="X127">
            <v>-1295917.7</v>
          </cell>
          <cell r="Y127">
            <v>0</v>
          </cell>
          <cell r="Z127">
            <v>0</v>
          </cell>
          <cell r="AA127">
            <v>-3957634.53</v>
          </cell>
          <cell r="AB127">
            <v>0</v>
          </cell>
          <cell r="AC127">
            <v>-22628.11</v>
          </cell>
          <cell r="AD127">
            <v>0</v>
          </cell>
          <cell r="AE127">
            <v>-3958.61</v>
          </cell>
          <cell r="AF127">
            <v>-39251682.619999997</v>
          </cell>
          <cell r="AG127">
            <v>-11172008.720000001</v>
          </cell>
          <cell r="AH127">
            <v>-1932822.25</v>
          </cell>
          <cell r="AI127">
            <v>-2367403.38</v>
          </cell>
          <cell r="AJ127">
            <v>0</v>
          </cell>
          <cell r="AK127">
            <v>-1000</v>
          </cell>
          <cell r="AL127">
            <v>-125942566.88</v>
          </cell>
          <cell r="AM127">
            <v>-806407.37</v>
          </cell>
          <cell r="AN127">
            <v>-11007927.24</v>
          </cell>
          <cell r="AO127">
            <v>-10803894.789999999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-117051595.67</v>
          </cell>
          <cell r="AX127">
            <v>-2722037.59</v>
          </cell>
          <cell r="AY127">
            <v>0</v>
          </cell>
          <cell r="AZ127">
            <v>0</v>
          </cell>
          <cell r="BA127">
            <v>-13112686419.040003</v>
          </cell>
          <cell r="BB127">
            <v>-99149536.810000002</v>
          </cell>
          <cell r="BC127">
            <v>0</v>
          </cell>
        </row>
        <row r="128">
          <cell r="A128" t="str">
            <v>02.1.01.01</v>
          </cell>
          <cell r="B128" t="str">
            <v>FİİLEN ÖDENEN HASARLAR (-)</v>
          </cell>
          <cell r="C128">
            <v>-13388259831.6</v>
          </cell>
          <cell r="D128">
            <v>-47266812.18</v>
          </cell>
          <cell r="E128">
            <v>-3457962.9</v>
          </cell>
          <cell r="F128">
            <v>0</v>
          </cell>
          <cell r="G128">
            <v>0</v>
          </cell>
          <cell r="H128">
            <v>-16230120.83</v>
          </cell>
          <cell r="I128">
            <v>0</v>
          </cell>
          <cell r="J128">
            <v>0</v>
          </cell>
          <cell r="K128">
            <v>-46010232.25</v>
          </cell>
          <cell r="L128">
            <v>0</v>
          </cell>
          <cell r="M128">
            <v>-1210912.32</v>
          </cell>
          <cell r="N128">
            <v>-12856707843.92</v>
          </cell>
          <cell r="O128">
            <v>-13318341.960000001</v>
          </cell>
          <cell r="P128">
            <v>-66188734.5</v>
          </cell>
          <cell r="Q128">
            <v>-1451243.44</v>
          </cell>
          <cell r="R128">
            <v>-3896809.53</v>
          </cell>
          <cell r="S128">
            <v>0</v>
          </cell>
          <cell r="T128">
            <v>-2760827.17</v>
          </cell>
          <cell r="U128">
            <v>-743280.78</v>
          </cell>
          <cell r="V128">
            <v>0</v>
          </cell>
          <cell r="W128">
            <v>-10896.8</v>
          </cell>
          <cell r="X128">
            <v>-1295917.7</v>
          </cell>
          <cell r="Y128">
            <v>0</v>
          </cell>
          <cell r="Z128">
            <v>0</v>
          </cell>
          <cell r="AA128">
            <v>-3957634.53</v>
          </cell>
          <cell r="AB128">
            <v>0</v>
          </cell>
          <cell r="AC128">
            <v>-22628.11</v>
          </cell>
          <cell r="AD128">
            <v>0</v>
          </cell>
          <cell r="AE128">
            <v>-10578.21</v>
          </cell>
          <cell r="AF128">
            <v>-39251682.619999997</v>
          </cell>
          <cell r="AG128">
            <v>-11172008.720000001</v>
          </cell>
          <cell r="AH128">
            <v>-1932822.25</v>
          </cell>
          <cell r="AI128">
            <v>-2367403.38</v>
          </cell>
          <cell r="AJ128">
            <v>0</v>
          </cell>
          <cell r="AK128">
            <v>-1000</v>
          </cell>
          <cell r="AL128">
            <v>-125942566.88</v>
          </cell>
          <cell r="AM128">
            <v>-806407.37</v>
          </cell>
          <cell r="AN128">
            <v>-11007927.24</v>
          </cell>
          <cell r="AO128">
            <v>-11463602.75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-117051595.67</v>
          </cell>
          <cell r="AX128">
            <v>-2722037.59</v>
          </cell>
          <cell r="AY128">
            <v>0</v>
          </cell>
          <cell r="AZ128">
            <v>0</v>
          </cell>
          <cell r="BA128">
            <v>-13388259831.6</v>
          </cell>
          <cell r="BB128">
            <v>-99623325.769999996</v>
          </cell>
          <cell r="BC128">
            <v>0</v>
          </cell>
        </row>
        <row r="129">
          <cell r="A129" t="str">
            <v>02.1.01.01.01</v>
          </cell>
          <cell r="B129" t="str">
            <v>SİGORTALILARA ÖDENEN HASARLAR</v>
          </cell>
          <cell r="C129">
            <v>-8827681174.3500004</v>
          </cell>
          <cell r="D129">
            <v>-40861517.869999997</v>
          </cell>
          <cell r="E129">
            <v>-3027262.8</v>
          </cell>
          <cell r="F129">
            <v>0</v>
          </cell>
          <cell r="G129">
            <v>0</v>
          </cell>
          <cell r="H129">
            <v>-15498728.890000001</v>
          </cell>
          <cell r="I129">
            <v>0</v>
          </cell>
          <cell r="J129">
            <v>0</v>
          </cell>
          <cell r="K129">
            <v>-42632289.579999998</v>
          </cell>
          <cell r="L129">
            <v>0</v>
          </cell>
          <cell r="M129">
            <v>-1131338.1000000001</v>
          </cell>
          <cell r="N129">
            <v>-8338360349.21</v>
          </cell>
          <cell r="O129">
            <v>-11232505.390000001</v>
          </cell>
          <cell r="P129">
            <v>-59126839.979999997</v>
          </cell>
          <cell r="Q129">
            <v>-234901.07</v>
          </cell>
          <cell r="R129">
            <v>-2599453.44</v>
          </cell>
          <cell r="S129">
            <v>0</v>
          </cell>
          <cell r="T129">
            <v>-2434349.56</v>
          </cell>
          <cell r="U129">
            <v>-304263.14</v>
          </cell>
          <cell r="V129">
            <v>0</v>
          </cell>
          <cell r="W129">
            <v>0</v>
          </cell>
          <cell r="X129">
            <v>-1287553.5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-18889.95</v>
          </cell>
          <cell r="AD129">
            <v>0</v>
          </cell>
          <cell r="AE129">
            <v>0</v>
          </cell>
          <cell r="AF129">
            <v>-38735848.740000002</v>
          </cell>
          <cell r="AG129">
            <v>-10627388.01</v>
          </cell>
          <cell r="AH129">
            <v>-1417756</v>
          </cell>
          <cell r="AI129">
            <v>-1553245.01</v>
          </cell>
          <cell r="AJ129">
            <v>0</v>
          </cell>
          <cell r="AK129">
            <v>-1000</v>
          </cell>
          <cell r="AL129">
            <v>-118287572.19</v>
          </cell>
          <cell r="AM129">
            <v>-254782.05</v>
          </cell>
          <cell r="AN129">
            <v>-8903563.6899999995</v>
          </cell>
          <cell r="AO129">
            <v>-10228970.060000001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-116953833.61</v>
          </cell>
          <cell r="AX129">
            <v>-1966972.51</v>
          </cell>
          <cell r="AY129">
            <v>0</v>
          </cell>
          <cell r="AZ129">
            <v>0</v>
          </cell>
          <cell r="BA129">
            <v>-8827681174.3500004</v>
          </cell>
          <cell r="BB129">
            <v>-91642510.620000005</v>
          </cell>
          <cell r="BC129">
            <v>0</v>
          </cell>
        </row>
        <row r="130">
          <cell r="A130" t="str">
            <v>02.1.01.01.02</v>
          </cell>
          <cell r="B130" t="str">
            <v>EKSPERE ÖDENEN ÜCRETLER</v>
          </cell>
          <cell r="C130">
            <v>-378566553.40000004</v>
          </cell>
          <cell r="D130">
            <v>-2303807.04</v>
          </cell>
          <cell r="E130">
            <v>-5788.3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-776182.96</v>
          </cell>
          <cell r="L130">
            <v>0</v>
          </cell>
          <cell r="M130">
            <v>-49228.18</v>
          </cell>
          <cell r="N130">
            <v>-363085140.60000002</v>
          </cell>
          <cell r="O130">
            <v>-36846.47</v>
          </cell>
          <cell r="P130">
            <v>-1968184.25</v>
          </cell>
          <cell r="Q130">
            <v>-106326</v>
          </cell>
          <cell r="R130">
            <v>-351442.9</v>
          </cell>
          <cell r="S130">
            <v>0</v>
          </cell>
          <cell r="T130">
            <v>-270916.78999999998</v>
          </cell>
          <cell r="U130">
            <v>-336189.71</v>
          </cell>
          <cell r="V130">
            <v>0</v>
          </cell>
          <cell r="W130">
            <v>0</v>
          </cell>
          <cell r="X130">
            <v>-8364.2000000000007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-1901.36</v>
          </cell>
          <cell r="AD130">
            <v>0</v>
          </cell>
          <cell r="AE130">
            <v>0</v>
          </cell>
          <cell r="AF130">
            <v>961457.45</v>
          </cell>
          <cell r="AG130">
            <v>-452634.7</v>
          </cell>
          <cell r="AH130">
            <v>-515066.25</v>
          </cell>
          <cell r="AI130">
            <v>-15804</v>
          </cell>
          <cell r="AJ130">
            <v>0</v>
          </cell>
          <cell r="AK130">
            <v>0</v>
          </cell>
          <cell r="AL130">
            <v>-5947040.71</v>
          </cell>
          <cell r="AM130">
            <v>-435039.87</v>
          </cell>
          <cell r="AN130">
            <v>-1793268.32</v>
          </cell>
          <cell r="AO130">
            <v>-1068838.24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-378566553.40000004</v>
          </cell>
          <cell r="BB130">
            <v>-2310050.54</v>
          </cell>
          <cell r="BC130">
            <v>0</v>
          </cell>
        </row>
        <row r="131">
          <cell r="A131" t="str">
            <v>02.1.01.01.03</v>
          </cell>
          <cell r="B131" t="str">
            <v>DAVALI DOSYALARA ÖDENEN HASARLAR</v>
          </cell>
          <cell r="C131">
            <v>-2319084638.0200009</v>
          </cell>
          <cell r="D131">
            <v>-444966.61</v>
          </cell>
          <cell r="E131">
            <v>0</v>
          </cell>
          <cell r="F131">
            <v>0</v>
          </cell>
          <cell r="G131">
            <v>0</v>
          </cell>
          <cell r="H131">
            <v>-730661.62</v>
          </cell>
          <cell r="I131">
            <v>0</v>
          </cell>
          <cell r="J131">
            <v>0</v>
          </cell>
          <cell r="K131">
            <v>-1259260.27</v>
          </cell>
          <cell r="L131">
            <v>0</v>
          </cell>
          <cell r="M131">
            <v>-19684.04</v>
          </cell>
          <cell r="N131">
            <v>-2303747812.23</v>
          </cell>
          <cell r="O131">
            <v>-1750345.58</v>
          </cell>
          <cell r="P131">
            <v>-3264991.33</v>
          </cell>
          <cell r="Q131">
            <v>-885120.75</v>
          </cell>
          <cell r="R131">
            <v>-839664.88</v>
          </cell>
          <cell r="S131">
            <v>0</v>
          </cell>
          <cell r="T131">
            <v>0</v>
          </cell>
          <cell r="U131">
            <v>-12316.97</v>
          </cell>
          <cell r="V131">
            <v>0</v>
          </cell>
          <cell r="W131">
            <v>-10896.8</v>
          </cell>
          <cell r="X131">
            <v>0</v>
          </cell>
          <cell r="Y131">
            <v>0</v>
          </cell>
          <cell r="Z131">
            <v>0</v>
          </cell>
          <cell r="AA131">
            <v>-3041294.76</v>
          </cell>
          <cell r="AB131">
            <v>0</v>
          </cell>
          <cell r="AC131">
            <v>-1836.8</v>
          </cell>
          <cell r="AD131">
            <v>0</v>
          </cell>
          <cell r="AE131">
            <v>-7678.21</v>
          </cell>
          <cell r="AF131">
            <v>-9612.09</v>
          </cell>
          <cell r="AG131">
            <v>-17600</v>
          </cell>
          <cell r="AH131">
            <v>0</v>
          </cell>
          <cell r="AI131">
            <v>-779290.08</v>
          </cell>
          <cell r="AJ131">
            <v>0</v>
          </cell>
          <cell r="AK131">
            <v>0</v>
          </cell>
          <cell r="AL131">
            <v>-1364951.19</v>
          </cell>
          <cell r="AM131">
            <v>-12576.8</v>
          </cell>
          <cell r="AN131">
            <v>-45237.04</v>
          </cell>
          <cell r="AO131">
            <v>-78145.88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-14142.06</v>
          </cell>
          <cell r="AX131">
            <v>-746552.03</v>
          </cell>
          <cell r="AY131">
            <v>0</v>
          </cell>
          <cell r="AZ131">
            <v>0</v>
          </cell>
          <cell r="BA131">
            <v>-2319084638.0200009</v>
          </cell>
          <cell r="BB131">
            <v>-472178.7</v>
          </cell>
          <cell r="BC131">
            <v>0</v>
          </cell>
        </row>
        <row r="132">
          <cell r="A132" t="str">
            <v>02.1.01.01.04</v>
          </cell>
          <cell r="B132" t="str">
            <v xml:space="preserve">DİĞER ÖDENEN HASARLAR 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</row>
        <row r="133">
          <cell r="A133" t="str">
            <v>02.1.01.01.05</v>
          </cell>
          <cell r="B133" t="str">
            <v xml:space="preserve">YEŞİLKART ALINAN ÖDENEN HASAR </v>
          </cell>
          <cell r="C133">
            <v>-4265278.5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-4265278.5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-4265278.5</v>
          </cell>
          <cell r="BB133">
            <v>0</v>
          </cell>
          <cell r="BC133">
            <v>0</v>
          </cell>
        </row>
        <row r="134">
          <cell r="A134" t="str">
            <v>02.1.01.01.97</v>
          </cell>
          <cell r="B134" t="str">
            <v>TIP HAVUZUNDAN ALINAN ÖDENEN</v>
          </cell>
          <cell r="C134">
            <v>-696292.31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-696292.31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-696292.31</v>
          </cell>
          <cell r="BB134">
            <v>0</v>
          </cell>
          <cell r="BC134">
            <v>0</v>
          </cell>
        </row>
        <row r="135">
          <cell r="A135" t="str">
            <v>02.1.01.01.98</v>
          </cell>
          <cell r="B135" t="str">
            <v>HAVUZDAN ALINAN ÖDENEN HASAR</v>
          </cell>
          <cell r="C135">
            <v>-1095432522.1199999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-1095432522.1199999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-1095432522.1199999</v>
          </cell>
          <cell r="BB135">
            <v>0</v>
          </cell>
          <cell r="BC135">
            <v>0</v>
          </cell>
        </row>
        <row r="136">
          <cell r="A136" t="str">
            <v>02.1.01.01.99</v>
          </cell>
          <cell r="B136" t="str">
            <v>ÖDENEN HASAR MASRAF</v>
          </cell>
          <cell r="C136">
            <v>-762533372.9000001</v>
          </cell>
          <cell r="D136">
            <v>-3656520.66</v>
          </cell>
          <cell r="E136">
            <v>-424911.8</v>
          </cell>
          <cell r="F136">
            <v>0</v>
          </cell>
          <cell r="G136">
            <v>0</v>
          </cell>
          <cell r="H136">
            <v>-730.32</v>
          </cell>
          <cell r="I136">
            <v>0</v>
          </cell>
          <cell r="J136">
            <v>0</v>
          </cell>
          <cell r="K136">
            <v>-1342499.44</v>
          </cell>
          <cell r="L136">
            <v>0</v>
          </cell>
          <cell r="M136">
            <v>-10662</v>
          </cell>
          <cell r="N136">
            <v>-751816741.25999999</v>
          </cell>
          <cell r="O136">
            <v>-298644.52</v>
          </cell>
          <cell r="P136">
            <v>-1828718.94</v>
          </cell>
          <cell r="Q136">
            <v>-224895.62</v>
          </cell>
          <cell r="R136">
            <v>-106248.31</v>
          </cell>
          <cell r="S136">
            <v>0</v>
          </cell>
          <cell r="T136">
            <v>-55560.82</v>
          </cell>
          <cell r="U136">
            <v>-90510.96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-220047.46</v>
          </cell>
          <cell r="AB136">
            <v>0</v>
          </cell>
          <cell r="AC136">
            <v>0</v>
          </cell>
          <cell r="AD136">
            <v>0</v>
          </cell>
          <cell r="AE136">
            <v>-2900</v>
          </cell>
          <cell r="AF136">
            <v>-1467679.24</v>
          </cell>
          <cell r="AG136">
            <v>-74386.009999999995</v>
          </cell>
          <cell r="AH136">
            <v>0</v>
          </cell>
          <cell r="AI136">
            <v>-19064.29</v>
          </cell>
          <cell r="AJ136">
            <v>0</v>
          </cell>
          <cell r="AK136">
            <v>0</v>
          </cell>
          <cell r="AL136">
            <v>-343002.79</v>
          </cell>
          <cell r="AM136">
            <v>-104008.65</v>
          </cell>
          <cell r="AN136">
            <v>-265858.19</v>
          </cell>
          <cell r="AO136">
            <v>-87648.57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-83620</v>
          </cell>
          <cell r="AX136">
            <v>-8513.0499999999993</v>
          </cell>
          <cell r="AY136">
            <v>0</v>
          </cell>
          <cell r="AZ136">
            <v>0</v>
          </cell>
          <cell r="BA136">
            <v>-762533372.9000001</v>
          </cell>
          <cell r="BB136">
            <v>-5198585.91</v>
          </cell>
          <cell r="BC136">
            <v>0</v>
          </cell>
        </row>
        <row r="137">
          <cell r="A137" t="str">
            <v>02.1.01.02</v>
          </cell>
          <cell r="B137" t="str">
            <v>TAHSİL ED.RÜCU GELİRLERİ (+)</v>
          </cell>
          <cell r="C137">
            <v>255780097.42000002</v>
          </cell>
          <cell r="D137">
            <v>473788.96</v>
          </cell>
          <cell r="E137">
            <v>0</v>
          </cell>
          <cell r="F137">
            <v>0</v>
          </cell>
          <cell r="G137">
            <v>0</v>
          </cell>
          <cell r="H137">
            <v>8381888.8499999996</v>
          </cell>
          <cell r="I137">
            <v>0</v>
          </cell>
          <cell r="J137">
            <v>0</v>
          </cell>
          <cell r="K137">
            <v>1111814.46</v>
          </cell>
          <cell r="L137">
            <v>0</v>
          </cell>
          <cell r="M137">
            <v>0</v>
          </cell>
          <cell r="N137">
            <v>234475612.96000001</v>
          </cell>
          <cell r="O137">
            <v>54984.66</v>
          </cell>
          <cell r="P137">
            <v>10585774.470000001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29905.5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6619.6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659707.96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255780097.42000002</v>
          </cell>
          <cell r="BB137">
            <v>473788.96</v>
          </cell>
          <cell r="BC137">
            <v>0</v>
          </cell>
        </row>
        <row r="138">
          <cell r="A138" t="str">
            <v>02.1.01.03</v>
          </cell>
          <cell r="B138" t="str">
            <v>TAHSİL ED.SOVTAJ GELİRLERİ (+)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A139" t="str">
            <v>02.1.01.03.01</v>
          </cell>
          <cell r="B139" t="str">
            <v xml:space="preserve">TAHSİL EDİLEN SOVTAJ GELİRLERİ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</row>
        <row r="140">
          <cell r="A140" t="str">
            <v>02.1.01.03.97</v>
          </cell>
          <cell r="B140" t="str">
            <v xml:space="preserve">TIP HAVUZUNDAN ALINAN SOVTAJ GELİRLERİ 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</row>
        <row r="141">
          <cell r="A141" t="str">
            <v>02.1.01.03.98</v>
          </cell>
          <cell r="B141" t="str">
            <v xml:space="preserve">HAVUZDAN ALINAN SOVTAJ GELİRLERİ 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A142" t="str">
            <v>02.1.01.04</v>
          </cell>
          <cell r="B142" t="str">
            <v xml:space="preserve">TAHSİL ED.RÜCU VE SOVTAJ OLUMLU FARK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</row>
        <row r="143">
          <cell r="A143" t="str">
            <v>02.1.01.05</v>
          </cell>
          <cell r="B143" t="str">
            <v xml:space="preserve">TAHSİL ED.RÜCU VE SOVTAJ OLUMSUZ FARK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</row>
        <row r="144">
          <cell r="A144" t="str">
            <v>02.1.01.97</v>
          </cell>
          <cell r="B144" t="str">
            <v>HAVUZDAN ALINAN SOVTAJ GELİRLERİ</v>
          </cell>
          <cell r="C144">
            <v>5747656.3799999999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5747656.3799999999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5747656.3799999999</v>
          </cell>
          <cell r="BB144">
            <v>0</v>
          </cell>
          <cell r="BC144">
            <v>0</v>
          </cell>
        </row>
        <row r="145">
          <cell r="A145" t="str">
            <v>02.1.01.98</v>
          </cell>
          <cell r="B145" t="str">
            <v xml:space="preserve">HAVUZDAN ALINAN RÜCU GELİRLERİ </v>
          </cell>
          <cell r="C145">
            <v>14045658.76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14045658.76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14045658.76</v>
          </cell>
          <cell r="BB145">
            <v>0</v>
          </cell>
          <cell r="BC145">
            <v>0</v>
          </cell>
        </row>
        <row r="146">
          <cell r="A146" t="str">
            <v>02.1.02</v>
          </cell>
          <cell r="B146" t="str">
            <v>ÖDENEN HASARLARDA REAS.PAYI (+)</v>
          </cell>
          <cell r="C146">
            <v>2050585993.47</v>
          </cell>
          <cell r="D146">
            <v>41180294.189999998</v>
          </cell>
          <cell r="E146">
            <v>3385854.08</v>
          </cell>
          <cell r="F146">
            <v>0</v>
          </cell>
          <cell r="G146">
            <v>0</v>
          </cell>
          <cell r="H146">
            <v>4116154.11</v>
          </cell>
          <cell r="I146">
            <v>0</v>
          </cell>
          <cell r="J146">
            <v>0</v>
          </cell>
          <cell r="K146">
            <v>42168588.229999997</v>
          </cell>
          <cell r="L146">
            <v>0</v>
          </cell>
          <cell r="M146">
            <v>977708.58</v>
          </cell>
          <cell r="N146">
            <v>1761144886.01</v>
          </cell>
          <cell r="O146">
            <v>0</v>
          </cell>
          <cell r="P146">
            <v>641524.03</v>
          </cell>
          <cell r="Q146">
            <v>1287265.3899999999</v>
          </cell>
          <cell r="R146">
            <v>3353153.93</v>
          </cell>
          <cell r="S146">
            <v>0</v>
          </cell>
          <cell r="T146">
            <v>2255803.63</v>
          </cell>
          <cell r="U146">
            <v>494593.59</v>
          </cell>
          <cell r="V146">
            <v>0</v>
          </cell>
          <cell r="W146">
            <v>4358.71</v>
          </cell>
          <cell r="X146">
            <v>1270218.82</v>
          </cell>
          <cell r="Y146">
            <v>0</v>
          </cell>
          <cell r="Z146">
            <v>0</v>
          </cell>
          <cell r="AA146">
            <v>3468585.71</v>
          </cell>
          <cell r="AB146">
            <v>0</v>
          </cell>
          <cell r="AC146">
            <v>22628.11</v>
          </cell>
          <cell r="AD146">
            <v>0</v>
          </cell>
          <cell r="AE146">
            <v>0</v>
          </cell>
          <cell r="AF146">
            <v>39244066.799999997</v>
          </cell>
          <cell r="AG146">
            <v>10187144.890000001</v>
          </cell>
          <cell r="AH146">
            <v>966411.1</v>
          </cell>
          <cell r="AI146">
            <v>2008943.48</v>
          </cell>
          <cell r="AJ146">
            <v>0</v>
          </cell>
          <cell r="AK146">
            <v>0</v>
          </cell>
          <cell r="AL146">
            <v>102045695.72</v>
          </cell>
          <cell r="AM146">
            <v>762094.07999999996</v>
          </cell>
          <cell r="AN146">
            <v>10383302.050000001</v>
          </cell>
          <cell r="AO146">
            <v>8103643.5599999996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11111424.67</v>
          </cell>
          <cell r="AX146">
            <v>1650</v>
          </cell>
          <cell r="AY146">
            <v>0</v>
          </cell>
          <cell r="AZ146">
            <v>0</v>
          </cell>
          <cell r="BA146">
            <v>2050585993.47</v>
          </cell>
          <cell r="BB146">
            <v>91577916.979999989</v>
          </cell>
          <cell r="BC146">
            <v>0</v>
          </cell>
        </row>
        <row r="147">
          <cell r="A147" t="str">
            <v>02.1.02.01</v>
          </cell>
          <cell r="B147" t="str">
            <v>FİİLEN ÖDENEN HASARLAR REAS PAYI (+)</v>
          </cell>
          <cell r="C147">
            <v>2075295676.0800004</v>
          </cell>
          <cell r="D147">
            <v>41566695.07</v>
          </cell>
          <cell r="E147">
            <v>3385854.08</v>
          </cell>
          <cell r="F147">
            <v>0</v>
          </cell>
          <cell r="G147">
            <v>0</v>
          </cell>
          <cell r="H147">
            <v>8638899.1999999993</v>
          </cell>
          <cell r="I147">
            <v>0</v>
          </cell>
          <cell r="J147">
            <v>0</v>
          </cell>
          <cell r="K147">
            <v>42753029.710000001</v>
          </cell>
          <cell r="L147">
            <v>0</v>
          </cell>
          <cell r="M147">
            <v>977708.58</v>
          </cell>
          <cell r="N147">
            <v>1779575446.7</v>
          </cell>
          <cell r="O147">
            <v>0</v>
          </cell>
          <cell r="P147">
            <v>777874</v>
          </cell>
          <cell r="Q147">
            <v>1287265.3899999999</v>
          </cell>
          <cell r="R147">
            <v>3353153.93</v>
          </cell>
          <cell r="S147">
            <v>0</v>
          </cell>
          <cell r="T147">
            <v>2255803.63</v>
          </cell>
          <cell r="U147">
            <v>520749.88</v>
          </cell>
          <cell r="V147">
            <v>0</v>
          </cell>
          <cell r="W147">
            <v>4358.71</v>
          </cell>
          <cell r="X147">
            <v>1270218.82</v>
          </cell>
          <cell r="Y147">
            <v>0</v>
          </cell>
          <cell r="Z147">
            <v>0</v>
          </cell>
          <cell r="AA147">
            <v>3468585.71</v>
          </cell>
          <cell r="AB147">
            <v>0</v>
          </cell>
          <cell r="AC147">
            <v>22628.11</v>
          </cell>
          <cell r="AD147">
            <v>0</v>
          </cell>
          <cell r="AE147">
            <v>0</v>
          </cell>
          <cell r="AF147">
            <v>39244066.799999997</v>
          </cell>
          <cell r="AG147">
            <v>10187144.890000001</v>
          </cell>
          <cell r="AH147">
            <v>966411.1</v>
          </cell>
          <cell r="AI147">
            <v>2008943.48</v>
          </cell>
          <cell r="AJ147">
            <v>0</v>
          </cell>
          <cell r="AK147">
            <v>0</v>
          </cell>
          <cell r="AL147">
            <v>102045695.72</v>
          </cell>
          <cell r="AM147">
            <v>762094.07999999996</v>
          </cell>
          <cell r="AN147">
            <v>10383302.050000001</v>
          </cell>
          <cell r="AO147">
            <v>8726671.7699999996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11111424.67</v>
          </cell>
          <cell r="AX147">
            <v>1650</v>
          </cell>
          <cell r="AY147">
            <v>0</v>
          </cell>
          <cell r="AZ147">
            <v>0</v>
          </cell>
          <cell r="BA147">
            <v>2075295676.0800004</v>
          </cell>
          <cell r="BB147">
            <v>91964317.859999999</v>
          </cell>
          <cell r="BC147">
            <v>0</v>
          </cell>
        </row>
        <row r="148">
          <cell r="A148" t="str">
            <v>02.1.02.01.01</v>
          </cell>
          <cell r="B148" t="str">
            <v>SİGORTALILARA ÖDENEN HASAR REAS.PAYI</v>
          </cell>
          <cell r="C148">
            <v>2052204929.9599998</v>
          </cell>
          <cell r="D148">
            <v>36256365.840000004</v>
          </cell>
          <cell r="E148">
            <v>2981083.09</v>
          </cell>
          <cell r="F148">
            <v>0</v>
          </cell>
          <cell r="G148">
            <v>0</v>
          </cell>
          <cell r="H148">
            <v>8255535.5999999996</v>
          </cell>
          <cell r="I148">
            <v>0</v>
          </cell>
          <cell r="J148">
            <v>0</v>
          </cell>
          <cell r="K148">
            <v>40393960.630000003</v>
          </cell>
          <cell r="L148">
            <v>0</v>
          </cell>
          <cell r="M148">
            <v>918027.89</v>
          </cell>
          <cell r="N148">
            <v>1779575446.7</v>
          </cell>
          <cell r="O148">
            <v>0</v>
          </cell>
          <cell r="P148">
            <v>2680</v>
          </cell>
          <cell r="Q148">
            <v>177101.46</v>
          </cell>
          <cell r="R148">
            <v>2206677.5</v>
          </cell>
          <cell r="S148">
            <v>0</v>
          </cell>
          <cell r="T148">
            <v>2009321.44</v>
          </cell>
          <cell r="U148">
            <v>273251.21000000002</v>
          </cell>
          <cell r="V148">
            <v>0</v>
          </cell>
          <cell r="W148">
            <v>0</v>
          </cell>
          <cell r="X148">
            <v>1270218.82</v>
          </cell>
          <cell r="Y148">
            <v>0</v>
          </cell>
          <cell r="Z148">
            <v>0</v>
          </cell>
          <cell r="AA148">
            <v>3468585.71</v>
          </cell>
          <cell r="AB148">
            <v>0</v>
          </cell>
          <cell r="AC148">
            <v>18889.95</v>
          </cell>
          <cell r="AD148">
            <v>0</v>
          </cell>
          <cell r="AE148">
            <v>0</v>
          </cell>
          <cell r="AF148">
            <v>38914779.369999997</v>
          </cell>
          <cell r="AG148">
            <v>9749751.8499999996</v>
          </cell>
          <cell r="AH148">
            <v>708878</v>
          </cell>
          <cell r="AI148">
            <v>1256815.51</v>
          </cell>
          <cell r="AJ148">
            <v>0</v>
          </cell>
          <cell r="AK148">
            <v>0</v>
          </cell>
          <cell r="AL148">
            <v>96237106.700000003</v>
          </cell>
          <cell r="AM148">
            <v>236510.91</v>
          </cell>
          <cell r="AN148">
            <v>8415081.5700000003</v>
          </cell>
          <cell r="AO148">
            <v>7781577.5999999996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11097282.609999999</v>
          </cell>
          <cell r="AX148">
            <v>0</v>
          </cell>
          <cell r="AY148">
            <v>0</v>
          </cell>
          <cell r="AZ148">
            <v>0</v>
          </cell>
          <cell r="BA148">
            <v>2052204929.9599998</v>
          </cell>
          <cell r="BB148">
            <v>85629775.060000002</v>
          </cell>
          <cell r="BC148">
            <v>0</v>
          </cell>
        </row>
        <row r="149">
          <cell r="A149" t="str">
            <v>02.1.02.01.01.01</v>
          </cell>
          <cell r="B149" t="str">
            <v>EKSEDAN ÖDENEN HASARLAR</v>
          </cell>
          <cell r="C149">
            <v>116429883.05999999</v>
          </cell>
          <cell r="D149">
            <v>19182725.960000001</v>
          </cell>
          <cell r="E149">
            <v>998983.06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341814.32</v>
          </cell>
          <cell r="L149">
            <v>0</v>
          </cell>
          <cell r="M149">
            <v>635193.34</v>
          </cell>
          <cell r="N149">
            <v>0</v>
          </cell>
          <cell r="O149">
            <v>0</v>
          </cell>
          <cell r="P149">
            <v>0</v>
          </cell>
          <cell r="Q149">
            <v>153103.31</v>
          </cell>
          <cell r="R149">
            <v>1798901.18</v>
          </cell>
          <cell r="S149">
            <v>0</v>
          </cell>
          <cell r="T149">
            <v>1316025.04</v>
          </cell>
          <cell r="U149">
            <v>242239.35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5247986.8899999997</v>
          </cell>
          <cell r="AG149">
            <v>8905617.1199999992</v>
          </cell>
          <cell r="AH149">
            <v>0</v>
          </cell>
          <cell r="AI149">
            <v>953403.85</v>
          </cell>
          <cell r="AJ149">
            <v>0</v>
          </cell>
          <cell r="AK149">
            <v>0</v>
          </cell>
          <cell r="AL149">
            <v>66268903.119999997</v>
          </cell>
          <cell r="AM149">
            <v>201358.79</v>
          </cell>
          <cell r="AN149">
            <v>5891239.9299999997</v>
          </cell>
          <cell r="AO149">
            <v>4292387.8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116429883.05999999</v>
          </cell>
          <cell r="BB149">
            <v>33336329.969999999</v>
          </cell>
          <cell r="BC149">
            <v>0</v>
          </cell>
        </row>
        <row r="150">
          <cell r="A150" t="str">
            <v>02.1.02.01.01.02</v>
          </cell>
          <cell r="B150" t="str">
            <v>KOTPAR ÖDENEN HASAR</v>
          </cell>
          <cell r="C150">
            <v>55215021.82</v>
          </cell>
          <cell r="D150">
            <v>4343028.33</v>
          </cell>
          <cell r="E150">
            <v>49073.89</v>
          </cell>
          <cell r="F150">
            <v>0</v>
          </cell>
          <cell r="G150">
            <v>0</v>
          </cell>
          <cell r="H150">
            <v>8255535.5999999996</v>
          </cell>
          <cell r="I150">
            <v>0</v>
          </cell>
          <cell r="J150">
            <v>0</v>
          </cell>
          <cell r="K150">
            <v>2243579.1</v>
          </cell>
          <cell r="L150">
            <v>0</v>
          </cell>
          <cell r="M150">
            <v>282834.55</v>
          </cell>
          <cell r="N150">
            <v>0</v>
          </cell>
          <cell r="O150">
            <v>0</v>
          </cell>
          <cell r="P150">
            <v>67.17</v>
          </cell>
          <cell r="Q150">
            <v>22756.98</v>
          </cell>
          <cell r="R150">
            <v>392776.32</v>
          </cell>
          <cell r="S150">
            <v>0</v>
          </cell>
          <cell r="T150">
            <v>420027.79</v>
          </cell>
          <cell r="U150">
            <v>31011.86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985556.8</v>
          </cell>
          <cell r="AG150">
            <v>825897.04</v>
          </cell>
          <cell r="AH150">
            <v>708878</v>
          </cell>
          <cell r="AI150">
            <v>296429.46000000002</v>
          </cell>
          <cell r="AJ150">
            <v>0</v>
          </cell>
          <cell r="AK150">
            <v>0</v>
          </cell>
          <cell r="AL150">
            <v>22290447.23</v>
          </cell>
          <cell r="AM150">
            <v>18271.12</v>
          </cell>
          <cell r="AN150">
            <v>504175.61</v>
          </cell>
          <cell r="AO150">
            <v>2447392.36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11097282.609999999</v>
          </cell>
          <cell r="AX150">
            <v>0</v>
          </cell>
          <cell r="AY150">
            <v>0</v>
          </cell>
          <cell r="AZ150">
            <v>0</v>
          </cell>
          <cell r="BA150">
            <v>55215021.82</v>
          </cell>
          <cell r="BB150">
            <v>6863360.1699999999</v>
          </cell>
          <cell r="BC150">
            <v>0</v>
          </cell>
        </row>
        <row r="151">
          <cell r="A151" t="str">
            <v>02.1.02.01.01.03</v>
          </cell>
          <cell r="B151" t="str">
            <v>İHTİYARİ ÖDENEN HASAR</v>
          </cell>
          <cell r="C151">
            <v>96276334.789999992</v>
          </cell>
          <cell r="D151">
            <v>12730611.550000001</v>
          </cell>
          <cell r="E151">
            <v>1930131.99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37803317.210000001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1241.17</v>
          </cell>
          <cell r="R151">
            <v>15000</v>
          </cell>
          <cell r="S151">
            <v>0</v>
          </cell>
          <cell r="T151">
            <v>273268.61</v>
          </cell>
          <cell r="U151">
            <v>0</v>
          </cell>
          <cell r="V151">
            <v>0</v>
          </cell>
          <cell r="W151">
            <v>0</v>
          </cell>
          <cell r="X151">
            <v>1270218.82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18889.95</v>
          </cell>
          <cell r="AD151">
            <v>0</v>
          </cell>
          <cell r="AE151">
            <v>0</v>
          </cell>
          <cell r="AF151">
            <v>31468028.390000001</v>
          </cell>
          <cell r="AG151">
            <v>18237.689999999999</v>
          </cell>
          <cell r="AH151">
            <v>0</v>
          </cell>
          <cell r="AI151">
            <v>6982.2</v>
          </cell>
          <cell r="AJ151">
            <v>0</v>
          </cell>
          <cell r="AK151">
            <v>0</v>
          </cell>
          <cell r="AL151">
            <v>7677756.3499999996</v>
          </cell>
          <cell r="AM151">
            <v>16881</v>
          </cell>
          <cell r="AN151">
            <v>2003972.42</v>
          </cell>
          <cell r="AO151">
            <v>1041797.44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96276334.789999992</v>
          </cell>
          <cell r="BB151">
            <v>44216877.629999995</v>
          </cell>
          <cell r="BC151">
            <v>0</v>
          </cell>
        </row>
        <row r="152">
          <cell r="A152" t="str">
            <v>02.1.02.01.01.04</v>
          </cell>
          <cell r="B152" t="str">
            <v>XL ÖDENEN HASAR</v>
          </cell>
          <cell r="C152">
            <v>1239657.8800000001</v>
          </cell>
          <cell r="D152">
            <v>0</v>
          </cell>
          <cell r="E152">
            <v>2894.15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5250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2612.83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1213207.29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15693.61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1239657.8800000001</v>
          </cell>
          <cell r="BB152">
            <v>1213207.29</v>
          </cell>
          <cell r="BC152">
            <v>0</v>
          </cell>
        </row>
        <row r="153">
          <cell r="A153" t="str">
            <v>02.1.02.01.01.05</v>
          </cell>
          <cell r="B153" t="str">
            <v xml:space="preserve">AŞKIN HASAR FAZLASI ÖDENEN HASAR 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A154" t="str">
            <v>02.1.02.01.01.97</v>
          </cell>
          <cell r="B154" t="str">
            <v xml:space="preserve">ÖDENEN HASARLAR TIP HAVUZU REAS.PAYI </v>
          </cell>
          <cell r="C154">
            <v>3468585.71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3468585.71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3468585.71</v>
          </cell>
          <cell r="BB154">
            <v>0</v>
          </cell>
          <cell r="BC154">
            <v>0</v>
          </cell>
        </row>
        <row r="155">
          <cell r="A155" t="str">
            <v>02.1.02.01.01.98</v>
          </cell>
          <cell r="B155" t="str">
            <v xml:space="preserve">ÖDENEN HASARLAR HAVUZ REAS.PAYI </v>
          </cell>
          <cell r="C155">
            <v>1779575446.7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1779575446.7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1779575446.7</v>
          </cell>
          <cell r="BB155">
            <v>0</v>
          </cell>
          <cell r="BC155">
            <v>0</v>
          </cell>
        </row>
        <row r="156">
          <cell r="A156" t="str">
            <v>02.1.02.01.02</v>
          </cell>
          <cell r="B156" t="str">
            <v>EKSPER ÜCRET ÖDEMELERİ REAS PAYI</v>
          </cell>
          <cell r="C156">
            <v>9386682.9399999995</v>
          </cell>
          <cell r="D156">
            <v>1560186.09</v>
          </cell>
          <cell r="E156">
            <v>2894.14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396242.32</v>
          </cell>
          <cell r="L156">
            <v>0</v>
          </cell>
          <cell r="M156">
            <v>36921.17</v>
          </cell>
          <cell r="N156">
            <v>0</v>
          </cell>
          <cell r="O156">
            <v>0</v>
          </cell>
          <cell r="P156">
            <v>0</v>
          </cell>
          <cell r="Q156">
            <v>95119.34</v>
          </cell>
          <cell r="R156">
            <v>294236.17</v>
          </cell>
          <cell r="S156">
            <v>0</v>
          </cell>
          <cell r="T156">
            <v>197371.37</v>
          </cell>
          <cell r="U156">
            <v>184099.34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1901.36</v>
          </cell>
          <cell r="AD156">
            <v>0</v>
          </cell>
          <cell r="AE156">
            <v>0</v>
          </cell>
          <cell r="AF156">
            <v>-1124427.8999999999</v>
          </cell>
          <cell r="AG156">
            <v>360600.75</v>
          </cell>
          <cell r="AH156">
            <v>257533.1</v>
          </cell>
          <cell r="AI156">
            <v>12650.14</v>
          </cell>
          <cell r="AJ156">
            <v>0</v>
          </cell>
          <cell r="AK156">
            <v>0</v>
          </cell>
          <cell r="AL156">
            <v>4227141.5599999996</v>
          </cell>
          <cell r="AM156">
            <v>413491.79</v>
          </cell>
          <cell r="AN156">
            <v>1677234.03</v>
          </cell>
          <cell r="AO156">
            <v>793488.17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9386682.9399999995</v>
          </cell>
          <cell r="BB156">
            <v>1053892.0400000003</v>
          </cell>
          <cell r="BC156">
            <v>0</v>
          </cell>
        </row>
        <row r="157">
          <cell r="A157" t="str">
            <v>02.1.02.01.02.01</v>
          </cell>
          <cell r="B157" t="str">
            <v>EKSEDAN EKSPER ÜCRET ÖDEMELERİ</v>
          </cell>
          <cell r="C157">
            <v>4293635.3600000003</v>
          </cell>
          <cell r="D157">
            <v>627908.98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16301.71</v>
          </cell>
          <cell r="L157">
            <v>0</v>
          </cell>
          <cell r="M157">
            <v>24614.11</v>
          </cell>
          <cell r="N157">
            <v>0</v>
          </cell>
          <cell r="O157">
            <v>0</v>
          </cell>
          <cell r="P157">
            <v>0</v>
          </cell>
          <cell r="Q157">
            <v>80105.87</v>
          </cell>
          <cell r="R157">
            <v>235559.97</v>
          </cell>
          <cell r="S157">
            <v>0</v>
          </cell>
          <cell r="T157">
            <v>116958.11</v>
          </cell>
          <cell r="U157">
            <v>32968.81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-1279427.1599999999</v>
          </cell>
          <cell r="AG157">
            <v>272500.40000000002</v>
          </cell>
          <cell r="AH157">
            <v>0</v>
          </cell>
          <cell r="AI157">
            <v>8236.2800000000007</v>
          </cell>
          <cell r="AJ157">
            <v>0</v>
          </cell>
          <cell r="AK157">
            <v>0</v>
          </cell>
          <cell r="AL157">
            <v>2108022.12</v>
          </cell>
          <cell r="AM157">
            <v>278258.83</v>
          </cell>
          <cell r="AN157">
            <v>1315928.71</v>
          </cell>
          <cell r="AO157">
            <v>455698.62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4293635.3600000003</v>
          </cell>
          <cell r="BB157">
            <v>-379017.77999999991</v>
          </cell>
          <cell r="BC157">
            <v>0</v>
          </cell>
        </row>
        <row r="158">
          <cell r="A158" t="str">
            <v>02.1.02.01.02.02</v>
          </cell>
          <cell r="B158" t="str">
            <v>KOTPAR EKSPER ÜCRET ÖDEMELERİ</v>
          </cell>
          <cell r="C158">
            <v>4041228.1100000008</v>
          </cell>
          <cell r="D158">
            <v>725903.2</v>
          </cell>
          <cell r="E158">
            <v>2894.14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379940.61</v>
          </cell>
          <cell r="L158">
            <v>0</v>
          </cell>
          <cell r="M158">
            <v>12307.06</v>
          </cell>
          <cell r="N158">
            <v>0</v>
          </cell>
          <cell r="O158">
            <v>0</v>
          </cell>
          <cell r="P158">
            <v>0</v>
          </cell>
          <cell r="Q158">
            <v>11206.47</v>
          </cell>
          <cell r="R158">
            <v>57206.720000000001</v>
          </cell>
          <cell r="S158">
            <v>0</v>
          </cell>
          <cell r="T158">
            <v>71291.17</v>
          </cell>
          <cell r="U158">
            <v>151130.53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154999.26</v>
          </cell>
          <cell r="AG158">
            <v>79570.38</v>
          </cell>
          <cell r="AH158">
            <v>257533.1</v>
          </cell>
          <cell r="AI158">
            <v>4413.8599999999997</v>
          </cell>
          <cell r="AJ158">
            <v>0</v>
          </cell>
          <cell r="AK158">
            <v>0</v>
          </cell>
          <cell r="AL158">
            <v>1719899.01</v>
          </cell>
          <cell r="AM158">
            <v>21547.97</v>
          </cell>
          <cell r="AN158">
            <v>116034.24000000001</v>
          </cell>
          <cell r="AO158">
            <v>275350.39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4041228.1100000008</v>
          </cell>
          <cell r="BB158">
            <v>1218005.94</v>
          </cell>
          <cell r="BC158">
            <v>0</v>
          </cell>
        </row>
        <row r="159">
          <cell r="A159" t="str">
            <v>02.1.02.01.02.03</v>
          </cell>
          <cell r="B159" t="str">
            <v xml:space="preserve">İHTİYARİ EKPER ÜCRET ÖDEMELERİ </v>
          </cell>
          <cell r="C159">
            <v>1051819.47</v>
          </cell>
          <cell r="D159">
            <v>206373.91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3807</v>
          </cell>
          <cell r="R159">
            <v>1469.48</v>
          </cell>
          <cell r="S159">
            <v>0</v>
          </cell>
          <cell r="T159">
            <v>9122.09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1901.36</v>
          </cell>
          <cell r="AD159">
            <v>0</v>
          </cell>
          <cell r="AE159">
            <v>0</v>
          </cell>
          <cell r="AF159">
            <v>0</v>
          </cell>
          <cell r="AG159">
            <v>8529.9699999999993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399220.43</v>
          </cell>
          <cell r="AM159">
            <v>113684.99</v>
          </cell>
          <cell r="AN159">
            <v>245271.08</v>
          </cell>
          <cell r="AO159">
            <v>62439.16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1051819.47</v>
          </cell>
          <cell r="BB159">
            <v>214903.88</v>
          </cell>
          <cell r="BC159">
            <v>0</v>
          </cell>
        </row>
        <row r="160">
          <cell r="A160" t="str">
            <v>02.1.02.01.02.04</v>
          </cell>
          <cell r="B160" t="str">
            <v>XL ÖDENEN EKSPER ÜCRETLERİ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</row>
        <row r="161">
          <cell r="A161" t="str">
            <v>02.1.02.01.02.05</v>
          </cell>
          <cell r="B161" t="str">
            <v>AŞKIN HASAR FAZLASI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</row>
        <row r="162">
          <cell r="A162" t="str">
            <v>02.1.02.01.03</v>
          </cell>
          <cell r="B162" t="str">
            <v>DAVALI DOSYALARA ÖDENEN HASAR REAS.PAYI</v>
          </cell>
          <cell r="C162">
            <v>5966799.9799999995</v>
          </cell>
          <cell r="D162">
            <v>269215.67</v>
          </cell>
          <cell r="E162">
            <v>0</v>
          </cell>
          <cell r="F162">
            <v>0</v>
          </cell>
          <cell r="G162">
            <v>0</v>
          </cell>
          <cell r="H162">
            <v>382969.24</v>
          </cell>
          <cell r="I162">
            <v>0</v>
          </cell>
          <cell r="J162">
            <v>0</v>
          </cell>
          <cell r="K162">
            <v>1064744.3700000001</v>
          </cell>
          <cell r="L162">
            <v>0</v>
          </cell>
          <cell r="M162">
            <v>14763.02</v>
          </cell>
          <cell r="N162">
            <v>0</v>
          </cell>
          <cell r="O162">
            <v>0</v>
          </cell>
          <cell r="P162">
            <v>484897.79</v>
          </cell>
          <cell r="Q162">
            <v>810313.58</v>
          </cell>
          <cell r="R162">
            <v>755913.52</v>
          </cell>
          <cell r="S162">
            <v>0</v>
          </cell>
          <cell r="T162">
            <v>0</v>
          </cell>
          <cell r="U162">
            <v>11607.46</v>
          </cell>
          <cell r="V162">
            <v>0</v>
          </cell>
          <cell r="W162">
            <v>4358.71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1836.8</v>
          </cell>
          <cell r="AD162">
            <v>0</v>
          </cell>
          <cell r="AE162">
            <v>0</v>
          </cell>
          <cell r="AF162">
            <v>4806.0200000000004</v>
          </cell>
          <cell r="AG162">
            <v>8800</v>
          </cell>
          <cell r="AH162">
            <v>0</v>
          </cell>
          <cell r="AI162">
            <v>721833.81</v>
          </cell>
          <cell r="AJ162">
            <v>0</v>
          </cell>
          <cell r="AK162">
            <v>0</v>
          </cell>
          <cell r="AL162">
            <v>1289123.6399999999</v>
          </cell>
          <cell r="AM162">
            <v>11848.89</v>
          </cell>
          <cell r="AN162">
            <v>42136.07</v>
          </cell>
          <cell r="AO162">
            <v>73489.33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14142.06</v>
          </cell>
          <cell r="AX162">
            <v>0</v>
          </cell>
          <cell r="AY162">
            <v>0</v>
          </cell>
          <cell r="AZ162">
            <v>0</v>
          </cell>
          <cell r="BA162">
            <v>5966799.9799999995</v>
          </cell>
          <cell r="BB162">
            <v>282821.69</v>
          </cell>
          <cell r="BC162">
            <v>0</v>
          </cell>
        </row>
        <row r="163">
          <cell r="A163" t="str">
            <v>02.1.02.01.03.01</v>
          </cell>
          <cell r="B163" t="str">
            <v>EKSEDAN DAVALIK DOSYA HASAR ÖDEMELERİ</v>
          </cell>
          <cell r="C163">
            <v>3471192.26</v>
          </cell>
          <cell r="D163">
            <v>86971.19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36526.17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679306.56</v>
          </cell>
          <cell r="R163">
            <v>672162.2</v>
          </cell>
          <cell r="S163">
            <v>0</v>
          </cell>
          <cell r="T163">
            <v>0</v>
          </cell>
          <cell r="U163">
            <v>4746.22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661617.41</v>
          </cell>
          <cell r="AJ163">
            <v>0</v>
          </cell>
          <cell r="AK163">
            <v>0</v>
          </cell>
          <cell r="AL163">
            <v>1213212.76</v>
          </cell>
          <cell r="AM163">
            <v>11120.91</v>
          </cell>
          <cell r="AN163">
            <v>36696.03</v>
          </cell>
          <cell r="AO163">
            <v>68832.81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3471192.26</v>
          </cell>
          <cell r="BB163">
            <v>86971.19</v>
          </cell>
          <cell r="BC163">
            <v>0</v>
          </cell>
        </row>
        <row r="164">
          <cell r="A164" t="str">
            <v>02.1.02.01.03.02</v>
          </cell>
          <cell r="B164" t="str">
            <v>KOTPAR DAVALIK DOSYA HASAR ÖDEME</v>
          </cell>
          <cell r="C164">
            <v>1490535.3299999998</v>
          </cell>
          <cell r="D164">
            <v>170658.13</v>
          </cell>
          <cell r="E164">
            <v>0</v>
          </cell>
          <cell r="F164">
            <v>0</v>
          </cell>
          <cell r="G164">
            <v>0</v>
          </cell>
          <cell r="H164">
            <v>289796.34999999998</v>
          </cell>
          <cell r="I164">
            <v>0</v>
          </cell>
          <cell r="J164">
            <v>0</v>
          </cell>
          <cell r="K164">
            <v>194515.87</v>
          </cell>
          <cell r="L164">
            <v>0</v>
          </cell>
          <cell r="M164">
            <v>14763.02</v>
          </cell>
          <cell r="N164">
            <v>0</v>
          </cell>
          <cell r="O164">
            <v>0</v>
          </cell>
          <cell r="P164">
            <v>484897.79</v>
          </cell>
          <cell r="Q164">
            <v>74807.16</v>
          </cell>
          <cell r="R164">
            <v>83751.320000000007</v>
          </cell>
          <cell r="S164">
            <v>0</v>
          </cell>
          <cell r="T164">
            <v>0</v>
          </cell>
          <cell r="U164">
            <v>709.4</v>
          </cell>
          <cell r="V164">
            <v>0</v>
          </cell>
          <cell r="W164">
            <v>4358.71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4806.0200000000004</v>
          </cell>
          <cell r="AG164">
            <v>8800</v>
          </cell>
          <cell r="AH164">
            <v>0</v>
          </cell>
          <cell r="AI164">
            <v>60216.4</v>
          </cell>
          <cell r="AJ164">
            <v>0</v>
          </cell>
          <cell r="AK164">
            <v>0</v>
          </cell>
          <cell r="AL164">
            <v>75827.58</v>
          </cell>
          <cell r="AM164">
            <v>727.98</v>
          </cell>
          <cell r="AN164">
            <v>3101.02</v>
          </cell>
          <cell r="AO164">
            <v>4656.5200000000004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14142.06</v>
          </cell>
          <cell r="AX164">
            <v>0</v>
          </cell>
          <cell r="AY164">
            <v>0</v>
          </cell>
          <cell r="AZ164">
            <v>0</v>
          </cell>
          <cell r="BA164">
            <v>1490535.3299999998</v>
          </cell>
          <cell r="BB164">
            <v>184264.15</v>
          </cell>
          <cell r="BC164">
            <v>0</v>
          </cell>
        </row>
        <row r="165">
          <cell r="A165" t="str">
            <v>02.1.02.01.03.03</v>
          </cell>
          <cell r="B165" t="str">
            <v>İHTİYARİ DAVALIK DOSYA HASAR ÖDEME</v>
          </cell>
          <cell r="C165">
            <v>1005072.39</v>
          </cell>
          <cell r="D165">
            <v>11586.35</v>
          </cell>
          <cell r="E165">
            <v>0</v>
          </cell>
          <cell r="F165">
            <v>0</v>
          </cell>
          <cell r="G165">
            <v>0</v>
          </cell>
          <cell r="H165">
            <v>93172.89</v>
          </cell>
          <cell r="I165">
            <v>0</v>
          </cell>
          <cell r="J165">
            <v>0</v>
          </cell>
          <cell r="K165">
            <v>833702.33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56199.86</v>
          </cell>
          <cell r="R165">
            <v>0</v>
          </cell>
          <cell r="S165">
            <v>0</v>
          </cell>
          <cell r="T165">
            <v>0</v>
          </cell>
          <cell r="U165">
            <v>6151.84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1836.8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83.3</v>
          </cell>
          <cell r="AM165">
            <v>0</v>
          </cell>
          <cell r="AN165">
            <v>2339.02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1005072.39</v>
          </cell>
          <cell r="BB165">
            <v>11586.35</v>
          </cell>
          <cell r="BC165">
            <v>0</v>
          </cell>
        </row>
        <row r="166">
          <cell r="A166" t="str">
            <v>02.1.02.01.03.04</v>
          </cell>
          <cell r="B166" t="str">
            <v>XL DAVALIK DOSYA HASAR ÖDEME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A167" t="str">
            <v>02.1.02.01.03.05</v>
          </cell>
          <cell r="B167" t="str">
            <v>AŞKIN HASAR FAZLASI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A168" t="str">
            <v>02.1.02.01.04</v>
          </cell>
          <cell r="B168" t="str">
            <v xml:space="preserve">DİĞER HASAR ÖDEMELERİ REAS PAYI </v>
          </cell>
          <cell r="C168">
            <v>7737263.2000000011</v>
          </cell>
          <cell r="D168">
            <v>3480927.47</v>
          </cell>
          <cell r="E168">
            <v>401876.85</v>
          </cell>
          <cell r="F168">
            <v>0</v>
          </cell>
          <cell r="G168">
            <v>0</v>
          </cell>
          <cell r="H168">
            <v>394.36</v>
          </cell>
          <cell r="I168">
            <v>0</v>
          </cell>
          <cell r="J168">
            <v>0</v>
          </cell>
          <cell r="K168">
            <v>898082.39</v>
          </cell>
          <cell r="L168">
            <v>0</v>
          </cell>
          <cell r="M168">
            <v>7996.5</v>
          </cell>
          <cell r="N168">
            <v>0</v>
          </cell>
          <cell r="O168">
            <v>0</v>
          </cell>
          <cell r="P168">
            <v>290296.21000000002</v>
          </cell>
          <cell r="Q168">
            <v>204731.01</v>
          </cell>
          <cell r="R168">
            <v>96326.74</v>
          </cell>
          <cell r="S168">
            <v>0</v>
          </cell>
          <cell r="T168">
            <v>49110.82</v>
          </cell>
          <cell r="U168">
            <v>51791.87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1448909.31</v>
          </cell>
          <cell r="AG168">
            <v>67992.289999999994</v>
          </cell>
          <cell r="AH168">
            <v>0</v>
          </cell>
          <cell r="AI168">
            <v>17644.02</v>
          </cell>
          <cell r="AJ168">
            <v>0</v>
          </cell>
          <cell r="AK168">
            <v>0</v>
          </cell>
          <cell r="AL168">
            <v>292323.82</v>
          </cell>
          <cell r="AM168">
            <v>100242.49</v>
          </cell>
          <cell r="AN168">
            <v>248850.38</v>
          </cell>
          <cell r="AO168">
            <v>78116.67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1650</v>
          </cell>
          <cell r="AY168">
            <v>0</v>
          </cell>
          <cell r="AZ168">
            <v>0</v>
          </cell>
          <cell r="BA168">
            <v>7737263.2000000011</v>
          </cell>
          <cell r="BB168">
            <v>4997829.07</v>
          </cell>
          <cell r="BC168">
            <v>0</v>
          </cell>
        </row>
        <row r="169">
          <cell r="A169" t="str">
            <v>02.1.02.01.04.01</v>
          </cell>
          <cell r="B169" t="str">
            <v>EKSEDAN DİĞER HASAR ÖDEME</v>
          </cell>
          <cell r="C169">
            <v>4708479.16</v>
          </cell>
          <cell r="D169">
            <v>3081375.14</v>
          </cell>
          <cell r="E169">
            <v>364482.09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188353.55</v>
          </cell>
          <cell r="L169">
            <v>0</v>
          </cell>
          <cell r="M169">
            <v>5331</v>
          </cell>
          <cell r="N169">
            <v>0</v>
          </cell>
          <cell r="O169">
            <v>0</v>
          </cell>
          <cell r="P169">
            <v>0</v>
          </cell>
          <cell r="Q169">
            <v>182226.34</v>
          </cell>
          <cell r="R169">
            <v>75152.600000000006</v>
          </cell>
          <cell r="S169">
            <v>0</v>
          </cell>
          <cell r="T169">
            <v>40360.39</v>
          </cell>
          <cell r="U169">
            <v>10972.76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137589.43</v>
          </cell>
          <cell r="AG169">
            <v>60294.22</v>
          </cell>
          <cell r="AH169">
            <v>0</v>
          </cell>
          <cell r="AI169">
            <v>16104.14</v>
          </cell>
          <cell r="AJ169">
            <v>0</v>
          </cell>
          <cell r="AK169">
            <v>0</v>
          </cell>
          <cell r="AL169">
            <v>220054.87</v>
          </cell>
          <cell r="AM169">
            <v>53876.26</v>
          </cell>
          <cell r="AN169">
            <v>227984.68</v>
          </cell>
          <cell r="AO169">
            <v>44321.69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4708479.16</v>
          </cell>
          <cell r="BB169">
            <v>3279258.7900000005</v>
          </cell>
          <cell r="BC169">
            <v>0</v>
          </cell>
        </row>
        <row r="170">
          <cell r="A170" t="str">
            <v>02.1.02.01.04.02</v>
          </cell>
          <cell r="B170" t="str">
            <v>KOTPAR DİĞER HASAR ÖDEME</v>
          </cell>
          <cell r="C170">
            <v>1124468.3299999998</v>
          </cell>
          <cell r="D170">
            <v>177588.51</v>
          </cell>
          <cell r="E170">
            <v>23034.93</v>
          </cell>
          <cell r="F170">
            <v>0</v>
          </cell>
          <cell r="G170">
            <v>0</v>
          </cell>
          <cell r="H170">
            <v>394.36</v>
          </cell>
          <cell r="I170">
            <v>0</v>
          </cell>
          <cell r="J170">
            <v>0</v>
          </cell>
          <cell r="K170">
            <v>444416.96</v>
          </cell>
          <cell r="L170">
            <v>0</v>
          </cell>
          <cell r="M170">
            <v>2665.5</v>
          </cell>
          <cell r="N170">
            <v>0</v>
          </cell>
          <cell r="O170">
            <v>0</v>
          </cell>
          <cell r="P170">
            <v>290296.21000000002</v>
          </cell>
          <cell r="Q170">
            <v>20164.669999999998</v>
          </cell>
          <cell r="R170">
            <v>9921.74</v>
          </cell>
          <cell r="S170">
            <v>0</v>
          </cell>
          <cell r="T170">
            <v>4470.09</v>
          </cell>
          <cell r="U170">
            <v>38719.11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18769.88</v>
          </cell>
          <cell r="AG170">
            <v>7643.66</v>
          </cell>
          <cell r="AH170">
            <v>0</v>
          </cell>
          <cell r="AI170">
            <v>1539.88</v>
          </cell>
          <cell r="AJ170">
            <v>0</v>
          </cell>
          <cell r="AK170">
            <v>0</v>
          </cell>
          <cell r="AL170">
            <v>50679.02</v>
          </cell>
          <cell r="AM170">
            <v>3766.23</v>
          </cell>
          <cell r="AN170">
            <v>20865.7</v>
          </cell>
          <cell r="AO170">
            <v>9531.8799999999992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1124468.3299999998</v>
          </cell>
          <cell r="BB170">
            <v>204002.05000000002</v>
          </cell>
          <cell r="BC170">
            <v>0</v>
          </cell>
        </row>
        <row r="171">
          <cell r="A171" t="str">
            <v>02.1.02.01.04.03</v>
          </cell>
          <cell r="B171" t="str">
            <v>İHTİYARİ DİĞER HASAR ÖDEME</v>
          </cell>
          <cell r="C171">
            <v>1904315.71</v>
          </cell>
          <cell r="D171">
            <v>221963.82</v>
          </cell>
          <cell r="E171">
            <v>14359.83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265311.88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2340</v>
          </cell>
          <cell r="R171">
            <v>11252.4</v>
          </cell>
          <cell r="S171">
            <v>0</v>
          </cell>
          <cell r="T171">
            <v>4280.34</v>
          </cell>
          <cell r="U171">
            <v>2100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1292550</v>
          </cell>
          <cell r="AG171">
            <v>54.41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21589.93</v>
          </cell>
          <cell r="AM171">
            <v>42600</v>
          </cell>
          <cell r="AN171">
            <v>0</v>
          </cell>
          <cell r="AO171">
            <v>24263.1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1650</v>
          </cell>
          <cell r="AY171">
            <v>0</v>
          </cell>
          <cell r="AZ171">
            <v>0</v>
          </cell>
          <cell r="BA171">
            <v>1904315.71</v>
          </cell>
          <cell r="BB171">
            <v>1514568.23</v>
          </cell>
          <cell r="BC171">
            <v>0</v>
          </cell>
        </row>
        <row r="172">
          <cell r="A172" t="str">
            <v>02.1.02.01.04.04</v>
          </cell>
          <cell r="B172" t="str">
            <v>XL DİĞER HASAR ÖDEME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</row>
        <row r="173">
          <cell r="A173" t="str">
            <v>02.1.02.01.04.05</v>
          </cell>
          <cell r="B173" t="str">
            <v>AŞKIN HASAR FAZLASI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</row>
        <row r="174">
          <cell r="A174" t="str">
            <v>02.1.02.02</v>
          </cell>
          <cell r="B174" t="str">
            <v>TAHSİL ED. RÜCU REAS PAYI (-)</v>
          </cell>
          <cell r="C174">
            <v>-24709682.609999999</v>
          </cell>
          <cell r="D174">
            <v>-386400.88</v>
          </cell>
          <cell r="E174">
            <v>0</v>
          </cell>
          <cell r="F174">
            <v>0</v>
          </cell>
          <cell r="G174">
            <v>0</v>
          </cell>
          <cell r="H174">
            <v>-4522745.09</v>
          </cell>
          <cell r="I174">
            <v>0</v>
          </cell>
          <cell r="J174">
            <v>0</v>
          </cell>
          <cell r="K174">
            <v>-584441.48</v>
          </cell>
          <cell r="L174">
            <v>0</v>
          </cell>
          <cell r="M174">
            <v>0</v>
          </cell>
          <cell r="N174">
            <v>-18430560.690000001</v>
          </cell>
          <cell r="O174">
            <v>0</v>
          </cell>
          <cell r="P174">
            <v>-136349.97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-26156.29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-623028.21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-24709682.609999999</v>
          </cell>
          <cell r="BB174">
            <v>-386400.88</v>
          </cell>
          <cell r="BC174">
            <v>0</v>
          </cell>
        </row>
        <row r="175">
          <cell r="A175" t="str">
            <v>02.1.02.02.01</v>
          </cell>
          <cell r="B175" t="str">
            <v xml:space="preserve">EKSEDAN TAHSİL EDİLEN RÜCU </v>
          </cell>
          <cell r="C175">
            <v>-946531.53</v>
          </cell>
          <cell r="D175">
            <v>-293487.8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-57068.38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-9626.92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-586348.43000000005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-946531.53</v>
          </cell>
          <cell r="BB175">
            <v>-293487.8</v>
          </cell>
          <cell r="BC175">
            <v>0</v>
          </cell>
        </row>
        <row r="176">
          <cell r="A176" t="str">
            <v>02.1.02.02.02</v>
          </cell>
          <cell r="B176" t="str">
            <v xml:space="preserve">KOTPAR TAHS,İL EDİLEN RÜCU </v>
          </cell>
          <cell r="C176">
            <v>-5314627.17</v>
          </cell>
          <cell r="D176">
            <v>-87730.11</v>
          </cell>
          <cell r="E176">
            <v>0</v>
          </cell>
          <cell r="F176">
            <v>0</v>
          </cell>
          <cell r="G176">
            <v>0</v>
          </cell>
          <cell r="H176">
            <v>-4522745.09</v>
          </cell>
          <cell r="I176">
            <v>0</v>
          </cell>
          <cell r="J176">
            <v>0</v>
          </cell>
          <cell r="K176">
            <v>-527373.1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-136349.97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-3749.12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-36679.78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-5314627.17</v>
          </cell>
          <cell r="BB176">
            <v>-87730.11</v>
          </cell>
          <cell r="BC176">
            <v>0</v>
          </cell>
        </row>
        <row r="177">
          <cell r="A177" t="str">
            <v>02.1.02.02.03</v>
          </cell>
          <cell r="B177" t="str">
            <v xml:space="preserve">İHTİYARİ TAHSİL EDİLEN RÜCU </v>
          </cell>
          <cell r="C177">
            <v>-17963.22</v>
          </cell>
          <cell r="D177">
            <v>-5182.97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-12780.25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-17963.22</v>
          </cell>
          <cell r="BB177">
            <v>-5182.97</v>
          </cell>
          <cell r="BC177">
            <v>0</v>
          </cell>
        </row>
        <row r="178">
          <cell r="A178" t="str">
            <v>02.1.02.02.04</v>
          </cell>
          <cell r="B178" t="str">
            <v xml:space="preserve">XL TAHSİL EDİLEN RÜCU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A179" t="str">
            <v>02.1.02.02.05</v>
          </cell>
          <cell r="B179" t="str">
            <v>AŞKIN HASAR FAZLASI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A180" t="str">
            <v>02.1.02.02.97</v>
          </cell>
          <cell r="B180" t="str">
            <v>TIP HAVUZUNA VERİLEN RÜCU REAS.PAY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</row>
        <row r="181">
          <cell r="A181" t="str">
            <v>02.1.02.02.98</v>
          </cell>
          <cell r="B181" t="str">
            <v>HAVUZA VERİLEN RÜCU REAS.PAY</v>
          </cell>
          <cell r="C181">
            <v>-18430560.690000001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-18430560.690000001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-18430560.690000001</v>
          </cell>
          <cell r="BB181">
            <v>0</v>
          </cell>
          <cell r="BC181">
            <v>0</v>
          </cell>
        </row>
        <row r="182">
          <cell r="A182" t="str">
            <v>02.1.02.03</v>
          </cell>
          <cell r="B182" t="str">
            <v>TAHSİL ED.SOVTAJ REAS PAYI (-)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</row>
        <row r="183">
          <cell r="A183" t="str">
            <v>02.1.02.03.01</v>
          </cell>
          <cell r="B183" t="str">
            <v xml:space="preserve">EKSEDAN TAHSİL EDİLEN SOVTAJ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</row>
        <row r="184">
          <cell r="A184" t="str">
            <v>02.1.02.03.02</v>
          </cell>
          <cell r="B184" t="str">
            <v xml:space="preserve">KOTPAR TAHSİL EDİLEN SOVTAJ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</row>
        <row r="185">
          <cell r="A185" t="str">
            <v>02.1.02.03.03</v>
          </cell>
          <cell r="B185" t="str">
            <v xml:space="preserve">İHTİYARİ TAHSİL EDİLEN SOVTAJ 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</row>
        <row r="186">
          <cell r="A186" t="str">
            <v>02.1.02.03.04</v>
          </cell>
          <cell r="B186" t="str">
            <v xml:space="preserve">XL TAHSİL EDİLEN SOVTAJ 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</row>
        <row r="187">
          <cell r="A187" t="str">
            <v>02.1.02.03.05</v>
          </cell>
          <cell r="B187" t="str">
            <v>AŞKIN HASAR FAZLASI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</row>
        <row r="188">
          <cell r="A188" t="str">
            <v>02.1.02.03.97</v>
          </cell>
          <cell r="B188" t="str">
            <v>TIP HAVUZUNA VERİLEN SOVTAJ REAS PAYI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A189" t="str">
            <v>02.1.02.03.98</v>
          </cell>
          <cell r="B189" t="str">
            <v>HAVUZA VERİLEN SOVTAJ REAS PAYI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A190" t="str">
            <v>02.1.02.04</v>
          </cell>
          <cell r="B190" t="str">
            <v>TAHSİL ED. RÜCU VE SOVTAJ OLUMLU FARK REAS PAYI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A191" t="str">
            <v>02.1.02.04.01</v>
          </cell>
          <cell r="B191" t="str">
            <v xml:space="preserve">EKSEDAN TAHSİL ED. RÜCU SOVTAJ OLUMLU FARK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</row>
        <row r="192">
          <cell r="A192" t="str">
            <v>02.1.02.04.02</v>
          </cell>
          <cell r="B192" t="str">
            <v xml:space="preserve">KOTPAR TAHSİL ED.RÜCU SOVTAJ OLUMLU FARK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</row>
        <row r="193">
          <cell r="A193" t="str">
            <v>02.1.02.04.03</v>
          </cell>
          <cell r="B193" t="str">
            <v xml:space="preserve">İHTİYARİ TAHSİL EDİLEN RÜCU SOVTAJ OLUMLU FARK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</row>
        <row r="194">
          <cell r="A194" t="str">
            <v>02.1.02.04.04</v>
          </cell>
          <cell r="B194" t="str">
            <v xml:space="preserve">XL TAHSİL EDİLEN RÜCU SOVTAJ OLUMLU FARK 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</row>
        <row r="195">
          <cell r="A195" t="str">
            <v>02.1.02.04.05</v>
          </cell>
          <cell r="B195" t="str">
            <v>AŞKIN HASAR FAZLASI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</row>
        <row r="196">
          <cell r="A196" t="str">
            <v>02.1.02.05</v>
          </cell>
          <cell r="B196" t="str">
            <v>TAHSİL ED.RÜCU VE SOVTAJ OLUMSUZ FARK REAS PAYI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</row>
        <row r="197">
          <cell r="A197" t="str">
            <v>02.1.02.05.01</v>
          </cell>
          <cell r="B197" t="str">
            <v xml:space="preserve">EKSEDAN TAHSİL ED. RÜCU SOVTAJ OLUMSUZ FARK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</row>
        <row r="198">
          <cell r="A198" t="str">
            <v>02.1.02.05.02</v>
          </cell>
          <cell r="B198" t="str">
            <v xml:space="preserve">KOTPAR TAHSİL ED.RÜCU SOVTAJ OLUMSUZ FARK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</row>
        <row r="199">
          <cell r="A199" t="str">
            <v>02.1.02.05.03</v>
          </cell>
          <cell r="B199" t="str">
            <v xml:space="preserve">İHTİYARİ TAHSİL EDİLEN RÜCU SOVTAJ OLUMSUZ FARK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</row>
        <row r="200">
          <cell r="A200" t="str">
            <v>02.1.02.05.04</v>
          </cell>
          <cell r="B200" t="str">
            <v>XL TAHSİL EDİLEN RÜCU SOVTAJ OLUMSUZ FARK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</row>
        <row r="201">
          <cell r="A201" t="str">
            <v>02.1.02.05.05</v>
          </cell>
          <cell r="B201" t="str">
            <v>AŞKIN HASAR FAZLASI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</row>
        <row r="202">
          <cell r="A202" t="str">
            <v>02.2</v>
          </cell>
          <cell r="B202" t="str">
            <v>MUALLAK HASARLAR KARS.DEGISIM (REAS PAYI</v>
          </cell>
          <cell r="C202">
            <v>-5678672250.3299999</v>
          </cell>
          <cell r="D202">
            <v>-6085412.5599999996</v>
          </cell>
          <cell r="E202">
            <v>-511384.45</v>
          </cell>
          <cell r="F202">
            <v>0</v>
          </cell>
          <cell r="G202">
            <v>0</v>
          </cell>
          <cell r="H202">
            <v>-1709250.86</v>
          </cell>
          <cell r="I202">
            <v>0</v>
          </cell>
          <cell r="J202">
            <v>0</v>
          </cell>
          <cell r="K202">
            <v>-15712404.83</v>
          </cell>
          <cell r="L202">
            <v>0</v>
          </cell>
          <cell r="M202">
            <v>-40140.46</v>
          </cell>
          <cell r="N202">
            <v>-5504024398.4700003</v>
          </cell>
          <cell r="O202">
            <v>-92405999.120000005</v>
          </cell>
          <cell r="P202">
            <v>-26370892.510000002</v>
          </cell>
          <cell r="Q202">
            <v>-1771123.55</v>
          </cell>
          <cell r="R202">
            <v>-1108284.58</v>
          </cell>
          <cell r="S202">
            <v>0</v>
          </cell>
          <cell r="T202">
            <v>-271203.45</v>
          </cell>
          <cell r="U202">
            <v>644815.17000000004</v>
          </cell>
          <cell r="V202">
            <v>0</v>
          </cell>
          <cell r="W202">
            <v>-612756.44999999995</v>
          </cell>
          <cell r="X202">
            <v>-171318.26</v>
          </cell>
          <cell r="Y202">
            <v>0</v>
          </cell>
          <cell r="Z202">
            <v>0</v>
          </cell>
          <cell r="AA202">
            <v>-5494533.4299999997</v>
          </cell>
          <cell r="AB202">
            <v>0</v>
          </cell>
          <cell r="AC202">
            <v>-26624.87</v>
          </cell>
          <cell r="AD202">
            <v>0</v>
          </cell>
          <cell r="AE202">
            <v>-600602.71</v>
          </cell>
          <cell r="AF202">
            <v>686093.23</v>
          </cell>
          <cell r="AG202">
            <v>-567988.65</v>
          </cell>
          <cell r="AH202">
            <v>19565.09</v>
          </cell>
          <cell r="AI202">
            <v>-910099.34</v>
          </cell>
          <cell r="AJ202">
            <v>0</v>
          </cell>
          <cell r="AK202">
            <v>370.23</v>
          </cell>
          <cell r="AL202">
            <v>-9939584.1500000004</v>
          </cell>
          <cell r="AM202">
            <v>-485406.54</v>
          </cell>
          <cell r="AN202">
            <v>-3898296.61</v>
          </cell>
          <cell r="AO202">
            <v>-749555.08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-2771676.26</v>
          </cell>
          <cell r="AX202">
            <v>-3784156.86</v>
          </cell>
          <cell r="AY202">
            <v>0</v>
          </cell>
          <cell r="AZ202">
            <v>0</v>
          </cell>
          <cell r="BA202">
            <v>-5678672250.3299999</v>
          </cell>
          <cell r="BB202">
            <v>-5947742.8900000006</v>
          </cell>
          <cell r="BC202">
            <v>0</v>
          </cell>
        </row>
        <row r="203">
          <cell r="A203" t="str">
            <v>02.2.01</v>
          </cell>
          <cell r="B203" t="str">
            <v>MUALLAK HAS.KARŞ.DEGISIM</v>
          </cell>
          <cell r="C203">
            <v>-5339154019.7400007</v>
          </cell>
          <cell r="D203">
            <v>-122281237.48</v>
          </cell>
          <cell r="E203">
            <v>-45145376.060000002</v>
          </cell>
          <cell r="F203">
            <v>0</v>
          </cell>
          <cell r="G203">
            <v>0</v>
          </cell>
          <cell r="H203">
            <v>-5184058.43</v>
          </cell>
          <cell r="I203">
            <v>0</v>
          </cell>
          <cell r="J203">
            <v>0</v>
          </cell>
          <cell r="K203">
            <v>2284724.64</v>
          </cell>
          <cell r="L203">
            <v>0</v>
          </cell>
          <cell r="M203">
            <v>-110349.77</v>
          </cell>
          <cell r="N203">
            <v>-5007171849.6099997</v>
          </cell>
          <cell r="O203">
            <v>-92405999.120000005</v>
          </cell>
          <cell r="P203">
            <v>-26309022.02</v>
          </cell>
          <cell r="Q203">
            <v>-19911424.059999999</v>
          </cell>
          <cell r="R203">
            <v>-6423422.0700000003</v>
          </cell>
          <cell r="S203">
            <v>0</v>
          </cell>
          <cell r="T203">
            <v>-997936.6</v>
          </cell>
          <cell r="U203">
            <v>875365.98</v>
          </cell>
          <cell r="V203">
            <v>0</v>
          </cell>
          <cell r="W203">
            <v>-1015322.15</v>
          </cell>
          <cell r="X203">
            <v>-13832557.99</v>
          </cell>
          <cell r="Y203">
            <v>0</v>
          </cell>
          <cell r="Z203">
            <v>0</v>
          </cell>
          <cell r="AA203">
            <v>-18704050.66</v>
          </cell>
          <cell r="AB203">
            <v>0</v>
          </cell>
          <cell r="AC203">
            <v>-2785353.06</v>
          </cell>
          <cell r="AD203">
            <v>0</v>
          </cell>
          <cell r="AE203">
            <v>-602228.75</v>
          </cell>
          <cell r="AF203">
            <v>24600564.57</v>
          </cell>
          <cell r="AG203">
            <v>16035213.18</v>
          </cell>
          <cell r="AH203">
            <v>39407.160000000003</v>
          </cell>
          <cell r="AI203">
            <v>-4319072.4000000004</v>
          </cell>
          <cell r="AJ203">
            <v>0</v>
          </cell>
          <cell r="AK203">
            <v>370.23</v>
          </cell>
          <cell r="AL203">
            <v>10034779.74</v>
          </cell>
          <cell r="AM203">
            <v>1398229.68</v>
          </cell>
          <cell r="AN203">
            <v>-20027812.25</v>
          </cell>
          <cell r="AO203">
            <v>-4651252.16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2114958.41</v>
          </cell>
          <cell r="AX203">
            <v>-4659308.6900000004</v>
          </cell>
          <cell r="AY203">
            <v>0</v>
          </cell>
          <cell r="AZ203">
            <v>0</v>
          </cell>
          <cell r="BA203">
            <v>-5339154019.7400007</v>
          </cell>
          <cell r="BB203">
            <v>-81606052.569999993</v>
          </cell>
          <cell r="BC203">
            <v>0</v>
          </cell>
        </row>
        <row r="204">
          <cell r="A204" t="str">
            <v>02.2.01.01</v>
          </cell>
          <cell r="B204" t="str">
            <v>MUALLAK HASARLAR KARSILIGI (-)</v>
          </cell>
          <cell r="C204">
            <v>-17798629867.189999</v>
          </cell>
          <cell r="D204">
            <v>-158586901.94</v>
          </cell>
          <cell r="E204">
            <v>-52688426.340000004</v>
          </cell>
          <cell r="F204">
            <v>0</v>
          </cell>
          <cell r="G204">
            <v>0</v>
          </cell>
          <cell r="H204">
            <v>-8464098.9399999995</v>
          </cell>
          <cell r="I204">
            <v>0</v>
          </cell>
          <cell r="J204">
            <v>0</v>
          </cell>
          <cell r="K204">
            <v>-177220134.72999999</v>
          </cell>
          <cell r="L204">
            <v>0</v>
          </cell>
          <cell r="M204">
            <v>-674247.46</v>
          </cell>
          <cell r="N204">
            <v>-16918329630.629999</v>
          </cell>
          <cell r="O204">
            <v>-153442088.75999999</v>
          </cell>
          <cell r="P204">
            <v>-51329727.670000002</v>
          </cell>
          <cell r="Q204">
            <v>-54359018.020000003</v>
          </cell>
          <cell r="R204">
            <v>-12987273.34</v>
          </cell>
          <cell r="S204">
            <v>0</v>
          </cell>
          <cell r="T204">
            <v>-1698047.55</v>
          </cell>
          <cell r="U204">
            <v>-1984611.16</v>
          </cell>
          <cell r="V204">
            <v>0</v>
          </cell>
          <cell r="W204">
            <v>-1015322.15</v>
          </cell>
          <cell r="X204">
            <v>-15214174.52</v>
          </cell>
          <cell r="Y204">
            <v>0</v>
          </cell>
          <cell r="Z204">
            <v>0</v>
          </cell>
          <cell r="AA204">
            <v>-34767055.130000003</v>
          </cell>
          <cell r="AB204">
            <v>0</v>
          </cell>
          <cell r="AC204">
            <v>-2961479.89</v>
          </cell>
          <cell r="AD204">
            <v>0</v>
          </cell>
          <cell r="AE204">
            <v>-3048587.56</v>
          </cell>
          <cell r="AF204">
            <v>-17133602.52</v>
          </cell>
          <cell r="AG204">
            <v>-1767190.3</v>
          </cell>
          <cell r="AH204">
            <v>-144433.37</v>
          </cell>
          <cell r="AI204">
            <v>-4855983.7699999996</v>
          </cell>
          <cell r="AJ204">
            <v>0</v>
          </cell>
          <cell r="AK204">
            <v>-629.77</v>
          </cell>
          <cell r="AL204">
            <v>-40682019.060000002</v>
          </cell>
          <cell r="AM204">
            <v>-3626826.26</v>
          </cell>
          <cell r="AN204">
            <v>-43081639.130000003</v>
          </cell>
          <cell r="AO204">
            <v>-7442603.3399999999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-20710251.420000002</v>
          </cell>
          <cell r="AX204">
            <v>-10413862.460000001</v>
          </cell>
          <cell r="AY204">
            <v>0</v>
          </cell>
          <cell r="AZ204">
            <v>0</v>
          </cell>
          <cell r="BA204">
            <v>-17798629867.189999</v>
          </cell>
          <cell r="BB204">
            <v>-177632128.13000003</v>
          </cell>
          <cell r="BC204">
            <v>0</v>
          </cell>
        </row>
        <row r="205">
          <cell r="A205" t="str">
            <v>02.2.01.01.01</v>
          </cell>
          <cell r="B205" t="str">
            <v>TAHAKKUK EDEN MUALLAK HAS. KARŞ.</v>
          </cell>
          <cell r="C205">
            <v>-8505704714.880002</v>
          </cell>
          <cell r="D205">
            <v>-164072164.06999999</v>
          </cell>
          <cell r="E205">
            <v>-52714514.979999997</v>
          </cell>
          <cell r="F205">
            <v>0</v>
          </cell>
          <cell r="G205">
            <v>0</v>
          </cell>
          <cell r="H205">
            <v>-6979263.3799999999</v>
          </cell>
          <cell r="I205">
            <v>0</v>
          </cell>
          <cell r="J205">
            <v>0</v>
          </cell>
          <cell r="K205">
            <v>-166538300.63</v>
          </cell>
          <cell r="L205">
            <v>0</v>
          </cell>
          <cell r="M205">
            <v>-666223.81999999995</v>
          </cell>
          <cell r="N205">
            <v>-7784053920.8699999</v>
          </cell>
          <cell r="O205">
            <v>-3327178.85</v>
          </cell>
          <cell r="P205">
            <v>-45602364.060000002</v>
          </cell>
          <cell r="Q205">
            <v>-43384459.68</v>
          </cell>
          <cell r="R205">
            <v>-6778455.4199999999</v>
          </cell>
          <cell r="S205">
            <v>0</v>
          </cell>
          <cell r="T205">
            <v>-1346502.83</v>
          </cell>
          <cell r="U205">
            <v>-1878602.82</v>
          </cell>
          <cell r="V205">
            <v>0</v>
          </cell>
          <cell r="W205">
            <v>-860000</v>
          </cell>
          <cell r="X205">
            <v>-16007294.189999999</v>
          </cell>
          <cell r="Y205">
            <v>0</v>
          </cell>
          <cell r="Z205">
            <v>0</v>
          </cell>
          <cell r="AA205">
            <v>-65881810.310000002</v>
          </cell>
          <cell r="AB205">
            <v>0</v>
          </cell>
          <cell r="AC205">
            <v>-2470000.52</v>
          </cell>
          <cell r="AD205">
            <v>0</v>
          </cell>
          <cell r="AE205">
            <v>-3048587.56</v>
          </cell>
          <cell r="AF205">
            <v>-14562964.33</v>
          </cell>
          <cell r="AG205">
            <v>-1846417.89</v>
          </cell>
          <cell r="AH205">
            <v>-85532</v>
          </cell>
          <cell r="AI205">
            <v>-1498560.59</v>
          </cell>
          <cell r="AJ205">
            <v>0</v>
          </cell>
          <cell r="AK205">
            <v>-1000</v>
          </cell>
          <cell r="AL205">
            <v>-31436662.98</v>
          </cell>
          <cell r="AM205">
            <v>-3852226.33</v>
          </cell>
          <cell r="AN205">
            <v>-52854290.780000001</v>
          </cell>
          <cell r="AO205">
            <v>-4597302.8099999996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-18121048.890000001</v>
          </cell>
          <cell r="AX205">
            <v>-11239064.289999999</v>
          </cell>
          <cell r="AY205">
            <v>0</v>
          </cell>
          <cell r="AZ205">
            <v>0</v>
          </cell>
          <cell r="BA205">
            <v>-8505704714.880002</v>
          </cell>
          <cell r="BB205">
            <v>-180567078.28999999</v>
          </cell>
          <cell r="BC205">
            <v>0</v>
          </cell>
        </row>
        <row r="206">
          <cell r="A206" t="str">
            <v>02.2.01.01.01.01</v>
          </cell>
          <cell r="B206" t="str">
            <v>SİGORTALI MUALLAK HAS KARŞ</v>
          </cell>
          <cell r="C206">
            <v>-3900291170.2199998</v>
          </cell>
          <cell r="D206">
            <v>-162581399.41999999</v>
          </cell>
          <cell r="E206">
            <v>-52714514.979999997</v>
          </cell>
          <cell r="F206">
            <v>0</v>
          </cell>
          <cell r="G206">
            <v>0</v>
          </cell>
          <cell r="H206">
            <v>-6666530</v>
          </cell>
          <cell r="I206">
            <v>0</v>
          </cell>
          <cell r="J206">
            <v>0</v>
          </cell>
          <cell r="K206">
            <v>-160463643.09999999</v>
          </cell>
          <cell r="L206">
            <v>0</v>
          </cell>
          <cell r="M206">
            <v>-659033.07999999996</v>
          </cell>
          <cell r="N206">
            <v>-3296505205.1500001</v>
          </cell>
          <cell r="O206">
            <v>-825272.02</v>
          </cell>
          <cell r="P206">
            <v>-41939075.630000003</v>
          </cell>
          <cell r="Q206">
            <v>-18528547.719999999</v>
          </cell>
          <cell r="R206">
            <v>-4812866.55</v>
          </cell>
          <cell r="S206">
            <v>0</v>
          </cell>
          <cell r="T206">
            <v>-1284173.77</v>
          </cell>
          <cell r="U206">
            <v>-1829173.77</v>
          </cell>
          <cell r="V206">
            <v>0</v>
          </cell>
          <cell r="W206">
            <v>-860000</v>
          </cell>
          <cell r="X206">
            <v>-16007294.189999999</v>
          </cell>
          <cell r="Y206">
            <v>0</v>
          </cell>
          <cell r="Z206">
            <v>0</v>
          </cell>
          <cell r="AA206">
            <v>-264000</v>
          </cell>
          <cell r="AB206">
            <v>0</v>
          </cell>
          <cell r="AC206">
            <v>-1995768</v>
          </cell>
          <cell r="AD206">
            <v>0</v>
          </cell>
          <cell r="AE206">
            <v>-3000100</v>
          </cell>
          <cell r="AF206">
            <v>-10582985.880000001</v>
          </cell>
          <cell r="AG206">
            <v>-1814135.06</v>
          </cell>
          <cell r="AH206">
            <v>-80000</v>
          </cell>
          <cell r="AI206">
            <v>-885345.15</v>
          </cell>
          <cell r="AJ206">
            <v>0</v>
          </cell>
          <cell r="AK206">
            <v>-1000</v>
          </cell>
          <cell r="AL206">
            <v>-30444593.100000001</v>
          </cell>
          <cell r="AM206">
            <v>-3433060.39</v>
          </cell>
          <cell r="AN206">
            <v>-48358215.780000001</v>
          </cell>
          <cell r="AO206">
            <v>-4424922.66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-18121048.890000001</v>
          </cell>
          <cell r="AX206">
            <v>-11209265.93</v>
          </cell>
          <cell r="AY206">
            <v>0</v>
          </cell>
          <cell r="AZ206">
            <v>0</v>
          </cell>
          <cell r="BA206">
            <v>-3900291170.2199998</v>
          </cell>
          <cell r="BB206">
            <v>-175058520.35999998</v>
          </cell>
          <cell r="BC206">
            <v>0</v>
          </cell>
        </row>
        <row r="207">
          <cell r="A207" t="str">
            <v>02.2.01.01.01.02</v>
          </cell>
          <cell r="B207" t="str">
            <v>EKSPER MUALLAK HAS KARŞ</v>
          </cell>
          <cell r="C207">
            <v>-46823769.920000009</v>
          </cell>
          <cell r="D207">
            <v>-618475.48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-82308.27</v>
          </cell>
          <cell r="L207">
            <v>0</v>
          </cell>
          <cell r="M207">
            <v>-7190.74</v>
          </cell>
          <cell r="N207">
            <v>-41626053.229999997</v>
          </cell>
          <cell r="O207">
            <v>-16224.56</v>
          </cell>
          <cell r="P207">
            <v>-1014670.05</v>
          </cell>
          <cell r="Q207">
            <v>-6400</v>
          </cell>
          <cell r="R207">
            <v>-121917.56</v>
          </cell>
          <cell r="S207">
            <v>0</v>
          </cell>
          <cell r="T207">
            <v>-62329.06</v>
          </cell>
          <cell r="U207">
            <v>-30595.18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-243070.53</v>
          </cell>
          <cell r="AG207">
            <v>-32282.83</v>
          </cell>
          <cell r="AH207">
            <v>-5532</v>
          </cell>
          <cell r="AI207">
            <v>-2520</v>
          </cell>
          <cell r="AJ207">
            <v>0</v>
          </cell>
          <cell r="AK207">
            <v>0</v>
          </cell>
          <cell r="AL207">
            <v>-968371.15</v>
          </cell>
          <cell r="AM207">
            <v>-76279.13</v>
          </cell>
          <cell r="AN207">
            <v>-1759438.09</v>
          </cell>
          <cell r="AO207">
            <v>-150112.06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-46823769.920000009</v>
          </cell>
          <cell r="BB207">
            <v>-899360.84</v>
          </cell>
          <cell r="BC207">
            <v>0</v>
          </cell>
        </row>
        <row r="208">
          <cell r="A208" t="str">
            <v>02.2.01.01.01.03</v>
          </cell>
          <cell r="B208" t="str">
            <v>DAVALI DOSYALAR MUALLAK HAS.KARŞ</v>
          </cell>
          <cell r="C208">
            <v>-4621755950.7700005</v>
          </cell>
          <cell r="D208">
            <v>-1021772.14</v>
          </cell>
          <cell r="E208">
            <v>0</v>
          </cell>
          <cell r="F208">
            <v>0</v>
          </cell>
          <cell r="G208">
            <v>0</v>
          </cell>
          <cell r="H208">
            <v>-154596.37</v>
          </cell>
          <cell r="I208">
            <v>0</v>
          </cell>
          <cell r="J208">
            <v>0</v>
          </cell>
          <cell r="K208">
            <v>-6402264.4500000002</v>
          </cell>
          <cell r="L208">
            <v>0</v>
          </cell>
          <cell r="M208">
            <v>0</v>
          </cell>
          <cell r="N208">
            <v>-4540236112.5900002</v>
          </cell>
          <cell r="O208">
            <v>-2770853.06</v>
          </cell>
          <cell r="P208">
            <v>-3062265.25</v>
          </cell>
          <cell r="Q208">
            <v>-28677788.09</v>
          </cell>
          <cell r="R208">
            <v>-2163707.38</v>
          </cell>
          <cell r="S208">
            <v>0</v>
          </cell>
          <cell r="T208">
            <v>0</v>
          </cell>
          <cell r="U208">
            <v>-16011.4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-27895314.73</v>
          </cell>
          <cell r="AB208">
            <v>0</v>
          </cell>
          <cell r="AC208">
            <v>-555343.23</v>
          </cell>
          <cell r="AD208">
            <v>0</v>
          </cell>
          <cell r="AE208">
            <v>-20573.599999999999</v>
          </cell>
          <cell r="AF208">
            <v>-4373445.4400000004</v>
          </cell>
          <cell r="AG208">
            <v>0</v>
          </cell>
          <cell r="AH208">
            <v>0</v>
          </cell>
          <cell r="AI208">
            <v>-715187.58</v>
          </cell>
          <cell r="AJ208">
            <v>0</v>
          </cell>
          <cell r="AK208">
            <v>0</v>
          </cell>
          <cell r="AL208">
            <v>-24784.89</v>
          </cell>
          <cell r="AM208">
            <v>-401735.66</v>
          </cell>
          <cell r="AN208">
            <v>-3210094.1</v>
          </cell>
          <cell r="AO208">
            <v>-19220.39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-34880.42</v>
          </cell>
          <cell r="AY208">
            <v>0</v>
          </cell>
          <cell r="AZ208">
            <v>0</v>
          </cell>
          <cell r="BA208">
            <v>-4621755950.7700005</v>
          </cell>
          <cell r="BB208">
            <v>-5395217.5800000001</v>
          </cell>
          <cell r="BC208">
            <v>0</v>
          </cell>
        </row>
        <row r="209">
          <cell r="A209" t="str">
            <v>02.2.01.01.01.04</v>
          </cell>
          <cell r="B209" t="str">
            <v>YEŞİLKART ALINAN MUALLAK HASAR</v>
          </cell>
          <cell r="C209">
            <v>-4758080.2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-4758080.2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-4758080.2</v>
          </cell>
          <cell r="BB209">
            <v>0</v>
          </cell>
          <cell r="BC209">
            <v>0</v>
          </cell>
        </row>
        <row r="210">
          <cell r="A210" t="str">
            <v>02.2.01.01.01.90</v>
          </cell>
          <cell r="B210" t="str">
            <v xml:space="preserve">DAVA SÜRECİNDE ELDE ED.GELİRLER(-) </v>
          </cell>
          <cell r="C210">
            <v>802970922.2700001</v>
          </cell>
          <cell r="D210">
            <v>154071.82999999999</v>
          </cell>
          <cell r="E210">
            <v>0</v>
          </cell>
          <cell r="F210">
            <v>0</v>
          </cell>
          <cell r="G210">
            <v>0</v>
          </cell>
          <cell r="H210">
            <v>23189.46</v>
          </cell>
          <cell r="I210">
            <v>0</v>
          </cell>
          <cell r="J210">
            <v>0</v>
          </cell>
          <cell r="K210">
            <v>476814.79</v>
          </cell>
          <cell r="L210">
            <v>0</v>
          </cell>
          <cell r="M210">
            <v>0</v>
          </cell>
          <cell r="N210">
            <v>791693435.45000005</v>
          </cell>
          <cell r="O210">
            <v>333526.78999999998</v>
          </cell>
          <cell r="P210">
            <v>472307.20000000001</v>
          </cell>
          <cell r="Q210">
            <v>3837291.33</v>
          </cell>
          <cell r="R210">
            <v>320203.73</v>
          </cell>
          <cell r="S210">
            <v>0</v>
          </cell>
          <cell r="T210">
            <v>0</v>
          </cell>
          <cell r="U210">
            <v>2383.71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4286229.93</v>
          </cell>
          <cell r="AB210">
            <v>0</v>
          </cell>
          <cell r="AC210">
            <v>81110.710000000006</v>
          </cell>
          <cell r="AD210">
            <v>0</v>
          </cell>
          <cell r="AE210">
            <v>3086.04</v>
          </cell>
          <cell r="AF210">
            <v>636537.52</v>
          </cell>
          <cell r="AG210">
            <v>0</v>
          </cell>
          <cell r="AH210">
            <v>0</v>
          </cell>
          <cell r="AI210">
            <v>104728.14</v>
          </cell>
          <cell r="AJ210">
            <v>0</v>
          </cell>
          <cell r="AK210">
            <v>0</v>
          </cell>
          <cell r="AL210">
            <v>3686.23</v>
          </cell>
          <cell r="AM210">
            <v>58848.85</v>
          </cell>
          <cell r="AN210">
            <v>475536.94</v>
          </cell>
          <cell r="AO210">
            <v>2851.56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5082.0600000000004</v>
          </cell>
          <cell r="AY210">
            <v>0</v>
          </cell>
          <cell r="AZ210">
            <v>0</v>
          </cell>
          <cell r="BA210">
            <v>802970922.2700001</v>
          </cell>
          <cell r="BB210">
            <v>790609.35</v>
          </cell>
          <cell r="BC210">
            <v>0</v>
          </cell>
        </row>
        <row r="211">
          <cell r="A211" t="str">
            <v>02.2.01.01.01.97</v>
          </cell>
          <cell r="B211" t="str">
            <v>TIP HAVUZUNDAN ALINAN MUALLAK</v>
          </cell>
          <cell r="C211">
            <v>-42000000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-42000000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-42000000</v>
          </cell>
          <cell r="BB211">
            <v>0</v>
          </cell>
          <cell r="BC211">
            <v>0</v>
          </cell>
        </row>
        <row r="212">
          <cell r="A212" t="str">
            <v>02.2.01.01.01.98</v>
          </cell>
          <cell r="B212" t="str">
            <v>HAVUZDAN ALINAN  MUALLAK HASARLAR</v>
          </cell>
          <cell r="C212">
            <v>-677862871.98000002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-677862871.98000002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-677862871.98000002</v>
          </cell>
          <cell r="BB212">
            <v>0</v>
          </cell>
          <cell r="BC212">
            <v>0</v>
          </cell>
        </row>
        <row r="213">
          <cell r="A213" t="str">
            <v>02.2.01.01.01.99</v>
          </cell>
          <cell r="B213" t="str">
            <v xml:space="preserve">DİĞER MUALLAK HASAR KARŞILIĞI </v>
          </cell>
          <cell r="C213">
            <v>-15183794.059999999</v>
          </cell>
          <cell r="D213">
            <v>-4588.8599999999997</v>
          </cell>
          <cell r="E213">
            <v>0</v>
          </cell>
          <cell r="F213">
            <v>0</v>
          </cell>
          <cell r="G213">
            <v>0</v>
          </cell>
          <cell r="H213">
            <v>-181326.47</v>
          </cell>
          <cell r="I213">
            <v>0</v>
          </cell>
          <cell r="J213">
            <v>0</v>
          </cell>
          <cell r="K213">
            <v>-66899.600000000006</v>
          </cell>
          <cell r="L213">
            <v>0</v>
          </cell>
          <cell r="M213">
            <v>0</v>
          </cell>
          <cell r="N213">
            <v>-14759033.17</v>
          </cell>
          <cell r="O213">
            <v>-48356</v>
          </cell>
          <cell r="P213">
            <v>-58660.33</v>
          </cell>
          <cell r="Q213">
            <v>-9015.2000000000007</v>
          </cell>
          <cell r="R213">
            <v>-167.66</v>
          </cell>
          <cell r="S213">
            <v>0</v>
          </cell>
          <cell r="T213">
            <v>0</v>
          </cell>
          <cell r="U213">
            <v>-5206.18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-8725.51</v>
          </cell>
          <cell r="AB213">
            <v>0</v>
          </cell>
          <cell r="AC213">
            <v>0</v>
          </cell>
          <cell r="AD213">
            <v>0</v>
          </cell>
          <cell r="AE213">
            <v>-31000</v>
          </cell>
          <cell r="AF213">
            <v>0</v>
          </cell>
          <cell r="AG213">
            <v>0</v>
          </cell>
          <cell r="AH213">
            <v>0</v>
          </cell>
          <cell r="AI213">
            <v>-236</v>
          </cell>
          <cell r="AJ213">
            <v>0</v>
          </cell>
          <cell r="AK213">
            <v>0</v>
          </cell>
          <cell r="AL213">
            <v>-2600.0700000000002</v>
          </cell>
          <cell r="AM213">
            <v>0</v>
          </cell>
          <cell r="AN213">
            <v>-2079.75</v>
          </cell>
          <cell r="AO213">
            <v>-5899.26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-15183794.059999999</v>
          </cell>
          <cell r="BB213">
            <v>-4588.8599999999997</v>
          </cell>
          <cell r="BC213">
            <v>0</v>
          </cell>
        </row>
        <row r="214">
          <cell r="A214" t="str">
            <v>02.2.01.01.02</v>
          </cell>
          <cell r="B214" t="str">
            <v>RAPORLANMAYAN MUALLAK HAS.KARŞ</v>
          </cell>
          <cell r="C214">
            <v>-20741276615.039993</v>
          </cell>
          <cell r="D214">
            <v>-9583330.0500000007</v>
          </cell>
          <cell r="E214">
            <v>-1803642.97</v>
          </cell>
          <cell r="F214">
            <v>0</v>
          </cell>
          <cell r="G214">
            <v>0</v>
          </cell>
          <cell r="H214">
            <v>-1801880.69</v>
          </cell>
          <cell r="I214">
            <v>0</v>
          </cell>
          <cell r="J214">
            <v>0</v>
          </cell>
          <cell r="K214">
            <v>-3804255.46</v>
          </cell>
          <cell r="L214">
            <v>0</v>
          </cell>
          <cell r="M214">
            <v>-138045.6</v>
          </cell>
          <cell r="N214">
            <v>-20276121327.669998</v>
          </cell>
          <cell r="O214">
            <v>-283516403.92000002</v>
          </cell>
          <cell r="P214">
            <v>-16549640.859999999</v>
          </cell>
          <cell r="Q214">
            <v>-46831026.039999999</v>
          </cell>
          <cell r="R214">
            <v>-14228522.82</v>
          </cell>
          <cell r="S214">
            <v>0</v>
          </cell>
          <cell r="T214">
            <v>-1024485.5</v>
          </cell>
          <cell r="U214">
            <v>-496536.36</v>
          </cell>
          <cell r="V214">
            <v>0</v>
          </cell>
          <cell r="W214">
            <v>-816916.51</v>
          </cell>
          <cell r="X214">
            <v>-670765.92000000004</v>
          </cell>
          <cell r="Y214">
            <v>0</v>
          </cell>
          <cell r="Z214">
            <v>0</v>
          </cell>
          <cell r="AA214">
            <v>-11820654.060000001</v>
          </cell>
          <cell r="AB214">
            <v>0</v>
          </cell>
          <cell r="AC214">
            <v>-2442649.75</v>
          </cell>
          <cell r="AD214">
            <v>0</v>
          </cell>
          <cell r="AE214">
            <v>0</v>
          </cell>
          <cell r="AF214">
            <v>-8556160.2300000004</v>
          </cell>
          <cell r="AG214">
            <v>-595274.21</v>
          </cell>
          <cell r="AH214">
            <v>-78294.11</v>
          </cell>
          <cell r="AI214">
            <v>-3743480.59</v>
          </cell>
          <cell r="AJ214">
            <v>0</v>
          </cell>
          <cell r="AK214">
            <v>0</v>
          </cell>
          <cell r="AL214">
            <v>-30942420.370000001</v>
          </cell>
          <cell r="AM214">
            <v>-998759.91</v>
          </cell>
          <cell r="AN214">
            <v>-12318852.039999999</v>
          </cell>
          <cell r="AO214">
            <v>-5505175.3899999997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-6404450.0700000003</v>
          </cell>
          <cell r="AX214">
            <v>-483663.94</v>
          </cell>
          <cell r="AY214">
            <v>0</v>
          </cell>
          <cell r="AZ214">
            <v>0</v>
          </cell>
          <cell r="BA214">
            <v>-20741276615.039993</v>
          </cell>
          <cell r="BB214">
            <v>-18813058.600000001</v>
          </cell>
          <cell r="BC214">
            <v>0</v>
          </cell>
        </row>
        <row r="215">
          <cell r="A215" t="str">
            <v>02.2.01.01.03</v>
          </cell>
          <cell r="B215" t="str">
            <v>MUALLAK HAS KARŞ YETERLİLİK FARKI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</row>
        <row r="216">
          <cell r="A216" t="str">
            <v>02.2.01.01.04</v>
          </cell>
          <cell r="B216" t="str">
            <v>YEŞİLKART RAPORLANMAYAN MUALLAK</v>
          </cell>
          <cell r="C216">
            <v>-7632935.0999999996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-7632935.0999999996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-7632935.0999999996</v>
          </cell>
          <cell r="BB216">
            <v>0</v>
          </cell>
          <cell r="BC216">
            <v>0</v>
          </cell>
        </row>
        <row r="217">
          <cell r="A217" t="str">
            <v>02.2.01.01.50</v>
          </cell>
          <cell r="B217" t="str">
            <v>MUALLAK HASAR KARŞ İSKONTOSU</v>
          </cell>
          <cell r="C217">
            <v>13560549113.870003</v>
          </cell>
          <cell r="D217">
            <v>15068592.18</v>
          </cell>
          <cell r="E217">
            <v>1829731.61</v>
          </cell>
          <cell r="F217">
            <v>0</v>
          </cell>
          <cell r="G217">
            <v>0</v>
          </cell>
          <cell r="H217">
            <v>317045.13</v>
          </cell>
          <cell r="I217">
            <v>0</v>
          </cell>
          <cell r="J217">
            <v>0</v>
          </cell>
          <cell r="K217">
            <v>-6877578.6399999997</v>
          </cell>
          <cell r="L217">
            <v>0</v>
          </cell>
          <cell r="M217">
            <v>130021.96</v>
          </cell>
          <cell r="N217">
            <v>13273360494.639999</v>
          </cell>
          <cell r="O217">
            <v>133401494.01000001</v>
          </cell>
          <cell r="P217">
            <v>10822277.25</v>
          </cell>
          <cell r="Q217">
            <v>35856467.700000003</v>
          </cell>
          <cell r="R217">
            <v>8019704.9000000004</v>
          </cell>
          <cell r="S217">
            <v>0</v>
          </cell>
          <cell r="T217">
            <v>672940.78</v>
          </cell>
          <cell r="U217">
            <v>390528.02</v>
          </cell>
          <cell r="V217">
            <v>0</v>
          </cell>
          <cell r="W217">
            <v>661594.36</v>
          </cell>
          <cell r="X217">
            <v>1463885.59</v>
          </cell>
          <cell r="Y217">
            <v>0</v>
          </cell>
          <cell r="Z217">
            <v>0</v>
          </cell>
          <cell r="AA217">
            <v>23618183.649999999</v>
          </cell>
          <cell r="AB217">
            <v>0</v>
          </cell>
          <cell r="AC217">
            <v>1951170.38</v>
          </cell>
          <cell r="AD217">
            <v>0</v>
          </cell>
          <cell r="AE217">
            <v>0</v>
          </cell>
          <cell r="AF217">
            <v>5985522.04</v>
          </cell>
          <cell r="AG217">
            <v>674501.8</v>
          </cell>
          <cell r="AH217">
            <v>19392.740000000002</v>
          </cell>
          <cell r="AI217">
            <v>386057.41</v>
          </cell>
          <cell r="AJ217">
            <v>0</v>
          </cell>
          <cell r="AK217">
            <v>370.23</v>
          </cell>
          <cell r="AL217">
            <v>21697064.289999999</v>
          </cell>
          <cell r="AM217">
            <v>1224159.98</v>
          </cell>
          <cell r="AN217">
            <v>22091503.690000001</v>
          </cell>
          <cell r="AO217">
            <v>2659874.86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3815247.54</v>
          </cell>
          <cell r="AX217">
            <v>1308865.77</v>
          </cell>
          <cell r="AY217">
            <v>0</v>
          </cell>
          <cell r="AZ217">
            <v>0</v>
          </cell>
          <cell r="BA217">
            <v>13560549113.870003</v>
          </cell>
          <cell r="BB217">
            <v>21748008.759999998</v>
          </cell>
          <cell r="BC217">
            <v>0</v>
          </cell>
        </row>
        <row r="218">
          <cell r="A218" t="str">
            <v>02.2.01.01.97</v>
          </cell>
          <cell r="B218" t="str">
            <v>TIP HAVUZUNDAN ALINAN</v>
          </cell>
          <cell r="C218">
            <v>19317225.59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19317225.59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19317225.59</v>
          </cell>
          <cell r="BB218">
            <v>0</v>
          </cell>
          <cell r="BC218">
            <v>0</v>
          </cell>
        </row>
        <row r="219">
          <cell r="A219" t="str">
            <v>02.2.01.01.98</v>
          </cell>
          <cell r="B219" t="str">
            <v>HAVUZDAN ALINAN RAPORLANMAYAN MUALLAK HAS.</v>
          </cell>
          <cell r="C219">
            <v>-2123881941.6300001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-2123881941.6300001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-2123881941.6300001</v>
          </cell>
          <cell r="BB219">
            <v>0</v>
          </cell>
          <cell r="BC219">
            <v>0</v>
          </cell>
        </row>
        <row r="220">
          <cell r="A220" t="str">
            <v>02.2.01.02</v>
          </cell>
          <cell r="B220" t="str">
            <v>DEV MUALLAK HASARLAR KARSILIGI (+)</v>
          </cell>
          <cell r="C220">
            <v>12459475847.449999</v>
          </cell>
          <cell r="D220">
            <v>36305664.460000001</v>
          </cell>
          <cell r="E220">
            <v>7543050.2800000003</v>
          </cell>
          <cell r="F220">
            <v>0</v>
          </cell>
          <cell r="G220">
            <v>0</v>
          </cell>
          <cell r="H220">
            <v>3280040.51</v>
          </cell>
          <cell r="I220">
            <v>0</v>
          </cell>
          <cell r="J220">
            <v>0</v>
          </cell>
          <cell r="K220">
            <v>179504859.37</v>
          </cell>
          <cell r="L220">
            <v>0</v>
          </cell>
          <cell r="M220">
            <v>563897.68999999994</v>
          </cell>
          <cell r="N220">
            <v>11911157781.02</v>
          </cell>
          <cell r="O220">
            <v>61036089.640000001</v>
          </cell>
          <cell r="P220">
            <v>25020705.649999999</v>
          </cell>
          <cell r="Q220">
            <v>34447593.960000001</v>
          </cell>
          <cell r="R220">
            <v>6563851.2699999996</v>
          </cell>
          <cell r="S220">
            <v>0</v>
          </cell>
          <cell r="T220">
            <v>700110.95</v>
          </cell>
          <cell r="U220">
            <v>2859977.14</v>
          </cell>
          <cell r="V220">
            <v>0</v>
          </cell>
          <cell r="W220">
            <v>0</v>
          </cell>
          <cell r="X220">
            <v>1381616.53</v>
          </cell>
          <cell r="Y220">
            <v>0</v>
          </cell>
          <cell r="Z220">
            <v>0</v>
          </cell>
          <cell r="AA220">
            <v>16063004.470000001</v>
          </cell>
          <cell r="AB220">
            <v>0</v>
          </cell>
          <cell r="AC220">
            <v>176126.83</v>
          </cell>
          <cell r="AD220">
            <v>0</v>
          </cell>
          <cell r="AE220">
            <v>2446358.81</v>
          </cell>
          <cell r="AF220">
            <v>41734167.090000004</v>
          </cell>
          <cell r="AG220">
            <v>17802403.48</v>
          </cell>
          <cell r="AH220">
            <v>183840.53</v>
          </cell>
          <cell r="AI220">
            <v>536911.37</v>
          </cell>
          <cell r="AJ220">
            <v>0</v>
          </cell>
          <cell r="AK220">
            <v>1000</v>
          </cell>
          <cell r="AL220">
            <v>50716798.799999997</v>
          </cell>
          <cell r="AM220">
            <v>5025055.9400000004</v>
          </cell>
          <cell r="AN220">
            <v>23053826.879999999</v>
          </cell>
          <cell r="AO220">
            <v>2791351.18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22825209.829999998</v>
          </cell>
          <cell r="AX220">
            <v>5754553.7699999996</v>
          </cell>
          <cell r="AY220">
            <v>0</v>
          </cell>
          <cell r="AZ220">
            <v>0</v>
          </cell>
          <cell r="BA220">
            <v>12459475847.449999</v>
          </cell>
          <cell r="BB220">
            <v>96026075.560000017</v>
          </cell>
          <cell r="BC220">
            <v>0</v>
          </cell>
        </row>
        <row r="221">
          <cell r="A221" t="str">
            <v>02.2.01.02.01</v>
          </cell>
          <cell r="B221" t="str">
            <v>DEV TAHAKKUK EDEN MUALLAK HAS KARŞ</v>
          </cell>
          <cell r="C221">
            <v>4731795231.7799997</v>
          </cell>
          <cell r="D221">
            <v>34619107.420000002</v>
          </cell>
          <cell r="E221">
            <v>4939618.75</v>
          </cell>
          <cell r="F221">
            <v>0</v>
          </cell>
          <cell r="G221">
            <v>0</v>
          </cell>
          <cell r="H221">
            <v>6401256.6500000004</v>
          </cell>
          <cell r="I221">
            <v>0</v>
          </cell>
          <cell r="J221">
            <v>0</v>
          </cell>
          <cell r="K221">
            <v>199968774.86000001</v>
          </cell>
          <cell r="L221">
            <v>0</v>
          </cell>
          <cell r="M221">
            <v>632221.46</v>
          </cell>
          <cell r="N221">
            <v>4204624443.25</v>
          </cell>
          <cell r="O221">
            <v>2241434.0699999998</v>
          </cell>
          <cell r="P221">
            <v>12081275.109999999</v>
          </cell>
          <cell r="Q221">
            <v>30021814.940000001</v>
          </cell>
          <cell r="R221">
            <v>3228020.61</v>
          </cell>
          <cell r="S221">
            <v>0</v>
          </cell>
          <cell r="T221">
            <v>740423.72</v>
          </cell>
          <cell r="U221">
            <v>3534851.26</v>
          </cell>
          <cell r="V221">
            <v>0</v>
          </cell>
          <cell r="W221">
            <v>0</v>
          </cell>
          <cell r="X221">
            <v>1651098.85</v>
          </cell>
          <cell r="Y221">
            <v>0</v>
          </cell>
          <cell r="Z221">
            <v>0</v>
          </cell>
          <cell r="AA221">
            <v>43992860.789999999</v>
          </cell>
          <cell r="AB221">
            <v>0</v>
          </cell>
          <cell r="AC221">
            <v>139797.20000000001</v>
          </cell>
          <cell r="AD221">
            <v>0</v>
          </cell>
          <cell r="AE221">
            <v>3070612.56</v>
          </cell>
          <cell r="AF221">
            <v>40045605.979999997</v>
          </cell>
          <cell r="AG221">
            <v>19798477.719999999</v>
          </cell>
          <cell r="AH221">
            <v>178986.38</v>
          </cell>
          <cell r="AI221">
            <v>1674529.6</v>
          </cell>
          <cell r="AJ221">
            <v>0</v>
          </cell>
          <cell r="AK221">
            <v>1000</v>
          </cell>
          <cell r="AL221">
            <v>60885705.039999999</v>
          </cell>
          <cell r="AM221">
            <v>6187805.5</v>
          </cell>
          <cell r="AN221">
            <v>28260696.239999998</v>
          </cell>
          <cell r="AO221">
            <v>2766288.87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14458657.189999999</v>
          </cell>
          <cell r="AX221">
            <v>5649867.7599999998</v>
          </cell>
          <cell r="AY221">
            <v>0</v>
          </cell>
          <cell r="AZ221">
            <v>0</v>
          </cell>
          <cell r="BA221">
            <v>4731795231.7799997</v>
          </cell>
          <cell r="BB221">
            <v>94642177.5</v>
          </cell>
          <cell r="BC221">
            <v>0</v>
          </cell>
        </row>
        <row r="222">
          <cell r="A222" t="str">
            <v>02.2.01.02.01.01</v>
          </cell>
          <cell r="B222" t="str">
            <v xml:space="preserve">DEV SİGORTALI MUALLAK HASAR KARŞILIĞI </v>
          </cell>
          <cell r="C222">
            <v>2690942015.6999993</v>
          </cell>
          <cell r="D222">
            <v>33308533.600000001</v>
          </cell>
          <cell r="E222">
            <v>4925398.03</v>
          </cell>
          <cell r="F222">
            <v>0</v>
          </cell>
          <cell r="G222">
            <v>0</v>
          </cell>
          <cell r="H222">
            <v>6197497</v>
          </cell>
          <cell r="I222">
            <v>0</v>
          </cell>
          <cell r="J222">
            <v>0</v>
          </cell>
          <cell r="K222">
            <v>198561176.66999999</v>
          </cell>
          <cell r="L222">
            <v>0</v>
          </cell>
          <cell r="M222">
            <v>629826</v>
          </cell>
          <cell r="N222">
            <v>2237170261.52</v>
          </cell>
          <cell r="O222">
            <v>656639.31000000006</v>
          </cell>
          <cell r="P222">
            <v>7836174.7300000004</v>
          </cell>
          <cell r="Q222">
            <v>15541848.43</v>
          </cell>
          <cell r="R222">
            <v>2440313.5499999998</v>
          </cell>
          <cell r="S222">
            <v>0</v>
          </cell>
          <cell r="T222">
            <v>670264.86</v>
          </cell>
          <cell r="U222">
            <v>3427581.02</v>
          </cell>
          <cell r="V222">
            <v>0</v>
          </cell>
          <cell r="W222">
            <v>0</v>
          </cell>
          <cell r="X222">
            <v>1648630.85</v>
          </cell>
          <cell r="Y222">
            <v>0</v>
          </cell>
          <cell r="Z222">
            <v>0</v>
          </cell>
          <cell r="AA222">
            <v>264000</v>
          </cell>
          <cell r="AB222">
            <v>0</v>
          </cell>
          <cell r="AC222">
            <v>3180</v>
          </cell>
          <cell r="AD222">
            <v>0</v>
          </cell>
          <cell r="AE222">
            <v>3022125</v>
          </cell>
          <cell r="AF222">
            <v>39504733.990000002</v>
          </cell>
          <cell r="AG222">
            <v>19684371.93</v>
          </cell>
          <cell r="AH222">
            <v>170000</v>
          </cell>
          <cell r="AI222">
            <v>502100</v>
          </cell>
          <cell r="AJ222">
            <v>0</v>
          </cell>
          <cell r="AK222">
            <v>1000</v>
          </cell>
          <cell r="AL222">
            <v>60072962.469999999</v>
          </cell>
          <cell r="AM222">
            <v>5836245.9900000002</v>
          </cell>
          <cell r="AN222">
            <v>26223372.329999998</v>
          </cell>
          <cell r="AO222">
            <v>2561793.94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14458613.470000001</v>
          </cell>
          <cell r="AX222">
            <v>5623371.0099999998</v>
          </cell>
          <cell r="AY222">
            <v>0</v>
          </cell>
          <cell r="AZ222">
            <v>0</v>
          </cell>
          <cell r="BA222">
            <v>2690942015.6999993</v>
          </cell>
          <cell r="BB222">
            <v>92667639.520000011</v>
          </cell>
          <cell r="BC222">
            <v>0</v>
          </cell>
        </row>
        <row r="223">
          <cell r="A223" t="str">
            <v>02.2.01.02.01.02</v>
          </cell>
          <cell r="B223" t="str">
            <v xml:space="preserve">DEV EKSPER MUALLAK HASAR KARŞILIĞI </v>
          </cell>
          <cell r="C223">
            <v>46777840.349999994</v>
          </cell>
          <cell r="D223">
            <v>858661.79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159290.87</v>
          </cell>
          <cell r="L223">
            <v>0</v>
          </cell>
          <cell r="M223">
            <v>2395.46</v>
          </cell>
          <cell r="N223">
            <v>43578608.369999997</v>
          </cell>
          <cell r="O223">
            <v>1592.63</v>
          </cell>
          <cell r="P223">
            <v>150239.91</v>
          </cell>
          <cell r="Q223">
            <v>100</v>
          </cell>
          <cell r="R223">
            <v>71079.240000000005</v>
          </cell>
          <cell r="S223">
            <v>0</v>
          </cell>
          <cell r="T223">
            <v>69933.86</v>
          </cell>
          <cell r="U223">
            <v>79489.95</v>
          </cell>
          <cell r="V223">
            <v>0</v>
          </cell>
          <cell r="W223">
            <v>0</v>
          </cell>
          <cell r="X223">
            <v>2468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425428.87</v>
          </cell>
          <cell r="AG223">
            <v>114105.79</v>
          </cell>
          <cell r="AH223">
            <v>8986.3799999999992</v>
          </cell>
          <cell r="AI223">
            <v>0</v>
          </cell>
          <cell r="AJ223">
            <v>0</v>
          </cell>
          <cell r="AK223">
            <v>0</v>
          </cell>
          <cell r="AL223">
            <v>788859.39</v>
          </cell>
          <cell r="AM223">
            <v>41961.55</v>
          </cell>
          <cell r="AN223">
            <v>237091.21</v>
          </cell>
          <cell r="AO223">
            <v>187547.08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46777840.349999994</v>
          </cell>
          <cell r="BB223">
            <v>1407182.83</v>
          </cell>
          <cell r="BC223">
            <v>0</v>
          </cell>
        </row>
        <row r="224">
          <cell r="A224" t="str">
            <v>02.2.01.02.01.03</v>
          </cell>
          <cell r="B224" t="str">
            <v xml:space="preserve">DEV DAVALI DOSYALAR MUALLAK HASAR KARŞILIĞI </v>
          </cell>
          <cell r="C224">
            <v>2000298332.01</v>
          </cell>
          <cell r="D224">
            <v>525959.52</v>
          </cell>
          <cell r="E224">
            <v>0</v>
          </cell>
          <cell r="F224">
            <v>0</v>
          </cell>
          <cell r="G224">
            <v>0</v>
          </cell>
          <cell r="H224">
            <v>26391.98</v>
          </cell>
          <cell r="I224">
            <v>0</v>
          </cell>
          <cell r="J224">
            <v>0</v>
          </cell>
          <cell r="K224">
            <v>1466036.73</v>
          </cell>
          <cell r="L224">
            <v>0</v>
          </cell>
          <cell r="M224">
            <v>0</v>
          </cell>
          <cell r="N224">
            <v>1951484135.0899999</v>
          </cell>
          <cell r="O224">
            <v>1809371.92</v>
          </cell>
          <cell r="P224">
            <v>4786666.8600000003</v>
          </cell>
          <cell r="Q224">
            <v>17024225.539999999</v>
          </cell>
          <cell r="R224">
            <v>843091.55</v>
          </cell>
          <cell r="S224">
            <v>0</v>
          </cell>
          <cell r="T224">
            <v>0</v>
          </cell>
          <cell r="U224">
            <v>32682.7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18046779.23</v>
          </cell>
          <cell r="AB224">
            <v>0</v>
          </cell>
          <cell r="AC224">
            <v>160726.12</v>
          </cell>
          <cell r="AD224">
            <v>0</v>
          </cell>
          <cell r="AE224">
            <v>20573.599999999999</v>
          </cell>
          <cell r="AF224">
            <v>135815.44</v>
          </cell>
          <cell r="AG224">
            <v>0</v>
          </cell>
          <cell r="AH224">
            <v>0</v>
          </cell>
          <cell r="AI224">
            <v>1379051.29</v>
          </cell>
          <cell r="AJ224">
            <v>0</v>
          </cell>
          <cell r="AK224">
            <v>0</v>
          </cell>
          <cell r="AL224">
            <v>26392</v>
          </cell>
          <cell r="AM224">
            <v>364232.89</v>
          </cell>
          <cell r="AN224">
            <v>2116869.65</v>
          </cell>
          <cell r="AO224">
            <v>18383.46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51.44</v>
          </cell>
          <cell r="AX224">
            <v>30895</v>
          </cell>
          <cell r="AY224">
            <v>0</v>
          </cell>
          <cell r="AZ224">
            <v>0</v>
          </cell>
          <cell r="BA224">
            <v>2000298332.01</v>
          </cell>
          <cell r="BB224">
            <v>661774.96</v>
          </cell>
          <cell r="BC224">
            <v>0</v>
          </cell>
        </row>
        <row r="225">
          <cell r="A225" t="str">
            <v>02.2.01.02.01.04</v>
          </cell>
          <cell r="B225" t="str">
            <v>DEV YEŞİLKART MUALLAK HASAR KARŞ.</v>
          </cell>
          <cell r="C225">
            <v>3478479.48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3478479.48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3478479.48</v>
          </cell>
          <cell r="BB225">
            <v>0</v>
          </cell>
          <cell r="BC225">
            <v>0</v>
          </cell>
        </row>
        <row r="226">
          <cell r="A226" t="str">
            <v>02.2.01.02.01.90</v>
          </cell>
          <cell r="B226" t="str">
            <v xml:space="preserve">DEV.DAVA SÜRECİNDE ELDE ED.GELİRLER(-) </v>
          </cell>
          <cell r="C226">
            <v>-397618956.57000005</v>
          </cell>
          <cell r="D226">
            <v>-78893.929999999993</v>
          </cell>
          <cell r="E226">
            <v>0</v>
          </cell>
          <cell r="F226">
            <v>0</v>
          </cell>
          <cell r="G226">
            <v>0</v>
          </cell>
          <cell r="H226">
            <v>-3958.8</v>
          </cell>
          <cell r="I226">
            <v>0</v>
          </cell>
          <cell r="J226">
            <v>0</v>
          </cell>
          <cell r="K226">
            <v>-219905.51</v>
          </cell>
          <cell r="L226">
            <v>0</v>
          </cell>
          <cell r="M226">
            <v>0</v>
          </cell>
          <cell r="N226">
            <v>-390296827.01999998</v>
          </cell>
          <cell r="O226">
            <v>-271405.78999999998</v>
          </cell>
          <cell r="P226">
            <v>-718000.03</v>
          </cell>
          <cell r="Q226">
            <v>-2553633.83</v>
          </cell>
          <cell r="R226">
            <v>-126463.73</v>
          </cell>
          <cell r="S226">
            <v>0</v>
          </cell>
          <cell r="T226">
            <v>0</v>
          </cell>
          <cell r="U226">
            <v>-4902.41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-2707016.88</v>
          </cell>
          <cell r="AB226">
            <v>0</v>
          </cell>
          <cell r="AC226">
            <v>-24108.92</v>
          </cell>
          <cell r="AD226">
            <v>0</v>
          </cell>
          <cell r="AE226">
            <v>-3086.04</v>
          </cell>
          <cell r="AF226">
            <v>-20372.32</v>
          </cell>
          <cell r="AG226">
            <v>0</v>
          </cell>
          <cell r="AH226">
            <v>0</v>
          </cell>
          <cell r="AI226">
            <v>-206857.69</v>
          </cell>
          <cell r="AJ226">
            <v>0</v>
          </cell>
          <cell r="AK226">
            <v>0</v>
          </cell>
          <cell r="AL226">
            <v>-3958.8</v>
          </cell>
          <cell r="AM226">
            <v>-54634.93</v>
          </cell>
          <cell r="AN226">
            <v>-317530.45</v>
          </cell>
          <cell r="AO226">
            <v>-2757.52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-7.72</v>
          </cell>
          <cell r="AX226">
            <v>-4634.25</v>
          </cell>
          <cell r="AY226">
            <v>0</v>
          </cell>
          <cell r="AZ226">
            <v>0</v>
          </cell>
          <cell r="BA226">
            <v>-397618956.57000005</v>
          </cell>
          <cell r="BB226">
            <v>-99266.25</v>
          </cell>
          <cell r="BC226">
            <v>0</v>
          </cell>
        </row>
        <row r="227">
          <cell r="A227" t="str">
            <v>02.2.01.02.01.97</v>
          </cell>
          <cell r="B227" t="str">
            <v>DEV.tıp HAVUZ ALINAN MUALAK HASAR KRŞ.</v>
          </cell>
          <cell r="C227">
            <v>28380372.93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28380372.93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28380372.93</v>
          </cell>
          <cell r="BB227">
            <v>0</v>
          </cell>
          <cell r="BC227">
            <v>0</v>
          </cell>
        </row>
        <row r="228">
          <cell r="A228" t="str">
            <v>02.2.01.02.01.98</v>
          </cell>
          <cell r="B228" t="str">
            <v>DEV.HAVUZ ALINAN MUALAK HASAR KRŞ.</v>
          </cell>
          <cell r="C228">
            <v>352155577.44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352155577.44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352155577.44</v>
          </cell>
          <cell r="BB228">
            <v>0</v>
          </cell>
          <cell r="BC228">
            <v>0</v>
          </cell>
        </row>
        <row r="229">
          <cell r="A229" t="str">
            <v>02.2.01.02.01.99</v>
          </cell>
          <cell r="B229" t="str">
            <v>DEV.DİĞER MUALLAK HASARLAR</v>
          </cell>
          <cell r="C229">
            <v>7381570.4400000004</v>
          </cell>
          <cell r="D229">
            <v>4846.4399999999996</v>
          </cell>
          <cell r="E229">
            <v>14220.72</v>
          </cell>
          <cell r="F229">
            <v>0</v>
          </cell>
          <cell r="G229">
            <v>0</v>
          </cell>
          <cell r="H229">
            <v>181326.47</v>
          </cell>
          <cell r="I229">
            <v>0</v>
          </cell>
          <cell r="J229">
            <v>0</v>
          </cell>
          <cell r="K229">
            <v>2176.1</v>
          </cell>
          <cell r="L229">
            <v>0</v>
          </cell>
          <cell r="M229">
            <v>0</v>
          </cell>
          <cell r="N229">
            <v>7054208.3700000001</v>
          </cell>
          <cell r="O229">
            <v>45236</v>
          </cell>
          <cell r="P229">
            <v>26193.64</v>
          </cell>
          <cell r="Q229">
            <v>9274.7999999999993</v>
          </cell>
          <cell r="R229">
            <v>0</v>
          </cell>
          <cell r="S229">
            <v>0</v>
          </cell>
          <cell r="T229">
            <v>225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8725.51</v>
          </cell>
          <cell r="AB229">
            <v>0</v>
          </cell>
          <cell r="AC229">
            <v>0</v>
          </cell>
          <cell r="AD229">
            <v>0</v>
          </cell>
          <cell r="AE229">
            <v>31000</v>
          </cell>
          <cell r="AF229">
            <v>0</v>
          </cell>
          <cell r="AG229">
            <v>0</v>
          </cell>
          <cell r="AH229">
            <v>0</v>
          </cell>
          <cell r="AI229">
            <v>236</v>
          </cell>
          <cell r="AJ229">
            <v>0</v>
          </cell>
          <cell r="AK229">
            <v>0</v>
          </cell>
          <cell r="AL229">
            <v>1449.98</v>
          </cell>
          <cell r="AM229">
            <v>0</v>
          </cell>
          <cell r="AN229">
            <v>893.5</v>
          </cell>
          <cell r="AO229">
            <v>1321.91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236</v>
          </cell>
          <cell r="AY229">
            <v>0</v>
          </cell>
          <cell r="AZ229">
            <v>0</v>
          </cell>
          <cell r="BA229">
            <v>7381570.4400000004</v>
          </cell>
          <cell r="BB229">
            <v>4846.4399999999996</v>
          </cell>
          <cell r="BC229">
            <v>0</v>
          </cell>
        </row>
        <row r="230">
          <cell r="A230" t="str">
            <v>02.2.01.02.02</v>
          </cell>
          <cell r="B230" t="str">
            <v>DEV RAPORLANMAYAN MUALLAK HAS KARŞ</v>
          </cell>
          <cell r="C230">
            <v>13444905818.830002</v>
          </cell>
          <cell r="D230">
            <v>8695431.1699999999</v>
          </cell>
          <cell r="E230">
            <v>4399166.25</v>
          </cell>
          <cell r="F230">
            <v>0</v>
          </cell>
          <cell r="G230">
            <v>0</v>
          </cell>
          <cell r="H230">
            <v>-2293487.91</v>
          </cell>
          <cell r="I230">
            <v>0</v>
          </cell>
          <cell r="J230">
            <v>0</v>
          </cell>
          <cell r="K230">
            <v>7403005.2300000004</v>
          </cell>
          <cell r="L230">
            <v>0</v>
          </cell>
          <cell r="M230">
            <v>-109673.03</v>
          </cell>
          <cell r="N230">
            <v>13252813217.700001</v>
          </cell>
          <cell r="O230">
            <v>88576484.790000007</v>
          </cell>
          <cell r="P230">
            <v>14898053.9</v>
          </cell>
          <cell r="Q230">
            <v>36019613.75</v>
          </cell>
          <cell r="R230">
            <v>9060069.7599999998</v>
          </cell>
          <cell r="S230">
            <v>0</v>
          </cell>
          <cell r="T230">
            <v>157438.65</v>
          </cell>
          <cell r="U230">
            <v>154787.51</v>
          </cell>
          <cell r="V230">
            <v>0</v>
          </cell>
          <cell r="W230">
            <v>0</v>
          </cell>
          <cell r="X230">
            <v>301760.49</v>
          </cell>
          <cell r="Y230">
            <v>0</v>
          </cell>
          <cell r="Z230">
            <v>0</v>
          </cell>
          <cell r="AA230">
            <v>-5111100.74</v>
          </cell>
          <cell r="AB230">
            <v>0</v>
          </cell>
          <cell r="AC230">
            <v>207295.81</v>
          </cell>
          <cell r="AD230">
            <v>0</v>
          </cell>
          <cell r="AE230">
            <v>-72518.710000000006</v>
          </cell>
          <cell r="AF230">
            <v>8592579.4600000009</v>
          </cell>
          <cell r="AG230">
            <v>813711.5</v>
          </cell>
          <cell r="AH230">
            <v>33837.050000000003</v>
          </cell>
          <cell r="AI230">
            <v>-1095588.75</v>
          </cell>
          <cell r="AJ230">
            <v>0</v>
          </cell>
          <cell r="AK230">
            <v>0</v>
          </cell>
          <cell r="AL230">
            <v>4728404.6900000004</v>
          </cell>
          <cell r="AM230">
            <v>262073.79</v>
          </cell>
          <cell r="AN230">
            <v>1429667.8</v>
          </cell>
          <cell r="AO230">
            <v>965126.79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12842435.869999999</v>
          </cell>
          <cell r="AX230">
            <v>1234026.01</v>
          </cell>
          <cell r="AY230">
            <v>0</v>
          </cell>
          <cell r="AZ230">
            <v>0</v>
          </cell>
          <cell r="BA230">
            <v>13444905818.830002</v>
          </cell>
          <cell r="BB230">
            <v>18135559.180000003</v>
          </cell>
          <cell r="BC230">
            <v>0</v>
          </cell>
        </row>
        <row r="231">
          <cell r="A231" t="str">
            <v>02.2.01.02.03</v>
          </cell>
          <cell r="B231" t="str">
            <v>DEV MUALLAK HAS KARŞ YETERLİLİK FARKI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A232" t="str">
            <v>02.2.01.02.50</v>
          </cell>
          <cell r="B232" t="str">
            <v xml:space="preserve">DEV.MUALLAK HASAR İSKONTOSU </v>
          </cell>
          <cell r="C232">
            <v>-6781916488.29</v>
          </cell>
          <cell r="D232">
            <v>-7008874.1299999999</v>
          </cell>
          <cell r="E232">
            <v>-1795734.72</v>
          </cell>
          <cell r="F232">
            <v>0</v>
          </cell>
          <cell r="G232">
            <v>0</v>
          </cell>
          <cell r="H232">
            <v>-827728.23</v>
          </cell>
          <cell r="I232">
            <v>0</v>
          </cell>
          <cell r="J232">
            <v>0</v>
          </cell>
          <cell r="K232">
            <v>-27866920.719999999</v>
          </cell>
          <cell r="L232">
            <v>0</v>
          </cell>
          <cell r="M232">
            <v>41349.26</v>
          </cell>
          <cell r="N232">
            <v>-6623304657.25</v>
          </cell>
          <cell r="O232">
            <v>-29781829.219999999</v>
          </cell>
          <cell r="P232">
            <v>-1958623.36</v>
          </cell>
          <cell r="Q232">
            <v>-31593834.73</v>
          </cell>
          <cell r="R232">
            <v>-5724239.0999999996</v>
          </cell>
          <cell r="S232">
            <v>0</v>
          </cell>
          <cell r="T232">
            <v>-197751.42</v>
          </cell>
          <cell r="U232">
            <v>-829661.63</v>
          </cell>
          <cell r="V232">
            <v>0</v>
          </cell>
          <cell r="W232">
            <v>0</v>
          </cell>
          <cell r="X232">
            <v>-571242.81000000006</v>
          </cell>
          <cell r="Y232">
            <v>0</v>
          </cell>
          <cell r="Z232">
            <v>0</v>
          </cell>
          <cell r="AA232">
            <v>-10485263.390000001</v>
          </cell>
          <cell r="AB232">
            <v>0</v>
          </cell>
          <cell r="AC232">
            <v>-170966.18</v>
          </cell>
          <cell r="AD232">
            <v>0</v>
          </cell>
          <cell r="AE232">
            <v>-551735.04000000004</v>
          </cell>
          <cell r="AF232">
            <v>-6904018.3499999996</v>
          </cell>
          <cell r="AG232">
            <v>-2809785.74</v>
          </cell>
          <cell r="AH232">
            <v>-28982.9</v>
          </cell>
          <cell r="AI232">
            <v>-42029.48</v>
          </cell>
          <cell r="AJ232">
            <v>0</v>
          </cell>
          <cell r="AK232">
            <v>0</v>
          </cell>
          <cell r="AL232">
            <v>-14897310.93</v>
          </cell>
          <cell r="AM232">
            <v>-1424823.35</v>
          </cell>
          <cell r="AN232">
            <v>-6636537.1600000001</v>
          </cell>
          <cell r="AO232">
            <v>-940064.48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-4475883.2300000004</v>
          </cell>
          <cell r="AX232">
            <v>-1129340</v>
          </cell>
          <cell r="AY232">
            <v>0</v>
          </cell>
          <cell r="AZ232">
            <v>0</v>
          </cell>
          <cell r="BA232">
            <v>-6781916488.29</v>
          </cell>
          <cell r="BB232">
            <v>-16751661.120000001</v>
          </cell>
          <cell r="BC232">
            <v>0</v>
          </cell>
        </row>
        <row r="233">
          <cell r="A233" t="str">
            <v>02.2.01.02.97</v>
          </cell>
          <cell r="B233" t="str">
            <v xml:space="preserve">DEV.TIP HAVUZU ALINAN RAPOR MUALLAK HASAR </v>
          </cell>
          <cell r="C233">
            <v>-12333492.189999999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-12333492.189999999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-12333492.189999999</v>
          </cell>
          <cell r="BB233">
            <v>0</v>
          </cell>
          <cell r="BC233">
            <v>0</v>
          </cell>
        </row>
        <row r="234">
          <cell r="A234" t="str">
            <v>02.2.01.02.98</v>
          </cell>
          <cell r="B234" t="str">
            <v xml:space="preserve">DEV.HAVUZ ALINAN RAPOR MUALLAK HASAR </v>
          </cell>
          <cell r="C234">
            <v>1070566420.58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1070566420.58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1070566420.58</v>
          </cell>
          <cell r="BB234">
            <v>0</v>
          </cell>
          <cell r="BC234">
            <v>0</v>
          </cell>
        </row>
        <row r="235">
          <cell r="A235" t="str">
            <v>02.2.02</v>
          </cell>
          <cell r="B235" t="str">
            <v>MUALLAK HAS.REAS PAYI DEGISIMİ</v>
          </cell>
          <cell r="C235">
            <v>-339518230.59000003</v>
          </cell>
          <cell r="D235">
            <v>116195824.92</v>
          </cell>
          <cell r="E235">
            <v>44633991.609999999</v>
          </cell>
          <cell r="F235">
            <v>0</v>
          </cell>
          <cell r="G235">
            <v>0</v>
          </cell>
          <cell r="H235">
            <v>3474807.57</v>
          </cell>
          <cell r="I235">
            <v>0</v>
          </cell>
          <cell r="J235">
            <v>0</v>
          </cell>
          <cell r="K235">
            <v>-17997129.469999999</v>
          </cell>
          <cell r="L235">
            <v>0</v>
          </cell>
          <cell r="M235">
            <v>70209.31</v>
          </cell>
          <cell r="N235">
            <v>-496852548.86000001</v>
          </cell>
          <cell r="O235">
            <v>0</v>
          </cell>
          <cell r="P235">
            <v>-61870.49</v>
          </cell>
          <cell r="Q235">
            <v>18140300.510000002</v>
          </cell>
          <cell r="R235">
            <v>5315137.49</v>
          </cell>
          <cell r="S235">
            <v>0</v>
          </cell>
          <cell r="T235">
            <v>726733.15</v>
          </cell>
          <cell r="U235">
            <v>-230550.81</v>
          </cell>
          <cell r="V235">
            <v>0</v>
          </cell>
          <cell r="W235">
            <v>402565.7</v>
          </cell>
          <cell r="X235">
            <v>13661239.73</v>
          </cell>
          <cell r="Y235">
            <v>0</v>
          </cell>
          <cell r="Z235">
            <v>0</v>
          </cell>
          <cell r="AA235">
            <v>13209517.23</v>
          </cell>
          <cell r="AB235">
            <v>0</v>
          </cell>
          <cell r="AC235">
            <v>2758728.19</v>
          </cell>
          <cell r="AD235">
            <v>0</v>
          </cell>
          <cell r="AE235">
            <v>1626.04</v>
          </cell>
          <cell r="AF235">
            <v>-23914471.34</v>
          </cell>
          <cell r="AG235">
            <v>-16603201.83</v>
          </cell>
          <cell r="AH235">
            <v>-19842.07</v>
          </cell>
          <cell r="AI235">
            <v>3408973.06</v>
          </cell>
          <cell r="AJ235">
            <v>0</v>
          </cell>
          <cell r="AK235">
            <v>0</v>
          </cell>
          <cell r="AL235">
            <v>-19974363.890000001</v>
          </cell>
          <cell r="AM235">
            <v>-1883636.22</v>
          </cell>
          <cell r="AN235">
            <v>16129515.640000001</v>
          </cell>
          <cell r="AO235">
            <v>3901697.08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-4886634.67</v>
          </cell>
          <cell r="AX235">
            <v>875151.83</v>
          </cell>
          <cell r="AY235">
            <v>0</v>
          </cell>
          <cell r="AZ235">
            <v>0</v>
          </cell>
          <cell r="BA235">
            <v>-339518230.59000003</v>
          </cell>
          <cell r="BB235">
            <v>75658309.680000007</v>
          </cell>
          <cell r="BC235">
            <v>0</v>
          </cell>
        </row>
        <row r="236">
          <cell r="A236" t="str">
            <v>02.2.02.01</v>
          </cell>
          <cell r="B236" t="str">
            <v>MUALLAK HASARLAR KARS.REAS PAYI (+)</v>
          </cell>
          <cell r="C236">
            <v>3197491573.8800001</v>
          </cell>
          <cell r="D236">
            <v>147733706.59999999</v>
          </cell>
          <cell r="E236">
            <v>51960548.259999998</v>
          </cell>
          <cell r="F236">
            <v>0</v>
          </cell>
          <cell r="G236">
            <v>0</v>
          </cell>
          <cell r="H236">
            <v>1827715.38</v>
          </cell>
          <cell r="I236">
            <v>0</v>
          </cell>
          <cell r="J236">
            <v>0</v>
          </cell>
          <cell r="K236">
            <v>173275449.75999999</v>
          </cell>
          <cell r="L236">
            <v>0</v>
          </cell>
          <cell r="M236">
            <v>505685.57</v>
          </cell>
          <cell r="N236">
            <v>2619953361.3499999</v>
          </cell>
          <cell r="O236">
            <v>0</v>
          </cell>
          <cell r="P236">
            <v>474743.18</v>
          </cell>
          <cell r="Q236">
            <v>49217129.259999998</v>
          </cell>
          <cell r="R236">
            <v>11320229.939999999</v>
          </cell>
          <cell r="S236">
            <v>0</v>
          </cell>
          <cell r="T236">
            <v>1356312.68</v>
          </cell>
          <cell r="U236">
            <v>1583950.51</v>
          </cell>
          <cell r="V236">
            <v>0</v>
          </cell>
          <cell r="W236">
            <v>402565.7</v>
          </cell>
          <cell r="X236">
            <v>15021728.619999999</v>
          </cell>
          <cell r="Y236">
            <v>0</v>
          </cell>
          <cell r="Z236">
            <v>0</v>
          </cell>
          <cell r="AA236">
            <v>17923482.32</v>
          </cell>
          <cell r="AB236">
            <v>0</v>
          </cell>
          <cell r="AC236">
            <v>2934805.25</v>
          </cell>
          <cell r="AD236">
            <v>0</v>
          </cell>
          <cell r="AE236">
            <v>0</v>
          </cell>
          <cell r="AF236">
            <v>15436980.560000001</v>
          </cell>
          <cell r="AG236">
            <v>1058620.3</v>
          </cell>
          <cell r="AH236">
            <v>72981.64</v>
          </cell>
          <cell r="AI236">
            <v>3839864.48</v>
          </cell>
          <cell r="AJ236">
            <v>0</v>
          </cell>
          <cell r="AK236">
            <v>0</v>
          </cell>
          <cell r="AL236">
            <v>30132430.010000002</v>
          </cell>
          <cell r="AM236">
            <v>3270632.31</v>
          </cell>
          <cell r="AN236">
            <v>40596803.229999997</v>
          </cell>
          <cell r="AO236">
            <v>6492672.2300000004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1090761.1200000001</v>
          </cell>
          <cell r="AX236">
            <v>8413.6200000000008</v>
          </cell>
          <cell r="AY236">
            <v>0</v>
          </cell>
          <cell r="AZ236">
            <v>0</v>
          </cell>
          <cell r="BA236">
            <v>3197491573.8800001</v>
          </cell>
          <cell r="BB236">
            <v>164302289.09999999</v>
          </cell>
          <cell r="BC236">
            <v>0</v>
          </cell>
        </row>
        <row r="237">
          <cell r="A237" t="str">
            <v>02.2.02.01.01</v>
          </cell>
          <cell r="B237" t="str">
            <v xml:space="preserve">TAHAKKUN EDEN MUALLAK HAS.REAS PAYI </v>
          </cell>
          <cell r="C237">
            <v>1806016638.1899998</v>
          </cell>
          <cell r="D237">
            <v>153019487.75</v>
          </cell>
          <cell r="E237">
            <v>52096406.100000001</v>
          </cell>
          <cell r="F237">
            <v>0</v>
          </cell>
          <cell r="G237">
            <v>0</v>
          </cell>
          <cell r="H237">
            <v>835103.52</v>
          </cell>
          <cell r="I237">
            <v>0</v>
          </cell>
          <cell r="J237">
            <v>0</v>
          </cell>
          <cell r="K237">
            <v>163292009.08000001</v>
          </cell>
          <cell r="L237">
            <v>0</v>
          </cell>
          <cell r="M237">
            <v>499667.86</v>
          </cell>
          <cell r="N237">
            <v>1250137133.45</v>
          </cell>
          <cell r="O237">
            <v>0</v>
          </cell>
          <cell r="P237">
            <v>106988.5</v>
          </cell>
          <cell r="Q237">
            <v>39671134.490000002</v>
          </cell>
          <cell r="R237">
            <v>5913932.6200000001</v>
          </cell>
          <cell r="S237">
            <v>0</v>
          </cell>
          <cell r="T237">
            <v>1093376.48</v>
          </cell>
          <cell r="U237">
            <v>1513669.73</v>
          </cell>
          <cell r="V237">
            <v>0</v>
          </cell>
          <cell r="W237">
            <v>344000</v>
          </cell>
          <cell r="X237">
            <v>15809836.5</v>
          </cell>
          <cell r="Y237">
            <v>0</v>
          </cell>
          <cell r="Z237">
            <v>0</v>
          </cell>
          <cell r="AA237">
            <v>23873084.800000001</v>
          </cell>
          <cell r="AB237">
            <v>0</v>
          </cell>
          <cell r="AC237">
            <v>2470000.52</v>
          </cell>
          <cell r="AD237">
            <v>0</v>
          </cell>
          <cell r="AE237">
            <v>0</v>
          </cell>
          <cell r="AF237">
            <v>13423546.59</v>
          </cell>
          <cell r="AG237">
            <v>998153.25</v>
          </cell>
          <cell r="AH237">
            <v>42766</v>
          </cell>
          <cell r="AI237">
            <v>1111820.73</v>
          </cell>
          <cell r="AJ237">
            <v>0</v>
          </cell>
          <cell r="AK237">
            <v>0</v>
          </cell>
          <cell r="AL237">
            <v>21611147.09</v>
          </cell>
          <cell r="AM237">
            <v>3502326.79</v>
          </cell>
          <cell r="AN237">
            <v>50572563.539999999</v>
          </cell>
          <cell r="AO237">
            <v>4078482.8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1806016638.1899998</v>
          </cell>
          <cell r="BB237">
            <v>167483953.59</v>
          </cell>
          <cell r="BC237">
            <v>0</v>
          </cell>
        </row>
        <row r="238">
          <cell r="A238" t="str">
            <v>02.2.02.01.01.01</v>
          </cell>
          <cell r="B238" t="str">
            <v xml:space="preserve">SİGORTALI TAH.EDEN MUALLAK HAS.REAS PAYI </v>
          </cell>
          <cell r="C238">
            <v>511779647.07999998</v>
          </cell>
          <cell r="D238">
            <v>151866570.90000001</v>
          </cell>
          <cell r="E238">
            <v>52096406.100000001</v>
          </cell>
          <cell r="F238">
            <v>0</v>
          </cell>
          <cell r="G238">
            <v>0</v>
          </cell>
          <cell r="H238">
            <v>797423.4</v>
          </cell>
          <cell r="I238">
            <v>0</v>
          </cell>
          <cell r="J238">
            <v>0</v>
          </cell>
          <cell r="K238">
            <v>157417043.09999999</v>
          </cell>
          <cell r="L238">
            <v>0</v>
          </cell>
          <cell r="M238">
            <v>494274.8</v>
          </cell>
          <cell r="N238">
            <v>0</v>
          </cell>
          <cell r="O238">
            <v>0</v>
          </cell>
          <cell r="P238">
            <v>1787.95</v>
          </cell>
          <cell r="Q238">
            <v>16540862.390000001</v>
          </cell>
          <cell r="R238">
            <v>4160260.07</v>
          </cell>
          <cell r="S238">
            <v>0</v>
          </cell>
          <cell r="T238">
            <v>1042417.98</v>
          </cell>
          <cell r="U238">
            <v>1479754.82</v>
          </cell>
          <cell r="V238">
            <v>0</v>
          </cell>
          <cell r="W238">
            <v>344000</v>
          </cell>
          <cell r="X238">
            <v>15809836.5</v>
          </cell>
          <cell r="Y238">
            <v>0</v>
          </cell>
          <cell r="Z238">
            <v>0</v>
          </cell>
          <cell r="AA238">
            <v>23873084.800000001</v>
          </cell>
          <cell r="AB238">
            <v>0</v>
          </cell>
          <cell r="AC238">
            <v>1995768</v>
          </cell>
          <cell r="AD238">
            <v>0</v>
          </cell>
          <cell r="AE238">
            <v>0</v>
          </cell>
          <cell r="AF238">
            <v>7901446.04</v>
          </cell>
          <cell r="AG238">
            <v>973911.81</v>
          </cell>
          <cell r="AH238">
            <v>40000</v>
          </cell>
          <cell r="AI238">
            <v>703516.28</v>
          </cell>
          <cell r="AJ238">
            <v>0</v>
          </cell>
          <cell r="AK238">
            <v>0</v>
          </cell>
          <cell r="AL238">
            <v>20976958.73</v>
          </cell>
          <cell r="AM238">
            <v>3186677.75</v>
          </cell>
          <cell r="AN238">
            <v>46120683.640000001</v>
          </cell>
          <cell r="AO238">
            <v>3956962.02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511779647.07999998</v>
          </cell>
          <cell r="BB238">
            <v>160781928.75</v>
          </cell>
          <cell r="BC238">
            <v>0</v>
          </cell>
        </row>
        <row r="239">
          <cell r="A239" t="str">
            <v>02.2.02.01.01.01.01</v>
          </cell>
          <cell r="B239" t="str">
            <v>EKSEDAN SİGORTALI MUALLAK HAS. KARŞ.</v>
          </cell>
          <cell r="C239">
            <v>200231558.11000001</v>
          </cell>
          <cell r="D239">
            <v>120235256.94</v>
          </cell>
          <cell r="E239">
            <v>13364479.720000001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3204740.94</v>
          </cell>
          <cell r="L239">
            <v>0</v>
          </cell>
          <cell r="M239">
            <v>309516.53000000003</v>
          </cell>
          <cell r="N239">
            <v>0</v>
          </cell>
          <cell r="O239">
            <v>0</v>
          </cell>
          <cell r="P239">
            <v>0</v>
          </cell>
          <cell r="Q239">
            <v>14217614.779999999</v>
          </cell>
          <cell r="R239">
            <v>2308081.2200000002</v>
          </cell>
          <cell r="S239">
            <v>0</v>
          </cell>
          <cell r="T239">
            <v>580019.68000000005</v>
          </cell>
          <cell r="U239">
            <v>987439.22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1375527.88</v>
          </cell>
          <cell r="AG239">
            <v>133688.87</v>
          </cell>
          <cell r="AH239">
            <v>0</v>
          </cell>
          <cell r="AI239">
            <v>516687.41</v>
          </cell>
          <cell r="AJ239">
            <v>0</v>
          </cell>
          <cell r="AK239">
            <v>0</v>
          </cell>
          <cell r="AL239">
            <v>9276596.5099999998</v>
          </cell>
          <cell r="AM239">
            <v>2940295.11</v>
          </cell>
          <cell r="AN239">
            <v>29552868.27</v>
          </cell>
          <cell r="AO239">
            <v>1228745.03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200231558.11000001</v>
          </cell>
          <cell r="BB239">
            <v>121744473.69</v>
          </cell>
          <cell r="BC239">
            <v>0</v>
          </cell>
        </row>
        <row r="240">
          <cell r="A240" t="str">
            <v>02.2.02.01.01.01.02</v>
          </cell>
          <cell r="B240" t="str">
            <v>KOTPAR SİGORTALI MUALLAK HAS KARŞ</v>
          </cell>
          <cell r="C240">
            <v>35278953.960000001</v>
          </cell>
          <cell r="D240">
            <v>10714829.23</v>
          </cell>
          <cell r="E240">
            <v>618108.88</v>
          </cell>
          <cell r="F240">
            <v>0</v>
          </cell>
          <cell r="G240">
            <v>0</v>
          </cell>
          <cell r="H240">
            <v>797423.4</v>
          </cell>
          <cell r="I240">
            <v>0</v>
          </cell>
          <cell r="J240">
            <v>0</v>
          </cell>
          <cell r="K240">
            <v>3046600.74</v>
          </cell>
          <cell r="L240">
            <v>0</v>
          </cell>
          <cell r="M240">
            <v>184758.27</v>
          </cell>
          <cell r="N240">
            <v>0</v>
          </cell>
          <cell r="O240">
            <v>0</v>
          </cell>
          <cell r="P240">
            <v>1787.95</v>
          </cell>
          <cell r="Q240">
            <v>1987696.51</v>
          </cell>
          <cell r="R240">
            <v>561607.85</v>
          </cell>
          <cell r="S240">
            <v>0</v>
          </cell>
          <cell r="T240">
            <v>241756.53</v>
          </cell>
          <cell r="U240">
            <v>349418.59</v>
          </cell>
          <cell r="V240">
            <v>0</v>
          </cell>
          <cell r="W240">
            <v>344000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2681542.66</v>
          </cell>
          <cell r="AG240">
            <v>840222.94</v>
          </cell>
          <cell r="AH240">
            <v>40000</v>
          </cell>
          <cell r="AI240">
            <v>186828.87</v>
          </cell>
          <cell r="AJ240">
            <v>0</v>
          </cell>
          <cell r="AK240">
            <v>0</v>
          </cell>
          <cell r="AL240">
            <v>9467641.3599999994</v>
          </cell>
          <cell r="AM240">
            <v>246382.64</v>
          </cell>
          <cell r="AN240">
            <v>2500386.13</v>
          </cell>
          <cell r="AO240">
            <v>467961.41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35278953.960000001</v>
          </cell>
          <cell r="BB240">
            <v>14276594.83</v>
          </cell>
          <cell r="BC240">
            <v>0</v>
          </cell>
        </row>
        <row r="241">
          <cell r="A241" t="str">
            <v>02.2.02.01.01.01.03</v>
          </cell>
          <cell r="B241" t="str">
            <v>İHTİYARİ SİGORTALI MUALLAK HAS KARŞ</v>
          </cell>
          <cell r="C241">
            <v>252396050.21000001</v>
          </cell>
          <cell r="D241">
            <v>20916484.73</v>
          </cell>
          <cell r="E241">
            <v>38113817.5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151165701.41999999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335551.1</v>
          </cell>
          <cell r="R241">
            <v>1290571</v>
          </cell>
          <cell r="S241">
            <v>0</v>
          </cell>
          <cell r="T241">
            <v>220641.77</v>
          </cell>
          <cell r="U241">
            <v>142897.01</v>
          </cell>
          <cell r="V241">
            <v>0</v>
          </cell>
          <cell r="W241">
            <v>0</v>
          </cell>
          <cell r="X241">
            <v>15809836.5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1995768</v>
          </cell>
          <cell r="AD241">
            <v>0</v>
          </cell>
          <cell r="AE241">
            <v>0</v>
          </cell>
          <cell r="AF241">
            <v>3844375.5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2232720.86</v>
          </cell>
          <cell r="AM241">
            <v>0</v>
          </cell>
          <cell r="AN241">
            <v>14067429.24</v>
          </cell>
          <cell r="AO241">
            <v>2260255.58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252396050.21000001</v>
          </cell>
          <cell r="BB241">
            <v>24760860.23</v>
          </cell>
          <cell r="BC241">
            <v>0</v>
          </cell>
        </row>
        <row r="242">
          <cell r="A242" t="str">
            <v>02.2.02.01.01.01.04</v>
          </cell>
          <cell r="B242" t="str">
            <v xml:space="preserve">XL SİGORTALI MUALLAK HASARLAR KARŞILIĞI 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</row>
        <row r="243">
          <cell r="A243" t="str">
            <v>02.2.02.01.01.01.05</v>
          </cell>
          <cell r="B243" t="str">
            <v>AŞKIN HASAR FAZLASI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</row>
        <row r="244">
          <cell r="A244" t="str">
            <v>02.2.02.01.01.01.97</v>
          </cell>
          <cell r="B244" t="str">
            <v>TIP HAVUZUNA VERİLEN MUALLAK HASAR REAS.PAYI</v>
          </cell>
          <cell r="C244">
            <v>23873084.800000001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23873084.800000001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23873084.800000001</v>
          </cell>
          <cell r="BB244">
            <v>0</v>
          </cell>
          <cell r="BC244">
            <v>0</v>
          </cell>
        </row>
        <row r="245">
          <cell r="A245" t="str">
            <v>02.2.02.01.01.02</v>
          </cell>
          <cell r="B245" t="str">
            <v xml:space="preserve">EKSPER TAH EDEN MUALLAK HAS.REAS PAYI </v>
          </cell>
          <cell r="C245">
            <v>3349654.9</v>
          </cell>
          <cell r="D245">
            <v>435279.74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42191.66</v>
          </cell>
          <cell r="L245">
            <v>0</v>
          </cell>
          <cell r="M245">
            <v>5393.06</v>
          </cell>
          <cell r="N245">
            <v>0</v>
          </cell>
          <cell r="O245">
            <v>0</v>
          </cell>
          <cell r="P245">
            <v>0</v>
          </cell>
          <cell r="Q245">
            <v>5800.5</v>
          </cell>
          <cell r="R245">
            <v>100749.22</v>
          </cell>
          <cell r="S245">
            <v>0</v>
          </cell>
          <cell r="T245">
            <v>50958.5</v>
          </cell>
          <cell r="U245">
            <v>22009.96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135154.06</v>
          </cell>
          <cell r="AG245">
            <v>24241.439999999999</v>
          </cell>
          <cell r="AH245">
            <v>2766</v>
          </cell>
          <cell r="AI245">
            <v>1260</v>
          </cell>
          <cell r="AJ245">
            <v>0</v>
          </cell>
          <cell r="AK245">
            <v>0</v>
          </cell>
          <cell r="AL245">
            <v>612196.27</v>
          </cell>
          <cell r="AM245">
            <v>70880.399999999994</v>
          </cell>
          <cell r="AN245">
            <v>1739845.78</v>
          </cell>
          <cell r="AO245">
            <v>100928.31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3349654.9</v>
          </cell>
          <cell r="BB245">
            <v>597441.24</v>
          </cell>
          <cell r="BC245">
            <v>0</v>
          </cell>
        </row>
        <row r="246">
          <cell r="A246" t="str">
            <v>02.2.02.01.01.02.01</v>
          </cell>
          <cell r="B246" t="str">
            <v xml:space="preserve">EKSEDAN EKSPER MUALLAK HASARLAR KARŞILIĞI </v>
          </cell>
          <cell r="C246">
            <v>805988.03</v>
          </cell>
          <cell r="D246">
            <v>187419.61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2397.64</v>
          </cell>
          <cell r="N246">
            <v>0</v>
          </cell>
          <cell r="O246">
            <v>0</v>
          </cell>
          <cell r="P246">
            <v>0</v>
          </cell>
          <cell r="Q246">
            <v>5201</v>
          </cell>
          <cell r="R246">
            <v>79580.639999999999</v>
          </cell>
          <cell r="S246">
            <v>0</v>
          </cell>
          <cell r="T246">
            <v>28980.9</v>
          </cell>
          <cell r="U246">
            <v>12843.1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28717</v>
          </cell>
          <cell r="AG246">
            <v>15367.04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186321.6</v>
          </cell>
          <cell r="AM246">
            <v>65481.69</v>
          </cell>
          <cell r="AN246">
            <v>146256.25</v>
          </cell>
          <cell r="AO246">
            <v>47421.56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805988.03</v>
          </cell>
          <cell r="BB246">
            <v>231503.65</v>
          </cell>
          <cell r="BC246">
            <v>0</v>
          </cell>
        </row>
        <row r="247">
          <cell r="A247" t="str">
            <v>02.2.02.01.01.02.02</v>
          </cell>
          <cell r="B247" t="str">
            <v xml:space="preserve">KOTPAR EKSPER MUALLAK HASARLAR KARŞILIĞI </v>
          </cell>
          <cell r="C247">
            <v>789308.33999999985</v>
          </cell>
          <cell r="D247">
            <v>155617.95000000001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40116.639999999999</v>
          </cell>
          <cell r="L247">
            <v>0</v>
          </cell>
          <cell r="M247">
            <v>2995.42</v>
          </cell>
          <cell r="N247">
            <v>0</v>
          </cell>
          <cell r="O247">
            <v>0</v>
          </cell>
          <cell r="P247">
            <v>0</v>
          </cell>
          <cell r="Q247">
            <v>599.5</v>
          </cell>
          <cell r="R247">
            <v>21168.58</v>
          </cell>
          <cell r="S247">
            <v>0</v>
          </cell>
          <cell r="T247">
            <v>11370.58</v>
          </cell>
          <cell r="U247">
            <v>8585.23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106437.06</v>
          </cell>
          <cell r="AG247">
            <v>8041.36</v>
          </cell>
          <cell r="AH247">
            <v>2766</v>
          </cell>
          <cell r="AI247">
            <v>1260</v>
          </cell>
          <cell r="AJ247">
            <v>0</v>
          </cell>
          <cell r="AK247">
            <v>0</v>
          </cell>
          <cell r="AL247">
            <v>356175.12</v>
          </cell>
          <cell r="AM247">
            <v>5398.71</v>
          </cell>
          <cell r="AN247">
            <v>19592.34</v>
          </cell>
          <cell r="AO247">
            <v>49183.85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789308.33999999985</v>
          </cell>
          <cell r="BB247">
            <v>272862.37</v>
          </cell>
          <cell r="BC247">
            <v>0</v>
          </cell>
        </row>
        <row r="248">
          <cell r="A248" t="str">
            <v>02.2.02.01.01.02.03</v>
          </cell>
          <cell r="B248" t="str">
            <v xml:space="preserve">İHTİYARİ EKSPER MUALLAK HASARLAR KARŞILIĞI </v>
          </cell>
          <cell r="C248">
            <v>1754358.5299999998</v>
          </cell>
          <cell r="D248">
            <v>92242.18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2075.02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10607.02</v>
          </cell>
          <cell r="U248">
            <v>581.63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833.04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69699.55</v>
          </cell>
          <cell r="AM248">
            <v>0</v>
          </cell>
          <cell r="AN248">
            <v>1573997.19</v>
          </cell>
          <cell r="AO248">
            <v>4322.8999999999996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1754358.5299999998</v>
          </cell>
          <cell r="BB248">
            <v>93075.219999999987</v>
          </cell>
          <cell r="BC248">
            <v>0</v>
          </cell>
        </row>
        <row r="249">
          <cell r="A249" t="str">
            <v>02.2.02.01.01.02.04</v>
          </cell>
          <cell r="B249" t="str">
            <v xml:space="preserve">XL EKSPER MUALLAK HASARLAR KARŞILIĞI 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</row>
        <row r="250">
          <cell r="A250" t="str">
            <v>02.2.02.01.01.02.05</v>
          </cell>
          <cell r="B250" t="str">
            <v>AŞKIN HASAR FAZLASI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</row>
        <row r="251">
          <cell r="A251" t="str">
            <v>02.2.02.01.01.03</v>
          </cell>
          <cell r="B251" t="str">
            <v xml:space="preserve">DAVALI DOSYALAR MUALLAK HAS.REAS PAYI </v>
          </cell>
          <cell r="C251">
            <v>43407200.400000006</v>
          </cell>
          <cell r="D251">
            <v>841215.92</v>
          </cell>
          <cell r="E251">
            <v>0</v>
          </cell>
          <cell r="F251">
            <v>0</v>
          </cell>
          <cell r="G251">
            <v>0</v>
          </cell>
          <cell r="H251">
            <v>286.86</v>
          </cell>
          <cell r="I251">
            <v>0</v>
          </cell>
          <cell r="J251">
            <v>0</v>
          </cell>
          <cell r="K251">
            <v>6254407.0199999996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127834.03</v>
          </cell>
          <cell r="Q251">
            <v>26698905.16</v>
          </cell>
          <cell r="R251">
            <v>1939898.86</v>
          </cell>
          <cell r="S251">
            <v>0</v>
          </cell>
          <cell r="T251">
            <v>0</v>
          </cell>
          <cell r="U251">
            <v>8005.7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555343.23</v>
          </cell>
          <cell r="AD251">
            <v>0</v>
          </cell>
          <cell r="AE251">
            <v>0</v>
          </cell>
          <cell r="AF251">
            <v>3191617.05</v>
          </cell>
          <cell r="AG251">
            <v>0</v>
          </cell>
          <cell r="AH251">
            <v>0</v>
          </cell>
          <cell r="AI251">
            <v>476581.4</v>
          </cell>
          <cell r="AJ251">
            <v>0</v>
          </cell>
          <cell r="AK251">
            <v>0</v>
          </cell>
          <cell r="AL251">
            <v>23407.96</v>
          </cell>
          <cell r="AM251">
            <v>286787.84999999998</v>
          </cell>
          <cell r="AN251">
            <v>2984756.77</v>
          </cell>
          <cell r="AO251">
            <v>18152.59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43407200.400000006</v>
          </cell>
          <cell r="BB251">
            <v>4032832.9699999997</v>
          </cell>
          <cell r="BC251">
            <v>0</v>
          </cell>
        </row>
        <row r="252">
          <cell r="A252" t="str">
            <v>02.2.02.01.01.03.01</v>
          </cell>
          <cell r="B252" t="str">
            <v xml:space="preserve">EKSEDAN DAVALI DOSYAL MUALLAK HASAR KARŞILIĞI </v>
          </cell>
          <cell r="C252">
            <v>23580907.120000001</v>
          </cell>
          <cell r="D252">
            <v>591955.21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60798.95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15993923.42</v>
          </cell>
          <cell r="R252">
            <v>1716090.36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2009788.68</v>
          </cell>
          <cell r="AG252">
            <v>0</v>
          </cell>
          <cell r="AH252">
            <v>0</v>
          </cell>
          <cell r="AI252">
            <v>237975.2</v>
          </cell>
          <cell r="AJ252">
            <v>0</v>
          </cell>
          <cell r="AK252">
            <v>0</v>
          </cell>
          <cell r="AL252">
            <v>22031.02</v>
          </cell>
          <cell r="AM252">
            <v>171840.05</v>
          </cell>
          <cell r="AN252">
            <v>2759419.44</v>
          </cell>
          <cell r="AO252">
            <v>17084.79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23580907.120000001</v>
          </cell>
          <cell r="BB252">
            <v>2601743.8899999997</v>
          </cell>
          <cell r="BC252">
            <v>0</v>
          </cell>
        </row>
        <row r="253">
          <cell r="A253" t="str">
            <v>02.2.02.01.01.03.02</v>
          </cell>
          <cell r="B253" t="str">
            <v xml:space="preserve">KOTPAR DAVALI DOSYAL MUALLAK HASAR KARŞILIĞI </v>
          </cell>
          <cell r="C253">
            <v>4430396.0100000007</v>
          </cell>
          <cell r="D253">
            <v>180556.24</v>
          </cell>
          <cell r="E253">
            <v>0</v>
          </cell>
          <cell r="F253">
            <v>0</v>
          </cell>
          <cell r="G253">
            <v>0</v>
          </cell>
          <cell r="H253">
            <v>286.86</v>
          </cell>
          <cell r="I253">
            <v>0</v>
          </cell>
          <cell r="J253">
            <v>0</v>
          </cell>
          <cell r="K253">
            <v>147857.46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127834.03</v>
          </cell>
          <cell r="Q253">
            <v>1978882.78</v>
          </cell>
          <cell r="R253">
            <v>223808.5</v>
          </cell>
          <cell r="S253">
            <v>0</v>
          </cell>
          <cell r="T253">
            <v>0</v>
          </cell>
          <cell r="U253">
            <v>8005.7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1181828.3700000001</v>
          </cell>
          <cell r="AG253">
            <v>0</v>
          </cell>
          <cell r="AH253">
            <v>0</v>
          </cell>
          <cell r="AI253">
            <v>238606.2</v>
          </cell>
          <cell r="AJ253">
            <v>0</v>
          </cell>
          <cell r="AK253">
            <v>0</v>
          </cell>
          <cell r="AL253">
            <v>1376.94</v>
          </cell>
          <cell r="AM253">
            <v>114947.8</v>
          </cell>
          <cell r="AN253">
            <v>225337.33</v>
          </cell>
          <cell r="AO253">
            <v>1067.8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4430396.0100000007</v>
          </cell>
          <cell r="BB253">
            <v>1362384.61</v>
          </cell>
          <cell r="BC253">
            <v>0</v>
          </cell>
        </row>
        <row r="254">
          <cell r="A254" t="str">
            <v>02.2.02.01.01.03.03</v>
          </cell>
          <cell r="B254" t="str">
            <v xml:space="preserve">İHTİYARİ DAVALI DOSYAL MUALLAK HASAR KARŞILIĞI </v>
          </cell>
          <cell r="C254">
            <v>15395897.270000001</v>
          </cell>
          <cell r="D254">
            <v>68704.47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6045750.6100000003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8726098.9600000009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555343.23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15395897.270000001</v>
          </cell>
          <cell r="BB254">
            <v>68704.47</v>
          </cell>
          <cell r="BC254">
            <v>0</v>
          </cell>
        </row>
        <row r="255">
          <cell r="A255" t="str">
            <v>02.2.02.01.01.03.04</v>
          </cell>
          <cell r="B255" t="str">
            <v xml:space="preserve">XL DAVALI DOSYAL MUALLAK HASAR KARŞILIĞI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</row>
        <row r="256">
          <cell r="A256" t="str">
            <v>02.2.02.01.01.03.05</v>
          </cell>
          <cell r="B256" t="str">
            <v>AŞKIN HASAR FAZLASI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</row>
        <row r="257">
          <cell r="A257" t="str">
            <v>02.2.02.01.01.90</v>
          </cell>
          <cell r="B257" t="str">
            <v>DAVA SÜRECİNDE ELDE ED.GELİRLER(-) RE</v>
          </cell>
          <cell r="C257">
            <v>-5581812.0899999999</v>
          </cell>
          <cell r="D257">
            <v>-125873.35</v>
          </cell>
          <cell r="E257">
            <v>0</v>
          </cell>
          <cell r="F257">
            <v>0</v>
          </cell>
          <cell r="G257">
            <v>0</v>
          </cell>
          <cell r="H257">
            <v>-43.03</v>
          </cell>
          <cell r="I257">
            <v>0</v>
          </cell>
          <cell r="J257">
            <v>0</v>
          </cell>
          <cell r="K257">
            <v>-455160.9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-24715.9</v>
          </cell>
          <cell r="Q257">
            <v>-3582025.84</v>
          </cell>
          <cell r="R257">
            <v>-287101.28000000003</v>
          </cell>
          <cell r="S257">
            <v>0</v>
          </cell>
          <cell r="T257">
            <v>0</v>
          </cell>
          <cell r="U257">
            <v>-1191.8599999999999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-81110.710000000006</v>
          </cell>
          <cell r="AD257">
            <v>0</v>
          </cell>
          <cell r="AE257">
            <v>0</v>
          </cell>
          <cell r="AF257">
            <v>-464510.47</v>
          </cell>
          <cell r="AG257">
            <v>0</v>
          </cell>
          <cell r="AH257">
            <v>0</v>
          </cell>
          <cell r="AI257">
            <v>-69749.350000000006</v>
          </cell>
          <cell r="AJ257">
            <v>0</v>
          </cell>
          <cell r="AK257">
            <v>0</v>
          </cell>
          <cell r="AL257">
            <v>-3481.44</v>
          </cell>
          <cell r="AM257">
            <v>-42019.21</v>
          </cell>
          <cell r="AN257">
            <v>-442135.6</v>
          </cell>
          <cell r="AO257">
            <v>-2693.15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-5581812.0899999999</v>
          </cell>
          <cell r="BB257">
            <v>-590383.81999999995</v>
          </cell>
          <cell r="BC257">
            <v>0</v>
          </cell>
        </row>
        <row r="258">
          <cell r="A258" t="str">
            <v>02.2.02.01.01.98</v>
          </cell>
          <cell r="B258" t="str">
            <v>HAVUZA VERİLEN MUALLAK HASAR REAS.PAYI</v>
          </cell>
          <cell r="C258">
            <v>1250137133.45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1250137133.45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1250137133.45</v>
          </cell>
          <cell r="BB258">
            <v>0</v>
          </cell>
          <cell r="BC258">
            <v>0</v>
          </cell>
        </row>
        <row r="259">
          <cell r="A259" t="str">
            <v>02.2.02.01.01.99</v>
          </cell>
          <cell r="B259" t="str">
            <v>DİĞER MUALLAK HASAR REAS PAYI.</v>
          </cell>
          <cell r="C259">
            <v>2924814.4499999997</v>
          </cell>
          <cell r="D259">
            <v>2294.54</v>
          </cell>
          <cell r="E259">
            <v>0</v>
          </cell>
          <cell r="F259">
            <v>0</v>
          </cell>
          <cell r="G259">
            <v>0</v>
          </cell>
          <cell r="H259">
            <v>37436.29</v>
          </cell>
          <cell r="I259">
            <v>0</v>
          </cell>
          <cell r="J259">
            <v>0</v>
          </cell>
          <cell r="K259">
            <v>33528.199999999997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2082.42</v>
          </cell>
          <cell r="Q259">
            <v>7592.28</v>
          </cell>
          <cell r="R259">
            <v>125.75</v>
          </cell>
          <cell r="S259">
            <v>0</v>
          </cell>
          <cell r="T259">
            <v>0</v>
          </cell>
          <cell r="U259">
            <v>5091.1099999999997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2659839.91</v>
          </cell>
          <cell r="AG259">
            <v>0</v>
          </cell>
          <cell r="AH259">
            <v>0</v>
          </cell>
          <cell r="AI259">
            <v>212.4</v>
          </cell>
          <cell r="AJ259">
            <v>0</v>
          </cell>
          <cell r="AK259">
            <v>0</v>
          </cell>
          <cell r="AL259">
            <v>2065.5700000000002</v>
          </cell>
          <cell r="AM259">
            <v>0</v>
          </cell>
          <cell r="AN259">
            <v>169412.95</v>
          </cell>
          <cell r="AO259">
            <v>5133.03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2924814.4499999997</v>
          </cell>
          <cell r="BB259">
            <v>2662134.4500000002</v>
          </cell>
          <cell r="BC259">
            <v>0</v>
          </cell>
        </row>
        <row r="260">
          <cell r="A260" t="str">
            <v>02.2.02.01.01.99.01</v>
          </cell>
          <cell r="B260" t="str">
            <v>EKSEDAN</v>
          </cell>
          <cell r="C260">
            <v>14777.25</v>
          </cell>
          <cell r="D260">
            <v>0.22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5992.71</v>
          </cell>
          <cell r="R260">
            <v>83.83</v>
          </cell>
          <cell r="S260">
            <v>0</v>
          </cell>
          <cell r="T260">
            <v>0</v>
          </cell>
          <cell r="U260">
            <v>2031.7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188.8</v>
          </cell>
          <cell r="AJ260">
            <v>0</v>
          </cell>
          <cell r="AK260">
            <v>0</v>
          </cell>
          <cell r="AL260">
            <v>1454.76</v>
          </cell>
          <cell r="AM260">
            <v>0</v>
          </cell>
          <cell r="AN260">
            <v>1362.94</v>
          </cell>
          <cell r="AO260">
            <v>3662.29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14777.25</v>
          </cell>
          <cell r="BB260">
            <v>0.22</v>
          </cell>
          <cell r="BC260">
            <v>0</v>
          </cell>
        </row>
        <row r="261">
          <cell r="A261" t="str">
            <v>02.2.02.01.01.99.02</v>
          </cell>
          <cell r="B261" t="str">
            <v>KOTPAR</v>
          </cell>
          <cell r="C261">
            <v>78186.99000000002</v>
          </cell>
          <cell r="D261">
            <v>2294.3200000000002</v>
          </cell>
          <cell r="E261">
            <v>0</v>
          </cell>
          <cell r="F261">
            <v>0</v>
          </cell>
          <cell r="G261">
            <v>0</v>
          </cell>
          <cell r="H261">
            <v>37436.29</v>
          </cell>
          <cell r="I261">
            <v>0</v>
          </cell>
          <cell r="J261">
            <v>0</v>
          </cell>
          <cell r="K261">
            <v>33371.4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2082.42</v>
          </cell>
          <cell r="Q261">
            <v>1422.57</v>
          </cell>
          <cell r="R261">
            <v>41.92</v>
          </cell>
          <cell r="S261">
            <v>0</v>
          </cell>
          <cell r="T261">
            <v>0</v>
          </cell>
          <cell r="U261">
            <v>115.08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23.6</v>
          </cell>
          <cell r="AJ261">
            <v>0</v>
          </cell>
          <cell r="AK261">
            <v>0</v>
          </cell>
          <cell r="AL261">
            <v>534.54999999999995</v>
          </cell>
          <cell r="AM261">
            <v>0</v>
          </cell>
          <cell r="AN261">
            <v>98.43</v>
          </cell>
          <cell r="AO261">
            <v>766.41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78186.99000000002</v>
          </cell>
          <cell r="BB261">
            <v>2294.3200000000002</v>
          </cell>
          <cell r="BC261">
            <v>0</v>
          </cell>
        </row>
        <row r="262">
          <cell r="A262" t="str">
            <v>02.2.02.01.01.99.03</v>
          </cell>
          <cell r="B262" t="str">
            <v>İHTİYARİ</v>
          </cell>
          <cell r="C262">
            <v>4578.6600000000008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156.80000000000001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177</v>
          </cell>
          <cell r="R262">
            <v>0</v>
          </cell>
          <cell r="S262">
            <v>0</v>
          </cell>
          <cell r="T262">
            <v>0</v>
          </cell>
          <cell r="U262">
            <v>2944.33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76.260000000000005</v>
          </cell>
          <cell r="AM262">
            <v>0</v>
          </cell>
          <cell r="AN262">
            <v>519.94000000000005</v>
          </cell>
          <cell r="AO262">
            <v>704.33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4578.6600000000008</v>
          </cell>
          <cell r="BB262">
            <v>0</v>
          </cell>
          <cell r="BC262">
            <v>0</v>
          </cell>
        </row>
        <row r="263">
          <cell r="A263" t="str">
            <v>02.2.02.01.01.99.04</v>
          </cell>
          <cell r="B263" t="str">
            <v>İHTİYARİ XOL</v>
          </cell>
          <cell r="C263">
            <v>2827271.5500000003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2659839.91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167431.64000000001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2827271.5500000003</v>
          </cell>
          <cell r="BB263">
            <v>2659839.91</v>
          </cell>
          <cell r="BC263">
            <v>0</v>
          </cell>
        </row>
        <row r="264">
          <cell r="A264" t="str">
            <v>02.2.02.01.01.99.05</v>
          </cell>
          <cell r="B264" t="str">
            <v>AŞKIN HASAR FAZLASI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</row>
        <row r="265">
          <cell r="A265" t="str">
            <v>02.2.02.01.02</v>
          </cell>
          <cell r="B265" t="str">
            <v xml:space="preserve">RAPORLANMAYAN MUALLAK HAS.REAS PAYI </v>
          </cell>
          <cell r="C265">
            <v>3601210892.9900007</v>
          </cell>
          <cell r="D265">
            <v>7966564.8300000001</v>
          </cell>
          <cell r="E265">
            <v>1679074.09</v>
          </cell>
          <cell r="F265">
            <v>0</v>
          </cell>
          <cell r="G265">
            <v>0</v>
          </cell>
          <cell r="H265">
            <v>1038173.18</v>
          </cell>
          <cell r="I265">
            <v>0</v>
          </cell>
          <cell r="J265">
            <v>0</v>
          </cell>
          <cell r="K265">
            <v>3265124.21</v>
          </cell>
          <cell r="L265">
            <v>0</v>
          </cell>
          <cell r="M265">
            <v>103534.2</v>
          </cell>
          <cell r="N265">
            <v>3474673754.4000001</v>
          </cell>
          <cell r="O265">
            <v>0</v>
          </cell>
          <cell r="P265">
            <v>584864.59</v>
          </cell>
          <cell r="Q265">
            <v>41986708.710000001</v>
          </cell>
          <cell r="R265">
            <v>12419120.359999999</v>
          </cell>
          <cell r="S265">
            <v>0</v>
          </cell>
          <cell r="T265">
            <v>772226.67</v>
          </cell>
          <cell r="U265">
            <v>348162.9</v>
          </cell>
          <cell r="V265">
            <v>0</v>
          </cell>
          <cell r="W265">
            <v>320253.81</v>
          </cell>
          <cell r="X265">
            <v>656771.31999999995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2393965.2400000002</v>
          </cell>
          <cell r="AD265">
            <v>0</v>
          </cell>
          <cell r="AE265">
            <v>0</v>
          </cell>
          <cell r="AF265">
            <v>6482444.5999999996</v>
          </cell>
          <cell r="AG265">
            <v>470765.69</v>
          </cell>
          <cell r="AH265">
            <v>40178.03</v>
          </cell>
          <cell r="AI265">
            <v>3034977.73</v>
          </cell>
          <cell r="AJ265">
            <v>0</v>
          </cell>
          <cell r="AK265">
            <v>0</v>
          </cell>
          <cell r="AL265">
            <v>24969231.030000001</v>
          </cell>
          <cell r="AM265">
            <v>869653.95</v>
          </cell>
          <cell r="AN265">
            <v>11141786.24</v>
          </cell>
          <cell r="AO265">
            <v>4702649.04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1281090.78</v>
          </cell>
          <cell r="AX265">
            <v>9817.39</v>
          </cell>
          <cell r="AY265">
            <v>0</v>
          </cell>
          <cell r="AZ265">
            <v>0</v>
          </cell>
          <cell r="BA265">
            <v>3601210892.9900007</v>
          </cell>
          <cell r="BB265">
            <v>14959953.149999999</v>
          </cell>
          <cell r="BC265">
            <v>0</v>
          </cell>
        </row>
        <row r="266">
          <cell r="A266" t="str">
            <v>02.2.02.01.03</v>
          </cell>
          <cell r="B266" t="str">
            <v xml:space="preserve">MUALLAK HAS YETERLİLİK FARKI REAS PAYI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</row>
        <row r="267">
          <cell r="A267" t="str">
            <v>02.2.02.01.03.01</v>
          </cell>
          <cell r="B267" t="str">
            <v xml:space="preserve">EKSEDAN MUALLAK HAS YETERLİLİK FARKI 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A268" t="str">
            <v>02.2.02.01.03.02</v>
          </cell>
          <cell r="B268" t="str">
            <v xml:space="preserve">KOTPAR MUALLAK HASAR YETERLİLİK FARKI 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</row>
        <row r="269">
          <cell r="A269" t="str">
            <v>02.2.02.01.03.03</v>
          </cell>
          <cell r="B269" t="str">
            <v xml:space="preserve">İHTİYARİ MUALLAK HAS.YETERLİLİK FARKI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</row>
        <row r="270">
          <cell r="A270" t="str">
            <v>02.2.02.01.50</v>
          </cell>
          <cell r="B270" t="str">
            <v>MUALLAK HASAR İSKONTOSU REAS.PAYI</v>
          </cell>
          <cell r="C270">
            <v>-2221556611.3600001</v>
          </cell>
          <cell r="D270">
            <v>-13252345.98</v>
          </cell>
          <cell r="E270">
            <v>-1814931.93</v>
          </cell>
          <cell r="F270">
            <v>0</v>
          </cell>
          <cell r="G270">
            <v>0</v>
          </cell>
          <cell r="H270">
            <v>-45561.32</v>
          </cell>
          <cell r="I270">
            <v>0</v>
          </cell>
          <cell r="J270">
            <v>0</v>
          </cell>
          <cell r="K270">
            <v>6718316.4699999997</v>
          </cell>
          <cell r="L270">
            <v>0</v>
          </cell>
          <cell r="M270">
            <v>-97516.49</v>
          </cell>
          <cell r="N270">
            <v>-2104857526.5</v>
          </cell>
          <cell r="O270">
            <v>0</v>
          </cell>
          <cell r="P270">
            <v>-217109.91</v>
          </cell>
          <cell r="Q270">
            <v>-32440713.940000001</v>
          </cell>
          <cell r="R270">
            <v>-7012823.04</v>
          </cell>
          <cell r="S270">
            <v>0</v>
          </cell>
          <cell r="T270">
            <v>-509290.47</v>
          </cell>
          <cell r="U270">
            <v>-277882.12</v>
          </cell>
          <cell r="V270">
            <v>0</v>
          </cell>
          <cell r="W270">
            <v>-261688.11</v>
          </cell>
          <cell r="X270">
            <v>-1444879.2</v>
          </cell>
          <cell r="Y270">
            <v>0</v>
          </cell>
          <cell r="Z270">
            <v>0</v>
          </cell>
          <cell r="AA270">
            <v>-17770256.539999999</v>
          </cell>
          <cell r="AB270">
            <v>0</v>
          </cell>
          <cell r="AC270">
            <v>-1929160.51</v>
          </cell>
          <cell r="AD270">
            <v>0</v>
          </cell>
          <cell r="AE270">
            <v>0</v>
          </cell>
          <cell r="AF270">
            <v>-4469010.63</v>
          </cell>
          <cell r="AG270">
            <v>-410298.64</v>
          </cell>
          <cell r="AH270">
            <v>-9962.39</v>
          </cell>
          <cell r="AI270">
            <v>-306933.98</v>
          </cell>
          <cell r="AJ270">
            <v>0</v>
          </cell>
          <cell r="AK270">
            <v>0</v>
          </cell>
          <cell r="AL270">
            <v>-16447948.109999999</v>
          </cell>
          <cell r="AM270">
            <v>-1101348.43</v>
          </cell>
          <cell r="AN270">
            <v>-21117546.550000001</v>
          </cell>
          <cell r="AO270">
            <v>-2288459.61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-190329.66</v>
          </cell>
          <cell r="AX270">
            <v>-1403.77</v>
          </cell>
          <cell r="AY270">
            <v>0</v>
          </cell>
          <cell r="AZ270">
            <v>0</v>
          </cell>
          <cell r="BA270">
            <v>-2221556611.3600001</v>
          </cell>
          <cell r="BB270">
            <v>-18141617.640000001</v>
          </cell>
          <cell r="BC270">
            <v>0</v>
          </cell>
        </row>
        <row r="271">
          <cell r="A271" t="str">
            <v>02.2.02.01.97</v>
          </cell>
          <cell r="B271" t="str">
            <v>TIP HAVUZUNA VERİLEN</v>
          </cell>
          <cell r="C271">
            <v>11820654.060000001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11820654.060000001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11820654.060000001</v>
          </cell>
          <cell r="BB271">
            <v>0</v>
          </cell>
          <cell r="BC271">
            <v>0</v>
          </cell>
        </row>
        <row r="272">
          <cell r="A272" t="str">
            <v>02.2.02.01.98</v>
          </cell>
          <cell r="B272" t="str">
            <v>HAVUZA VERİLEN RAPORLANMAYAN MUALLAK HASAR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</row>
        <row r="273">
          <cell r="A273" t="str">
            <v>02.2.02.02</v>
          </cell>
          <cell r="B273" t="str">
            <v xml:space="preserve">DEV. MUALLAK HAS.KARS.REAS PAYI </v>
          </cell>
          <cell r="C273">
            <v>-3537009804.4700012</v>
          </cell>
          <cell r="D273">
            <v>-31537881.68</v>
          </cell>
          <cell r="E273">
            <v>-7326556.6500000004</v>
          </cell>
          <cell r="F273">
            <v>0</v>
          </cell>
          <cell r="G273">
            <v>0</v>
          </cell>
          <cell r="H273">
            <v>1647092.19</v>
          </cell>
          <cell r="I273">
            <v>0</v>
          </cell>
          <cell r="J273">
            <v>0</v>
          </cell>
          <cell r="K273">
            <v>-191272579.22999999</v>
          </cell>
          <cell r="L273">
            <v>0</v>
          </cell>
          <cell r="M273">
            <v>-435476.26</v>
          </cell>
          <cell r="N273">
            <v>-3116805910.21</v>
          </cell>
          <cell r="O273">
            <v>0</v>
          </cell>
          <cell r="P273">
            <v>-536613.67000000004</v>
          </cell>
          <cell r="Q273">
            <v>-31076828.75</v>
          </cell>
          <cell r="R273">
            <v>-6005092.4500000002</v>
          </cell>
          <cell r="S273">
            <v>0</v>
          </cell>
          <cell r="T273">
            <v>-629579.53</v>
          </cell>
          <cell r="U273">
            <v>-1814501.32</v>
          </cell>
          <cell r="V273">
            <v>0</v>
          </cell>
          <cell r="W273">
            <v>0</v>
          </cell>
          <cell r="X273">
            <v>-1360488.89</v>
          </cell>
          <cell r="Y273">
            <v>0</v>
          </cell>
          <cell r="Z273">
            <v>0</v>
          </cell>
          <cell r="AA273">
            <v>-4713965.09</v>
          </cell>
          <cell r="AB273">
            <v>0</v>
          </cell>
          <cell r="AC273">
            <v>-176077.06</v>
          </cell>
          <cell r="AD273">
            <v>0</v>
          </cell>
          <cell r="AE273">
            <v>1626.04</v>
          </cell>
          <cell r="AF273">
            <v>-39351451.899999999</v>
          </cell>
          <cell r="AG273">
            <v>-17661822.129999999</v>
          </cell>
          <cell r="AH273">
            <v>-92823.71</v>
          </cell>
          <cell r="AI273">
            <v>-430891.42</v>
          </cell>
          <cell r="AJ273">
            <v>0</v>
          </cell>
          <cell r="AK273">
            <v>0</v>
          </cell>
          <cell r="AL273">
            <v>-50106793.899999999</v>
          </cell>
          <cell r="AM273">
            <v>-5154268.53</v>
          </cell>
          <cell r="AN273">
            <v>-24467287.59</v>
          </cell>
          <cell r="AO273">
            <v>-2590975.15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-5977395.79</v>
          </cell>
          <cell r="AX273">
            <v>866738.21</v>
          </cell>
          <cell r="AY273">
            <v>0</v>
          </cell>
          <cell r="AZ273">
            <v>0</v>
          </cell>
          <cell r="BA273">
            <v>-3537009804.4700012</v>
          </cell>
          <cell r="BB273">
            <v>-88643979.419999987</v>
          </cell>
          <cell r="BC273">
            <v>0</v>
          </cell>
        </row>
        <row r="274">
          <cell r="A274" t="str">
            <v>02.2.02.02.01</v>
          </cell>
          <cell r="B274" t="str">
            <v xml:space="preserve">DEV TAHAKKUN EDEN MUALLAK HAS.REAS PAYI </v>
          </cell>
          <cell r="C274">
            <v>-1119800832.9800003</v>
          </cell>
          <cell r="D274">
            <v>-30670026.739999998</v>
          </cell>
          <cell r="E274">
            <v>-4819911.2699999996</v>
          </cell>
          <cell r="F274">
            <v>0</v>
          </cell>
          <cell r="G274">
            <v>0</v>
          </cell>
          <cell r="H274">
            <v>-622679.93999999994</v>
          </cell>
          <cell r="I274">
            <v>0</v>
          </cell>
          <cell r="J274">
            <v>0</v>
          </cell>
          <cell r="K274">
            <v>-196089618.61000001</v>
          </cell>
          <cell r="L274">
            <v>0</v>
          </cell>
          <cell r="M274">
            <v>-474166.1</v>
          </cell>
          <cell r="N274">
            <v>-685559918.02999997</v>
          </cell>
          <cell r="O274">
            <v>0</v>
          </cell>
          <cell r="P274">
            <v>-277159.99</v>
          </cell>
          <cell r="Q274">
            <v>-27093076.100000001</v>
          </cell>
          <cell r="R274">
            <v>-2971368.71</v>
          </cell>
          <cell r="S274">
            <v>0</v>
          </cell>
          <cell r="T274">
            <v>-649735.52</v>
          </cell>
          <cell r="U274">
            <v>-2019390.87</v>
          </cell>
          <cell r="V274">
            <v>0</v>
          </cell>
          <cell r="W274">
            <v>0</v>
          </cell>
          <cell r="X274">
            <v>-1631630</v>
          </cell>
          <cell r="Y274">
            <v>0</v>
          </cell>
          <cell r="Z274">
            <v>0</v>
          </cell>
          <cell r="AA274">
            <v>-15603762.35</v>
          </cell>
          <cell r="AB274">
            <v>0</v>
          </cell>
          <cell r="AC274">
            <v>-139797.20000000001</v>
          </cell>
          <cell r="AD274">
            <v>0</v>
          </cell>
          <cell r="AE274">
            <v>0</v>
          </cell>
          <cell r="AF274">
            <v>-38778728.420000002</v>
          </cell>
          <cell r="AG274">
            <v>-18559221.23</v>
          </cell>
          <cell r="AH274">
            <v>-89493.19</v>
          </cell>
          <cell r="AI274">
            <v>-1372141.21</v>
          </cell>
          <cell r="AJ274">
            <v>0</v>
          </cell>
          <cell r="AK274">
            <v>0</v>
          </cell>
          <cell r="AL274">
            <v>-54943750.990000002</v>
          </cell>
          <cell r="AM274">
            <v>-5731726.6399999997</v>
          </cell>
          <cell r="AN274">
            <v>-27103307.079999998</v>
          </cell>
          <cell r="AO274">
            <v>-2541788.39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-1314250.72</v>
          </cell>
          <cell r="AX274">
            <v>-744183.68</v>
          </cell>
          <cell r="AY274">
            <v>0</v>
          </cell>
          <cell r="AZ274">
            <v>0</v>
          </cell>
          <cell r="BA274">
            <v>-1119800832.9800003</v>
          </cell>
          <cell r="BB274">
            <v>-88097469.579999998</v>
          </cell>
          <cell r="BC274">
            <v>0</v>
          </cell>
        </row>
        <row r="275">
          <cell r="A275" t="str">
            <v>02.2.02.02.01.01</v>
          </cell>
          <cell r="B275" t="str">
            <v xml:space="preserve">DEV SİGORTALI MUALLAK HASAR KARŞILIĞI REAS PAYI </v>
          </cell>
          <cell r="C275">
            <v>-410713766.97000003</v>
          </cell>
          <cell r="D275">
            <v>-29763510.829999998</v>
          </cell>
          <cell r="E275">
            <v>-4806283.5599999996</v>
          </cell>
          <cell r="F275">
            <v>0</v>
          </cell>
          <cell r="G275">
            <v>0</v>
          </cell>
          <cell r="H275">
            <v>-584008.38</v>
          </cell>
          <cell r="I275">
            <v>0</v>
          </cell>
          <cell r="J275">
            <v>0</v>
          </cell>
          <cell r="K275">
            <v>-195351631.83000001</v>
          </cell>
          <cell r="L275">
            <v>0</v>
          </cell>
          <cell r="M275">
            <v>-472369.5</v>
          </cell>
          <cell r="N275">
            <v>0</v>
          </cell>
          <cell r="O275">
            <v>0</v>
          </cell>
          <cell r="P275">
            <v>0</v>
          </cell>
          <cell r="Q275">
            <v>-13937953.25</v>
          </cell>
          <cell r="R275">
            <v>-2252664.8199999998</v>
          </cell>
          <cell r="S275">
            <v>0</v>
          </cell>
          <cell r="T275">
            <v>-596263.16</v>
          </cell>
          <cell r="U275">
            <v>-1961435.53</v>
          </cell>
          <cell r="V275">
            <v>0</v>
          </cell>
          <cell r="W275">
            <v>0</v>
          </cell>
          <cell r="X275">
            <v>-1631630</v>
          </cell>
          <cell r="Y275">
            <v>0</v>
          </cell>
          <cell r="Z275">
            <v>0</v>
          </cell>
          <cell r="AA275">
            <v>-15603762.35</v>
          </cell>
          <cell r="AB275">
            <v>0</v>
          </cell>
          <cell r="AC275">
            <v>-3180</v>
          </cell>
          <cell r="AD275">
            <v>0</v>
          </cell>
          <cell r="AE275">
            <v>0</v>
          </cell>
          <cell r="AF275">
            <v>-35797094</v>
          </cell>
          <cell r="AG275">
            <v>-18473830.829999998</v>
          </cell>
          <cell r="AH275">
            <v>-85000</v>
          </cell>
          <cell r="AI275">
            <v>-428628.58</v>
          </cell>
          <cell r="AJ275">
            <v>0</v>
          </cell>
          <cell r="AK275">
            <v>0</v>
          </cell>
          <cell r="AL275">
            <v>-54252120.130000003</v>
          </cell>
          <cell r="AM275">
            <v>-5470969.7300000004</v>
          </cell>
          <cell r="AN275">
            <v>-24827934.440000001</v>
          </cell>
          <cell r="AO275">
            <v>-2355297.65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-1314250.72</v>
          </cell>
          <cell r="AX275">
            <v>-743947.68</v>
          </cell>
          <cell r="AY275">
            <v>0</v>
          </cell>
          <cell r="AZ275">
            <v>0</v>
          </cell>
          <cell r="BA275">
            <v>-410713766.97000003</v>
          </cell>
          <cell r="BB275">
            <v>-84119435.659999996</v>
          </cell>
          <cell r="BC275">
            <v>0</v>
          </cell>
        </row>
        <row r="276">
          <cell r="A276" t="str">
            <v>02.2.02.02.01.01.01</v>
          </cell>
          <cell r="B276" t="str">
            <v xml:space="preserve">DEV EKSEDAN SİGORTALI MUALLAK HASAR KARŞILIĞI </v>
          </cell>
          <cell r="C276">
            <v>-126261097.05</v>
          </cell>
          <cell r="D276">
            <v>-15730811.449999999</v>
          </cell>
          <cell r="E276">
            <v>-2429192.48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-611861.25</v>
          </cell>
          <cell r="L276">
            <v>0</v>
          </cell>
          <cell r="M276">
            <v>-294913</v>
          </cell>
          <cell r="N276">
            <v>0</v>
          </cell>
          <cell r="O276">
            <v>0</v>
          </cell>
          <cell r="P276">
            <v>0</v>
          </cell>
          <cell r="Q276">
            <v>-12310795.800000001</v>
          </cell>
          <cell r="R276">
            <v>-1389475.17</v>
          </cell>
          <cell r="S276">
            <v>0</v>
          </cell>
          <cell r="T276">
            <v>-319064.28000000003</v>
          </cell>
          <cell r="U276">
            <v>-446629.07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-7098830.8899999997</v>
          </cell>
          <cell r="AG276">
            <v>-16956912.239999998</v>
          </cell>
          <cell r="AH276">
            <v>0</v>
          </cell>
          <cell r="AI276">
            <v>-345857.12</v>
          </cell>
          <cell r="AJ276">
            <v>0</v>
          </cell>
          <cell r="AK276">
            <v>0</v>
          </cell>
          <cell r="AL276">
            <v>-44932933.350000001</v>
          </cell>
          <cell r="AM276">
            <v>-5088812.17</v>
          </cell>
          <cell r="AN276">
            <v>-17071180.77</v>
          </cell>
          <cell r="AO276">
            <v>-1233828.01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-126261097.05</v>
          </cell>
          <cell r="BB276">
            <v>-39786554.579999998</v>
          </cell>
          <cell r="BC276">
            <v>0</v>
          </cell>
        </row>
        <row r="277">
          <cell r="A277" t="str">
            <v>02.2.02.02.01.01.02</v>
          </cell>
          <cell r="B277" t="str">
            <v xml:space="preserve">DEV.KOTPAR SİGORTALI MUALLAK HASAR KARŞILIĞI </v>
          </cell>
          <cell r="C277">
            <v>-24719820.07</v>
          </cell>
          <cell r="D277">
            <v>-3005019.57</v>
          </cell>
          <cell r="E277">
            <v>-119114.48</v>
          </cell>
          <cell r="F277">
            <v>0</v>
          </cell>
          <cell r="G277">
            <v>0</v>
          </cell>
          <cell r="H277">
            <v>-584008.38</v>
          </cell>
          <cell r="I277">
            <v>0</v>
          </cell>
          <cell r="J277">
            <v>0</v>
          </cell>
          <cell r="K277">
            <v>-3209545.49</v>
          </cell>
          <cell r="L277">
            <v>0</v>
          </cell>
          <cell r="M277">
            <v>-177456.5</v>
          </cell>
          <cell r="N277">
            <v>0</v>
          </cell>
          <cell r="O277">
            <v>0</v>
          </cell>
          <cell r="P277">
            <v>0</v>
          </cell>
          <cell r="Q277">
            <v>-1603899.51</v>
          </cell>
          <cell r="R277">
            <v>-187648.41</v>
          </cell>
          <cell r="S277">
            <v>0</v>
          </cell>
          <cell r="T277">
            <v>-74002.25</v>
          </cell>
          <cell r="U277">
            <v>-1466145.82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-3697641.81</v>
          </cell>
          <cell r="AG277">
            <v>-1110541.1000000001</v>
          </cell>
          <cell r="AH277">
            <v>-85000</v>
          </cell>
          <cell r="AI277">
            <v>-82771.460000000006</v>
          </cell>
          <cell r="AJ277">
            <v>0</v>
          </cell>
          <cell r="AK277">
            <v>0</v>
          </cell>
          <cell r="AL277">
            <v>-5819845.0300000003</v>
          </cell>
          <cell r="AM277">
            <v>-365276.56</v>
          </cell>
          <cell r="AN277">
            <v>-1611155.04</v>
          </cell>
          <cell r="AO277">
            <v>-206497.94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-1314250.72</v>
          </cell>
          <cell r="AX277">
            <v>0</v>
          </cell>
          <cell r="AY277">
            <v>0</v>
          </cell>
          <cell r="AZ277">
            <v>0</v>
          </cell>
          <cell r="BA277">
            <v>-24719820.07</v>
          </cell>
          <cell r="BB277">
            <v>-7898202.4800000004</v>
          </cell>
          <cell r="BC277">
            <v>0</v>
          </cell>
        </row>
        <row r="278">
          <cell r="A278" t="str">
            <v>02.2.02.02.01.01.03</v>
          </cell>
          <cell r="B278" t="str">
            <v xml:space="preserve">DEV İHTİYARİ SİGORTALI MUALLAK HASAR KARŞILIĞI </v>
          </cell>
          <cell r="C278">
            <v>-244129087.5</v>
          </cell>
          <cell r="D278">
            <v>-11027679.810000001</v>
          </cell>
          <cell r="E278">
            <v>-2257976.6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-191530225.09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-23257.94</v>
          </cell>
          <cell r="R278">
            <v>-675541.24</v>
          </cell>
          <cell r="S278">
            <v>0</v>
          </cell>
          <cell r="T278">
            <v>-203196.63</v>
          </cell>
          <cell r="U278">
            <v>-48660.639999999999</v>
          </cell>
          <cell r="V278">
            <v>0</v>
          </cell>
          <cell r="W278">
            <v>0</v>
          </cell>
          <cell r="X278">
            <v>-1631630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-3180</v>
          </cell>
          <cell r="AD278">
            <v>0</v>
          </cell>
          <cell r="AE278">
            <v>0</v>
          </cell>
          <cell r="AF278">
            <v>-25000621.300000001</v>
          </cell>
          <cell r="AG278">
            <v>-406377.49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-3499341.75</v>
          </cell>
          <cell r="AM278">
            <v>-16881</v>
          </cell>
          <cell r="AN278">
            <v>-6145598.6299999999</v>
          </cell>
          <cell r="AO278">
            <v>-914971.7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-743947.68</v>
          </cell>
          <cell r="AY278">
            <v>0</v>
          </cell>
          <cell r="AZ278">
            <v>0</v>
          </cell>
          <cell r="BA278">
            <v>-244129087.5</v>
          </cell>
          <cell r="BB278">
            <v>-36434678.600000001</v>
          </cell>
          <cell r="BC278">
            <v>0</v>
          </cell>
        </row>
        <row r="279">
          <cell r="A279" t="str">
            <v>02.2.02.02.01.01.04</v>
          </cell>
          <cell r="B279" t="str">
            <v xml:space="preserve">DEV XL SİGORTALI MUALLAK HASAR KARŞILIĞI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</row>
        <row r="280">
          <cell r="A280" t="str">
            <v>02.2.02.02.01.01.05</v>
          </cell>
          <cell r="B280" t="str">
            <v>AŞKIN HASAR FAZLASI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</row>
        <row r="281">
          <cell r="A281" t="str">
            <v>02.2.02.02.01.01.97</v>
          </cell>
          <cell r="B281" t="str">
            <v xml:space="preserve">DEV.TIP HAVUZUNA VER.MUALLAK HASAR </v>
          </cell>
          <cell r="C281">
            <v>-15603762.35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-15603762.35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-15603762.35</v>
          </cell>
          <cell r="BB281">
            <v>0</v>
          </cell>
          <cell r="BC281">
            <v>0</v>
          </cell>
        </row>
        <row r="282">
          <cell r="A282" t="str">
            <v>02.2.02.02.01.02</v>
          </cell>
          <cell r="B282" t="str">
            <v xml:space="preserve">DEV EKSPER MUALLAK HASAR KARŞILIĞI REAS PAYI </v>
          </cell>
          <cell r="C282">
            <v>-2295823.48</v>
          </cell>
          <cell r="D282">
            <v>-592880.93999999994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-90544.98</v>
          </cell>
          <cell r="L282">
            <v>0</v>
          </cell>
          <cell r="M282">
            <v>-1796.6</v>
          </cell>
          <cell r="N282">
            <v>0</v>
          </cell>
          <cell r="O282">
            <v>0</v>
          </cell>
          <cell r="P282">
            <v>0</v>
          </cell>
          <cell r="Q282">
            <v>-90</v>
          </cell>
          <cell r="R282">
            <v>-63215.73</v>
          </cell>
          <cell r="S282">
            <v>0</v>
          </cell>
          <cell r="T282">
            <v>-53346.82</v>
          </cell>
          <cell r="U282">
            <v>-44065.2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-262206.27</v>
          </cell>
          <cell r="AG282">
            <v>-85390.399999999994</v>
          </cell>
          <cell r="AH282">
            <v>-4493.1899999999996</v>
          </cell>
          <cell r="AI282">
            <v>0</v>
          </cell>
          <cell r="AJ282">
            <v>0</v>
          </cell>
          <cell r="AK282">
            <v>0</v>
          </cell>
          <cell r="AL282">
            <v>-669074.51</v>
          </cell>
          <cell r="AM282">
            <v>-39547.9</v>
          </cell>
          <cell r="AN282">
            <v>-218640.51</v>
          </cell>
          <cell r="AO282">
            <v>-170530.43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-2295823.48</v>
          </cell>
          <cell r="BB282">
            <v>-944970.79999999993</v>
          </cell>
          <cell r="BC282">
            <v>0</v>
          </cell>
        </row>
        <row r="283">
          <cell r="A283" t="str">
            <v>02.2.02.02.01.02.01</v>
          </cell>
          <cell r="B283" t="str">
            <v xml:space="preserve">DEV.EKSEDAN EKSPER MUALLAK HASAR KARŞILIĞI </v>
          </cell>
          <cell r="C283">
            <v>-1318590.8</v>
          </cell>
          <cell r="D283">
            <v>-283563.89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-15266.48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-80</v>
          </cell>
          <cell r="R283">
            <v>-55136.15</v>
          </cell>
          <cell r="S283">
            <v>0</v>
          </cell>
          <cell r="T283">
            <v>-36087.129999999997</v>
          </cell>
          <cell r="U283">
            <v>-9600.4500000000007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-104898.56</v>
          </cell>
          <cell r="AG283">
            <v>-54370.84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-440363.3</v>
          </cell>
          <cell r="AM283">
            <v>-37134.269999999997</v>
          </cell>
          <cell r="AN283">
            <v>-158402.76</v>
          </cell>
          <cell r="AO283">
            <v>-123686.97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-1318590.8</v>
          </cell>
          <cell r="BB283">
            <v>-442833.29000000004</v>
          </cell>
          <cell r="BC283">
            <v>0</v>
          </cell>
        </row>
        <row r="284">
          <cell r="A284" t="str">
            <v>02.2.02.02.01.02.02</v>
          </cell>
          <cell r="B284" t="str">
            <v xml:space="preserve">DEV KOTPAR EKSPER MUALLAK HASAR KARŞILIĞI </v>
          </cell>
          <cell r="C284">
            <v>-727250.94</v>
          </cell>
          <cell r="D284">
            <v>-255826.76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-68745.94</v>
          </cell>
          <cell r="L284">
            <v>0</v>
          </cell>
          <cell r="M284">
            <v>-1796.6</v>
          </cell>
          <cell r="N284">
            <v>0</v>
          </cell>
          <cell r="O284">
            <v>0</v>
          </cell>
          <cell r="P284">
            <v>0</v>
          </cell>
          <cell r="Q284">
            <v>-10</v>
          </cell>
          <cell r="R284">
            <v>-7863.58</v>
          </cell>
          <cell r="S284">
            <v>0</v>
          </cell>
          <cell r="T284">
            <v>-16587.09</v>
          </cell>
          <cell r="U284">
            <v>-34464.75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-157307.71</v>
          </cell>
          <cell r="AG284">
            <v>-22489.59</v>
          </cell>
          <cell r="AH284">
            <v>-4493.1899999999996</v>
          </cell>
          <cell r="AI284">
            <v>0</v>
          </cell>
          <cell r="AJ284">
            <v>0</v>
          </cell>
          <cell r="AK284">
            <v>0</v>
          </cell>
          <cell r="AL284">
            <v>-119784.83</v>
          </cell>
          <cell r="AM284">
            <v>-2413.63</v>
          </cell>
          <cell r="AN284">
            <v>-18450.72</v>
          </cell>
          <cell r="AO284">
            <v>-17016.55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-727250.94</v>
          </cell>
          <cell r="BB284">
            <v>-440117.25</v>
          </cell>
          <cell r="BC284">
            <v>0</v>
          </cell>
        </row>
        <row r="285">
          <cell r="A285" t="str">
            <v>02.2.02.02.01.02.03</v>
          </cell>
          <cell r="B285" t="str">
            <v xml:space="preserve">DEV İHTİYARİ EKSPER MUALLAK HASAR KARŞILIĞI </v>
          </cell>
          <cell r="C285">
            <v>-249981.74</v>
          </cell>
          <cell r="D285">
            <v>-53490.29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-6532.56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-216</v>
          </cell>
          <cell r="S285">
            <v>0</v>
          </cell>
          <cell r="T285">
            <v>-672.6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-8529.9699999999993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-108926.38</v>
          </cell>
          <cell r="AM285">
            <v>0</v>
          </cell>
          <cell r="AN285">
            <v>-41787.03</v>
          </cell>
          <cell r="AO285">
            <v>-29826.91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-249981.74</v>
          </cell>
          <cell r="BB285">
            <v>-62020.26</v>
          </cell>
          <cell r="BC285">
            <v>0</v>
          </cell>
        </row>
        <row r="286">
          <cell r="A286" t="str">
            <v>02.2.02.02.01.02.04</v>
          </cell>
          <cell r="B286" t="str">
            <v xml:space="preserve">DEV XL EKSPER MUALLAK HASAR KARŞILIĞI 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</row>
        <row r="287">
          <cell r="A287" t="str">
            <v>02.2.02.02.01.02.05</v>
          </cell>
          <cell r="B287" t="str">
            <v>AŞKIN HASAR FAZLASI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</row>
        <row r="288">
          <cell r="A288" t="str">
            <v>02.2.02.02.01.03</v>
          </cell>
          <cell r="B288" t="str">
            <v xml:space="preserve">DEV DAVALIK DOSYA MUALLAK HASAR KARŞILIĞI </v>
          </cell>
          <cell r="C288">
            <v>-21267387.329999998</v>
          </cell>
          <cell r="D288">
            <v>-366000.19</v>
          </cell>
          <cell r="E288">
            <v>0</v>
          </cell>
          <cell r="F288">
            <v>0</v>
          </cell>
          <cell r="G288">
            <v>0</v>
          </cell>
          <cell r="H288">
            <v>-1453.26</v>
          </cell>
          <cell r="I288">
            <v>0</v>
          </cell>
          <cell r="J288">
            <v>0</v>
          </cell>
          <cell r="K288">
            <v>-760298.75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-320342.05</v>
          </cell>
          <cell r="Q288">
            <v>-15467293.550000001</v>
          </cell>
          <cell r="R288">
            <v>-771162.54</v>
          </cell>
          <cell r="S288">
            <v>0</v>
          </cell>
          <cell r="T288">
            <v>0</v>
          </cell>
          <cell r="U288">
            <v>-16341.34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-160726.12</v>
          </cell>
          <cell r="AD288">
            <v>0</v>
          </cell>
          <cell r="AE288">
            <v>0</v>
          </cell>
          <cell r="AF288">
            <v>-67907.73</v>
          </cell>
          <cell r="AG288">
            <v>0</v>
          </cell>
          <cell r="AH288">
            <v>0</v>
          </cell>
          <cell r="AI288">
            <v>-1109764.98</v>
          </cell>
          <cell r="AJ288">
            <v>0</v>
          </cell>
          <cell r="AK288">
            <v>0</v>
          </cell>
          <cell r="AL288">
            <v>-24925.79</v>
          </cell>
          <cell r="AM288">
            <v>-260245.9</v>
          </cell>
          <cell r="AN288">
            <v>-1923562.98</v>
          </cell>
          <cell r="AO288">
            <v>-17362.150000000001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-21267387.329999998</v>
          </cell>
          <cell r="BB288">
            <v>-433907.92</v>
          </cell>
          <cell r="BC288">
            <v>0</v>
          </cell>
        </row>
        <row r="289">
          <cell r="A289" t="str">
            <v>02.2.02.02.01.03.01</v>
          </cell>
          <cell r="B289" t="str">
            <v>DEV EKSEDAN DAVALI DOSYA MUALLAK HASAR KARŞILIĞI</v>
          </cell>
          <cell r="C289">
            <v>-16154164.000000002</v>
          </cell>
          <cell r="D289">
            <v>-206040.86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-54560.77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-12434171.640000001</v>
          </cell>
          <cell r="R289">
            <v>-699233.52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-840478.69</v>
          </cell>
          <cell r="AJ289">
            <v>0</v>
          </cell>
          <cell r="AK289">
            <v>0</v>
          </cell>
          <cell r="AL289">
            <v>-23459.56</v>
          </cell>
          <cell r="AM289">
            <v>-156258.89000000001</v>
          </cell>
          <cell r="AN289">
            <v>-1723619.22</v>
          </cell>
          <cell r="AO289">
            <v>-16340.85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-16154164.000000002</v>
          </cell>
          <cell r="BB289">
            <v>-206040.86</v>
          </cell>
          <cell r="BC289">
            <v>0</v>
          </cell>
        </row>
        <row r="290">
          <cell r="A290" t="str">
            <v>02.2.02.02.01.03.02</v>
          </cell>
          <cell r="B290" t="str">
            <v xml:space="preserve">DEV KOTPAR DAVALI DOSYA MUALLAK HASAR KARŞILIĞI </v>
          </cell>
          <cell r="C290">
            <v>-3469670.1299999994</v>
          </cell>
          <cell r="D290">
            <v>-159959.32999999999</v>
          </cell>
          <cell r="E290">
            <v>0</v>
          </cell>
          <cell r="F290">
            <v>0</v>
          </cell>
          <cell r="G290">
            <v>0</v>
          </cell>
          <cell r="H290">
            <v>-1453.26</v>
          </cell>
          <cell r="I290">
            <v>0</v>
          </cell>
          <cell r="J290">
            <v>0</v>
          </cell>
          <cell r="K290">
            <v>-705737.98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-320342.05</v>
          </cell>
          <cell r="Q290">
            <v>-1556931.91</v>
          </cell>
          <cell r="R290">
            <v>-71929.02</v>
          </cell>
          <cell r="S290">
            <v>0</v>
          </cell>
          <cell r="T290">
            <v>0</v>
          </cell>
          <cell r="U290">
            <v>-16341.34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-67907.73</v>
          </cell>
          <cell r="AG290">
            <v>0</v>
          </cell>
          <cell r="AH290">
            <v>0</v>
          </cell>
          <cell r="AI290">
            <v>-269286.28999999998</v>
          </cell>
          <cell r="AJ290">
            <v>0</v>
          </cell>
          <cell r="AK290">
            <v>0</v>
          </cell>
          <cell r="AL290">
            <v>-1466.23</v>
          </cell>
          <cell r="AM290">
            <v>-103987.01</v>
          </cell>
          <cell r="AN290">
            <v>-193306.68</v>
          </cell>
          <cell r="AO290">
            <v>-1021.3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-3469670.1299999994</v>
          </cell>
          <cell r="BB290">
            <v>-227867.06</v>
          </cell>
          <cell r="BC290">
            <v>0</v>
          </cell>
        </row>
        <row r="291">
          <cell r="A291" t="str">
            <v>02.2.02.02.01.03.03</v>
          </cell>
          <cell r="B291" t="str">
            <v xml:space="preserve">DEV İHTİYARİ DAVALI DOSYA MUALLAK HASAR KARŞILIĞI </v>
          </cell>
          <cell r="C291">
            <v>-1643553.2000000002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-1476190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-160726.12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-6637.08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-1643553.2000000002</v>
          </cell>
          <cell r="BB291">
            <v>0</v>
          </cell>
          <cell r="BC291">
            <v>0</v>
          </cell>
        </row>
        <row r="292">
          <cell r="A292" t="str">
            <v>02.2.02.02.01.03.04</v>
          </cell>
          <cell r="B292" t="str">
            <v xml:space="preserve">DEV XL DAVALI DOSYA MUALLAK HASAR KARŞILIĞI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</row>
        <row r="293">
          <cell r="A293" t="str">
            <v>02.2.02.02.01.03.05</v>
          </cell>
          <cell r="B293" t="str">
            <v>AŞKIN HASAR FAZLASI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</row>
        <row r="294">
          <cell r="A294" t="str">
            <v>02.2.02.02.01.90</v>
          </cell>
          <cell r="B294" t="str">
            <v xml:space="preserve">DEV.DAVA SÜRECİNDE ELDE ED.GELİRLER(-) </v>
          </cell>
          <cell r="C294">
            <v>3190108.1100000003</v>
          </cell>
          <cell r="D294">
            <v>54900.03</v>
          </cell>
          <cell r="E294">
            <v>0</v>
          </cell>
          <cell r="F294">
            <v>0</v>
          </cell>
          <cell r="G294">
            <v>0</v>
          </cell>
          <cell r="H294">
            <v>217.99</v>
          </cell>
          <cell r="I294">
            <v>0</v>
          </cell>
          <cell r="J294">
            <v>0</v>
          </cell>
          <cell r="K294">
            <v>114044.81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48051.31</v>
          </cell>
          <cell r="Q294">
            <v>2320094.0299999998</v>
          </cell>
          <cell r="R294">
            <v>115674.38</v>
          </cell>
          <cell r="S294">
            <v>0</v>
          </cell>
          <cell r="T294">
            <v>0</v>
          </cell>
          <cell r="U294">
            <v>2451.1999999999998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24108.92</v>
          </cell>
          <cell r="AD294">
            <v>0</v>
          </cell>
          <cell r="AE294">
            <v>0</v>
          </cell>
          <cell r="AF294">
            <v>10186.16</v>
          </cell>
          <cell r="AG294">
            <v>0</v>
          </cell>
          <cell r="AH294">
            <v>0</v>
          </cell>
          <cell r="AI294">
            <v>166464.75</v>
          </cell>
          <cell r="AJ294">
            <v>0</v>
          </cell>
          <cell r="AK294">
            <v>0</v>
          </cell>
          <cell r="AL294">
            <v>3738.87</v>
          </cell>
          <cell r="AM294">
            <v>39036.89</v>
          </cell>
          <cell r="AN294">
            <v>288534.45</v>
          </cell>
          <cell r="AO294">
            <v>2604.3200000000002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3190108.1100000003</v>
          </cell>
          <cell r="BB294">
            <v>65086.19</v>
          </cell>
          <cell r="BC294">
            <v>0</v>
          </cell>
        </row>
        <row r="295">
          <cell r="A295" t="str">
            <v>02.2.02.02.01.98</v>
          </cell>
          <cell r="B295" t="str">
            <v xml:space="preserve">DEV.HAVUZA VER.MUALLAK HASAR </v>
          </cell>
          <cell r="C295">
            <v>-685559918.02999997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-685559918.02999997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-685559918.02999997</v>
          </cell>
          <cell r="BB295">
            <v>0</v>
          </cell>
          <cell r="BC295">
            <v>0</v>
          </cell>
        </row>
        <row r="296">
          <cell r="A296" t="str">
            <v>02.2.02.02.01.99</v>
          </cell>
          <cell r="B296" t="str">
            <v xml:space="preserve">DEV DİĞER MUALLAK HASAR KARŞILIĞI REAS PAYI </v>
          </cell>
          <cell r="C296">
            <v>-3154045.2800000003</v>
          </cell>
          <cell r="D296">
            <v>-2534.81</v>
          </cell>
          <cell r="E296">
            <v>-13627.71</v>
          </cell>
          <cell r="F296">
            <v>0</v>
          </cell>
          <cell r="G296">
            <v>0</v>
          </cell>
          <cell r="H296">
            <v>-37436.29</v>
          </cell>
          <cell r="I296">
            <v>0</v>
          </cell>
          <cell r="J296">
            <v>0</v>
          </cell>
          <cell r="K296">
            <v>-1187.8599999999999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-4869.25</v>
          </cell>
          <cell r="Q296">
            <v>-7833.33</v>
          </cell>
          <cell r="R296">
            <v>0</v>
          </cell>
          <cell r="S296">
            <v>0</v>
          </cell>
          <cell r="T296">
            <v>-125.54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-2661706.58</v>
          </cell>
          <cell r="AG296">
            <v>0</v>
          </cell>
          <cell r="AH296">
            <v>0</v>
          </cell>
          <cell r="AI296">
            <v>-212.4</v>
          </cell>
          <cell r="AJ296">
            <v>0</v>
          </cell>
          <cell r="AK296">
            <v>0</v>
          </cell>
          <cell r="AL296">
            <v>-1369.43</v>
          </cell>
          <cell r="AM296">
            <v>0</v>
          </cell>
          <cell r="AN296">
            <v>-421703.6</v>
          </cell>
          <cell r="AO296">
            <v>-1202.48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-236</v>
          </cell>
          <cell r="AY296">
            <v>0</v>
          </cell>
          <cell r="AZ296">
            <v>0</v>
          </cell>
          <cell r="BA296">
            <v>-3154045.2800000003</v>
          </cell>
          <cell r="BB296">
            <v>-2664241.39</v>
          </cell>
          <cell r="BC296">
            <v>0</v>
          </cell>
        </row>
        <row r="297">
          <cell r="A297" t="str">
            <v>02.2.02.02.01.99.01</v>
          </cell>
          <cell r="B297" t="str">
            <v xml:space="preserve">DEV. EKSEDAN DİĞER MUALLAK HASAR KARŞILIĞI </v>
          </cell>
          <cell r="C297">
            <v>-22826.5</v>
          </cell>
          <cell r="D297">
            <v>-223.19</v>
          </cell>
          <cell r="E297">
            <v>-13034.71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-6215.22</v>
          </cell>
          <cell r="R297">
            <v>0</v>
          </cell>
          <cell r="S297">
            <v>0</v>
          </cell>
          <cell r="T297">
            <v>-26.08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-188.8</v>
          </cell>
          <cell r="AJ297">
            <v>0</v>
          </cell>
          <cell r="AK297">
            <v>0</v>
          </cell>
          <cell r="AL297">
            <v>-1288.8699999999999</v>
          </cell>
          <cell r="AM297">
            <v>0</v>
          </cell>
          <cell r="AN297">
            <v>-766.58</v>
          </cell>
          <cell r="AO297">
            <v>-1083.05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-22826.5</v>
          </cell>
          <cell r="BB297">
            <v>-223.19</v>
          </cell>
          <cell r="BC297">
            <v>0</v>
          </cell>
        </row>
        <row r="298">
          <cell r="A298" t="str">
            <v>02.2.02.02.01.99.02</v>
          </cell>
          <cell r="B298" t="str">
            <v xml:space="preserve">DEV.KOTPAR DİĞER MUALLAK HASAR KARŞILIĞI </v>
          </cell>
          <cell r="C298">
            <v>-45413.21</v>
          </cell>
          <cell r="D298">
            <v>-2311.62</v>
          </cell>
          <cell r="E298">
            <v>-593</v>
          </cell>
          <cell r="F298">
            <v>0</v>
          </cell>
          <cell r="G298">
            <v>0</v>
          </cell>
          <cell r="H298">
            <v>-37436.29</v>
          </cell>
          <cell r="I298">
            <v>0</v>
          </cell>
          <cell r="J298">
            <v>0</v>
          </cell>
          <cell r="K298">
            <v>-988.26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-2256.42</v>
          </cell>
          <cell r="Q298">
            <v>-1441.11</v>
          </cell>
          <cell r="R298">
            <v>0</v>
          </cell>
          <cell r="S298">
            <v>0</v>
          </cell>
          <cell r="T298">
            <v>-99.46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-23.6</v>
          </cell>
          <cell r="AJ298">
            <v>0</v>
          </cell>
          <cell r="AK298">
            <v>0</v>
          </cell>
          <cell r="AL298">
            <v>-80.56</v>
          </cell>
          <cell r="AM298">
            <v>0</v>
          </cell>
          <cell r="AN298">
            <v>-63.45</v>
          </cell>
          <cell r="AO298">
            <v>-119.44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-45413.21</v>
          </cell>
          <cell r="BB298">
            <v>-2311.62</v>
          </cell>
          <cell r="BC298">
            <v>0</v>
          </cell>
        </row>
        <row r="299">
          <cell r="A299" t="str">
            <v>02.2.02.02.01.99.03</v>
          </cell>
          <cell r="B299" t="str">
            <v xml:space="preserve">DEV İHTİYARİ DİĞER MUALLAK HASAR KARŞILIĞI </v>
          </cell>
          <cell r="C299">
            <v>-612.6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-199.6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-177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-236</v>
          </cell>
          <cell r="AY299">
            <v>0</v>
          </cell>
          <cell r="AZ299">
            <v>0</v>
          </cell>
          <cell r="BA299">
            <v>-612.6</v>
          </cell>
          <cell r="BB299">
            <v>0</v>
          </cell>
          <cell r="BC299">
            <v>0</v>
          </cell>
        </row>
        <row r="300">
          <cell r="A300" t="str">
            <v>02.2.02.02.01.99.04</v>
          </cell>
          <cell r="B300" t="str">
            <v xml:space="preserve">DEV XL DİĞER MUALLAK HASAR KARŞILIĞI </v>
          </cell>
          <cell r="C300">
            <v>-3085192.97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-2612.83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-2661706.58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-420873.57</v>
          </cell>
          <cell r="AO300">
            <v>0.01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-3085192.97</v>
          </cell>
          <cell r="BB300">
            <v>-2661706.58</v>
          </cell>
          <cell r="BC300">
            <v>0</v>
          </cell>
        </row>
        <row r="301">
          <cell r="A301" t="str">
            <v>02.2.02.02.01.99.05</v>
          </cell>
          <cell r="B301" t="str">
            <v>AŞKIN HASAR FAZLASI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</row>
        <row r="302">
          <cell r="A302" t="str">
            <v>02.2.02.02.02</v>
          </cell>
          <cell r="B302" t="str">
            <v xml:space="preserve">DEV RAPORLANMAYAN MUALLAK HAS.REAS PAYI </v>
          </cell>
          <cell r="C302">
            <v>-2492297276.8599992</v>
          </cell>
          <cell r="D302">
            <v>-3601397.16</v>
          </cell>
          <cell r="E302">
            <v>-4235621.1900000004</v>
          </cell>
          <cell r="F302">
            <v>0</v>
          </cell>
          <cell r="G302">
            <v>0</v>
          </cell>
          <cell r="H302">
            <v>1434165.64</v>
          </cell>
          <cell r="I302">
            <v>0</v>
          </cell>
          <cell r="J302">
            <v>0</v>
          </cell>
          <cell r="K302">
            <v>-1742607.26</v>
          </cell>
          <cell r="L302">
            <v>0</v>
          </cell>
          <cell r="M302">
            <v>62104.77</v>
          </cell>
          <cell r="N302">
            <v>-2431245992.1799998</v>
          </cell>
          <cell r="O302">
            <v>0</v>
          </cell>
          <cell r="P302">
            <v>-298726.82</v>
          </cell>
          <cell r="Q302">
            <v>-32489419.190000001</v>
          </cell>
          <cell r="R302">
            <v>-8268534.3300000001</v>
          </cell>
          <cell r="S302">
            <v>0</v>
          </cell>
          <cell r="T302">
            <v>-65702.66</v>
          </cell>
          <cell r="U302">
            <v>-53184</v>
          </cell>
          <cell r="V302">
            <v>0</v>
          </cell>
          <cell r="W302">
            <v>0</v>
          </cell>
          <cell r="X302">
            <v>-303617.96000000002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-207140.04</v>
          </cell>
          <cell r="AD302">
            <v>0</v>
          </cell>
          <cell r="AE302">
            <v>672.51</v>
          </cell>
          <cell r="AF302">
            <v>-3211311.49</v>
          </cell>
          <cell r="AG302">
            <v>-339311.03</v>
          </cell>
          <cell r="AH302">
            <v>-9823.89</v>
          </cell>
          <cell r="AI302">
            <v>906475.17</v>
          </cell>
          <cell r="AJ302">
            <v>0</v>
          </cell>
          <cell r="AK302">
            <v>0</v>
          </cell>
          <cell r="AL302">
            <v>-2258755.16</v>
          </cell>
          <cell r="AM302">
            <v>-126212.37</v>
          </cell>
          <cell r="AN302">
            <v>-699493.34</v>
          </cell>
          <cell r="AO302">
            <v>-472035.54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-4917606.17</v>
          </cell>
          <cell r="AX302">
            <v>-154203.17000000001</v>
          </cell>
          <cell r="AY302">
            <v>0</v>
          </cell>
          <cell r="AZ302">
            <v>0</v>
          </cell>
          <cell r="BA302">
            <v>-2492297276.8599992</v>
          </cell>
          <cell r="BB302">
            <v>-7161843.5700000003</v>
          </cell>
          <cell r="BC302">
            <v>0</v>
          </cell>
        </row>
        <row r="303">
          <cell r="A303" t="str">
            <v>02.2.02.02.03</v>
          </cell>
          <cell r="B303" t="str">
            <v xml:space="preserve">DEV.MUALLAK HAS.YETERLİLİK FARKI REAS PAYI 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</row>
        <row r="304">
          <cell r="A304" t="str">
            <v>02.2.02.02.03.01</v>
          </cell>
          <cell r="B304" t="str">
            <v xml:space="preserve">DEV EKSEDAN MUALLAK HAS.YETERL FARKI 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</row>
        <row r="305">
          <cell r="A305" t="str">
            <v>02.2.02.02.03.02</v>
          </cell>
          <cell r="B305" t="str">
            <v xml:space="preserve">DEV KOTPAR MUALLAK HASAR KARŞ YETERL FARKU 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</row>
        <row r="306">
          <cell r="A306" t="str">
            <v>02.2.02.02.03.03</v>
          </cell>
          <cell r="B306" t="str">
            <v xml:space="preserve">DEV İHTİYARİ MUALLAK HASAR KARŞ YETERL FARKI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A307" t="str">
            <v>02.2.02.02.50</v>
          </cell>
          <cell r="B307" t="str">
            <v xml:space="preserve">DEV.MUALLAK HASAR İSKONTOSU </v>
          </cell>
          <cell r="C307">
            <v>69977204.62999998</v>
          </cell>
          <cell r="D307">
            <v>2733542.22</v>
          </cell>
          <cell r="E307">
            <v>1728975.81</v>
          </cell>
          <cell r="F307">
            <v>0</v>
          </cell>
          <cell r="G307">
            <v>0</v>
          </cell>
          <cell r="H307">
            <v>835606.49</v>
          </cell>
          <cell r="I307">
            <v>0</v>
          </cell>
          <cell r="J307">
            <v>0</v>
          </cell>
          <cell r="K307">
            <v>6559646.6399999997</v>
          </cell>
          <cell r="L307">
            <v>0</v>
          </cell>
          <cell r="M307">
            <v>-23414.93</v>
          </cell>
          <cell r="N307">
            <v>0</v>
          </cell>
          <cell r="O307">
            <v>0</v>
          </cell>
          <cell r="P307">
            <v>39273.14</v>
          </cell>
          <cell r="Q307">
            <v>28505666.539999999</v>
          </cell>
          <cell r="R307">
            <v>5234810.59</v>
          </cell>
          <cell r="S307">
            <v>0</v>
          </cell>
          <cell r="T307">
            <v>85858.65</v>
          </cell>
          <cell r="U307">
            <v>258073.55</v>
          </cell>
          <cell r="V307">
            <v>0</v>
          </cell>
          <cell r="W307">
            <v>0</v>
          </cell>
          <cell r="X307">
            <v>574759.06999999995</v>
          </cell>
          <cell r="Y307">
            <v>0</v>
          </cell>
          <cell r="Z307">
            <v>0</v>
          </cell>
          <cell r="AA307">
            <v>5778696.5199999996</v>
          </cell>
          <cell r="AB307">
            <v>0</v>
          </cell>
          <cell r="AC307">
            <v>170860.18</v>
          </cell>
          <cell r="AD307">
            <v>0</v>
          </cell>
          <cell r="AE307">
            <v>953.53</v>
          </cell>
          <cell r="AF307">
            <v>2638588.0099999998</v>
          </cell>
          <cell r="AG307">
            <v>1236710.1299999999</v>
          </cell>
          <cell r="AH307">
            <v>6493.37</v>
          </cell>
          <cell r="AI307">
            <v>34774.620000000003</v>
          </cell>
          <cell r="AJ307">
            <v>0</v>
          </cell>
          <cell r="AK307">
            <v>0</v>
          </cell>
          <cell r="AL307">
            <v>7095712.25</v>
          </cell>
          <cell r="AM307">
            <v>703670.48</v>
          </cell>
          <cell r="AN307">
            <v>3335512.83</v>
          </cell>
          <cell r="AO307">
            <v>422848.78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254461.1</v>
          </cell>
          <cell r="AX307">
            <v>1765125.06</v>
          </cell>
          <cell r="AY307">
            <v>0</v>
          </cell>
          <cell r="AZ307">
            <v>0</v>
          </cell>
          <cell r="BA307">
            <v>69977204.62999998</v>
          </cell>
          <cell r="BB307">
            <v>6615333.7300000004</v>
          </cell>
          <cell r="BC307">
            <v>0</v>
          </cell>
        </row>
        <row r="308">
          <cell r="A308" t="str">
            <v>02.2.02.02.97</v>
          </cell>
          <cell r="B308" t="str">
            <v>DEV.TIP HAVUZ VERİLEN</v>
          </cell>
          <cell r="C308">
            <v>5111100.74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5111100.74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5111100.74</v>
          </cell>
          <cell r="BB308">
            <v>0</v>
          </cell>
          <cell r="BC308">
            <v>0</v>
          </cell>
        </row>
        <row r="309">
          <cell r="A309" t="str">
            <v>02.2.02.02.98</v>
          </cell>
          <cell r="B309" t="str">
            <v>DEV.HAVUZA VER.RAPORLANMAYAN.MUALLAK HASAR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</row>
        <row r="310">
          <cell r="A310" t="str">
            <v>02.3</v>
          </cell>
          <cell r="B310" t="str">
            <v>IKRAMIYE VE INDIRIMLER KARSILIGINDA DEGISIM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</row>
        <row r="311">
          <cell r="A311" t="str">
            <v>02.3.01</v>
          </cell>
          <cell r="B311" t="str">
            <v>IKRAMIYE VE INDIRIMLER KARSILIGINDA DEGISIM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</row>
        <row r="312">
          <cell r="A312" t="str">
            <v>02.3.01.01</v>
          </cell>
          <cell r="B312" t="str">
            <v>IKRAMIYE VE INDIRIMLER KARSILIGI (-)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A313" t="str">
            <v>02.3.01.02</v>
          </cell>
          <cell r="B313" t="str">
            <v>DEV IKRAMIYE VE INDIRIMLER KARSILIGI (+)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A314" t="str">
            <v>02.3.02</v>
          </cell>
          <cell r="B314" t="str">
            <v>IKRAMIYE VE INDIRIMLER KARSILIGI DEGISIMINDE REAS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</row>
        <row r="315">
          <cell r="A315" t="str">
            <v>02.3.02.01</v>
          </cell>
          <cell r="B315" t="str">
            <v>IKRAMIYE VE INDIRIMLER KARS REAS PAYI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</row>
        <row r="316">
          <cell r="A316" t="str">
            <v>02.3.02.02</v>
          </cell>
          <cell r="B316" t="str">
            <v>DEVREDEN IKRAMIYE VE INDIRIMLER KARSILIGINDA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</row>
        <row r="317">
          <cell r="A317" t="str">
            <v>02.4</v>
          </cell>
          <cell r="B317" t="str">
            <v>DIGER TEKNIK KARS DEGISIM (REAS PAYI DEV</v>
          </cell>
          <cell r="C317">
            <v>-6345532.79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-1883932.14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-67863.56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-2729301.6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-929487.82</v>
          </cell>
          <cell r="AM317">
            <v>-56738.95</v>
          </cell>
          <cell r="AN317">
            <v>-384936.02</v>
          </cell>
          <cell r="AO317">
            <v>-293272.7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-6345532.79</v>
          </cell>
          <cell r="BB317">
            <v>-2729301.6</v>
          </cell>
          <cell r="BC317">
            <v>0</v>
          </cell>
        </row>
        <row r="318">
          <cell r="A318" t="str">
            <v>02.4.01</v>
          </cell>
          <cell r="B318" t="str">
            <v>DENGELEME KARS DEGISIM (REAS PAYI VE DEVREDEN</v>
          </cell>
          <cell r="C318">
            <v>-6345532.79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-1883932.14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-67863.56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-2729301.6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-929487.82</v>
          </cell>
          <cell r="AM318">
            <v>-56738.95</v>
          </cell>
          <cell r="AN318">
            <v>-384936.02</v>
          </cell>
          <cell r="AO318">
            <v>-293272.7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-6345532.79</v>
          </cell>
          <cell r="BB318">
            <v>-2729301.6</v>
          </cell>
          <cell r="BC318">
            <v>0</v>
          </cell>
        </row>
        <row r="319">
          <cell r="A319" t="str">
            <v>02.4.01.01</v>
          </cell>
          <cell r="B319" t="str">
            <v>DENGELEME KARSILIKLARINDA DEGISIM</v>
          </cell>
          <cell r="C319">
            <v>-31374800.460000001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-3919398.05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-67863.56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-18572195.300000001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-2630074.33</v>
          </cell>
          <cell r="AM319">
            <v>-721557.07</v>
          </cell>
          <cell r="AN319">
            <v>-4778969.7</v>
          </cell>
          <cell r="AO319">
            <v>-684742.45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-31374800.460000001</v>
          </cell>
          <cell r="BB319">
            <v>-18572195.300000001</v>
          </cell>
          <cell r="BC319">
            <v>0</v>
          </cell>
        </row>
        <row r="320">
          <cell r="A320" t="str">
            <v>02.4.01.01.01</v>
          </cell>
          <cell r="B320" t="str">
            <v>DENGELEME KARŞILIĞI</v>
          </cell>
          <cell r="C320">
            <v>-31374800.460000001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-3919398.05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-67863.56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-18572195.300000001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-2630074.33</v>
          </cell>
          <cell r="AM320">
            <v>-721557.07</v>
          </cell>
          <cell r="AN320">
            <v>-4778969.7</v>
          </cell>
          <cell r="AO320">
            <v>-684742.45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-31374800.460000001</v>
          </cell>
          <cell r="BB320">
            <v>-18572195.300000001</v>
          </cell>
          <cell r="BC320">
            <v>0</v>
          </cell>
        </row>
        <row r="321">
          <cell r="A321" t="str">
            <v>02.4.01.01.02</v>
          </cell>
          <cell r="B321" t="str">
            <v>DEV.DENGELEME KARŞILIĞI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</row>
        <row r="322">
          <cell r="A322" t="str">
            <v>02.4.01.02</v>
          </cell>
          <cell r="B322" t="str">
            <v>DENGELEME KARS DEGISIMINDE REAS PAYI</v>
          </cell>
          <cell r="C322">
            <v>25029267.670000002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2035465.91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15842893.699999999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1700586.51</v>
          </cell>
          <cell r="AM322">
            <v>664818.12</v>
          </cell>
          <cell r="AN322">
            <v>4394033.68</v>
          </cell>
          <cell r="AO322">
            <v>391469.75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25029267.670000002</v>
          </cell>
          <cell r="BB322">
            <v>15842893.699999999</v>
          </cell>
          <cell r="BC322">
            <v>0</v>
          </cell>
        </row>
        <row r="323">
          <cell r="A323" t="str">
            <v>02.4.01.02.01</v>
          </cell>
          <cell r="B323" t="str">
            <v>DENGELEME KARŞ.REAS PAYI</v>
          </cell>
          <cell r="C323">
            <v>25029267.670000002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2035465.91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15842893.699999999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1700586.51</v>
          </cell>
          <cell r="AM323">
            <v>664818.12</v>
          </cell>
          <cell r="AN323">
            <v>4394033.68</v>
          </cell>
          <cell r="AO323">
            <v>391469.75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25029267.670000002</v>
          </cell>
          <cell r="BB323">
            <v>15842893.699999999</v>
          </cell>
          <cell r="BC323">
            <v>0</v>
          </cell>
        </row>
        <row r="324">
          <cell r="A324" t="str">
            <v>02.4.01.02.02</v>
          </cell>
          <cell r="B324" t="str">
            <v>DEV.DENGELEME KARŞ.REAS PAYI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A325" t="str">
            <v>02.4.02</v>
          </cell>
          <cell r="B325" t="str">
            <v>MALI RISKLER KARSILIGINDA DEGISIM (REASÜRÖR PAYI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</row>
        <row r="326">
          <cell r="A326" t="str">
            <v>02.4.02.01</v>
          </cell>
          <cell r="B326" t="str">
            <v>MALI RISKLER KARS DEGISIM (DEVREDEN DÜŞÜLMÜŞ)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</row>
        <row r="327">
          <cell r="A327" t="str">
            <v>02.4.02.01.01</v>
          </cell>
          <cell r="B327" t="str">
            <v>MALİ RİSKLER KARŞILIĞI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</row>
        <row r="328">
          <cell r="A328" t="str">
            <v>02.4.02.01.02</v>
          </cell>
          <cell r="B328" t="str">
            <v xml:space="preserve">DEV.MALİ RİSKLER KARŞILIĞI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</row>
        <row r="329">
          <cell r="A329" t="str">
            <v>02.4.02.02</v>
          </cell>
          <cell r="B329" t="str">
            <v>MALI RISKLER KARS DEGISIMINDE REAS PAYI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A330" t="str">
            <v>02.4.02.02.01</v>
          </cell>
          <cell r="B330" t="str">
            <v>MALİ RİSKLER KARŞ.REAS PAYI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A331" t="str">
            <v>02.4.02.02.02</v>
          </cell>
          <cell r="B331" t="str">
            <v xml:space="preserve">DEV.MALİ RİSKLER KARŞ REAS PAYI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A332" t="str">
            <v>02.4.09</v>
          </cell>
          <cell r="B332" t="str">
            <v>DIGER ÇESITLI KARS DEGISIM (REASÜRÖR PAYI DEV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A333" t="str">
            <v>02.4.09.01</v>
          </cell>
          <cell r="B333" t="str">
            <v>DIGER ÇESITLI KARS. DEGISIM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</row>
        <row r="334">
          <cell r="A334" t="str">
            <v>02.4.09.01.01</v>
          </cell>
          <cell r="B334" t="str">
            <v>AKTUERYAL MATEMATİK KARŞILIKLARI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</row>
        <row r="335">
          <cell r="A335" t="str">
            <v>02.4.09.01.01.01</v>
          </cell>
          <cell r="B335" t="str">
            <v>AKTUERYAL MATEMATİK KARŞ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</row>
        <row r="336">
          <cell r="A336" t="str">
            <v>02.4.09.01.01.02</v>
          </cell>
          <cell r="B336" t="str">
            <v>DEV.AKTUERYAL MATEMATİK KARŞ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A337" t="str">
            <v>02.4.09.02</v>
          </cell>
          <cell r="B337" t="str">
            <v>DIGER ÇESITLI KARS DEGISIMINDE REAS PAYI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</row>
        <row r="338">
          <cell r="A338" t="str">
            <v>02.4.09.02.01</v>
          </cell>
          <cell r="B338" t="str">
            <v>AKTUERYAL MATEMATİK KARSILIKLAR DEGISIMINDE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</row>
        <row r="339">
          <cell r="A339" t="str">
            <v>02.4.09.02.01.01</v>
          </cell>
          <cell r="B339" t="str">
            <v>AKTUERYAL MATEMATİK KARŞ REAS PAYI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</row>
        <row r="340">
          <cell r="A340" t="str">
            <v>02.4.09.02.01.02</v>
          </cell>
          <cell r="B340" t="str">
            <v>DEV AKTUERYAL MATEMATİK KARŞ REAS PAYI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</row>
        <row r="341">
          <cell r="A341" t="str">
            <v>02.5</v>
          </cell>
          <cell r="B341" t="str">
            <v>FAALIYET GIDERLERI (-)</v>
          </cell>
          <cell r="C341">
            <v>-1943493489.6000013</v>
          </cell>
          <cell r="D341">
            <v>1288562.6599999999</v>
          </cell>
          <cell r="E341">
            <v>43074.96</v>
          </cell>
          <cell r="F341">
            <v>1672451.35</v>
          </cell>
          <cell r="G341">
            <v>0</v>
          </cell>
          <cell r="H341">
            <v>1115985.04</v>
          </cell>
          <cell r="I341">
            <v>168300.01</v>
          </cell>
          <cell r="J341">
            <v>-26705.49</v>
          </cell>
          <cell r="K341">
            <v>-1043011.63</v>
          </cell>
          <cell r="L341">
            <v>-12277</v>
          </cell>
          <cell r="M341">
            <v>53648.18</v>
          </cell>
          <cell r="N341">
            <v>-1567917307.3900001</v>
          </cell>
          <cell r="O341">
            <v>-189816361.65000001</v>
          </cell>
          <cell r="P341">
            <v>-13391118.390000001</v>
          </cell>
          <cell r="Q341">
            <v>3250324.25</v>
          </cell>
          <cell r="R341">
            <v>724280.83</v>
          </cell>
          <cell r="S341">
            <v>0.34</v>
          </cell>
          <cell r="T341">
            <v>-12928.46</v>
          </cell>
          <cell r="U341">
            <v>274232.68</v>
          </cell>
          <cell r="V341">
            <v>110.48</v>
          </cell>
          <cell r="W341">
            <v>31797.08</v>
          </cell>
          <cell r="X341">
            <v>-81790.649999999994</v>
          </cell>
          <cell r="Y341">
            <v>-345780.7</v>
          </cell>
          <cell r="Z341">
            <v>0</v>
          </cell>
          <cell r="AA341">
            <v>-532151.04000000004</v>
          </cell>
          <cell r="AB341">
            <v>-1229.3900000000001</v>
          </cell>
          <cell r="AC341">
            <v>525996.81999999995</v>
          </cell>
          <cell r="AD341">
            <v>0</v>
          </cell>
          <cell r="AE341">
            <v>-7484.18</v>
          </cell>
          <cell r="AF341">
            <v>1180555.1100000001</v>
          </cell>
          <cell r="AG341">
            <v>416263.85</v>
          </cell>
          <cell r="AH341">
            <v>422971.24</v>
          </cell>
          <cell r="AI341">
            <v>-38202.519999999997</v>
          </cell>
          <cell r="AJ341">
            <v>0</v>
          </cell>
          <cell r="AK341">
            <v>-4550869.32</v>
          </cell>
          <cell r="AL341">
            <v>-1135826.48</v>
          </cell>
          <cell r="AM341">
            <v>-2087804.27</v>
          </cell>
          <cell r="AN341">
            <v>3934872.49</v>
          </cell>
          <cell r="AO341">
            <v>274778.03999999998</v>
          </cell>
          <cell r="AP341">
            <v>107.8</v>
          </cell>
          <cell r="AQ341">
            <v>58562.36</v>
          </cell>
          <cell r="AR341">
            <v>721426.09</v>
          </cell>
          <cell r="AS341">
            <v>227881.59</v>
          </cell>
          <cell r="AT341">
            <v>0</v>
          </cell>
          <cell r="AU341">
            <v>6883.48</v>
          </cell>
          <cell r="AV341">
            <v>-222.36</v>
          </cell>
          <cell r="AW341">
            <v>-24432079.789999999</v>
          </cell>
          <cell r="AX341">
            <v>-15939205.75</v>
          </cell>
          <cell r="AY341">
            <v>-138514199.87</v>
          </cell>
          <cell r="AZ341">
            <v>0</v>
          </cell>
          <cell r="BA341">
            <v>-1943493489.6000013</v>
          </cell>
          <cell r="BB341">
            <v>3308352.8600000003</v>
          </cell>
          <cell r="BC341">
            <v>0</v>
          </cell>
        </row>
        <row r="342">
          <cell r="A342" t="str">
            <v>02.5.01</v>
          </cell>
          <cell r="B342" t="str">
            <v>ÜRETIM KOMISYONU GIDERLERI (-)</v>
          </cell>
          <cell r="C342">
            <v>-2069942763.71</v>
          </cell>
          <cell r="D342">
            <v>-9497914.9800000004</v>
          </cell>
          <cell r="E342">
            <v>-77473.48</v>
          </cell>
          <cell r="F342">
            <v>-15683673.52</v>
          </cell>
          <cell r="G342">
            <v>0</v>
          </cell>
          <cell r="H342">
            <v>-2223351.4300000002</v>
          </cell>
          <cell r="I342">
            <v>-518999.89</v>
          </cell>
          <cell r="J342">
            <v>-206783.25</v>
          </cell>
          <cell r="K342">
            <v>-7636162.8499999996</v>
          </cell>
          <cell r="L342">
            <v>-12277</v>
          </cell>
          <cell r="M342">
            <v>-610437.54</v>
          </cell>
          <cell r="N342">
            <v>-1568039150.6099999</v>
          </cell>
          <cell r="O342">
            <v>-189816361.65000001</v>
          </cell>
          <cell r="P342">
            <v>-13391118.390000001</v>
          </cell>
          <cell r="Q342">
            <v>-3713199.49</v>
          </cell>
          <cell r="R342">
            <v>-2299798.2200000002</v>
          </cell>
          <cell r="S342">
            <v>-0.25</v>
          </cell>
          <cell r="T342">
            <v>-205654.39</v>
          </cell>
          <cell r="U342">
            <v>-391020.5</v>
          </cell>
          <cell r="V342">
            <v>-431.69</v>
          </cell>
          <cell r="W342">
            <v>-126648.37</v>
          </cell>
          <cell r="X342">
            <v>-300921.08</v>
          </cell>
          <cell r="Y342">
            <v>-2023949.28</v>
          </cell>
          <cell r="Z342">
            <v>0</v>
          </cell>
          <cell r="AA342">
            <v>-532151.04000000004</v>
          </cell>
          <cell r="AB342">
            <v>-7375.66</v>
          </cell>
          <cell r="AC342">
            <v>-385804.35</v>
          </cell>
          <cell r="AD342">
            <v>0</v>
          </cell>
          <cell r="AE342">
            <v>-7484.18</v>
          </cell>
          <cell r="AF342">
            <v>-21675534.18</v>
          </cell>
          <cell r="AG342">
            <v>-820749.61</v>
          </cell>
          <cell r="AH342">
            <v>-777862.35</v>
          </cell>
          <cell r="AI342">
            <v>-3061630.44</v>
          </cell>
          <cell r="AJ342">
            <v>0</v>
          </cell>
          <cell r="AK342">
            <v>-4552202.41</v>
          </cell>
          <cell r="AL342">
            <v>-16607380.49</v>
          </cell>
          <cell r="AM342">
            <v>-4804114.67</v>
          </cell>
          <cell r="AN342">
            <v>-14994520.91</v>
          </cell>
          <cell r="AO342">
            <v>-2114955.0299999998</v>
          </cell>
          <cell r="AP342">
            <v>-431.18</v>
          </cell>
          <cell r="AQ342">
            <v>-234505.7</v>
          </cell>
          <cell r="AR342">
            <v>-2727780.86</v>
          </cell>
          <cell r="AS342">
            <v>-905609.83</v>
          </cell>
          <cell r="AT342">
            <v>0</v>
          </cell>
          <cell r="AU342">
            <v>-56259.28</v>
          </cell>
          <cell r="AV342">
            <v>-247.54</v>
          </cell>
          <cell r="AW342">
            <v>-24432079.789999999</v>
          </cell>
          <cell r="AX342">
            <v>-15939205.75</v>
          </cell>
          <cell r="AY342">
            <v>-138529550.59999999</v>
          </cell>
          <cell r="AZ342">
            <v>0</v>
          </cell>
          <cell r="BA342">
            <v>-2069942763.71</v>
          </cell>
          <cell r="BB342">
            <v>-32772061.120000001</v>
          </cell>
          <cell r="BC342">
            <v>0</v>
          </cell>
        </row>
        <row r="343">
          <cell r="A343" t="str">
            <v>02.5.01.01</v>
          </cell>
          <cell r="B343" t="str">
            <v>BANKALAR ÜRETİM KOMİSYON GİDERİ</v>
          </cell>
          <cell r="C343">
            <v>-619476.06999999995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5278.89</v>
          </cell>
          <cell r="O343">
            <v>584.16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-13707.77</v>
          </cell>
          <cell r="AJ343">
            <v>0</v>
          </cell>
          <cell r="AK343">
            <v>-585534.28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-26097.07</v>
          </cell>
          <cell r="AZ343">
            <v>0</v>
          </cell>
          <cell r="BA343">
            <v>-619476.06999999995</v>
          </cell>
          <cell r="BB343">
            <v>0</v>
          </cell>
          <cell r="BC343">
            <v>0</v>
          </cell>
        </row>
        <row r="344">
          <cell r="A344" t="str">
            <v>02.5.01.02</v>
          </cell>
          <cell r="B344" t="str">
            <v>ACENTELER ÜRETİM KOMİSYON GİDERİ</v>
          </cell>
          <cell r="C344">
            <v>-2206329710.8700004</v>
          </cell>
          <cell r="D344">
            <v>-11773551.48</v>
          </cell>
          <cell r="E344">
            <v>-59569.04</v>
          </cell>
          <cell r="F344">
            <v>-26897474.02</v>
          </cell>
          <cell r="G344">
            <v>0</v>
          </cell>
          <cell r="H344">
            <v>-2558921.7000000002</v>
          </cell>
          <cell r="I344">
            <v>-635526.5</v>
          </cell>
          <cell r="J344">
            <v>-872766.11</v>
          </cell>
          <cell r="K344">
            <v>-6585538.2199999997</v>
          </cell>
          <cell r="L344">
            <v>-12277</v>
          </cell>
          <cell r="M344">
            <v>-1306986.45</v>
          </cell>
          <cell r="N344">
            <v>-1413137998.3099999</v>
          </cell>
          <cell r="O344">
            <v>-413012264.45999998</v>
          </cell>
          <cell r="P344">
            <v>-48889131.789999999</v>
          </cell>
          <cell r="Q344">
            <v>-3456527.24</v>
          </cell>
          <cell r="R344">
            <v>-2474346.5499999998</v>
          </cell>
          <cell r="S344">
            <v>-1.5</v>
          </cell>
          <cell r="T344">
            <v>-152978.16</v>
          </cell>
          <cell r="U344">
            <v>-311803.63</v>
          </cell>
          <cell r="V344">
            <v>-350</v>
          </cell>
          <cell r="W344">
            <v>-182237.6</v>
          </cell>
          <cell r="X344">
            <v>-93671.49</v>
          </cell>
          <cell r="Y344">
            <v>-736103.68</v>
          </cell>
          <cell r="Z344">
            <v>0</v>
          </cell>
          <cell r="AA344">
            <v>-410871.35</v>
          </cell>
          <cell r="AB344">
            <v>-10985.97</v>
          </cell>
          <cell r="AC344">
            <v>-472782.92</v>
          </cell>
          <cell r="AD344">
            <v>0</v>
          </cell>
          <cell r="AE344">
            <v>-4268.8999999999996</v>
          </cell>
          <cell r="AF344">
            <v>-21588704.140000001</v>
          </cell>
          <cell r="AG344">
            <v>-932722.26</v>
          </cell>
          <cell r="AH344">
            <v>-927052.03</v>
          </cell>
          <cell r="AI344">
            <v>-5876625.3499999996</v>
          </cell>
          <cell r="AJ344">
            <v>0</v>
          </cell>
          <cell r="AK344">
            <v>-6330473.7400000002</v>
          </cell>
          <cell r="AL344">
            <v>-15810518.43</v>
          </cell>
          <cell r="AM344">
            <v>-5177230.53</v>
          </cell>
          <cell r="AN344">
            <v>-14106890.5</v>
          </cell>
          <cell r="AO344">
            <v>-1318984.42</v>
          </cell>
          <cell r="AP344">
            <v>0</v>
          </cell>
          <cell r="AQ344">
            <v>-228352.95</v>
          </cell>
          <cell r="AR344">
            <v>-2756686.99</v>
          </cell>
          <cell r="AS344">
            <v>-433467.35</v>
          </cell>
          <cell r="AT344">
            <v>0</v>
          </cell>
          <cell r="AU344">
            <v>-79573.179999999993</v>
          </cell>
          <cell r="AV344">
            <v>0</v>
          </cell>
          <cell r="AW344">
            <v>-28868055.010000002</v>
          </cell>
          <cell r="AX344">
            <v>-17744133.789999999</v>
          </cell>
          <cell r="AY344">
            <v>-150101306.13</v>
          </cell>
          <cell r="AZ344">
            <v>0</v>
          </cell>
          <cell r="BA344">
            <v>-2206329710.8700004</v>
          </cell>
          <cell r="BB344">
            <v>-35222029.910000004</v>
          </cell>
          <cell r="BC344">
            <v>0</v>
          </cell>
        </row>
        <row r="345">
          <cell r="A345" t="str">
            <v>02.5.01.03</v>
          </cell>
          <cell r="B345" t="str">
            <v>DOĞRUDAN SATIŞ PERSONELİ KOMİSYON GİDERİ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</row>
        <row r="346">
          <cell r="A346" t="str">
            <v>02.5.01.09</v>
          </cell>
          <cell r="B346" t="str">
            <v xml:space="preserve">DİĞER ÜRETİM KOMİSYON GİDERLERİ </v>
          </cell>
          <cell r="C346">
            <v>-1578465.23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-1578465.23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-1578465.23</v>
          </cell>
          <cell r="BB346">
            <v>0</v>
          </cell>
          <cell r="BC346">
            <v>0</v>
          </cell>
        </row>
        <row r="347">
          <cell r="A347" t="str">
            <v>02.5.01.11</v>
          </cell>
          <cell r="B347" t="str">
            <v>BANKALAR ÜRETİM KOM.ERTELEMESİ</v>
          </cell>
          <cell r="C347">
            <v>231350.43999999997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5294.4</v>
          </cell>
          <cell r="AJ347">
            <v>0</v>
          </cell>
          <cell r="AK347">
            <v>216140.24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9915.7999999999993</v>
          </cell>
          <cell r="AZ347">
            <v>0</v>
          </cell>
          <cell r="BA347">
            <v>231350.43999999997</v>
          </cell>
          <cell r="BB347">
            <v>0</v>
          </cell>
          <cell r="BC347">
            <v>0</v>
          </cell>
        </row>
        <row r="348">
          <cell r="A348" t="str">
            <v>02.5.01.12</v>
          </cell>
          <cell r="B348" t="str">
            <v xml:space="preserve">ACENTELER ÜRETİM KOM.ERTELEMESİ </v>
          </cell>
          <cell r="C348">
            <v>1448209307.5700002</v>
          </cell>
          <cell r="D348">
            <v>6029096.5499999998</v>
          </cell>
          <cell r="E348">
            <v>17170.18</v>
          </cell>
          <cell r="F348">
            <v>15708839.779999999</v>
          </cell>
          <cell r="G348">
            <v>0</v>
          </cell>
          <cell r="H348">
            <v>1738959.36</v>
          </cell>
          <cell r="I348">
            <v>271608.58</v>
          </cell>
          <cell r="J348">
            <v>748233.42</v>
          </cell>
          <cell r="K348">
            <v>3155596.09</v>
          </cell>
          <cell r="L348">
            <v>0</v>
          </cell>
          <cell r="M348">
            <v>805690.96</v>
          </cell>
          <cell r="N348">
            <v>958365372.28999996</v>
          </cell>
          <cell r="O348">
            <v>260633817.87</v>
          </cell>
          <cell r="P348">
            <v>38634128.689999998</v>
          </cell>
          <cell r="Q348">
            <v>1553676.99</v>
          </cell>
          <cell r="R348">
            <v>1273957.98</v>
          </cell>
          <cell r="S348">
            <v>1.25</v>
          </cell>
          <cell r="T348">
            <v>73261.210000000006</v>
          </cell>
          <cell r="U348">
            <v>164389.04</v>
          </cell>
          <cell r="V348">
            <v>33.950000000000003</v>
          </cell>
          <cell r="W348">
            <v>109027.64</v>
          </cell>
          <cell r="X348">
            <v>42353.38</v>
          </cell>
          <cell r="Y348">
            <v>520120.26</v>
          </cell>
          <cell r="Z348">
            <v>0</v>
          </cell>
          <cell r="AA348">
            <v>230106.21</v>
          </cell>
          <cell r="AB348">
            <v>6048.68</v>
          </cell>
          <cell r="AC348">
            <v>251299.04</v>
          </cell>
          <cell r="AD348">
            <v>0</v>
          </cell>
          <cell r="AE348">
            <v>1166.3800000000001</v>
          </cell>
          <cell r="AF348">
            <v>12426734.640000001</v>
          </cell>
          <cell r="AG348">
            <v>473468.33</v>
          </cell>
          <cell r="AH348">
            <v>473950.21</v>
          </cell>
          <cell r="AI348">
            <v>3023757.51</v>
          </cell>
          <cell r="AJ348">
            <v>0</v>
          </cell>
          <cell r="AK348">
            <v>4387986.33</v>
          </cell>
          <cell r="AL348">
            <v>3760018.13</v>
          </cell>
          <cell r="AM348">
            <v>1249465.73</v>
          </cell>
          <cell r="AN348">
            <v>7678597.0800000001</v>
          </cell>
          <cell r="AO348">
            <v>693481.09</v>
          </cell>
          <cell r="AP348">
            <v>0</v>
          </cell>
          <cell r="AQ348">
            <v>206599.63</v>
          </cell>
          <cell r="AR348">
            <v>269729.09999999998</v>
          </cell>
          <cell r="AS348">
            <v>221344.99</v>
          </cell>
          <cell r="AT348">
            <v>0</v>
          </cell>
          <cell r="AU348">
            <v>39736.86</v>
          </cell>
          <cell r="AV348">
            <v>0</v>
          </cell>
          <cell r="AW348">
            <v>14377593.609999999</v>
          </cell>
          <cell r="AX348">
            <v>4830948.71</v>
          </cell>
          <cell r="AY348">
            <v>103761939.84</v>
          </cell>
          <cell r="AZ348">
            <v>0</v>
          </cell>
          <cell r="BA348">
            <v>1448209307.5700002</v>
          </cell>
          <cell r="BB348">
            <v>19403249.73</v>
          </cell>
          <cell r="BC348">
            <v>0</v>
          </cell>
        </row>
        <row r="349">
          <cell r="A349" t="str">
            <v>02.5.01.13</v>
          </cell>
          <cell r="B349" t="str">
            <v xml:space="preserve">DOĞ.SATIŞ PERS.ÜRETİM KOM.ERTLEMESİ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A350" t="str">
            <v>02.5.01.19</v>
          </cell>
          <cell r="B350" t="str">
            <v xml:space="preserve">DİĞER ÜRETİM KOM.ERTELEMESİ </v>
          </cell>
          <cell r="C350">
            <v>-913142.82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-913142.82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-913142.82</v>
          </cell>
          <cell r="BB350">
            <v>0</v>
          </cell>
          <cell r="BC350">
            <v>0</v>
          </cell>
        </row>
        <row r="351">
          <cell r="A351" t="str">
            <v>02.5.01.21</v>
          </cell>
          <cell r="B351" t="str">
            <v xml:space="preserve">DEV. BANKALAR KOM.ERTELEMESİ  </v>
          </cell>
          <cell r="C351">
            <v>-31440.170000000002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-10149.66</v>
          </cell>
          <cell r="O351">
            <v>-3052.79</v>
          </cell>
          <cell r="P351">
            <v>-5232.1000000000004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-92.26</v>
          </cell>
          <cell r="AJ351">
            <v>0</v>
          </cell>
          <cell r="AK351">
            <v>-12847.34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-66.02</v>
          </cell>
          <cell r="AZ351">
            <v>0</v>
          </cell>
          <cell r="BA351">
            <v>-31440.170000000002</v>
          </cell>
          <cell r="BB351">
            <v>0</v>
          </cell>
          <cell r="BC351">
            <v>0</v>
          </cell>
        </row>
        <row r="352">
          <cell r="A352" t="str">
            <v>02.5.01.22</v>
          </cell>
          <cell r="B352" t="str">
            <v xml:space="preserve">DEV. ACENTELER KOM.ERTELEMESİ </v>
          </cell>
          <cell r="C352">
            <v>-1309696194.7600009</v>
          </cell>
          <cell r="D352">
            <v>-3753460.05</v>
          </cell>
          <cell r="E352">
            <v>-35074.620000000003</v>
          </cell>
          <cell r="F352">
            <v>-4495039.28</v>
          </cell>
          <cell r="G352">
            <v>0</v>
          </cell>
          <cell r="H352">
            <v>-1403389.09</v>
          </cell>
          <cell r="I352">
            <v>-155081.97</v>
          </cell>
          <cell r="J352">
            <v>-82250.559999999998</v>
          </cell>
          <cell r="K352">
            <v>-4206220.72</v>
          </cell>
          <cell r="L352">
            <v>0</v>
          </cell>
          <cell r="M352">
            <v>-109142.05</v>
          </cell>
          <cell r="N352">
            <v>-1111555053.97</v>
          </cell>
          <cell r="O352">
            <v>-37435446.43</v>
          </cell>
          <cell r="P352">
            <v>-3130883.19</v>
          </cell>
          <cell r="Q352">
            <v>-1810349.24</v>
          </cell>
          <cell r="R352">
            <v>-1099409.6499999999</v>
          </cell>
          <cell r="S352">
            <v>0</v>
          </cell>
          <cell r="T352">
            <v>-125937.44</v>
          </cell>
          <cell r="U352">
            <v>-243605.91</v>
          </cell>
          <cell r="V352">
            <v>-115.64</v>
          </cell>
          <cell r="W352">
            <v>-53438.41</v>
          </cell>
          <cell r="X352">
            <v>-249602.97</v>
          </cell>
          <cell r="Y352">
            <v>-1807965.86</v>
          </cell>
          <cell r="Z352">
            <v>0</v>
          </cell>
          <cell r="AA352">
            <v>-351385.9</v>
          </cell>
          <cell r="AB352">
            <v>-2438.37</v>
          </cell>
          <cell r="AC352">
            <v>-164320.47</v>
          </cell>
          <cell r="AD352">
            <v>0</v>
          </cell>
          <cell r="AE352">
            <v>-4381.66</v>
          </cell>
          <cell r="AF352">
            <v>-12513564.68</v>
          </cell>
          <cell r="AG352">
            <v>-361495.68</v>
          </cell>
          <cell r="AH352">
            <v>-324760.53000000003</v>
          </cell>
          <cell r="AI352">
            <v>-200256.97</v>
          </cell>
          <cell r="AJ352">
            <v>0</v>
          </cell>
          <cell r="AK352">
            <v>-2227473.62</v>
          </cell>
          <cell r="AL352">
            <v>-4556880.1900000004</v>
          </cell>
          <cell r="AM352">
            <v>-876349.87</v>
          </cell>
          <cell r="AN352">
            <v>-8566227.4900000002</v>
          </cell>
          <cell r="AO352">
            <v>-1489451.7</v>
          </cell>
          <cell r="AP352">
            <v>-431.18</v>
          </cell>
          <cell r="AQ352">
            <v>-212752.38</v>
          </cell>
          <cell r="AR352">
            <v>-240822.97</v>
          </cell>
          <cell r="AS352">
            <v>-693487.47</v>
          </cell>
          <cell r="AT352">
            <v>0</v>
          </cell>
          <cell r="AU352">
            <v>-16422.96</v>
          </cell>
          <cell r="AV352">
            <v>-247.54</v>
          </cell>
          <cell r="AW352">
            <v>-9941618.3900000006</v>
          </cell>
          <cell r="AX352">
            <v>-3026020.67</v>
          </cell>
          <cell r="AY352">
            <v>-92173937.019999996</v>
          </cell>
          <cell r="AZ352">
            <v>0</v>
          </cell>
          <cell r="BA352">
            <v>-1309696194.7600009</v>
          </cell>
          <cell r="BB352">
            <v>-16953280.940000001</v>
          </cell>
          <cell r="BC352">
            <v>0</v>
          </cell>
        </row>
        <row r="353">
          <cell r="A353" t="str">
            <v>02.5.01.23</v>
          </cell>
          <cell r="B353" t="str">
            <v xml:space="preserve">DEV. DOĞ.SATIŞ PER.KOM.ERTELEMESİ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</row>
        <row r="354">
          <cell r="A354" t="str">
            <v>02.5.01.29</v>
          </cell>
          <cell r="B354" t="str">
            <v xml:space="preserve">DEV. DİĞER ÜRETİM KOM.ERTELEMESİ </v>
          </cell>
          <cell r="C354">
            <v>785008.2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785008.2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785008.2</v>
          </cell>
          <cell r="BB354">
            <v>0</v>
          </cell>
          <cell r="BC354">
            <v>0</v>
          </cell>
        </row>
        <row r="355">
          <cell r="A355" t="str">
            <v>02.5.01.97</v>
          </cell>
          <cell r="B355" t="str">
            <v xml:space="preserve">TIP HAVUZUNA VERİLEN ÜRETİM KOMİSYONLAR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</row>
        <row r="356">
          <cell r="A356" t="str">
            <v>02.5.01.98</v>
          </cell>
          <cell r="B356" t="str">
            <v xml:space="preserve">HAVUZA VERİLEN ÜRETİM KOMİSYONLAR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A357" t="str">
            <v>02.5.02</v>
          </cell>
          <cell r="B357" t="str">
            <v>PERSONEL  GIDERLER(-)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A358" t="str">
            <v>02.5.02.01</v>
          </cell>
          <cell r="B358" t="str">
            <v>ÜCRET VE BENZERİ MENFAATLER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</row>
        <row r="359">
          <cell r="A359" t="str">
            <v>02.5.02.02</v>
          </cell>
          <cell r="B359" t="str">
            <v xml:space="preserve">ÜCRET DIŞI MOTİVASYON GİDERLERİ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</row>
        <row r="360">
          <cell r="A360" t="str">
            <v>02.5.03</v>
          </cell>
          <cell r="B360" t="str">
            <v>YÖNETİM GİDERLERİ (-)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A361" t="str">
            <v>02.5.03.01</v>
          </cell>
          <cell r="B361" t="str">
            <v xml:space="preserve">BİNA VE MÜŞTEMLAT GİDERLERİ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</row>
        <row r="362">
          <cell r="A362" t="str">
            <v>02.5.03.02</v>
          </cell>
          <cell r="B362" t="str">
            <v>EKİPMAN, DEMİRBAŞ VE DONANIM GİDERLERİ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</row>
        <row r="363">
          <cell r="A363" t="str">
            <v>02.5.03.03</v>
          </cell>
          <cell r="B363" t="str">
            <v>DİĞER OFİS VE YÖNETİM GİDERLERİ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</row>
        <row r="364">
          <cell r="A364" t="str">
            <v>02.5.03.04</v>
          </cell>
          <cell r="B364" t="str">
            <v>VERGİ VE DİĞER GİDERLER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A365" t="str">
            <v>02.5.03.05</v>
          </cell>
          <cell r="B365" t="str">
            <v>BİLGİSAYAR VE TEKNOLOJİ GİDERLERİ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</row>
        <row r="366">
          <cell r="A366" t="str">
            <v>02.5.04</v>
          </cell>
          <cell r="B366" t="str">
            <v>ARASTIRMA VE GELISTIRME GIDERLERI (-)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</row>
        <row r="367">
          <cell r="A367" t="str">
            <v>02.5.05</v>
          </cell>
          <cell r="B367" t="str">
            <v>PAZARLAMA VE SATIS GIDERLERI (-)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</row>
        <row r="368">
          <cell r="A368" t="str">
            <v>02.5.05.01</v>
          </cell>
          <cell r="B368" t="str">
            <v>PAZARLAMA GİDERLERİ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</row>
        <row r="369">
          <cell r="A369" t="str">
            <v>02.5.05.02</v>
          </cell>
          <cell r="B369" t="str">
            <v>SATIŞ GİDERLERİ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A370" t="str">
            <v>02.5.06</v>
          </cell>
          <cell r="B370" t="str">
            <v>DISARIDAN SAGLANAN FAYDA VE HIZMET GIDERLERI(-)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</row>
        <row r="371">
          <cell r="A371" t="str">
            <v>02.5.06.01</v>
          </cell>
          <cell r="B371" t="str">
            <v xml:space="preserve">DANIŞMANLIK GİDERLERİ 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</row>
        <row r="372">
          <cell r="A372" t="str">
            <v>02.5.06.02</v>
          </cell>
          <cell r="B372" t="str">
            <v xml:space="preserve">DENETİM GİDERLERİ 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</row>
        <row r="373">
          <cell r="A373" t="str">
            <v>02.5.06.03</v>
          </cell>
          <cell r="B373" t="str">
            <v xml:space="preserve">HASAR DANIŞMANLIK GİDERLERİ 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</row>
        <row r="374">
          <cell r="A374" t="str">
            <v>02.5.06.04</v>
          </cell>
          <cell r="B374" t="str">
            <v xml:space="preserve">DİĞER DANIŞMANLIK GİDERLERİ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A375" t="str">
            <v>02.5.07</v>
          </cell>
          <cell r="B375" t="str">
            <v>REASÜRANS KOMISYONLARI (+)</v>
          </cell>
          <cell r="C375">
            <v>126449274.11000003</v>
          </cell>
          <cell r="D375">
            <v>10786477.640000001</v>
          </cell>
          <cell r="E375">
            <v>120548.44</v>
          </cell>
          <cell r="F375">
            <v>17356124.870000001</v>
          </cell>
          <cell r="G375">
            <v>0</v>
          </cell>
          <cell r="H375">
            <v>3339336.47</v>
          </cell>
          <cell r="I375">
            <v>687299.9</v>
          </cell>
          <cell r="J375">
            <v>180077.76</v>
          </cell>
          <cell r="K375">
            <v>6593151.2199999997</v>
          </cell>
          <cell r="L375">
            <v>0</v>
          </cell>
          <cell r="M375">
            <v>664085.72</v>
          </cell>
          <cell r="N375">
            <v>121843.22</v>
          </cell>
          <cell r="O375">
            <v>0</v>
          </cell>
          <cell r="P375">
            <v>0</v>
          </cell>
          <cell r="Q375">
            <v>6963523.7400000002</v>
          </cell>
          <cell r="R375">
            <v>3024079.05</v>
          </cell>
          <cell r="S375">
            <v>0.59</v>
          </cell>
          <cell r="T375">
            <v>192725.93</v>
          </cell>
          <cell r="U375">
            <v>665253.18000000005</v>
          </cell>
          <cell r="V375">
            <v>542.16999999999996</v>
          </cell>
          <cell r="W375">
            <v>158445.45000000001</v>
          </cell>
          <cell r="X375">
            <v>219130.43</v>
          </cell>
          <cell r="Y375">
            <v>1678168.58</v>
          </cell>
          <cell r="Z375">
            <v>0</v>
          </cell>
          <cell r="AA375">
            <v>0</v>
          </cell>
          <cell r="AB375">
            <v>6146.27</v>
          </cell>
          <cell r="AC375">
            <v>911801.17</v>
          </cell>
          <cell r="AD375">
            <v>0</v>
          </cell>
          <cell r="AE375">
            <v>0</v>
          </cell>
          <cell r="AF375">
            <v>22856089.289999999</v>
          </cell>
          <cell r="AG375">
            <v>1237013.46</v>
          </cell>
          <cell r="AH375">
            <v>1200833.5900000001</v>
          </cell>
          <cell r="AI375">
            <v>3023427.92</v>
          </cell>
          <cell r="AJ375">
            <v>0</v>
          </cell>
          <cell r="AK375">
            <v>1333.09</v>
          </cell>
          <cell r="AL375">
            <v>15471554.01</v>
          </cell>
          <cell r="AM375">
            <v>2716310.4</v>
          </cell>
          <cell r="AN375">
            <v>18929393.399999999</v>
          </cell>
          <cell r="AO375">
            <v>2389733.0699999998</v>
          </cell>
          <cell r="AP375">
            <v>538.98</v>
          </cell>
          <cell r="AQ375">
            <v>293068.06</v>
          </cell>
          <cell r="AR375">
            <v>3449206.95</v>
          </cell>
          <cell r="AS375">
            <v>1133491.42</v>
          </cell>
          <cell r="AT375">
            <v>0</v>
          </cell>
          <cell r="AU375">
            <v>63142.76</v>
          </cell>
          <cell r="AV375">
            <v>25.18</v>
          </cell>
          <cell r="AW375">
            <v>0</v>
          </cell>
          <cell r="AX375">
            <v>0</v>
          </cell>
          <cell r="AY375">
            <v>15350.73</v>
          </cell>
          <cell r="AZ375">
            <v>0</v>
          </cell>
          <cell r="BA375">
            <v>126449274.11000003</v>
          </cell>
          <cell r="BB375">
            <v>36080413.980000004</v>
          </cell>
          <cell r="BC375">
            <v>0</v>
          </cell>
        </row>
        <row r="376">
          <cell r="A376" t="str">
            <v>02.5.07.01</v>
          </cell>
          <cell r="B376" t="str">
            <v>EKSEDANDAN ALINAN KOMİSYONLAR</v>
          </cell>
          <cell r="C376">
            <v>50604494.369999997</v>
          </cell>
          <cell r="D376">
            <v>7278704.29</v>
          </cell>
          <cell r="E376">
            <v>58676.13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789730.21</v>
          </cell>
          <cell r="L376">
            <v>0</v>
          </cell>
          <cell r="M376">
            <v>878815.6</v>
          </cell>
          <cell r="N376">
            <v>0</v>
          </cell>
          <cell r="O376">
            <v>0</v>
          </cell>
          <cell r="P376">
            <v>0</v>
          </cell>
          <cell r="Q376">
            <v>2127665.31</v>
          </cell>
          <cell r="R376">
            <v>848817.37</v>
          </cell>
          <cell r="S376">
            <v>3.12</v>
          </cell>
          <cell r="T376">
            <v>77256.77</v>
          </cell>
          <cell r="U376">
            <v>286290.28000000003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13622004.66</v>
          </cell>
          <cell r="AG376">
            <v>1148665.24</v>
          </cell>
          <cell r="AH376">
            <v>1150448.3999999999</v>
          </cell>
          <cell r="AI376">
            <v>4020524.31</v>
          </cell>
          <cell r="AJ376">
            <v>0</v>
          </cell>
          <cell r="AK376">
            <v>0</v>
          </cell>
          <cell r="AL376">
            <v>2651774.02</v>
          </cell>
          <cell r="AM376">
            <v>2433827.9500000002</v>
          </cell>
          <cell r="AN376">
            <v>13073996.609999999</v>
          </cell>
          <cell r="AO376">
            <v>157294.1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50604494.369999997</v>
          </cell>
          <cell r="BB376">
            <v>23199822.589999996</v>
          </cell>
          <cell r="BC376">
            <v>0</v>
          </cell>
        </row>
        <row r="377">
          <cell r="A377" t="str">
            <v>02.5.07.02</v>
          </cell>
          <cell r="B377" t="str">
            <v xml:space="preserve">KOTPARDAN ALINAN KOMİSYONLARI </v>
          </cell>
          <cell r="C377">
            <v>29741049.349999994</v>
          </cell>
          <cell r="D377">
            <v>1979370.72</v>
          </cell>
          <cell r="E377">
            <v>18002.599999999999</v>
          </cell>
          <cell r="F377">
            <v>0</v>
          </cell>
          <cell r="G377">
            <v>0</v>
          </cell>
          <cell r="H377">
            <v>4240554.0599999996</v>
          </cell>
          <cell r="I377">
            <v>0</v>
          </cell>
          <cell r="J377">
            <v>592632.61</v>
          </cell>
          <cell r="K377">
            <v>3233532.92</v>
          </cell>
          <cell r="L377">
            <v>0</v>
          </cell>
          <cell r="M377">
            <v>439407.89</v>
          </cell>
          <cell r="N377">
            <v>0</v>
          </cell>
          <cell r="O377">
            <v>0</v>
          </cell>
          <cell r="P377">
            <v>0</v>
          </cell>
          <cell r="Q377">
            <v>1017352.51</v>
          </cell>
          <cell r="R377">
            <v>432624.82</v>
          </cell>
          <cell r="S377">
            <v>0.4</v>
          </cell>
          <cell r="T377">
            <v>63357.79</v>
          </cell>
          <cell r="U377">
            <v>98972.47</v>
          </cell>
          <cell r="V377">
            <v>562.5</v>
          </cell>
          <cell r="W377">
            <v>228085.45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9154.89</v>
          </cell>
          <cell r="AC377">
            <v>0</v>
          </cell>
          <cell r="AD377">
            <v>0</v>
          </cell>
          <cell r="AE377">
            <v>0</v>
          </cell>
          <cell r="AF377">
            <v>3431074.11</v>
          </cell>
          <cell r="AG377">
            <v>290178.83</v>
          </cell>
          <cell r="AH377">
            <v>285041.62</v>
          </cell>
          <cell r="AI377">
            <v>1249810.75</v>
          </cell>
          <cell r="AJ377">
            <v>0</v>
          </cell>
          <cell r="AK377">
            <v>0</v>
          </cell>
          <cell r="AL377">
            <v>9495025.7400000002</v>
          </cell>
          <cell r="AM377">
            <v>242561.47</v>
          </cell>
          <cell r="AN377">
            <v>1433008.06</v>
          </cell>
          <cell r="AO377">
            <v>961550.58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-813.44</v>
          </cell>
          <cell r="AZ377">
            <v>0</v>
          </cell>
          <cell r="BA377">
            <v>29741049.349999994</v>
          </cell>
          <cell r="BB377">
            <v>5985665.2800000003</v>
          </cell>
          <cell r="BC377">
            <v>0</v>
          </cell>
        </row>
        <row r="378">
          <cell r="A378" t="str">
            <v>02.5.07.03</v>
          </cell>
          <cell r="B378" t="str">
            <v xml:space="preserve">İHTİYARİ ALINAN KOMİSYONLAR </v>
          </cell>
          <cell r="C378">
            <v>52570749.750000007</v>
          </cell>
          <cell r="D378">
            <v>1197897.8500000001</v>
          </cell>
          <cell r="E378">
            <v>13509.93</v>
          </cell>
          <cell r="F378">
            <v>29409930.109999999</v>
          </cell>
          <cell r="G378">
            <v>0</v>
          </cell>
          <cell r="H378">
            <v>0</v>
          </cell>
          <cell r="I378">
            <v>794504.33</v>
          </cell>
          <cell r="J378">
            <v>0</v>
          </cell>
          <cell r="K378">
            <v>296233.57</v>
          </cell>
          <cell r="L378">
            <v>0</v>
          </cell>
          <cell r="M378">
            <v>34775.230000000003</v>
          </cell>
          <cell r="N378">
            <v>30175.83</v>
          </cell>
          <cell r="O378">
            <v>0</v>
          </cell>
          <cell r="P378">
            <v>0</v>
          </cell>
          <cell r="Q378">
            <v>4061942.22</v>
          </cell>
          <cell r="R378">
            <v>1612197.77</v>
          </cell>
          <cell r="S378">
            <v>0</v>
          </cell>
          <cell r="T378">
            <v>1840.35</v>
          </cell>
          <cell r="U378">
            <v>34392.300000000003</v>
          </cell>
          <cell r="V378">
            <v>0</v>
          </cell>
          <cell r="W378">
            <v>0</v>
          </cell>
          <cell r="X378">
            <v>-63204.57</v>
          </cell>
          <cell r="Y378">
            <v>1007413.1</v>
          </cell>
          <cell r="Z378">
            <v>0</v>
          </cell>
          <cell r="AA378">
            <v>0</v>
          </cell>
          <cell r="AB378">
            <v>0</v>
          </cell>
          <cell r="AC378">
            <v>1113546.8600000001</v>
          </cell>
          <cell r="AD378">
            <v>0</v>
          </cell>
          <cell r="AE378">
            <v>0</v>
          </cell>
          <cell r="AF378">
            <v>3854449.59</v>
          </cell>
          <cell r="AG378">
            <v>31018.59</v>
          </cell>
          <cell r="AH378">
            <v>32883.620000000003</v>
          </cell>
          <cell r="AI378">
            <v>342910.89</v>
          </cell>
          <cell r="AJ378">
            <v>0</v>
          </cell>
          <cell r="AK378">
            <v>0</v>
          </cell>
          <cell r="AL378">
            <v>821214.37</v>
          </cell>
          <cell r="AM378">
            <v>8322.1</v>
          </cell>
          <cell r="AN378">
            <v>3499484.95</v>
          </cell>
          <cell r="AO378">
            <v>36667.839999999997</v>
          </cell>
          <cell r="AP378">
            <v>0</v>
          </cell>
          <cell r="AQ378">
            <v>285377.13</v>
          </cell>
          <cell r="AR378">
            <v>3485339.65</v>
          </cell>
          <cell r="AS378">
            <v>543139.83999999997</v>
          </cell>
          <cell r="AT378">
            <v>0</v>
          </cell>
          <cell r="AU378">
            <v>84786.3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52570749.750000007</v>
          </cell>
          <cell r="BB378">
            <v>5116249.6499999994</v>
          </cell>
          <cell r="BC378">
            <v>0</v>
          </cell>
        </row>
        <row r="379">
          <cell r="A379" t="str">
            <v>02.5.07.09</v>
          </cell>
          <cell r="B379" t="str">
            <v xml:space="preserve">DİĞER ALINAN KOMİSYONLAR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A380" t="str">
            <v>02.5.07.11</v>
          </cell>
          <cell r="B380" t="str">
            <v xml:space="preserve">EKSEDAN ALINAN KOM.ERTELEMESİ </v>
          </cell>
          <cell r="C380">
            <v>-23782666.620000001</v>
          </cell>
          <cell r="D380">
            <v>-3092529.94</v>
          </cell>
          <cell r="E380">
            <v>-19074.580000000002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-378379.08</v>
          </cell>
          <cell r="L380">
            <v>0</v>
          </cell>
          <cell r="M380">
            <v>-530023.9</v>
          </cell>
          <cell r="N380">
            <v>0</v>
          </cell>
          <cell r="O380">
            <v>0</v>
          </cell>
          <cell r="P380">
            <v>0</v>
          </cell>
          <cell r="Q380">
            <v>-1079161.3400000001</v>
          </cell>
          <cell r="R380">
            <v>-480450.98</v>
          </cell>
          <cell r="S380">
            <v>-2.6</v>
          </cell>
          <cell r="T380">
            <v>-26904.53</v>
          </cell>
          <cell r="U380">
            <v>-127732.66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-6829551.5599999996</v>
          </cell>
          <cell r="AG380">
            <v>-527874.43000000005</v>
          </cell>
          <cell r="AH380">
            <v>-531642.97</v>
          </cell>
          <cell r="AI380">
            <v>-2234181.12</v>
          </cell>
          <cell r="AJ380">
            <v>0</v>
          </cell>
          <cell r="AK380">
            <v>-51.5</v>
          </cell>
          <cell r="AL380">
            <v>-214974.3</v>
          </cell>
          <cell r="AM380">
            <v>-546110.79</v>
          </cell>
          <cell r="AN380">
            <v>-7079347.9400000004</v>
          </cell>
          <cell r="AO380">
            <v>-84672.4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-23782666.620000001</v>
          </cell>
          <cell r="BB380">
            <v>-10981598.9</v>
          </cell>
          <cell r="BC380">
            <v>0</v>
          </cell>
        </row>
        <row r="381">
          <cell r="A381" t="str">
            <v>02.5.07.12</v>
          </cell>
          <cell r="B381" t="str">
            <v xml:space="preserve">KOTPAR ALINAN KOM.ERTELEMESİ </v>
          </cell>
          <cell r="C381">
            <v>-14433096.869999999</v>
          </cell>
          <cell r="D381">
            <v>-1006202.03</v>
          </cell>
          <cell r="E381">
            <v>-6964.84</v>
          </cell>
          <cell r="F381">
            <v>0</v>
          </cell>
          <cell r="G381">
            <v>0</v>
          </cell>
          <cell r="H381">
            <v>-2901741.25</v>
          </cell>
          <cell r="I381">
            <v>0</v>
          </cell>
          <cell r="J381">
            <v>-524992</v>
          </cell>
          <cell r="K381">
            <v>-1528150.94</v>
          </cell>
          <cell r="L381">
            <v>0</v>
          </cell>
          <cell r="M381">
            <v>-265011.96000000002</v>
          </cell>
          <cell r="N381">
            <v>0</v>
          </cell>
          <cell r="O381">
            <v>0</v>
          </cell>
          <cell r="P381">
            <v>0</v>
          </cell>
          <cell r="Q381">
            <v>-515110.23</v>
          </cell>
          <cell r="R381">
            <v>-235896.23</v>
          </cell>
          <cell r="S381">
            <v>-0.33</v>
          </cell>
          <cell r="T381">
            <v>-33368.26</v>
          </cell>
          <cell r="U381">
            <v>-58061.760000000002</v>
          </cell>
          <cell r="V381">
            <v>-164.87</v>
          </cell>
          <cell r="W381">
            <v>-136464.53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-5040.58</v>
          </cell>
          <cell r="AC381">
            <v>0</v>
          </cell>
          <cell r="AD381">
            <v>0</v>
          </cell>
          <cell r="AE381">
            <v>0</v>
          </cell>
          <cell r="AF381">
            <v>-1998261.85</v>
          </cell>
          <cell r="AG381">
            <v>-154198.07999999999</v>
          </cell>
          <cell r="AH381">
            <v>-153229.66</v>
          </cell>
          <cell r="AI381">
            <v>-595012.05000000005</v>
          </cell>
          <cell r="AJ381">
            <v>0</v>
          </cell>
          <cell r="AK381">
            <v>-17.170000000000002</v>
          </cell>
          <cell r="AL381">
            <v>-2965157.68</v>
          </cell>
          <cell r="AM381">
            <v>-52867.01</v>
          </cell>
          <cell r="AN381">
            <v>-731626.46</v>
          </cell>
          <cell r="AO381">
            <v>-565509.77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-47.33</v>
          </cell>
          <cell r="AZ381">
            <v>0</v>
          </cell>
          <cell r="BA381">
            <v>-14433096.869999999</v>
          </cell>
          <cell r="BB381">
            <v>-3311891.62</v>
          </cell>
          <cell r="BC381">
            <v>0</v>
          </cell>
        </row>
        <row r="382">
          <cell r="A382" t="str">
            <v>02.5.07.13</v>
          </cell>
          <cell r="B382" t="str">
            <v xml:space="preserve">İHTİYARİ ALINAN KOM.ERTELEMESİ </v>
          </cell>
          <cell r="C382">
            <v>-26773360.419999998</v>
          </cell>
          <cell r="D382">
            <v>-465311.46</v>
          </cell>
          <cell r="E382">
            <v>-1375.04</v>
          </cell>
          <cell r="F382">
            <v>-17031972.649999999</v>
          </cell>
          <cell r="G382">
            <v>0</v>
          </cell>
          <cell r="H382">
            <v>0</v>
          </cell>
          <cell r="I382">
            <v>-326903.89</v>
          </cell>
          <cell r="J382">
            <v>0</v>
          </cell>
          <cell r="K382">
            <v>-99422.69</v>
          </cell>
          <cell r="L382">
            <v>0</v>
          </cell>
          <cell r="M382">
            <v>-19769.48</v>
          </cell>
          <cell r="N382">
            <v>-9335.73</v>
          </cell>
          <cell r="O382">
            <v>0</v>
          </cell>
          <cell r="P382">
            <v>0</v>
          </cell>
          <cell r="Q382">
            <v>-1355489.51</v>
          </cell>
          <cell r="R382">
            <v>-765393.63</v>
          </cell>
          <cell r="S382">
            <v>0</v>
          </cell>
          <cell r="T382">
            <v>-799.98</v>
          </cell>
          <cell r="U382">
            <v>-5483</v>
          </cell>
          <cell r="V382">
            <v>0</v>
          </cell>
          <cell r="W382">
            <v>0</v>
          </cell>
          <cell r="X382">
            <v>-245.49</v>
          </cell>
          <cell r="Y382">
            <v>-480670.94</v>
          </cell>
          <cell r="Z382">
            <v>0</v>
          </cell>
          <cell r="AA382">
            <v>0</v>
          </cell>
          <cell r="AB382">
            <v>0</v>
          </cell>
          <cell r="AC382">
            <v>-571641.24</v>
          </cell>
          <cell r="AD382">
            <v>0</v>
          </cell>
          <cell r="AE382">
            <v>0</v>
          </cell>
          <cell r="AF382">
            <v>-2433994.61</v>
          </cell>
          <cell r="AG382">
            <v>-3252.56</v>
          </cell>
          <cell r="AH382">
            <v>-3307.64</v>
          </cell>
          <cell r="AI382">
            <v>-49201.34</v>
          </cell>
          <cell r="AJ382">
            <v>0</v>
          </cell>
          <cell r="AK382">
            <v>-51.5</v>
          </cell>
          <cell r="AL382">
            <v>-119510.66</v>
          </cell>
          <cell r="AM382">
            <v>-26561.54</v>
          </cell>
          <cell r="AN382">
            <v>-2076822.48</v>
          </cell>
          <cell r="AO382">
            <v>-11981.73</v>
          </cell>
          <cell r="AP382">
            <v>0</v>
          </cell>
          <cell r="AQ382">
            <v>-258249.55</v>
          </cell>
          <cell r="AR382">
            <v>-337161.36</v>
          </cell>
          <cell r="AS382">
            <v>-277291.07</v>
          </cell>
          <cell r="AT382">
            <v>0</v>
          </cell>
          <cell r="AU382">
            <v>-42159.65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-26773360.419999998</v>
          </cell>
          <cell r="BB382">
            <v>-2905866.27</v>
          </cell>
          <cell r="BC382">
            <v>0</v>
          </cell>
        </row>
        <row r="383">
          <cell r="A383" t="str">
            <v>02.5.07.21</v>
          </cell>
          <cell r="B383" t="str">
            <v xml:space="preserve">DEV.EKSEDSAN KOM.ERTELEMESİ </v>
          </cell>
          <cell r="C383">
            <v>29503546.489999995</v>
          </cell>
          <cell r="D383">
            <v>3131467.64</v>
          </cell>
          <cell r="E383">
            <v>40066.480000000003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506831.14</v>
          </cell>
          <cell r="L383">
            <v>0</v>
          </cell>
          <cell r="M383">
            <v>77258.350000000006</v>
          </cell>
          <cell r="N383">
            <v>0</v>
          </cell>
          <cell r="O383">
            <v>0</v>
          </cell>
          <cell r="P383">
            <v>0</v>
          </cell>
          <cell r="Q383">
            <v>2224396.59</v>
          </cell>
          <cell r="R383">
            <v>829318.43</v>
          </cell>
          <cell r="S383">
            <v>0</v>
          </cell>
          <cell r="T383">
            <v>40861.96</v>
          </cell>
          <cell r="U383">
            <v>241439.78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8366439.3099999996</v>
          </cell>
          <cell r="AG383">
            <v>290804.34999999998</v>
          </cell>
          <cell r="AH383">
            <v>276592.95</v>
          </cell>
          <cell r="AI383">
            <v>252668.48</v>
          </cell>
          <cell r="AJ383">
            <v>0</v>
          </cell>
          <cell r="AK383">
            <v>617.12</v>
          </cell>
          <cell r="AL383">
            <v>3914835.08</v>
          </cell>
          <cell r="AM383">
            <v>565086.03</v>
          </cell>
          <cell r="AN383">
            <v>7524690.9699999997</v>
          </cell>
          <cell r="AO383">
            <v>1220171.83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29503546.489999995</v>
          </cell>
          <cell r="BB383">
            <v>12065304.249999998</v>
          </cell>
          <cell r="BC383">
            <v>0</v>
          </cell>
        </row>
        <row r="384">
          <cell r="A384" t="str">
            <v>02.5.07.22</v>
          </cell>
          <cell r="B384" t="str">
            <v xml:space="preserve">DEV.KOTPAR KOM.ERTELEMESİ </v>
          </cell>
          <cell r="C384">
            <v>11100695.299999999</v>
          </cell>
          <cell r="D384">
            <v>1035171.39</v>
          </cell>
          <cell r="E384">
            <v>7209.18</v>
          </cell>
          <cell r="F384">
            <v>0</v>
          </cell>
          <cell r="G384">
            <v>0</v>
          </cell>
          <cell r="H384">
            <v>2000523.66</v>
          </cell>
          <cell r="I384">
            <v>0</v>
          </cell>
          <cell r="J384">
            <v>112437.15</v>
          </cell>
          <cell r="K384">
            <v>1302593.92</v>
          </cell>
          <cell r="L384">
            <v>0</v>
          </cell>
          <cell r="M384">
            <v>38627.480000000003</v>
          </cell>
          <cell r="N384">
            <v>0</v>
          </cell>
          <cell r="O384">
            <v>0</v>
          </cell>
          <cell r="P384">
            <v>0</v>
          </cell>
          <cell r="Q384">
            <v>365282.6</v>
          </cell>
          <cell r="R384">
            <v>137574.95000000001</v>
          </cell>
          <cell r="S384">
            <v>0</v>
          </cell>
          <cell r="T384">
            <v>64652.47</v>
          </cell>
          <cell r="U384">
            <v>62631.360000000001</v>
          </cell>
          <cell r="V384">
            <v>144.54</v>
          </cell>
          <cell r="W384">
            <v>66824.53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2031.96</v>
          </cell>
          <cell r="AC384">
            <v>0</v>
          </cell>
          <cell r="AD384">
            <v>0</v>
          </cell>
          <cell r="AE384">
            <v>0</v>
          </cell>
          <cell r="AF384">
            <v>2558738.2200000002</v>
          </cell>
          <cell r="AG384">
            <v>110319.24</v>
          </cell>
          <cell r="AH384">
            <v>89598.2</v>
          </cell>
          <cell r="AI384">
            <v>31821.37</v>
          </cell>
          <cell r="AJ384">
            <v>0</v>
          </cell>
          <cell r="AK384">
            <v>205.71</v>
          </cell>
          <cell r="AL384">
            <v>1787713.91</v>
          </cell>
          <cell r="AM384">
            <v>44187.03</v>
          </cell>
          <cell r="AN384">
            <v>686644.25</v>
          </cell>
          <cell r="AO384">
            <v>579525.5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25.18</v>
          </cell>
          <cell r="AW384">
            <v>0</v>
          </cell>
          <cell r="AX384">
            <v>0</v>
          </cell>
          <cell r="AY384">
            <v>16211.5</v>
          </cell>
          <cell r="AZ384">
            <v>0</v>
          </cell>
          <cell r="BA384">
            <v>11100695.299999999</v>
          </cell>
          <cell r="BB384">
            <v>3793827.0500000007</v>
          </cell>
          <cell r="BC384">
            <v>0</v>
          </cell>
        </row>
        <row r="385">
          <cell r="A385" t="str">
            <v>02.5.07.23</v>
          </cell>
          <cell r="B385" t="str">
            <v xml:space="preserve">DEV.İHTİYARİ KOM.ERTELEMESİ </v>
          </cell>
          <cell r="C385">
            <v>17917862.759999998</v>
          </cell>
          <cell r="D385">
            <v>727909.18</v>
          </cell>
          <cell r="E385">
            <v>10498.58</v>
          </cell>
          <cell r="F385">
            <v>4978167.41</v>
          </cell>
          <cell r="G385">
            <v>0</v>
          </cell>
          <cell r="H385">
            <v>0</v>
          </cell>
          <cell r="I385">
            <v>219699.46</v>
          </cell>
          <cell r="J385">
            <v>0</v>
          </cell>
          <cell r="K385">
            <v>2470182.17</v>
          </cell>
          <cell r="L385">
            <v>0</v>
          </cell>
          <cell r="M385">
            <v>10006.51</v>
          </cell>
          <cell r="N385">
            <v>101003.12</v>
          </cell>
          <cell r="O385">
            <v>0</v>
          </cell>
          <cell r="P385">
            <v>0</v>
          </cell>
          <cell r="Q385">
            <v>116645.59</v>
          </cell>
          <cell r="R385">
            <v>645286.55000000005</v>
          </cell>
          <cell r="S385">
            <v>0</v>
          </cell>
          <cell r="T385">
            <v>5829.36</v>
          </cell>
          <cell r="U385">
            <v>132804.41</v>
          </cell>
          <cell r="V385">
            <v>0</v>
          </cell>
          <cell r="W385">
            <v>0</v>
          </cell>
          <cell r="X385">
            <v>282580.49</v>
          </cell>
          <cell r="Y385">
            <v>1151426.42</v>
          </cell>
          <cell r="Z385">
            <v>0</v>
          </cell>
          <cell r="AA385">
            <v>0</v>
          </cell>
          <cell r="AB385">
            <v>0</v>
          </cell>
          <cell r="AC385">
            <v>369895.55</v>
          </cell>
          <cell r="AD385">
            <v>0</v>
          </cell>
          <cell r="AE385">
            <v>0</v>
          </cell>
          <cell r="AF385">
            <v>2285191.42</v>
          </cell>
          <cell r="AG385">
            <v>51352.28</v>
          </cell>
          <cell r="AH385">
            <v>54449.07</v>
          </cell>
          <cell r="AI385">
            <v>4086.63</v>
          </cell>
          <cell r="AJ385">
            <v>0</v>
          </cell>
          <cell r="AK385">
            <v>630.42999999999995</v>
          </cell>
          <cell r="AL385">
            <v>100633.53</v>
          </cell>
          <cell r="AM385">
            <v>47865.16</v>
          </cell>
          <cell r="AN385">
            <v>2599365.44</v>
          </cell>
          <cell r="AO385">
            <v>96687.12</v>
          </cell>
          <cell r="AP385">
            <v>538.98</v>
          </cell>
          <cell r="AQ385">
            <v>265940.47999999998</v>
          </cell>
          <cell r="AR385">
            <v>301028.65999999997</v>
          </cell>
          <cell r="AS385">
            <v>867642.65</v>
          </cell>
          <cell r="AT385">
            <v>0</v>
          </cell>
          <cell r="AU385">
            <v>20516.11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17917862.759999998</v>
          </cell>
          <cell r="BB385">
            <v>3118901.9499999997</v>
          </cell>
          <cell r="BC385">
            <v>0</v>
          </cell>
        </row>
        <row r="386">
          <cell r="A386" t="str">
            <v>02.5.07.97</v>
          </cell>
          <cell r="B386" t="str">
            <v xml:space="preserve">TIP HAVUZUNDAN ALINAN KOMİSYONLAR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A387" t="str">
            <v>02.5.07.98</v>
          </cell>
          <cell r="B387" t="str">
            <v xml:space="preserve">HAVUZDAN ALINAN KOMİSYONLAR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</row>
        <row r="388">
          <cell r="A388" t="str">
            <v>02.5.09</v>
          </cell>
          <cell r="B388" t="str">
            <v>DIGER FAALIYET GIDERLERI (-)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</row>
        <row r="389">
          <cell r="A389" t="str">
            <v>02.5.09.01</v>
          </cell>
          <cell r="B389" t="str">
            <v>GÜVENCE HESABI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</row>
        <row r="390">
          <cell r="A390" t="str">
            <v>02.9</v>
          </cell>
          <cell r="B390" t="str">
            <v>DİĞER TEKNİK GİDERLER</v>
          </cell>
          <cell r="C390">
            <v>-154735344.83000001</v>
          </cell>
          <cell r="D390">
            <v>-2250.6799999999998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-133378777.98999999</v>
          </cell>
          <cell r="O390">
            <v>0</v>
          </cell>
          <cell r="P390">
            <v>-1473540.45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-45</v>
          </cell>
          <cell r="W390">
            <v>-18246.84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-2257.12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-19860226.75</v>
          </cell>
          <cell r="AZ390">
            <v>0</v>
          </cell>
          <cell r="BA390">
            <v>-154735344.83000001</v>
          </cell>
          <cell r="BB390">
            <v>-2250.6799999999998</v>
          </cell>
          <cell r="BC390">
            <v>0</v>
          </cell>
        </row>
        <row r="391">
          <cell r="A391" t="str">
            <v>02.9.01</v>
          </cell>
          <cell r="B391" t="str">
            <v>DİĞER TEKNİK GİDERLER (-)</v>
          </cell>
          <cell r="C391">
            <v>-154735344.83000001</v>
          </cell>
          <cell r="D391">
            <v>-2250.6799999999998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-133378777.98999999</v>
          </cell>
          <cell r="O391">
            <v>0</v>
          </cell>
          <cell r="P391">
            <v>-1473540.45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-45</v>
          </cell>
          <cell r="W391">
            <v>-18246.84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-2257.12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-19860226.75</v>
          </cell>
          <cell r="AZ391">
            <v>0</v>
          </cell>
          <cell r="BA391">
            <v>-154735344.83000001</v>
          </cell>
          <cell r="BB391">
            <v>-2250.6799999999998</v>
          </cell>
          <cell r="BC391">
            <v>0</v>
          </cell>
        </row>
        <row r="392">
          <cell r="A392" t="str">
            <v>02.9.01.01</v>
          </cell>
          <cell r="B392" t="str">
            <v>ASİSTANS GİDERLERİ</v>
          </cell>
          <cell r="C392">
            <v>-21338272.719999999</v>
          </cell>
          <cell r="D392">
            <v>-2250.6799999999998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2.2799999999999998</v>
          </cell>
          <cell r="O392">
            <v>0</v>
          </cell>
          <cell r="P392">
            <v>-1473540.45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-2257.12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-19860226.75</v>
          </cell>
          <cell r="AZ392">
            <v>0</v>
          </cell>
          <cell r="BA392">
            <v>-21338272.719999999</v>
          </cell>
          <cell r="BB392">
            <v>-2250.6799999999998</v>
          </cell>
          <cell r="BC392">
            <v>0</v>
          </cell>
        </row>
        <row r="393">
          <cell r="A393" t="str">
            <v>02.9.01.02</v>
          </cell>
          <cell r="B393" t="str">
            <v xml:space="preserve">ÖN EKSPERTİZ VE TERCÜME GİDERLERİ </v>
          </cell>
          <cell r="C393">
            <v>-133397072.11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-133378780.27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-45</v>
          </cell>
          <cell r="W393">
            <v>-18246.84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-133397072.11</v>
          </cell>
          <cell r="BB393">
            <v>0</v>
          </cell>
          <cell r="BC393">
            <v>0</v>
          </cell>
        </row>
        <row r="394">
          <cell r="A394" t="str">
            <v>02.9.01.09</v>
          </cell>
          <cell r="B394" t="str">
            <v>DİĞER TEKNİK GİDERLER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A395" t="str">
            <v>02.9.02</v>
          </cell>
          <cell r="B395" t="str">
            <v>DİĞER TEKNİK GİDERLER REAS PAYI (+)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</row>
        <row r="396">
          <cell r="A396" t="str">
            <v>02.9.02.09</v>
          </cell>
          <cell r="B396" t="str">
            <v>DİĞER TEKNİK GİDERLER REAS PAYI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</row>
        <row r="397">
          <cell r="C397">
            <v>0</v>
          </cell>
          <cell r="I397">
            <v>0</v>
          </cell>
          <cell r="V397">
            <v>0</v>
          </cell>
          <cell r="AV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C398">
            <v>-3194194947.8300014</v>
          </cell>
          <cell r="D398">
            <v>3245333.2300000004</v>
          </cell>
          <cell r="E398">
            <v>-488514.03</v>
          </cell>
          <cell r="F398">
            <v>1673561.28</v>
          </cell>
          <cell r="G398">
            <v>0</v>
          </cell>
          <cell r="H398">
            <v>7079101.4800000004</v>
          </cell>
          <cell r="I398">
            <v>168300.01</v>
          </cell>
          <cell r="J398">
            <v>1329603.06</v>
          </cell>
          <cell r="K398">
            <v>-11390371.439999999</v>
          </cell>
          <cell r="L398">
            <v>-12277</v>
          </cell>
          <cell r="M398">
            <v>997594.21</v>
          </cell>
          <cell r="N398">
            <v>-5843252233.6400013</v>
          </cell>
          <cell r="O398">
            <v>1469323931.6300001</v>
          </cell>
          <cell r="P398">
            <v>1454369.8400000036</v>
          </cell>
          <cell r="Q398">
            <v>5485699.4800000004</v>
          </cell>
          <cell r="R398">
            <v>2433740.9099999997</v>
          </cell>
          <cell r="S398">
            <v>0.59000000000000008</v>
          </cell>
          <cell r="T398">
            <v>-514074.74999999994</v>
          </cell>
          <cell r="U398">
            <v>1019313.1900000001</v>
          </cell>
          <cell r="V398">
            <v>1901.14</v>
          </cell>
          <cell r="W398">
            <v>-93232.330000000075</v>
          </cell>
          <cell r="X398">
            <v>-717315.22</v>
          </cell>
          <cell r="Y398">
            <v>103434.46999999997</v>
          </cell>
          <cell r="Z398">
            <v>0</v>
          </cell>
          <cell r="AA398">
            <v>-2880922.7</v>
          </cell>
          <cell r="AB398">
            <v>19203.010000000002</v>
          </cell>
          <cell r="AC398">
            <v>515232.9</v>
          </cell>
          <cell r="AD398">
            <v>0</v>
          </cell>
          <cell r="AE398">
            <v>-543306.12</v>
          </cell>
          <cell r="AF398">
            <v>17958821.290000003</v>
          </cell>
          <cell r="AG398">
            <v>-179694.52999999991</v>
          </cell>
          <cell r="AH398">
            <v>360867.29</v>
          </cell>
          <cell r="AI398">
            <v>3288920.9000000004</v>
          </cell>
          <cell r="AJ398">
            <v>0</v>
          </cell>
          <cell r="AK398">
            <v>9024213.0300000012</v>
          </cell>
          <cell r="AL398">
            <v>-5278452.0099999979</v>
          </cell>
          <cell r="AM398">
            <v>6484256.2800000003</v>
          </cell>
          <cell r="AN398">
            <v>4341273.46</v>
          </cell>
          <cell r="AO398">
            <v>-340897.06000000006</v>
          </cell>
          <cell r="AP398">
            <v>107.8</v>
          </cell>
          <cell r="AQ398">
            <v>58562.38</v>
          </cell>
          <cell r="AR398">
            <v>373123.20999999996</v>
          </cell>
          <cell r="AS398">
            <v>236139.51999999999</v>
          </cell>
          <cell r="AT398">
            <v>0</v>
          </cell>
          <cell r="AU398">
            <v>77519.26999999999</v>
          </cell>
          <cell r="AV398">
            <v>153.69999999999999</v>
          </cell>
          <cell r="AW398">
            <v>-17721760.319999993</v>
          </cell>
          <cell r="AX398">
            <v>17098624.239999998</v>
          </cell>
          <cell r="AY398">
            <v>1135065200.52</v>
          </cell>
          <cell r="AZ398">
            <v>0</v>
          </cell>
          <cell r="BA398">
            <v>-3194194947.8300014</v>
          </cell>
          <cell r="BB398">
            <v>21385327.280000001</v>
          </cell>
          <cell r="BC398">
            <v>0</v>
          </cell>
        </row>
        <row r="400">
          <cell r="B400" t="str">
            <v>GENEL TOPLAM</v>
          </cell>
          <cell r="C400">
            <v>0</v>
          </cell>
          <cell r="D400">
            <v>-2962932487.1700006</v>
          </cell>
        </row>
        <row r="402">
          <cell r="C402">
            <v>99.999999999999986</v>
          </cell>
          <cell r="D402">
            <v>0.26</v>
          </cell>
          <cell r="E402">
            <v>0</v>
          </cell>
          <cell r="F402">
            <v>0.75</v>
          </cell>
          <cell r="G402">
            <v>0</v>
          </cell>
          <cell r="H402">
            <v>0.08</v>
          </cell>
          <cell r="I402">
            <v>0.01</v>
          </cell>
          <cell r="J402">
            <v>0.01</v>
          </cell>
          <cell r="K402">
            <v>0.21</v>
          </cell>
          <cell r="L402">
            <v>0</v>
          </cell>
          <cell r="M402">
            <v>0.01</v>
          </cell>
          <cell r="N402">
            <v>59.05</v>
          </cell>
          <cell r="O402">
            <v>6.91</v>
          </cell>
          <cell r="P402">
            <v>0.41</v>
          </cell>
          <cell r="Q402">
            <v>0.09</v>
          </cell>
          <cell r="R402">
            <v>0.09</v>
          </cell>
          <cell r="S402">
            <v>0</v>
          </cell>
          <cell r="T402">
            <v>0.08</v>
          </cell>
          <cell r="U402">
            <v>7.0000000000000007E-2</v>
          </cell>
          <cell r="V402">
            <v>0</v>
          </cell>
          <cell r="W402">
            <v>0</v>
          </cell>
          <cell r="X402">
            <v>0.01</v>
          </cell>
          <cell r="Y402">
            <v>0.03</v>
          </cell>
          <cell r="Z402">
            <v>0</v>
          </cell>
          <cell r="AA402">
            <v>0.08</v>
          </cell>
          <cell r="AB402">
            <v>0</v>
          </cell>
          <cell r="AC402">
            <v>0.01</v>
          </cell>
          <cell r="AD402">
            <v>0</v>
          </cell>
          <cell r="AE402">
            <v>0</v>
          </cell>
          <cell r="AF402">
            <v>0.35</v>
          </cell>
          <cell r="AG402">
            <v>0.05</v>
          </cell>
          <cell r="AH402">
            <v>0.04</v>
          </cell>
          <cell r="AI402">
            <v>0.13</v>
          </cell>
          <cell r="AJ402">
            <v>0</v>
          </cell>
          <cell r="AK402">
            <v>0.16</v>
          </cell>
          <cell r="AL402">
            <v>0.77</v>
          </cell>
          <cell r="AM402">
            <v>0.5</v>
          </cell>
          <cell r="AN402">
            <v>0.19</v>
          </cell>
          <cell r="AO402">
            <v>0.12</v>
          </cell>
          <cell r="AP402">
            <v>0</v>
          </cell>
          <cell r="AQ402">
            <v>0</v>
          </cell>
          <cell r="AR402">
            <v>0.05</v>
          </cell>
          <cell r="AS402">
            <v>0.01</v>
          </cell>
          <cell r="AT402">
            <v>0</v>
          </cell>
          <cell r="AU402">
            <v>0</v>
          </cell>
          <cell r="AV402">
            <v>0</v>
          </cell>
          <cell r="AW402">
            <v>12.98</v>
          </cell>
          <cell r="AX402">
            <v>1.05</v>
          </cell>
          <cell r="AY402">
            <v>15.44</v>
          </cell>
          <cell r="AZ402">
            <v>0</v>
          </cell>
          <cell r="BA402">
            <v>0</v>
          </cell>
        </row>
        <row r="403">
          <cell r="A403" t="str">
            <v>614.01</v>
          </cell>
          <cell r="B403" t="str">
            <v>ÜRETIM GIDERLERI (-)</v>
          </cell>
          <cell r="C403">
            <v>-5377075.1200000001</v>
          </cell>
          <cell r="D403">
            <v>-13980.395312000001</v>
          </cell>
          <cell r="E403">
            <v>0</v>
          </cell>
          <cell r="F403">
            <v>-40328.063399999999</v>
          </cell>
          <cell r="G403">
            <v>0</v>
          </cell>
          <cell r="H403">
            <v>-4301.6600959999996</v>
          </cell>
          <cell r="I403">
            <v>-537.70751199999995</v>
          </cell>
          <cell r="J403">
            <v>-537.70751199999995</v>
          </cell>
          <cell r="K403">
            <v>-11291.857752</v>
          </cell>
          <cell r="L403">
            <v>0</v>
          </cell>
          <cell r="M403">
            <v>-537.70751199999995</v>
          </cell>
          <cell r="N403">
            <v>-3175162.8583599995</v>
          </cell>
          <cell r="O403">
            <v>-371555.89079199999</v>
          </cell>
          <cell r="P403">
            <v>-22046.007991999999</v>
          </cell>
          <cell r="Q403">
            <v>-4839.3676079999996</v>
          </cell>
          <cell r="R403">
            <v>-4839.3676079999996</v>
          </cell>
          <cell r="S403">
            <v>0</v>
          </cell>
          <cell r="T403">
            <v>-4301.6600959999996</v>
          </cell>
          <cell r="U403">
            <v>-3763.9525840000006</v>
          </cell>
          <cell r="V403">
            <v>0</v>
          </cell>
          <cell r="W403">
            <v>0</v>
          </cell>
          <cell r="X403">
            <v>-537.70751199999995</v>
          </cell>
          <cell r="Y403">
            <v>-1613.1225359999999</v>
          </cell>
          <cell r="Z403">
            <v>0</v>
          </cell>
          <cell r="AA403">
            <v>-4301.6600959999996</v>
          </cell>
          <cell r="AB403">
            <v>0</v>
          </cell>
          <cell r="AC403">
            <v>-537.70751199999995</v>
          </cell>
          <cell r="AD403">
            <v>0</v>
          </cell>
          <cell r="AE403">
            <v>0</v>
          </cell>
          <cell r="AF403">
            <v>-18819.762919999997</v>
          </cell>
          <cell r="AG403">
            <v>-2688.5375599999998</v>
          </cell>
          <cell r="AH403">
            <v>-2150.8300479999998</v>
          </cell>
          <cell r="AI403">
            <v>-6990.1976560000003</v>
          </cell>
          <cell r="AJ403">
            <v>0</v>
          </cell>
          <cell r="AK403">
            <v>-8603.3201919999992</v>
          </cell>
          <cell r="AL403">
            <v>-41403.478424000001</v>
          </cell>
          <cell r="AM403">
            <v>-26885.375599999999</v>
          </cell>
          <cell r="AN403">
            <v>-10216.442728</v>
          </cell>
          <cell r="AO403">
            <v>-6452.4901439999994</v>
          </cell>
          <cell r="AP403">
            <v>0</v>
          </cell>
          <cell r="AQ403">
            <v>0</v>
          </cell>
          <cell r="AR403">
            <v>-2688.5375599999998</v>
          </cell>
          <cell r="AS403">
            <v>-537.70751199999995</v>
          </cell>
          <cell r="AT403">
            <v>0</v>
          </cell>
          <cell r="AU403">
            <v>0</v>
          </cell>
          <cell r="AV403">
            <v>0</v>
          </cell>
          <cell r="AW403">
            <v>-697944.35057600006</v>
          </cell>
          <cell r="AX403">
            <v>-56459.288760000003</v>
          </cell>
          <cell r="AY403">
            <v>-830220.39852799999</v>
          </cell>
          <cell r="AZ403">
            <v>0</v>
          </cell>
          <cell r="BA403">
            <v>0</v>
          </cell>
          <cell r="BB403">
            <v>-5377075.1200000001</v>
          </cell>
        </row>
        <row r="404">
          <cell r="A404" t="str">
            <v>614.02</v>
          </cell>
          <cell r="B404" t="str">
            <v>PERSONELE İLİŞKİN GİDERLER (-)</v>
          </cell>
          <cell r="C404">
            <v>-303857644.63999999</v>
          </cell>
          <cell r="D404">
            <v>-790029.87606399995</v>
          </cell>
          <cell r="E404">
            <v>0</v>
          </cell>
          <cell r="F404">
            <v>-2278932.3347999998</v>
          </cell>
          <cell r="G404">
            <v>0</v>
          </cell>
          <cell r="H404">
            <v>-243086.11571199997</v>
          </cell>
          <cell r="I404">
            <v>-30385.764463999996</v>
          </cell>
          <cell r="J404">
            <v>-30385.764463999996</v>
          </cell>
          <cell r="K404">
            <v>-638101.05374399992</v>
          </cell>
          <cell r="L404">
            <v>0</v>
          </cell>
          <cell r="M404">
            <v>-30385.764463999996</v>
          </cell>
          <cell r="N404">
            <v>-179427939.15991998</v>
          </cell>
          <cell r="O404">
            <v>-20996563.244624</v>
          </cell>
          <cell r="P404">
            <v>-1245816.3430239998</v>
          </cell>
          <cell r="Q404">
            <v>-273471.88017599995</v>
          </cell>
          <cell r="R404">
            <v>-273471.88017599995</v>
          </cell>
          <cell r="S404">
            <v>0</v>
          </cell>
          <cell r="T404">
            <v>-243086.11571199997</v>
          </cell>
          <cell r="U404">
            <v>-212700.35124799999</v>
          </cell>
          <cell r="V404">
            <v>0</v>
          </cell>
          <cell r="W404">
            <v>0</v>
          </cell>
          <cell r="X404">
            <v>-30385.764463999996</v>
          </cell>
          <cell r="Y404">
            <v>-91157.293391999992</v>
          </cell>
          <cell r="Z404">
            <v>0</v>
          </cell>
          <cell r="AA404">
            <v>-243086.11571199997</v>
          </cell>
          <cell r="AB404">
            <v>0</v>
          </cell>
          <cell r="AC404">
            <v>-30385.764463999996</v>
          </cell>
          <cell r="AD404">
            <v>0</v>
          </cell>
          <cell r="AE404">
            <v>0</v>
          </cell>
          <cell r="AF404">
            <v>-1063501.7562399998</v>
          </cell>
          <cell r="AG404">
            <v>-151928.82232000001</v>
          </cell>
          <cell r="AH404">
            <v>-121543.05785599998</v>
          </cell>
          <cell r="AI404">
            <v>-395014.93803199998</v>
          </cell>
          <cell r="AJ404">
            <v>0</v>
          </cell>
          <cell r="AK404">
            <v>-486172.23142399994</v>
          </cell>
          <cell r="AL404">
            <v>-2339703.8637279999</v>
          </cell>
          <cell r="AM404">
            <v>-1519288.2231999999</v>
          </cell>
          <cell r="AN404">
            <v>-577329.52481600002</v>
          </cell>
          <cell r="AO404">
            <v>-364629.17356799997</v>
          </cell>
          <cell r="AP404">
            <v>0</v>
          </cell>
          <cell r="AQ404">
            <v>0</v>
          </cell>
          <cell r="AR404">
            <v>-151928.82232000001</v>
          </cell>
          <cell r="AS404">
            <v>-30385.764463999996</v>
          </cell>
          <cell r="AT404">
            <v>0</v>
          </cell>
          <cell r="AU404">
            <v>0</v>
          </cell>
          <cell r="AV404">
            <v>0</v>
          </cell>
          <cell r="AW404">
            <v>-39440722.274271995</v>
          </cell>
          <cell r="AX404">
            <v>-3190505.2687199996</v>
          </cell>
          <cell r="AY404">
            <v>-46915620.332415998</v>
          </cell>
          <cell r="AZ404">
            <v>0</v>
          </cell>
          <cell r="BA404">
            <v>0</v>
          </cell>
          <cell r="BB404">
            <v>-303857644.63999993</v>
          </cell>
        </row>
        <row r="405">
          <cell r="A405" t="str">
            <v>614.03</v>
          </cell>
          <cell r="B405" t="str">
            <v>YÖNETIM GIDERLERI (-)</v>
          </cell>
          <cell r="C405">
            <v>-529924192.55000001</v>
          </cell>
          <cell r="D405">
            <v>-1377802.90063</v>
          </cell>
          <cell r="E405">
            <v>0</v>
          </cell>
          <cell r="F405">
            <v>-3974431.4441250004</v>
          </cell>
          <cell r="G405">
            <v>0</v>
          </cell>
          <cell r="H405">
            <v>-423939.35404000001</v>
          </cell>
          <cell r="I405">
            <v>-52992.419255000001</v>
          </cell>
          <cell r="J405">
            <v>-52992.419255000001</v>
          </cell>
          <cell r="K405">
            <v>-1112840.8043549999</v>
          </cell>
          <cell r="L405">
            <v>0</v>
          </cell>
          <cell r="M405">
            <v>-52992.419255000001</v>
          </cell>
          <cell r="N405">
            <v>-312920235.70077497</v>
          </cell>
          <cell r="O405">
            <v>-36617761.705205001</v>
          </cell>
          <cell r="P405">
            <v>-2172689.1894549998</v>
          </cell>
          <cell r="Q405">
            <v>-476931.77329499996</v>
          </cell>
          <cell r="R405">
            <v>-476931.77329499996</v>
          </cell>
          <cell r="S405">
            <v>0</v>
          </cell>
          <cell r="T405">
            <v>-423939.35404000001</v>
          </cell>
          <cell r="U405">
            <v>-370946.93478499999</v>
          </cell>
          <cell r="V405">
            <v>0</v>
          </cell>
          <cell r="W405">
            <v>0</v>
          </cell>
          <cell r="X405">
            <v>-52992.419255000001</v>
          </cell>
          <cell r="Y405">
            <v>-158977.25776499999</v>
          </cell>
          <cell r="Z405">
            <v>0</v>
          </cell>
          <cell r="AA405">
            <v>-423939.35404000001</v>
          </cell>
          <cell r="AB405">
            <v>0</v>
          </cell>
          <cell r="AC405">
            <v>-52992.419255000001</v>
          </cell>
          <cell r="AD405">
            <v>0</v>
          </cell>
          <cell r="AE405">
            <v>0</v>
          </cell>
          <cell r="AF405">
            <v>-1854734.6739249998</v>
          </cell>
          <cell r="AG405">
            <v>-264962.09627500002</v>
          </cell>
          <cell r="AH405">
            <v>-211969.67702</v>
          </cell>
          <cell r="AI405">
            <v>-688901.45031500002</v>
          </cell>
          <cell r="AJ405">
            <v>0</v>
          </cell>
          <cell r="AK405">
            <v>-847878.70808000001</v>
          </cell>
          <cell r="AL405">
            <v>-4080416.2826350005</v>
          </cell>
          <cell r="AM405">
            <v>-2649620.9627499999</v>
          </cell>
          <cell r="AN405">
            <v>-1006855.965845</v>
          </cell>
          <cell r="AO405">
            <v>-635909.03105999995</v>
          </cell>
          <cell r="AP405">
            <v>0</v>
          </cell>
          <cell r="AQ405">
            <v>0</v>
          </cell>
          <cell r="AR405">
            <v>-264962.09627500002</v>
          </cell>
          <cell r="AS405">
            <v>-52992.419255000001</v>
          </cell>
          <cell r="AT405">
            <v>0</v>
          </cell>
          <cell r="AU405">
            <v>0</v>
          </cell>
          <cell r="AV405">
            <v>0</v>
          </cell>
          <cell r="AW405">
            <v>-68784160.192990005</v>
          </cell>
          <cell r="AX405">
            <v>-5564204.0217749998</v>
          </cell>
          <cell r="AY405">
            <v>-81820295.329720005</v>
          </cell>
          <cell r="AZ405">
            <v>0</v>
          </cell>
          <cell r="BA405">
            <v>0</v>
          </cell>
          <cell r="BB405">
            <v>-529924192.54999995</v>
          </cell>
        </row>
        <row r="406">
          <cell r="A406" t="str">
            <v>614.05</v>
          </cell>
          <cell r="B406" t="str">
            <v>PAZARLAMA VE SATIS GIDERLERI (-)</v>
          </cell>
          <cell r="C406">
            <v>-46081600.450000003</v>
          </cell>
          <cell r="D406">
            <v>-119812.16117000001</v>
          </cell>
          <cell r="E406">
            <v>0</v>
          </cell>
          <cell r="F406">
            <v>-345612.00337500009</v>
          </cell>
          <cell r="G406">
            <v>0</v>
          </cell>
          <cell r="H406">
            <v>-36865.280360000004</v>
          </cell>
          <cell r="I406">
            <v>-4608.1600450000005</v>
          </cell>
          <cell r="J406">
            <v>-4608.1600450000005</v>
          </cell>
          <cell r="K406">
            <v>-96771.360944999993</v>
          </cell>
          <cell r="L406">
            <v>0</v>
          </cell>
          <cell r="M406">
            <v>-4608.1600450000005</v>
          </cell>
          <cell r="N406">
            <v>-27211185.065725002</v>
          </cell>
          <cell r="O406">
            <v>-3184238.5910950005</v>
          </cell>
          <cell r="P406">
            <v>-188934.56184500002</v>
          </cell>
          <cell r="Q406">
            <v>-41473.440405000001</v>
          </cell>
          <cell r="R406">
            <v>-41473.440405000001</v>
          </cell>
          <cell r="S406">
            <v>0</v>
          </cell>
          <cell r="T406">
            <v>-36865.280360000004</v>
          </cell>
          <cell r="U406">
            <v>-32257.120315000004</v>
          </cell>
          <cell r="V406">
            <v>0</v>
          </cell>
          <cell r="W406">
            <v>0</v>
          </cell>
          <cell r="X406">
            <v>-4608.1600450000005</v>
          </cell>
          <cell r="Y406">
            <v>-13824.480135000002</v>
          </cell>
          <cell r="Z406">
            <v>0</v>
          </cell>
          <cell r="AA406">
            <v>-36865.280360000004</v>
          </cell>
          <cell r="AB406">
            <v>0</v>
          </cell>
          <cell r="AC406">
            <v>-4608.1600450000005</v>
          </cell>
          <cell r="AD406">
            <v>0</v>
          </cell>
          <cell r="AE406">
            <v>0</v>
          </cell>
          <cell r="AF406">
            <v>-161285.60157500001</v>
          </cell>
          <cell r="AG406">
            <v>-23040.800225000003</v>
          </cell>
          <cell r="AH406">
            <v>-18432.640180000002</v>
          </cell>
          <cell r="AI406">
            <v>-59906.080585000003</v>
          </cell>
          <cell r="AJ406">
            <v>0</v>
          </cell>
          <cell r="AK406">
            <v>-73730.560720000009</v>
          </cell>
          <cell r="AL406">
            <v>-354828.32346500002</v>
          </cell>
          <cell r="AM406">
            <v>-230408.00225000002</v>
          </cell>
          <cell r="AN406">
            <v>-87555.040854999999</v>
          </cell>
          <cell r="AO406">
            <v>-55297.920540000006</v>
          </cell>
          <cell r="AP406">
            <v>0</v>
          </cell>
          <cell r="AQ406">
            <v>0</v>
          </cell>
          <cell r="AR406">
            <v>-23040.800225000003</v>
          </cell>
          <cell r="AS406">
            <v>-4608.1600450000005</v>
          </cell>
          <cell r="AT406">
            <v>0</v>
          </cell>
          <cell r="AU406">
            <v>0</v>
          </cell>
          <cell r="AV406">
            <v>0</v>
          </cell>
          <cell r="AW406">
            <v>-5981391.7384100007</v>
          </cell>
          <cell r="AX406">
            <v>-483856.80472500005</v>
          </cell>
          <cell r="AY406">
            <v>-7114999.109480001</v>
          </cell>
          <cell r="AZ406">
            <v>0</v>
          </cell>
          <cell r="BA406">
            <v>0</v>
          </cell>
          <cell r="BB406">
            <v>-46081600.45000001</v>
          </cell>
        </row>
        <row r="407">
          <cell r="A407" t="str">
            <v>614.06</v>
          </cell>
          <cell r="B407" t="str">
            <v>DISARIDAN SAGLANAN FAYDA VE</v>
          </cell>
          <cell r="C407">
            <v>-279881417.89999998</v>
          </cell>
          <cell r="D407">
            <v>-727691.68654000002</v>
          </cell>
          <cell r="E407">
            <v>0</v>
          </cell>
          <cell r="F407">
            <v>-2099110.6342499997</v>
          </cell>
          <cell r="G407">
            <v>0</v>
          </cell>
          <cell r="H407">
            <v>-223905.13432000001</v>
          </cell>
          <cell r="I407">
            <v>-27988.141790000001</v>
          </cell>
          <cell r="J407">
            <v>-27988.141790000001</v>
          </cell>
          <cell r="K407">
            <v>-587750.97758999991</v>
          </cell>
          <cell r="L407">
            <v>0</v>
          </cell>
          <cell r="M407">
            <v>-27988.141790000001</v>
          </cell>
          <cell r="N407">
            <v>-165269977.26994997</v>
          </cell>
          <cell r="O407">
            <v>-19339805.976889998</v>
          </cell>
          <cell r="P407">
            <v>-1147513.8133899998</v>
          </cell>
          <cell r="Q407">
            <v>-251893.27610999998</v>
          </cell>
          <cell r="R407">
            <v>-251893.27610999998</v>
          </cell>
          <cell r="S407">
            <v>0</v>
          </cell>
          <cell r="T407">
            <v>-223905.13432000001</v>
          </cell>
          <cell r="U407">
            <v>-195916.99252999999</v>
          </cell>
          <cell r="V407">
            <v>0</v>
          </cell>
          <cell r="W407">
            <v>0</v>
          </cell>
          <cell r="X407">
            <v>-27988.141790000001</v>
          </cell>
          <cell r="Y407">
            <v>-83964.425369999983</v>
          </cell>
          <cell r="Z407">
            <v>0</v>
          </cell>
          <cell r="AA407">
            <v>-223905.13432000001</v>
          </cell>
          <cell r="AB407">
            <v>0</v>
          </cell>
          <cell r="AC407">
            <v>-27988.141790000001</v>
          </cell>
          <cell r="AD407">
            <v>0</v>
          </cell>
          <cell r="AE407">
            <v>0</v>
          </cell>
          <cell r="AF407">
            <v>-979584.96264999988</v>
          </cell>
          <cell r="AG407">
            <v>-139940.70895</v>
          </cell>
          <cell r="AH407">
            <v>-111952.56716000001</v>
          </cell>
          <cell r="AI407">
            <v>-363845.84327000001</v>
          </cell>
          <cell r="AJ407">
            <v>0</v>
          </cell>
          <cell r="AK407">
            <v>-447810.26864000002</v>
          </cell>
          <cell r="AL407">
            <v>-2155086.9178299997</v>
          </cell>
          <cell r="AM407">
            <v>-1399407.0894999998</v>
          </cell>
          <cell r="AN407">
            <v>-531774.69400999998</v>
          </cell>
          <cell r="AO407">
            <v>-335857.70147999993</v>
          </cell>
          <cell r="AP407">
            <v>0</v>
          </cell>
          <cell r="AQ407">
            <v>0</v>
          </cell>
          <cell r="AR407">
            <v>-139940.70895</v>
          </cell>
          <cell r="AS407">
            <v>-27988.141790000001</v>
          </cell>
          <cell r="AT407">
            <v>0</v>
          </cell>
          <cell r="AU407">
            <v>0</v>
          </cell>
          <cell r="AV407">
            <v>0</v>
          </cell>
          <cell r="AW407">
            <v>-36328608.043420002</v>
          </cell>
          <cell r="AX407">
            <v>-2938754.8879500004</v>
          </cell>
          <cell r="AY407">
            <v>-43213690.923759997</v>
          </cell>
          <cell r="AZ407">
            <v>0</v>
          </cell>
          <cell r="BA407">
            <v>0</v>
          </cell>
          <cell r="BB407">
            <v>-279881417.89999998</v>
          </cell>
        </row>
        <row r="408">
          <cell r="A408" t="str">
            <v>614.08</v>
          </cell>
          <cell r="B408" t="str">
            <v>DIGER FAALIYET GIDERLERI (-)</v>
          </cell>
          <cell r="C408">
            <v>-182418.16</v>
          </cell>
          <cell r="D408">
            <v>-474.28721600000006</v>
          </cell>
          <cell r="E408">
            <v>0</v>
          </cell>
          <cell r="F408">
            <v>-1368.1361999999999</v>
          </cell>
          <cell r="G408">
            <v>0</v>
          </cell>
          <cell r="H408">
            <v>-145.934528</v>
          </cell>
          <cell r="I408">
            <v>-18.241816</v>
          </cell>
          <cell r="J408">
            <v>-18.241816</v>
          </cell>
          <cell r="K408">
            <v>-383.07813600000003</v>
          </cell>
          <cell r="L408">
            <v>0</v>
          </cell>
          <cell r="M408">
            <v>-18.241816</v>
          </cell>
          <cell r="N408">
            <v>-107717.92348</v>
          </cell>
          <cell r="O408">
            <v>-12605.094856</v>
          </cell>
          <cell r="P408">
            <v>-747.91445599999997</v>
          </cell>
          <cell r="Q408">
            <v>-164.176344</v>
          </cell>
          <cell r="R408">
            <v>-164.176344</v>
          </cell>
          <cell r="S408">
            <v>0</v>
          </cell>
          <cell r="T408">
            <v>-145.934528</v>
          </cell>
          <cell r="U408">
            <v>-127.69271200000001</v>
          </cell>
          <cell r="V408">
            <v>0</v>
          </cell>
          <cell r="W408">
            <v>0</v>
          </cell>
          <cell r="X408">
            <v>-18.241816</v>
          </cell>
          <cell r="Y408">
            <v>-54.725448</v>
          </cell>
          <cell r="Z408">
            <v>0</v>
          </cell>
          <cell r="AA408">
            <v>-145.934528</v>
          </cell>
          <cell r="AB408">
            <v>0</v>
          </cell>
          <cell r="AC408">
            <v>-18.241816</v>
          </cell>
          <cell r="AD408">
            <v>0</v>
          </cell>
          <cell r="AE408">
            <v>0</v>
          </cell>
          <cell r="AF408">
            <v>-638.46356000000003</v>
          </cell>
          <cell r="AG408">
            <v>-91.209080000000014</v>
          </cell>
          <cell r="AH408">
            <v>-72.967264</v>
          </cell>
          <cell r="AI408">
            <v>-237.14360800000003</v>
          </cell>
          <cell r="AJ408">
            <v>0</v>
          </cell>
          <cell r="AK408">
            <v>-291.869056</v>
          </cell>
          <cell r="AL408">
            <v>-1404.6198320000001</v>
          </cell>
          <cell r="AM408">
            <v>-912.09080000000006</v>
          </cell>
          <cell r="AN408">
            <v>-346.59450400000003</v>
          </cell>
          <cell r="AO408">
            <v>-218.901792</v>
          </cell>
          <cell r="AP408">
            <v>0</v>
          </cell>
          <cell r="AQ408">
            <v>0</v>
          </cell>
          <cell r="AR408">
            <v>-91.209080000000014</v>
          </cell>
          <cell r="AS408">
            <v>-18.241816</v>
          </cell>
          <cell r="AT408">
            <v>0</v>
          </cell>
          <cell r="AU408">
            <v>0</v>
          </cell>
          <cell r="AV408">
            <v>0</v>
          </cell>
          <cell r="AW408">
            <v>-23677.877167999999</v>
          </cell>
          <cell r="AX408">
            <v>-1915.39068</v>
          </cell>
          <cell r="AY408">
            <v>-28165.363903999998</v>
          </cell>
          <cell r="AZ408">
            <v>0</v>
          </cell>
          <cell r="BA408">
            <v>0</v>
          </cell>
          <cell r="BB408">
            <v>-182418.16</v>
          </cell>
        </row>
        <row r="411">
          <cell r="B411" t="str">
            <v xml:space="preserve">FAALİYET GİDERLERİ </v>
          </cell>
          <cell r="C411">
            <v>-1165304348.8199999</v>
          </cell>
          <cell r="D411">
            <v>-3029791.306932</v>
          </cell>
          <cell r="E411">
            <v>0</v>
          </cell>
          <cell r="F411">
            <v>-8739782.6161499992</v>
          </cell>
          <cell r="G411">
            <v>0</v>
          </cell>
          <cell r="H411">
            <v>-932243.47905600001</v>
          </cell>
          <cell r="I411">
            <v>-116530.434882</v>
          </cell>
          <cell r="J411">
            <v>-116530.434882</v>
          </cell>
          <cell r="K411">
            <v>-2447139.1325219995</v>
          </cell>
          <cell r="L411">
            <v>0</v>
          </cell>
          <cell r="M411">
            <v>-116530.434882</v>
          </cell>
          <cell r="N411">
            <v>-688112217.97820997</v>
          </cell>
          <cell r="O411">
            <v>-80522530.503461987</v>
          </cell>
          <cell r="P411">
            <v>-4777747.830161999</v>
          </cell>
          <cell r="Q411">
            <v>-1048773.9139379999</v>
          </cell>
          <cell r="R411">
            <v>-1048773.9139379999</v>
          </cell>
          <cell r="S411">
            <v>0</v>
          </cell>
          <cell r="T411">
            <v>-932243.47905600001</v>
          </cell>
          <cell r="U411">
            <v>-815713.04417399981</v>
          </cell>
          <cell r="V411">
            <v>0</v>
          </cell>
          <cell r="W411">
            <v>0</v>
          </cell>
          <cell r="X411">
            <v>-116530.434882</v>
          </cell>
          <cell r="Y411">
            <v>-349591.30464600003</v>
          </cell>
          <cell r="Z411">
            <v>0</v>
          </cell>
          <cell r="AA411">
            <v>-932243.47905600001</v>
          </cell>
          <cell r="AB411">
            <v>0</v>
          </cell>
          <cell r="AC411">
            <v>-116530.434882</v>
          </cell>
          <cell r="AD411">
            <v>0</v>
          </cell>
          <cell r="AE411">
            <v>0</v>
          </cell>
          <cell r="AF411">
            <v>-4078565.2208699994</v>
          </cell>
          <cell r="AG411">
            <v>-582652.17440999998</v>
          </cell>
          <cell r="AH411">
            <v>-466121.73952800001</v>
          </cell>
          <cell r="AI411">
            <v>-1514895.653466</v>
          </cell>
          <cell r="AJ411">
            <v>0</v>
          </cell>
          <cell r="AK411">
            <v>-1864486.958112</v>
          </cell>
          <cell r="AL411">
            <v>-8972843.4859140012</v>
          </cell>
          <cell r="AM411">
            <v>-5826521.7440999998</v>
          </cell>
          <cell r="AN411">
            <v>-2214078.2627580003</v>
          </cell>
          <cell r="AO411">
            <v>-1398365.2185840001</v>
          </cell>
          <cell r="AP411">
            <v>0</v>
          </cell>
          <cell r="AQ411">
            <v>0</v>
          </cell>
          <cell r="AR411">
            <v>-582652.17440999998</v>
          </cell>
          <cell r="AS411">
            <v>-116530.434882</v>
          </cell>
          <cell r="AT411">
            <v>0</v>
          </cell>
          <cell r="AU411">
            <v>0</v>
          </cell>
          <cell r="AV411">
            <v>0</v>
          </cell>
          <cell r="AW411">
            <v>-151256504.476836</v>
          </cell>
          <cell r="AX411">
            <v>-12235695.662610002</v>
          </cell>
          <cell r="AY411">
            <v>-179922991.45780799</v>
          </cell>
          <cell r="AZ411">
            <v>0</v>
          </cell>
          <cell r="BA411">
            <v>0</v>
          </cell>
        </row>
        <row r="412">
          <cell r="B412" t="str">
            <v>NET TEKNİK KAR ZARAR</v>
          </cell>
          <cell r="C412">
            <v>-4359499296.6500015</v>
          </cell>
          <cell r="D412">
            <v>215541.92306800047</v>
          </cell>
          <cell r="E412">
            <v>-488514.03</v>
          </cell>
          <cell r="F412">
            <v>-7066221.3361499989</v>
          </cell>
          <cell r="G412">
            <v>0</v>
          </cell>
          <cell r="H412">
            <v>6146858.0009440007</v>
          </cell>
          <cell r="I412">
            <v>51769.575118000008</v>
          </cell>
          <cell r="J412">
            <v>1213072.625118</v>
          </cell>
          <cell r="K412">
            <v>-13837510.572521999</v>
          </cell>
          <cell r="L412">
            <v>-12277</v>
          </cell>
          <cell r="M412">
            <v>881063.77511799999</v>
          </cell>
          <cell r="N412">
            <v>-6531364451.6182117</v>
          </cell>
          <cell r="O412">
            <v>1388801401.126538</v>
          </cell>
          <cell r="P412">
            <v>-3323377.9901619954</v>
          </cell>
          <cell r="Q412">
            <v>4436925.5660620006</v>
          </cell>
          <cell r="R412">
            <v>1384966.9960619998</v>
          </cell>
          <cell r="S412">
            <v>0.59000000000000008</v>
          </cell>
          <cell r="T412">
            <v>-1446318.229056</v>
          </cell>
          <cell r="U412">
            <v>203600.14582600025</v>
          </cell>
          <cell r="V412">
            <v>1901.14</v>
          </cell>
          <cell r="W412">
            <v>-93232.330000000075</v>
          </cell>
          <cell r="X412">
            <v>-833845.65488199994</v>
          </cell>
          <cell r="Y412">
            <v>-246156.83464600006</v>
          </cell>
          <cell r="Z412">
            <v>0</v>
          </cell>
          <cell r="AA412">
            <v>-3813166.179056</v>
          </cell>
          <cell r="AB412">
            <v>19203.010000000002</v>
          </cell>
          <cell r="AC412">
            <v>398702.46511800005</v>
          </cell>
          <cell r="AD412">
            <v>0</v>
          </cell>
          <cell r="AE412">
            <v>-543306.12</v>
          </cell>
          <cell r="AF412">
            <v>13880256.069130003</v>
          </cell>
          <cell r="AG412">
            <v>-762346.70440999989</v>
          </cell>
          <cell r="AH412">
            <v>-105254.44952800003</v>
          </cell>
          <cell r="AI412">
            <v>1774025.2465340004</v>
          </cell>
          <cell r="AJ412">
            <v>0</v>
          </cell>
          <cell r="AK412">
            <v>7159726.0718880016</v>
          </cell>
          <cell r="AL412">
            <v>-14251295.495913999</v>
          </cell>
          <cell r="AM412">
            <v>657734.53590000048</v>
          </cell>
          <cell r="AN412">
            <v>2127195.1972419997</v>
          </cell>
          <cell r="AO412">
            <v>-1739262.2785840002</v>
          </cell>
          <cell r="AP412">
            <v>107.8</v>
          </cell>
          <cell r="AQ412">
            <v>58562.38</v>
          </cell>
          <cell r="AR412">
            <v>-209528.96441000002</v>
          </cell>
          <cell r="AS412">
            <v>119609.08511799999</v>
          </cell>
          <cell r="AT412">
            <v>0</v>
          </cell>
          <cell r="AU412">
            <v>77519.26999999999</v>
          </cell>
          <cell r="AV412">
            <v>153.69999999999999</v>
          </cell>
          <cell r="AW412">
            <v>-168978264.79683599</v>
          </cell>
          <cell r="AX412">
            <v>4862928.5773899965</v>
          </cell>
          <cell r="AY412">
            <v>955142209.06219196</v>
          </cell>
          <cell r="AZ412">
            <v>0</v>
          </cell>
          <cell r="BA412">
            <v>-3194194947.8300014</v>
          </cell>
        </row>
        <row r="413">
          <cell r="B413" t="str">
            <v>Trafik ve Destek hariç</v>
          </cell>
          <cell r="C413">
            <v>1216722945.9060183</v>
          </cell>
        </row>
        <row r="418">
          <cell r="A418">
            <v>619</v>
          </cell>
          <cell r="B418" t="str">
            <v>DİĞER TEKNİK GİDERLER (-)</v>
          </cell>
          <cell r="C418">
            <v>-40895.550000000003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65F1-9F97-4FBF-975D-96A8A64A57FC}">
  <sheetPr>
    <tabColor theme="2" tint="-0.499984740745262"/>
  </sheetPr>
  <dimension ref="A1:AL139"/>
  <sheetViews>
    <sheetView showGridLines="0" tabSelected="1" zoomScale="80" zoomScaleNormal="80" workbookViewId="0">
      <pane xSplit="2" ySplit="6" topLeftCell="C7" activePane="bottomRight" state="frozen"/>
      <selection activeCell="AL136" sqref="AL136"/>
      <selection pane="topRight" activeCell="AL136" sqref="AL136"/>
      <selection pane="bottomLeft" activeCell="AL136" sqref="AL136"/>
      <selection pane="bottomRight" activeCell="C4" sqref="C4:V4"/>
    </sheetView>
  </sheetViews>
  <sheetFormatPr defaultColWidth="9.109375" defaultRowHeight="13.2" x14ac:dyDescent="0.25"/>
  <cols>
    <col min="1" max="1" width="58.6640625" style="5" customWidth="1"/>
    <col min="2" max="2" width="15.6640625" style="5" customWidth="1"/>
    <col min="3" max="22" width="15.6640625" style="3" customWidth="1"/>
    <col min="23" max="23" width="2.109375" style="3" customWidth="1"/>
    <col min="24" max="38" width="15.6640625" style="3" customWidth="1"/>
    <col min="39" max="39" width="10.5546875" style="3" bestFit="1" customWidth="1"/>
    <col min="40" max="16384" width="9.109375" style="3"/>
  </cols>
  <sheetData>
    <row r="1" spans="1:38" ht="15" customHeight="1" x14ac:dyDescent="0.3">
      <c r="A1" s="1" t="s">
        <v>0</v>
      </c>
      <c r="B1" s="2"/>
      <c r="L1" s="80" t="s">
        <v>1</v>
      </c>
      <c r="M1" s="81"/>
    </row>
    <row r="2" spans="1:38" ht="15" customHeight="1" x14ac:dyDescent="0.3">
      <c r="A2" s="1" t="s">
        <v>2</v>
      </c>
      <c r="B2" s="2"/>
    </row>
    <row r="3" spans="1:38" ht="15" customHeight="1" x14ac:dyDescent="0.3">
      <c r="A3" s="4" t="s">
        <v>355</v>
      </c>
      <c r="B3" s="2"/>
    </row>
    <row r="4" spans="1:38" ht="22.5" customHeight="1" x14ac:dyDescent="0.25">
      <c r="C4" s="82" t="s">
        <v>3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4"/>
      <c r="X4" s="82" t="str">
        <f>C4</f>
        <v>TÜM ŞİRKETLER</v>
      </c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4"/>
    </row>
    <row r="5" spans="1:38" ht="22.5" customHeight="1" x14ac:dyDescent="0.25">
      <c r="C5" s="73" t="s">
        <v>4</v>
      </c>
      <c r="D5" s="74"/>
      <c r="E5" s="74"/>
      <c r="F5" s="85"/>
      <c r="G5" s="73" t="s">
        <v>5</v>
      </c>
      <c r="H5" s="74"/>
      <c r="I5" s="74"/>
      <c r="J5" s="85"/>
      <c r="K5" s="73" t="s">
        <v>6</v>
      </c>
      <c r="L5" s="74"/>
      <c r="M5" s="74"/>
      <c r="N5" s="85"/>
      <c r="O5" s="73" t="s">
        <v>7</v>
      </c>
      <c r="P5" s="74"/>
      <c r="Q5" s="74"/>
      <c r="R5" s="85"/>
      <c r="S5" s="73" t="s">
        <v>8</v>
      </c>
      <c r="T5" s="74"/>
      <c r="U5" s="74"/>
      <c r="V5" s="85"/>
      <c r="X5" s="73" t="s">
        <v>4</v>
      </c>
      <c r="Y5" s="74"/>
      <c r="Z5" s="74"/>
      <c r="AA5" s="73" t="s">
        <v>5</v>
      </c>
      <c r="AB5" s="74"/>
      <c r="AC5" s="74"/>
      <c r="AD5" s="73" t="s">
        <v>6</v>
      </c>
      <c r="AE5" s="74"/>
      <c r="AF5" s="74"/>
      <c r="AG5" s="73" t="s">
        <v>7</v>
      </c>
      <c r="AH5" s="74"/>
      <c r="AI5" s="74"/>
      <c r="AJ5" s="75" t="s">
        <v>8</v>
      </c>
      <c r="AK5" s="76"/>
      <c r="AL5" s="77"/>
    </row>
    <row r="6" spans="1:38" ht="79.5" customHeight="1" thickBot="1" x14ac:dyDescent="0.3">
      <c r="A6" s="6" t="s">
        <v>9</v>
      </c>
      <c r="B6" s="6" t="s">
        <v>10</v>
      </c>
      <c r="C6" s="7" t="s">
        <v>11</v>
      </c>
      <c r="D6" s="8" t="s">
        <v>12</v>
      </c>
      <c r="E6" s="8" t="s">
        <v>13</v>
      </c>
      <c r="F6" s="9" t="s">
        <v>14</v>
      </c>
      <c r="G6" s="7" t="s">
        <v>11</v>
      </c>
      <c r="H6" s="8" t="s">
        <v>12</v>
      </c>
      <c r="I6" s="8" t="s">
        <v>13</v>
      </c>
      <c r="J6" s="9" t="s">
        <v>14</v>
      </c>
      <c r="K6" s="7" t="s">
        <v>11</v>
      </c>
      <c r="L6" s="8" t="s">
        <v>12</v>
      </c>
      <c r="M6" s="8" t="s">
        <v>13</v>
      </c>
      <c r="N6" s="9" t="s">
        <v>14</v>
      </c>
      <c r="O6" s="7" t="s">
        <v>11</v>
      </c>
      <c r="P6" s="8" t="s">
        <v>12</v>
      </c>
      <c r="Q6" s="8" t="s">
        <v>13</v>
      </c>
      <c r="R6" s="9" t="s">
        <v>14</v>
      </c>
      <c r="S6" s="7" t="s">
        <v>11</v>
      </c>
      <c r="T6" s="8" t="s">
        <v>12</v>
      </c>
      <c r="U6" s="8" t="s">
        <v>13</v>
      </c>
      <c r="V6" s="9" t="s">
        <v>14</v>
      </c>
      <c r="X6" s="7" t="s">
        <v>11</v>
      </c>
      <c r="Y6" s="8" t="s">
        <v>12</v>
      </c>
      <c r="Z6" s="8" t="s">
        <v>13</v>
      </c>
      <c r="AA6" s="8" t="s">
        <v>11</v>
      </c>
      <c r="AB6" s="8" t="s">
        <v>12</v>
      </c>
      <c r="AC6" s="8" t="s">
        <v>13</v>
      </c>
      <c r="AD6" s="7" t="s">
        <v>11</v>
      </c>
      <c r="AE6" s="8" t="s">
        <v>12</v>
      </c>
      <c r="AF6" s="8" t="s">
        <v>13</v>
      </c>
      <c r="AG6" s="7" t="s">
        <v>11</v>
      </c>
      <c r="AH6" s="8" t="s">
        <v>12</v>
      </c>
      <c r="AI6" s="8" t="s">
        <v>13</v>
      </c>
      <c r="AJ6" s="7" t="s">
        <v>11</v>
      </c>
      <c r="AK6" s="8" t="s">
        <v>12</v>
      </c>
      <c r="AL6" s="8" t="s">
        <v>13</v>
      </c>
    </row>
    <row r="7" spans="1:38" ht="12.75" customHeight="1" x14ac:dyDescent="0.3">
      <c r="A7" s="10" t="s">
        <v>15</v>
      </c>
      <c r="B7" s="11">
        <v>704</v>
      </c>
      <c r="C7" s="12">
        <f ca="1">IFERROR(INDIRECT("'"&amp;$C$5&amp;"'!"&amp;ADDRESS(MATCH(IF($C$4="Tüm Şirketler",9003,IF($C$4="Hayatdışı Sigorta Şirketleri",9000,9001)),INDIRECT("'"&amp;$C$5&amp;"'!$B$1:$B$1095"),0),MATCH($B7,INDIRECT("'"&amp;$C$5&amp;"'!5:5"),0))),0)</f>
        <v>0</v>
      </c>
      <c r="D7" s="12">
        <f ca="1">IFERROR(INDIRECT("'"&amp;$C$5&amp;"'!"&amp;ADDRESS(MATCH(IF($C$4="Tüm Şirketler",9003,IF($C$4="Hayatdışı Sigorta Şirketleri",9000,9001)),INDIRECT("'"&amp;$C$5&amp;"'!$B$1:$B$1095"),0),MATCH($B7,INDIRECT("'"&amp;$C$5&amp;"'!5:5"),0)+1)),0)</f>
        <v>0</v>
      </c>
      <c r="E7" s="12">
        <f ca="1">IFERROR(INDIRECT("'"&amp;$C$5&amp;"'!"&amp;ADDRESS(MATCH(IF($C$4="Tüm Şirketler",9003,IF($C$4="Hayatdışı Sigorta Şirketleri",9000,9001)),INDIRECT("'"&amp;$C$5&amp;"'!$B$1:$B$1095"),0),MATCH($B7,INDIRECT("'"&amp;$C$5&amp;"'!5:5"),0)+2)),0)</f>
        <v>175280.47</v>
      </c>
      <c r="F7" s="13">
        <f ca="1">SUM(C7:E7)</f>
        <v>175280.47</v>
      </c>
      <c r="G7" s="12">
        <f ca="1">IFERROR(INDIRECT("'"&amp;$G$5&amp;"'!"&amp;ADDRESS(MATCH(IF($C$4="Tüm Şirketler",9003,IF($C$4="Hayatdışı Sigorta Şirketleri",9000,9001)),INDIRECT("'"&amp;$G$5&amp;"'!$B$1:$B$1095"),0),MATCH($B7,INDIRECT("'"&amp;$G$5&amp;"'!5:5"),0))),0)</f>
        <v>0</v>
      </c>
      <c r="H7" s="12">
        <f ca="1">IFERROR(INDIRECT("'"&amp;$G$5&amp;"'!"&amp;ADDRESS(MATCH(IF($C$4="Tüm Şirketler",9003,IF($C$4="Hayatdışı Sigorta Şirketleri",9000,9001)),INDIRECT("'"&amp;$G$5&amp;"'!$B$1:$B$1095"),0),MATCH($B7,INDIRECT("'"&amp;$G$5&amp;"'!5:5"),0)+1)),0)</f>
        <v>0</v>
      </c>
      <c r="I7" s="12">
        <f ca="1">IFERROR(INDIRECT("'"&amp;$G$5&amp;"'!"&amp;ADDRESS(MATCH(IF($C$4="Tüm Şirketler",9003,IF($C$4="Hayatdışı Sigorta Şirketleri",9000,9001)),INDIRECT("'"&amp;$G$5&amp;"'!$B$1:$B$1095"),0),MATCH($B7,INDIRECT("'"&amp;$G$5&amp;"'!5:5"),0)+2)),0)</f>
        <v>107047106.79999989</v>
      </c>
      <c r="J7" s="13">
        <f ca="1">SUM(G7:I7)</f>
        <v>107047106.79999989</v>
      </c>
      <c r="K7" s="12">
        <f ca="1">IFERROR(INDIRECT("'"&amp;$K$5&amp;"'!"&amp;ADDRESS(MATCH(IF($C$4="Tüm Şirketler",9003,IF($C$4="Hayatdışı Sigorta Şirketleri",9000,9001)),INDIRECT("'"&amp;$K$5&amp;"'!$B$1:$B$1095"),0),MATCH($B7,INDIRECT("'"&amp;$K$5&amp;"'!5:5"),0))),0)</f>
        <v>0</v>
      </c>
      <c r="L7" s="12">
        <f ca="1">IFERROR(INDIRECT("'"&amp;$K$5&amp;"'!"&amp;ADDRESS(MATCH(IF($C$4="Tüm Şirketler",9003,IF($C$4="Hayatdışı Sigorta Şirketleri",9000,9001)),INDIRECT("'"&amp;$K$5&amp;"'!$B$1:$B$1095"),0),MATCH($B7,INDIRECT("'"&amp;$K$5&amp;"'!5:5"),0)+1)),0)</f>
        <v>0</v>
      </c>
      <c r="M7" s="12">
        <f ca="1">IFERROR(INDIRECT("'"&amp;$K$5&amp;"'!"&amp;ADDRESS(MATCH(IF($C$4="Tüm Şirketler",9003,IF($C$4="Hayatdışı Sigorta Şirketleri",9000,9001)),INDIRECT("'"&amp;$K$5&amp;"'!$B$1:$B$1095"),0),MATCH($B7,INDIRECT("'"&amp;$K$5&amp;"'!5:5"),0)+2)),0)</f>
        <v>92986.9</v>
      </c>
      <c r="N7" s="13">
        <f ca="1">SUM(K7:M7)</f>
        <v>92986.9</v>
      </c>
      <c r="O7" s="12">
        <f ca="1">IFERROR(INDIRECT("'"&amp;$O$5&amp;"'!"&amp;ADDRESS(MATCH(IF($C$4="Tüm Şirketler",9003,IF($C$4="Hayatdışı Sigorta Şirketleri",9000,9001)),INDIRECT("'"&amp;$O$5&amp;"'!$B$1:$B$1095"),0),MATCH($B7,INDIRECT("'"&amp;$O$5&amp;"'!5:5"),0))),0)</f>
        <v>0</v>
      </c>
      <c r="P7" s="12">
        <f ca="1">IFERROR(INDIRECT("'"&amp;$O$5&amp;"'!"&amp;ADDRESS(MATCH(IF($C$4="Tüm Şirketler",9003,IF($C$4="Hayatdışı Sigorta Şirketleri",9000,9001)),INDIRECT("'"&amp;$O$5&amp;"'!$B$1:$B$1095"),0),MATCH($B7,INDIRECT("'"&amp;$O$5&amp;"'!5:5"),0)+1)),0)</f>
        <v>0</v>
      </c>
      <c r="Q7" s="12">
        <f ca="1">IFERROR(INDIRECT("'"&amp;$O$5&amp;"'!"&amp;ADDRESS(MATCH(IF($C$4="Tüm Şirketler",9003,IF($C$4="Hayatdışı Sigorta Şirketleri",9000,9001)),INDIRECT("'"&amp;$O$5&amp;"'!$B$1:$B$1095"),0),MATCH($B7,INDIRECT("'"&amp;$O$5&amp;"'!5:5"),0)+2)),0)</f>
        <v>1059135.4300000002</v>
      </c>
      <c r="R7" s="13">
        <f ca="1">SUM(O7:Q7)</f>
        <v>1059135.4300000002</v>
      </c>
      <c r="S7" s="12">
        <f ca="1">IFERROR(INDIRECT("'"&amp;$S$5&amp;"'!"&amp;ADDRESS(MATCH(IF($C$4="Tüm Şirketler",9003,IF($C$4="Hayatdışı Sigorta Şirketleri",9000,9001)),INDIRECT("'"&amp;$S$5&amp;"'!$B$1:$B$1095"),0),MATCH($B7,INDIRECT("'"&amp;$S$5&amp;"'!5:5"),0))),0)</f>
        <v>0</v>
      </c>
      <c r="T7" s="12">
        <f ca="1">IFERROR(INDIRECT("'"&amp;$S$5&amp;"'!"&amp;ADDRESS(MATCH(IF($C$4="Tüm Şirketler",9003,IF($C$4="Hayatdışı Sigorta Şirketleri",9000,9001)),INDIRECT("'"&amp;$S$5&amp;"'!$B$1:$B$1095"),0),MATCH($B7,INDIRECT("'"&amp;$S$5&amp;"'!5:5"),0)+1)),0)</f>
        <v>0</v>
      </c>
      <c r="U7" s="12">
        <f ca="1">IFERROR(INDIRECT("'"&amp;$S$5&amp;"'!"&amp;ADDRESS(MATCH(IF($C$4="Tüm Şirketler",9003,IF($C$4="Hayatdışı Sigorta Şirketleri",9000,9001)),INDIRECT("'"&amp;$S$5&amp;"'!$B$1:$B$1095"),0),MATCH($B7,INDIRECT("'"&amp;$S$5&amp;"'!5:5"),0)+2)),0)</f>
        <v>0</v>
      </c>
      <c r="V7" s="13">
        <f ca="1">SUM(S7:U7)</f>
        <v>0</v>
      </c>
      <c r="X7" s="14">
        <f ca="1">IF($F7=0,0,C7/$F7)</f>
        <v>0</v>
      </c>
      <c r="Y7" s="14">
        <f t="shared" ref="Y7:Z22" ca="1" si="0">IF($F7=0,0,D7/$F7)</f>
        <v>0</v>
      </c>
      <c r="Z7" s="14">
        <f t="shared" ca="1" si="0"/>
        <v>1</v>
      </c>
      <c r="AA7" s="14">
        <f ca="1">IF($J7=0,0,G7/$J7)</f>
        <v>0</v>
      </c>
      <c r="AB7" s="14">
        <f t="shared" ref="AB7:AC22" ca="1" si="1">IF($J7=0,0,H7/$J7)</f>
        <v>0</v>
      </c>
      <c r="AC7" s="14">
        <f t="shared" ca="1" si="1"/>
        <v>1</v>
      </c>
      <c r="AD7" s="14">
        <f ca="1">IF($N7=0,0,K7/$N7)</f>
        <v>0</v>
      </c>
      <c r="AE7" s="14">
        <f t="shared" ref="AE7:AF22" ca="1" si="2">IF($N7=0,0,L7/$N7)</f>
        <v>0</v>
      </c>
      <c r="AF7" s="14">
        <f t="shared" ca="1" si="2"/>
        <v>1</v>
      </c>
      <c r="AG7" s="14">
        <f ca="1">IF($R7=0,0,O7/$R7)</f>
        <v>0</v>
      </c>
      <c r="AH7" s="14">
        <f t="shared" ref="AH7:AI22" ca="1" si="3">IF($R7=0,0,P7/$R7)</f>
        <v>0</v>
      </c>
      <c r="AI7" s="14">
        <f t="shared" ca="1" si="3"/>
        <v>1</v>
      </c>
      <c r="AJ7" s="14">
        <f ca="1">IF($V7=0,0,S7/$V7)</f>
        <v>0</v>
      </c>
      <c r="AK7" s="14">
        <f t="shared" ref="AK7:AL22" ca="1" si="4">IF($V7=0,0,T7/$V7)</f>
        <v>0</v>
      </c>
      <c r="AL7" s="14">
        <f t="shared" ca="1" si="4"/>
        <v>0</v>
      </c>
    </row>
    <row r="8" spans="1:38" ht="12.75" customHeight="1" x14ac:dyDescent="0.3">
      <c r="A8" s="15" t="s">
        <v>16</v>
      </c>
      <c r="B8" s="16">
        <v>718</v>
      </c>
      <c r="C8" s="17">
        <f ca="1">IFERROR(INDIRECT("'"&amp;$C$5&amp;"'!"&amp;ADDRESS(MATCH(IF($C$4="Tüm Şirketler",9003,IF($C$4="Hayatdışı Sigorta Şirketleri",9000,9001)),INDIRECT("'"&amp;$C$5&amp;"'!$B$1:$B$1095"),0),MATCH($B8,INDIRECT("'"&amp;$C$5&amp;"'!5:5"),0))),0)</f>
        <v>0</v>
      </c>
      <c r="D8" s="17">
        <f ca="1">IFERROR(INDIRECT("'"&amp;$C$5&amp;"'!"&amp;ADDRESS(MATCH(IF($C$4="Tüm Şirketler",9003,IF($C$4="Hayatdışı Sigorta Şirketleri",9000,9001)),INDIRECT("'"&amp;$C$5&amp;"'!$B$1:$B$1095"),0),MATCH($B8,INDIRECT("'"&amp;$C$5&amp;"'!5:5"),0)+1)),0)</f>
        <v>0</v>
      </c>
      <c r="E8" s="17">
        <f ca="1">IFERROR(INDIRECT("'"&amp;$C$5&amp;"'!"&amp;ADDRESS(MATCH(IF($C$4="Tüm Şirketler",9003,IF($C$4="Hayatdışı Sigorta Şirketleri",9000,9001)),INDIRECT("'"&amp;$C$5&amp;"'!$B$1:$B$1095"),0),MATCH($B8,INDIRECT("'"&amp;$C$5&amp;"'!5:5"),0)+2)),0)</f>
        <v>2743757.71</v>
      </c>
      <c r="F8" s="18">
        <f t="shared" ref="F8:F72" ca="1" si="5">SUM(C8:E8)</f>
        <v>2743757.71</v>
      </c>
      <c r="G8" s="17">
        <f ca="1">IFERROR(INDIRECT("'"&amp;$G$5&amp;"'!"&amp;ADDRESS(MATCH(IF($C$4="Tüm Şirketler",9003,IF($C$4="Hayatdışı Sigorta Şirketleri",9000,9001)),INDIRECT("'"&amp;$G$5&amp;"'!$B$1:$B$1095"),0),MATCH($B8,INDIRECT("'"&amp;$G$5&amp;"'!5:5"),0))),0)</f>
        <v>0</v>
      </c>
      <c r="H8" s="17">
        <f ca="1">IFERROR(INDIRECT("'"&amp;$G$5&amp;"'!"&amp;ADDRESS(MATCH(IF($C$4="Tüm Şirketler",9003,IF($C$4="Hayatdışı Sigorta Şirketleri",9000,9001)),INDIRECT("'"&amp;$G$5&amp;"'!$B$1:$B$1095"),0),MATCH($B8,INDIRECT("'"&amp;$G$5&amp;"'!5:5"),0)+1)),0)</f>
        <v>0</v>
      </c>
      <c r="I8" s="17">
        <f ca="1">IFERROR(INDIRECT("'"&amp;$G$5&amp;"'!"&amp;ADDRESS(MATCH(IF($C$4="Tüm Şirketler",9003,IF($C$4="Hayatdışı Sigorta Şirketleri",9000,9001)),INDIRECT("'"&amp;$G$5&amp;"'!$B$1:$B$1095"),0),MATCH($B8,INDIRECT("'"&amp;$G$5&amp;"'!5:5"),0)+2)),0)</f>
        <v>107384933.60000859</v>
      </c>
      <c r="J8" s="18">
        <f t="shared" ref="J8:J72" ca="1" si="6">SUM(G8:I8)</f>
        <v>107384933.60000859</v>
      </c>
      <c r="K8" s="17">
        <f ca="1">IFERROR(INDIRECT("'"&amp;$K$5&amp;"'!"&amp;ADDRESS(MATCH(IF($C$4="Tüm Şirketler",9003,IF($C$4="Hayatdışı Sigorta Şirketleri",9000,9001)),INDIRECT("'"&amp;$K$5&amp;"'!$B$1:$B$1095"),0),MATCH($B8,INDIRECT("'"&amp;$K$5&amp;"'!5:5"),0))),0)</f>
        <v>0</v>
      </c>
      <c r="L8" s="17">
        <f ca="1">IFERROR(INDIRECT("'"&amp;$K$5&amp;"'!"&amp;ADDRESS(MATCH(IF($C$4="Tüm Şirketler",9003,IF($C$4="Hayatdışı Sigorta Şirketleri",9000,9001)),INDIRECT("'"&amp;$K$5&amp;"'!$B$1:$B$1095"),0),MATCH($B8,INDIRECT("'"&amp;$K$5&amp;"'!5:5"),0)+1)),0)</f>
        <v>0</v>
      </c>
      <c r="M8" s="17">
        <f ca="1">IFERROR(INDIRECT("'"&amp;$K$5&amp;"'!"&amp;ADDRESS(MATCH(IF($C$4="Tüm Şirketler",9003,IF($C$4="Hayatdışı Sigorta Şirketleri",9000,9001)),INDIRECT("'"&amp;$K$5&amp;"'!$B$1:$B$1095"),0),MATCH($B8,INDIRECT("'"&amp;$K$5&amp;"'!5:5"),0)+2)),0)</f>
        <v>1910269.0399999998</v>
      </c>
      <c r="N8" s="18">
        <f t="shared" ref="N8:N72" ca="1" si="7">SUM(K8:M8)</f>
        <v>1910269.0399999998</v>
      </c>
      <c r="O8" s="17">
        <f ca="1">IFERROR(INDIRECT("'"&amp;$O$5&amp;"'!"&amp;ADDRESS(MATCH(IF($C$4="Tüm Şirketler",9003,IF($C$4="Hayatdışı Sigorta Şirketleri",9000,9001)),INDIRECT("'"&amp;$O$5&amp;"'!$B$1:$B$1095"),0),MATCH($B8,INDIRECT("'"&amp;$O$5&amp;"'!5:5"),0))),0)</f>
        <v>0</v>
      </c>
      <c r="P8" s="17">
        <f ca="1">IFERROR(INDIRECT("'"&amp;$O$5&amp;"'!"&amp;ADDRESS(MATCH(IF($C$4="Tüm Şirketler",9003,IF($C$4="Hayatdışı Sigorta Şirketleri",9000,9001)),INDIRECT("'"&amp;$O$5&amp;"'!$B$1:$B$1095"),0),MATCH($B8,INDIRECT("'"&amp;$O$5&amp;"'!5:5"),0)+1)),0)</f>
        <v>0</v>
      </c>
      <c r="Q8" s="17">
        <f ca="1">IFERROR(INDIRECT("'"&amp;$O$5&amp;"'!"&amp;ADDRESS(MATCH(IF($C$4="Tüm Şirketler",9003,IF($C$4="Hayatdışı Sigorta Şirketleri",9000,9001)),INDIRECT("'"&amp;$O$5&amp;"'!$B$1:$B$1095"),0),MATCH($B8,INDIRECT("'"&amp;$O$5&amp;"'!5:5"),0)+2)),0)</f>
        <v>14353849.829997933</v>
      </c>
      <c r="R8" s="18">
        <f t="shared" ref="R8:R72" ca="1" si="8">SUM(O8:Q8)</f>
        <v>14353849.829997933</v>
      </c>
      <c r="S8" s="17">
        <f ca="1">IFERROR(INDIRECT("'"&amp;$S$5&amp;"'!"&amp;ADDRESS(MATCH(IF($C$4="Tüm Şirketler",9003,IF($C$4="Hayatdışı Sigorta Şirketleri",9000,9001)),INDIRECT("'"&amp;$S$5&amp;"'!$B$1:$B$1095"),0),MATCH($B8,INDIRECT("'"&amp;$S$5&amp;"'!5:5"),0))),0)</f>
        <v>0</v>
      </c>
      <c r="T8" s="17">
        <f ca="1">IFERROR(INDIRECT("'"&amp;$S$5&amp;"'!"&amp;ADDRESS(MATCH(IF($C$4="Tüm Şirketler",9003,IF($C$4="Hayatdışı Sigorta Şirketleri",9000,9001)),INDIRECT("'"&amp;$S$5&amp;"'!$B$1:$B$1095"),0),MATCH($B8,INDIRECT("'"&amp;$S$5&amp;"'!5:5"),0)+1)),0)</f>
        <v>0</v>
      </c>
      <c r="U8" s="17">
        <f ca="1">IFERROR(INDIRECT("'"&amp;$S$5&amp;"'!"&amp;ADDRESS(MATCH(IF($C$4="Tüm Şirketler",9003,IF($C$4="Hayatdışı Sigorta Şirketleri",9000,9001)),INDIRECT("'"&amp;$S$5&amp;"'!$B$1:$B$1095"),0),MATCH($B8,INDIRECT("'"&amp;$S$5&amp;"'!5:5"),0)+2)),0)</f>
        <v>0</v>
      </c>
      <c r="V8" s="18">
        <f t="shared" ref="V8:V72" ca="1" si="9">SUM(S8:U8)</f>
        <v>0</v>
      </c>
      <c r="X8" s="19">
        <f t="shared" ref="X8:Z72" ca="1" si="10">IF($F8=0,0,C8/$F8)</f>
        <v>0</v>
      </c>
      <c r="Y8" s="19">
        <f t="shared" ca="1" si="0"/>
        <v>0</v>
      </c>
      <c r="Z8" s="19">
        <f t="shared" ca="1" si="0"/>
        <v>1</v>
      </c>
      <c r="AA8" s="19">
        <f t="shared" ref="AA8:AC72" ca="1" si="11">IF($J8=0,0,G8/$J8)</f>
        <v>0</v>
      </c>
      <c r="AB8" s="19">
        <f t="shared" ca="1" si="1"/>
        <v>0</v>
      </c>
      <c r="AC8" s="19">
        <f t="shared" ca="1" si="1"/>
        <v>1</v>
      </c>
      <c r="AD8" s="19">
        <f t="shared" ref="AD8:AF72" ca="1" si="12">IF($N8=0,0,K8/$N8)</f>
        <v>0</v>
      </c>
      <c r="AE8" s="19">
        <f t="shared" ca="1" si="2"/>
        <v>0</v>
      </c>
      <c r="AF8" s="19">
        <f t="shared" ca="1" si="2"/>
        <v>1</v>
      </c>
      <c r="AG8" s="19">
        <f t="shared" ref="AG8:AI72" ca="1" si="13">IF($R8=0,0,O8/$R8)</f>
        <v>0</v>
      </c>
      <c r="AH8" s="19">
        <f t="shared" ca="1" si="3"/>
        <v>0</v>
      </c>
      <c r="AI8" s="19">
        <f t="shared" ca="1" si="3"/>
        <v>1</v>
      </c>
      <c r="AJ8" s="19">
        <f t="shared" ref="AJ8:AL72" ca="1" si="14">IF($V8=0,0,S8/$V8)</f>
        <v>0</v>
      </c>
      <c r="AK8" s="19">
        <f t="shared" ca="1" si="4"/>
        <v>0</v>
      </c>
      <c r="AL8" s="19">
        <f t="shared" ca="1" si="4"/>
        <v>0</v>
      </c>
    </row>
    <row r="9" spans="1:38" ht="12.75" customHeight="1" x14ac:dyDescent="0.3">
      <c r="A9" s="15" t="s">
        <v>17</v>
      </c>
      <c r="B9" s="16">
        <v>729</v>
      </c>
      <c r="C9" s="17">
        <f ca="1">IFERROR(INDIRECT("'"&amp;$C$5&amp;"'!"&amp;ADDRESS(MATCH(IF($C$4="Tüm Şirketler",9003,IF($C$4="Hayatdışı Sigorta Şirketleri",9000,9001)),INDIRECT("'"&amp;$C$5&amp;"'!$B$1:$B$1095"),0),MATCH($B9,INDIRECT("'"&amp;$C$5&amp;"'!5:5"),0))),0)</f>
        <v>0</v>
      </c>
      <c r="D9" s="17">
        <f ca="1">IFERROR(INDIRECT("'"&amp;$C$5&amp;"'!"&amp;ADDRESS(MATCH(IF($C$4="Tüm Şirketler",9003,IF($C$4="Hayatdışı Sigorta Şirketleri",9000,9001)),INDIRECT("'"&amp;$C$5&amp;"'!$B$1:$B$1095"),0),MATCH($B9,INDIRECT("'"&amp;$C$5&amp;"'!5:5"),0)+1)),0)</f>
        <v>0</v>
      </c>
      <c r="E9" s="17">
        <f ca="1">IFERROR(INDIRECT("'"&amp;$C$5&amp;"'!"&amp;ADDRESS(MATCH(IF($C$4="Tüm Şirketler",9003,IF($C$4="Hayatdışı Sigorta Şirketleri",9000,9001)),INDIRECT("'"&amp;$C$5&amp;"'!$B$1:$B$1095"),0),MATCH($B9,INDIRECT("'"&amp;$C$5&amp;"'!5:5"),0)+2)),0)</f>
        <v>22106814.699999999</v>
      </c>
      <c r="F9" s="18">
        <f t="shared" ca="1" si="5"/>
        <v>22106814.699999999</v>
      </c>
      <c r="G9" s="17">
        <f ca="1">IFERROR(INDIRECT("'"&amp;$G$5&amp;"'!"&amp;ADDRESS(MATCH(IF($C$4="Tüm Şirketler",9003,IF($C$4="Hayatdışı Sigorta Şirketleri",9000,9001)),INDIRECT("'"&amp;$G$5&amp;"'!$B$1:$B$1095"),0),MATCH($B9,INDIRECT("'"&amp;$G$5&amp;"'!5:5"),0))),0)</f>
        <v>0</v>
      </c>
      <c r="H9" s="17">
        <f ca="1">IFERROR(INDIRECT("'"&amp;$G$5&amp;"'!"&amp;ADDRESS(MATCH(IF($C$4="Tüm Şirketler",9003,IF($C$4="Hayatdışı Sigorta Şirketleri",9000,9001)),INDIRECT("'"&amp;$G$5&amp;"'!$B$1:$B$1095"),0),MATCH($B9,INDIRECT("'"&amp;$G$5&amp;"'!5:5"),0)+1)),0)</f>
        <v>0</v>
      </c>
      <c r="I9" s="17">
        <f ca="1">IFERROR(INDIRECT("'"&amp;$G$5&amp;"'!"&amp;ADDRESS(MATCH(IF($C$4="Tüm Şirketler",9003,IF($C$4="Hayatdışı Sigorta Şirketleri",9000,9001)),INDIRECT("'"&amp;$G$5&amp;"'!$B$1:$B$1095"),0),MATCH($B9,INDIRECT("'"&amp;$G$5&amp;"'!5:5"),0)+2)),0)</f>
        <v>24297059.419999998</v>
      </c>
      <c r="J9" s="18">
        <f t="shared" ca="1" si="6"/>
        <v>24297059.419999998</v>
      </c>
      <c r="K9" s="17">
        <f ca="1">IFERROR(INDIRECT("'"&amp;$K$5&amp;"'!"&amp;ADDRESS(MATCH(IF($C$4="Tüm Şirketler",9003,IF($C$4="Hayatdışı Sigorta Şirketleri",9000,9001)),INDIRECT("'"&amp;$K$5&amp;"'!$B$1:$B$1095"),0),MATCH($B9,INDIRECT("'"&amp;$K$5&amp;"'!5:5"),0))),0)</f>
        <v>0</v>
      </c>
      <c r="L9" s="17">
        <f ca="1">IFERROR(INDIRECT("'"&amp;$K$5&amp;"'!"&amp;ADDRESS(MATCH(IF($C$4="Tüm Şirketler",9003,IF($C$4="Hayatdışı Sigorta Şirketleri",9000,9001)),INDIRECT("'"&amp;$K$5&amp;"'!$B$1:$B$1095"),0),MATCH($B9,INDIRECT("'"&amp;$K$5&amp;"'!5:5"),0)+1)),0)</f>
        <v>0</v>
      </c>
      <c r="M9" s="17">
        <f ca="1">IFERROR(INDIRECT("'"&amp;$K$5&amp;"'!"&amp;ADDRESS(MATCH(IF($C$4="Tüm Şirketler",9003,IF($C$4="Hayatdışı Sigorta Şirketleri",9000,9001)),INDIRECT("'"&amp;$K$5&amp;"'!$B$1:$B$1095"),0),MATCH($B9,INDIRECT("'"&amp;$K$5&amp;"'!5:5"),0)+2)),0)</f>
        <v>5475452.8200000003</v>
      </c>
      <c r="N9" s="18">
        <f t="shared" ca="1" si="7"/>
        <v>5475452.8200000003</v>
      </c>
      <c r="O9" s="17">
        <f ca="1">IFERROR(INDIRECT("'"&amp;$O$5&amp;"'!"&amp;ADDRESS(MATCH(IF($C$4="Tüm Şirketler",9003,IF($C$4="Hayatdışı Sigorta Şirketleri",9000,9001)),INDIRECT("'"&amp;$O$5&amp;"'!$B$1:$B$1095"),0),MATCH($B9,INDIRECT("'"&amp;$O$5&amp;"'!5:5"),0))),0)</f>
        <v>0</v>
      </c>
      <c r="P9" s="17">
        <f ca="1">IFERROR(INDIRECT("'"&amp;$O$5&amp;"'!"&amp;ADDRESS(MATCH(IF($C$4="Tüm Şirketler",9003,IF($C$4="Hayatdışı Sigorta Şirketleri",9000,9001)),INDIRECT("'"&amp;$O$5&amp;"'!$B$1:$B$1095"),0),MATCH($B9,INDIRECT("'"&amp;$O$5&amp;"'!5:5"),0)+1)),0)</f>
        <v>0</v>
      </c>
      <c r="Q9" s="17">
        <f ca="1">IFERROR(INDIRECT("'"&amp;$O$5&amp;"'!"&amp;ADDRESS(MATCH(IF($C$4="Tüm Şirketler",9003,IF($C$4="Hayatdışı Sigorta Şirketleri",9000,9001)),INDIRECT("'"&amp;$O$5&amp;"'!$B$1:$B$1095"),0),MATCH($B9,INDIRECT("'"&amp;$O$5&amp;"'!5:5"),0)+2)),0)</f>
        <v>24551810.140000001</v>
      </c>
      <c r="R9" s="18">
        <f t="shared" ca="1" si="8"/>
        <v>24551810.140000001</v>
      </c>
      <c r="S9" s="17">
        <f ca="1">IFERROR(INDIRECT("'"&amp;$S$5&amp;"'!"&amp;ADDRESS(MATCH(IF($C$4="Tüm Şirketler",9003,IF($C$4="Hayatdışı Sigorta Şirketleri",9000,9001)),INDIRECT("'"&amp;$S$5&amp;"'!$B$1:$B$1095"),0),MATCH($B9,INDIRECT("'"&amp;$S$5&amp;"'!5:5"),0))),0)</f>
        <v>0</v>
      </c>
      <c r="T9" s="17">
        <f ca="1">IFERROR(INDIRECT("'"&amp;$S$5&amp;"'!"&amp;ADDRESS(MATCH(IF($C$4="Tüm Şirketler",9003,IF($C$4="Hayatdışı Sigorta Şirketleri",9000,9001)),INDIRECT("'"&amp;$S$5&amp;"'!$B$1:$B$1095"),0),MATCH($B9,INDIRECT("'"&amp;$S$5&amp;"'!5:5"),0)+1)),0)</f>
        <v>0</v>
      </c>
      <c r="U9" s="17">
        <f ca="1">IFERROR(INDIRECT("'"&amp;$S$5&amp;"'!"&amp;ADDRESS(MATCH(IF($C$4="Tüm Şirketler",9003,IF($C$4="Hayatdışı Sigorta Şirketleri",9000,9001)),INDIRECT("'"&amp;$S$5&amp;"'!$B$1:$B$1095"),0),MATCH($B9,INDIRECT("'"&amp;$S$5&amp;"'!5:5"),0)+2)),0)</f>
        <v>0</v>
      </c>
      <c r="V9" s="18">
        <f t="shared" ca="1" si="9"/>
        <v>0</v>
      </c>
      <c r="X9" s="19">
        <f t="shared" ca="1" si="10"/>
        <v>0</v>
      </c>
      <c r="Y9" s="19">
        <f t="shared" ca="1" si="0"/>
        <v>0</v>
      </c>
      <c r="Z9" s="19">
        <f t="shared" ca="1" si="0"/>
        <v>1</v>
      </c>
      <c r="AA9" s="19">
        <f t="shared" ca="1" si="11"/>
        <v>0</v>
      </c>
      <c r="AB9" s="19">
        <f t="shared" ca="1" si="1"/>
        <v>0</v>
      </c>
      <c r="AC9" s="19">
        <f t="shared" ca="1" si="1"/>
        <v>1</v>
      </c>
      <c r="AD9" s="19">
        <f t="shared" ca="1" si="12"/>
        <v>0</v>
      </c>
      <c r="AE9" s="19">
        <f t="shared" ca="1" si="2"/>
        <v>0</v>
      </c>
      <c r="AF9" s="19">
        <f t="shared" ca="1" si="2"/>
        <v>1</v>
      </c>
      <c r="AG9" s="19">
        <f t="shared" ca="1" si="13"/>
        <v>0</v>
      </c>
      <c r="AH9" s="19">
        <f t="shared" ca="1" si="3"/>
        <v>0</v>
      </c>
      <c r="AI9" s="19">
        <f t="shared" ca="1" si="3"/>
        <v>1</v>
      </c>
      <c r="AJ9" s="19">
        <f t="shared" ca="1" si="14"/>
        <v>0</v>
      </c>
      <c r="AK9" s="19">
        <f t="shared" ca="1" si="4"/>
        <v>0</v>
      </c>
      <c r="AL9" s="19">
        <f t="shared" ca="1" si="4"/>
        <v>0</v>
      </c>
    </row>
    <row r="10" spans="1:38" ht="12.75" customHeight="1" x14ac:dyDescent="0.3">
      <c r="A10" s="15" t="s">
        <v>18</v>
      </c>
      <c r="B10" s="16">
        <v>750</v>
      </c>
      <c r="C10" s="17">
        <f ca="1">IFERROR(INDIRECT("'"&amp;$C$5&amp;"'!"&amp;ADDRESS(MATCH(IF($C$4="Tüm Şirketler",9003,IF($C$4="Hayatdışı Sigorta Şirketleri",9000,9001)),INDIRECT("'"&amp;$C$5&amp;"'!$B$1:$B$1095"),0),MATCH($B10,INDIRECT("'"&amp;$C$5&amp;"'!5:5"),0))),0)</f>
        <v>19176011.292863488</v>
      </c>
      <c r="D10" s="17">
        <f ca="1">IFERROR(INDIRECT("'"&amp;$C$5&amp;"'!"&amp;ADDRESS(MATCH(IF($C$4="Tüm Şirketler",9003,IF($C$4="Hayatdışı Sigorta Şirketleri",9000,9001)),INDIRECT("'"&amp;$C$5&amp;"'!$B$1:$B$1095"),0),MATCH($B10,INDIRECT("'"&amp;$C$5&amp;"'!5:5"),0)+1)),0)</f>
        <v>2345903.2398350798</v>
      </c>
      <c r="E10" s="17">
        <f ca="1">IFERROR(INDIRECT("'"&amp;$C$5&amp;"'!"&amp;ADDRESS(MATCH(IF($C$4="Tüm Şirketler",9003,IF($C$4="Hayatdışı Sigorta Şirketleri",9000,9001)),INDIRECT("'"&amp;$C$5&amp;"'!$B$1:$B$1095"),0),MATCH($B10,INDIRECT("'"&amp;$C$5&amp;"'!5:5"),0)+2)),0)</f>
        <v>116235285.41166799</v>
      </c>
      <c r="F10" s="18">
        <f t="shared" ca="1" si="5"/>
        <v>137757199.94436654</v>
      </c>
      <c r="G10" s="17">
        <f ca="1">IFERROR(INDIRECT("'"&amp;$G$5&amp;"'!"&amp;ADDRESS(MATCH(IF($C$4="Tüm Şirketler",9003,IF($C$4="Hayatdışı Sigorta Şirketleri",9000,9001)),INDIRECT("'"&amp;$G$5&amp;"'!$B$1:$B$1095"),0),MATCH($B10,INDIRECT("'"&amp;$G$5&amp;"'!5:5"),0))),0)</f>
        <v>2538184.5500000003</v>
      </c>
      <c r="H10" s="17">
        <f ca="1">IFERROR(INDIRECT("'"&amp;$G$5&amp;"'!"&amp;ADDRESS(MATCH(IF($C$4="Tüm Şirketler",9003,IF($C$4="Hayatdışı Sigorta Şirketleri",9000,9001)),INDIRECT("'"&amp;$G$5&amp;"'!$B$1:$B$1095"),0),MATCH($B10,INDIRECT("'"&amp;$G$5&amp;"'!5:5"),0)+1)),0)</f>
        <v>29379787.480004601</v>
      </c>
      <c r="I10" s="17">
        <f ca="1">IFERROR(INDIRECT("'"&amp;$G$5&amp;"'!"&amp;ADDRESS(MATCH(IF($C$4="Tüm Şirketler",9003,IF($C$4="Hayatdışı Sigorta Şirketleri",9000,9001)),INDIRECT("'"&amp;$G$5&amp;"'!$B$1:$B$1095"),0),MATCH($B10,INDIRECT("'"&amp;$G$5&amp;"'!5:5"),0)+2)),0)</f>
        <v>3067754727.9121213</v>
      </c>
      <c r="J10" s="18">
        <f t="shared" ca="1" si="6"/>
        <v>3099672699.9421258</v>
      </c>
      <c r="K10" s="17">
        <f ca="1">IFERROR(INDIRECT("'"&amp;$K$5&amp;"'!"&amp;ADDRESS(MATCH(IF($C$4="Tüm Şirketler",9003,IF($C$4="Hayatdışı Sigorta Şirketleri",9000,9001)),INDIRECT("'"&amp;$K$5&amp;"'!$B$1:$B$1095"),0),MATCH($B10,INDIRECT("'"&amp;$K$5&amp;"'!5:5"),0))),0)</f>
        <v>288771821.07000029</v>
      </c>
      <c r="L10" s="17">
        <f ca="1">IFERROR(INDIRECT("'"&amp;$K$5&amp;"'!"&amp;ADDRESS(MATCH(IF($C$4="Tüm Şirketler",9003,IF($C$4="Hayatdışı Sigorta Şirketleri",9000,9001)),INDIRECT("'"&amp;$K$5&amp;"'!$B$1:$B$1095"),0),MATCH($B10,INDIRECT("'"&amp;$K$5&amp;"'!5:5"),0)+1)),0)</f>
        <v>52431156.7099934</v>
      </c>
      <c r="M10" s="17">
        <f ca="1">IFERROR(INDIRECT("'"&amp;$K$5&amp;"'!"&amp;ADDRESS(MATCH(IF($C$4="Tüm Şirketler",9003,IF($C$4="Hayatdışı Sigorta Şirketleri",9000,9001)),INDIRECT("'"&amp;$K$5&amp;"'!$B$1:$B$1095"),0),MATCH($B10,INDIRECT("'"&amp;$K$5&amp;"'!5:5"),0)+2)),0)</f>
        <v>7210178173.8443565</v>
      </c>
      <c r="N10" s="18">
        <f t="shared" ca="1" si="7"/>
        <v>7551381151.6243505</v>
      </c>
      <c r="O10" s="17">
        <f ca="1">IFERROR(INDIRECT("'"&amp;$O$5&amp;"'!"&amp;ADDRESS(MATCH(IF($C$4="Tüm Şirketler",9003,IF($C$4="Hayatdışı Sigorta Şirketleri",9000,9001)),INDIRECT("'"&amp;$O$5&amp;"'!$B$1:$B$1095"),0),MATCH($B10,INDIRECT("'"&amp;$O$5&amp;"'!5:5"),0))),0)</f>
        <v>1876401.16001779</v>
      </c>
      <c r="P10" s="17">
        <f ca="1">IFERROR(INDIRECT("'"&amp;$O$5&amp;"'!"&amp;ADDRESS(MATCH(IF($C$4="Tüm Şirketler",9003,IF($C$4="Hayatdışı Sigorta Şirketleri",9000,9001)),INDIRECT("'"&amp;$O$5&amp;"'!$B$1:$B$1095"),0),MATCH($B10,INDIRECT("'"&amp;$O$5&amp;"'!5:5"),0)+1)),0)</f>
        <v>5121928.7099048803</v>
      </c>
      <c r="Q10" s="17">
        <f ca="1">IFERROR(INDIRECT("'"&amp;$O$5&amp;"'!"&amp;ADDRESS(MATCH(IF($C$4="Tüm Şirketler",9003,IF($C$4="Hayatdışı Sigorta Şirketleri",9000,9001)),INDIRECT("'"&amp;$O$5&amp;"'!$B$1:$B$1095"),0),MATCH($B10,INDIRECT("'"&amp;$O$5&amp;"'!5:5"),0)+2)),0)</f>
        <v>526278571.45818985</v>
      </c>
      <c r="R10" s="18">
        <f t="shared" ca="1" si="8"/>
        <v>533276901.32811254</v>
      </c>
      <c r="S10" s="17">
        <f ca="1">IFERROR(INDIRECT("'"&amp;$S$5&amp;"'!"&amp;ADDRESS(MATCH(IF($C$4="Tüm Şirketler",9003,IF($C$4="Hayatdışı Sigorta Şirketleri",9000,9001)),INDIRECT("'"&amp;$S$5&amp;"'!$B$1:$B$1095"),0),MATCH($B10,INDIRECT("'"&amp;$S$5&amp;"'!5:5"),0))),0)</f>
        <v>0</v>
      </c>
      <c r="T10" s="17">
        <f ca="1">IFERROR(INDIRECT("'"&amp;$S$5&amp;"'!"&amp;ADDRESS(MATCH(IF($C$4="Tüm Şirketler",9003,IF($C$4="Hayatdışı Sigorta Şirketleri",9000,9001)),INDIRECT("'"&amp;$S$5&amp;"'!$B$1:$B$1095"),0),MATCH($B10,INDIRECT("'"&amp;$S$5&amp;"'!5:5"),0)+1)),0)</f>
        <v>18069.05</v>
      </c>
      <c r="U10" s="17">
        <f ca="1">IFERROR(INDIRECT("'"&amp;$S$5&amp;"'!"&amp;ADDRESS(MATCH(IF($C$4="Tüm Şirketler",9003,IF($C$4="Hayatdışı Sigorta Şirketleri",9000,9001)),INDIRECT("'"&amp;$S$5&amp;"'!$B$1:$B$1095"),0),MATCH($B10,INDIRECT("'"&amp;$S$5&amp;"'!5:5"),0)+2)),0)</f>
        <v>124979484.15997031</v>
      </c>
      <c r="V10" s="18">
        <f t="shared" ca="1" si="9"/>
        <v>124997553.20997031</v>
      </c>
      <c r="X10" s="19">
        <f t="shared" ca="1" si="10"/>
        <v>0.13920151760204003</v>
      </c>
      <c r="Y10" s="19">
        <f t="shared" ca="1" si="0"/>
        <v>1.7029260472646631E-2</v>
      </c>
      <c r="Z10" s="19">
        <f t="shared" ca="1" si="0"/>
        <v>0.84376922192531345</v>
      </c>
      <c r="AA10" s="19">
        <f t="shared" ca="1" si="11"/>
        <v>8.188556650021116E-4</v>
      </c>
      <c r="AB10" s="19">
        <f t="shared" ca="1" si="1"/>
        <v>9.4783515306481082E-3</v>
      </c>
      <c r="AC10" s="19">
        <f t="shared" ca="1" si="1"/>
        <v>0.98970279280434981</v>
      </c>
      <c r="AD10" s="19">
        <f t="shared" ca="1" si="12"/>
        <v>3.8240927755035063E-2</v>
      </c>
      <c r="AE10" s="19">
        <f t="shared" ca="1" si="2"/>
        <v>6.9432539104075184E-3</v>
      </c>
      <c r="AF10" s="19">
        <f t="shared" ca="1" si="2"/>
        <v>0.95481581833455742</v>
      </c>
      <c r="AG10" s="19">
        <f t="shared" ca="1" si="13"/>
        <v>3.5186244807241056E-3</v>
      </c>
      <c r="AH10" s="19">
        <f t="shared" ca="1" si="3"/>
        <v>9.604632597340795E-3</v>
      </c>
      <c r="AI10" s="19">
        <f t="shared" ca="1" si="3"/>
        <v>0.98687674292193506</v>
      </c>
      <c r="AJ10" s="19">
        <f t="shared" ca="1" si="14"/>
        <v>0</v>
      </c>
      <c r="AK10" s="19">
        <f t="shared" ca="1" si="4"/>
        <v>1.4455522957035561E-4</v>
      </c>
      <c r="AL10" s="19">
        <f t="shared" ca="1" si="4"/>
        <v>0.99985544477042965</v>
      </c>
    </row>
    <row r="11" spans="1:38" ht="12.75" customHeight="1" x14ac:dyDescent="0.3">
      <c r="A11" s="15" t="s">
        <v>19</v>
      </c>
      <c r="B11" s="16">
        <v>751</v>
      </c>
      <c r="C11" s="17">
        <f ca="1">IFERROR(INDIRECT("'"&amp;$C$5&amp;"'!"&amp;ADDRESS(MATCH(IF($C$4="Tüm Şirketler",9003,IF($C$4="Hayatdışı Sigorta Şirketleri",9000,9001)),INDIRECT("'"&amp;$C$5&amp;"'!$B$1:$B$1095"),0),MATCH($B11,INDIRECT("'"&amp;$C$5&amp;"'!5:5"),0))),0)</f>
        <v>0</v>
      </c>
      <c r="D11" s="17">
        <f ca="1">IFERROR(INDIRECT("'"&amp;$C$5&amp;"'!"&amp;ADDRESS(MATCH(IF($C$4="Tüm Şirketler",9003,IF($C$4="Hayatdışı Sigorta Şirketleri",9000,9001)),INDIRECT("'"&amp;$C$5&amp;"'!$B$1:$B$1095"),0),MATCH($B11,INDIRECT("'"&amp;$C$5&amp;"'!5:5"),0)+1)),0)</f>
        <v>0</v>
      </c>
      <c r="E11" s="17">
        <f ca="1">IFERROR(INDIRECT("'"&amp;$C$5&amp;"'!"&amp;ADDRESS(MATCH(IF($C$4="Tüm Şirketler",9003,IF($C$4="Hayatdışı Sigorta Şirketleri",9000,9001)),INDIRECT("'"&amp;$C$5&amp;"'!$B$1:$B$1095"),0),MATCH($B11,INDIRECT("'"&amp;$C$5&amp;"'!5:5"),0)+2)),0)</f>
        <v>93429.400000000009</v>
      </c>
      <c r="F11" s="18">
        <f t="shared" ca="1" si="5"/>
        <v>93429.400000000009</v>
      </c>
      <c r="G11" s="17">
        <f ca="1">IFERROR(INDIRECT("'"&amp;$G$5&amp;"'!"&amp;ADDRESS(MATCH(IF($C$4="Tüm Şirketler",9003,IF($C$4="Hayatdışı Sigorta Şirketleri",9000,9001)),INDIRECT("'"&amp;$G$5&amp;"'!$B$1:$B$1095"),0),MATCH($B11,INDIRECT("'"&amp;$G$5&amp;"'!5:5"),0))),0)</f>
        <v>0</v>
      </c>
      <c r="H11" s="17">
        <f ca="1">IFERROR(INDIRECT("'"&amp;$G$5&amp;"'!"&amp;ADDRESS(MATCH(IF($C$4="Tüm Şirketler",9003,IF($C$4="Hayatdışı Sigorta Şirketleri",9000,9001)),INDIRECT("'"&amp;$G$5&amp;"'!$B$1:$B$1095"),0),MATCH($B11,INDIRECT("'"&amp;$G$5&amp;"'!5:5"),0)+1)),0)</f>
        <v>33694521.029999994</v>
      </c>
      <c r="I11" s="17">
        <f ca="1">IFERROR(INDIRECT("'"&amp;$G$5&amp;"'!"&amp;ADDRESS(MATCH(IF($C$4="Tüm Şirketler",9003,IF($C$4="Hayatdışı Sigorta Şirketleri",9000,9001)),INDIRECT("'"&amp;$G$5&amp;"'!$B$1:$B$1095"),0),MATCH($B11,INDIRECT("'"&amp;$G$5&amp;"'!5:5"),0)+2)),0)</f>
        <v>19630850.790000003</v>
      </c>
      <c r="J11" s="18">
        <f t="shared" ca="1" si="6"/>
        <v>53325371.819999993</v>
      </c>
      <c r="K11" s="17">
        <f ca="1">IFERROR(INDIRECT("'"&amp;$K$5&amp;"'!"&amp;ADDRESS(MATCH(IF($C$4="Tüm Şirketler",9003,IF($C$4="Hayatdışı Sigorta Şirketleri",9000,9001)),INDIRECT("'"&amp;$K$5&amp;"'!$B$1:$B$1095"),0),MATCH($B11,INDIRECT("'"&amp;$K$5&amp;"'!5:5"),0))),0)</f>
        <v>306084477.45999986</v>
      </c>
      <c r="L11" s="17">
        <f ca="1">IFERROR(INDIRECT("'"&amp;$K$5&amp;"'!"&amp;ADDRESS(MATCH(IF($C$4="Tüm Şirketler",9003,IF($C$4="Hayatdışı Sigorta Şirketleri",9000,9001)),INDIRECT("'"&amp;$K$5&amp;"'!$B$1:$B$1095"),0),MATCH($B11,INDIRECT("'"&amp;$K$5&amp;"'!5:5"),0)+1)),0)</f>
        <v>0</v>
      </c>
      <c r="M11" s="17">
        <f ca="1">IFERROR(INDIRECT("'"&amp;$K$5&amp;"'!"&amp;ADDRESS(MATCH(IF($C$4="Tüm Şirketler",9003,IF($C$4="Hayatdışı Sigorta Şirketleri",9000,9001)),INDIRECT("'"&amp;$K$5&amp;"'!$B$1:$B$1095"),0),MATCH($B11,INDIRECT("'"&amp;$K$5&amp;"'!5:5"),0)+2)),0)</f>
        <v>303486464.78000003</v>
      </c>
      <c r="N11" s="18">
        <f t="shared" ca="1" si="7"/>
        <v>609570942.23999989</v>
      </c>
      <c r="O11" s="17">
        <f ca="1">IFERROR(INDIRECT("'"&amp;$O$5&amp;"'!"&amp;ADDRESS(MATCH(IF($C$4="Tüm Şirketler",9003,IF($C$4="Hayatdışı Sigorta Şirketleri",9000,9001)),INDIRECT("'"&amp;$O$5&amp;"'!$B$1:$B$1095"),0),MATCH($B11,INDIRECT("'"&amp;$O$5&amp;"'!5:5"),0))),0)</f>
        <v>0</v>
      </c>
      <c r="P11" s="17">
        <f ca="1">IFERROR(INDIRECT("'"&amp;$O$5&amp;"'!"&amp;ADDRESS(MATCH(IF($C$4="Tüm Şirketler",9003,IF($C$4="Hayatdışı Sigorta Şirketleri",9000,9001)),INDIRECT("'"&amp;$O$5&amp;"'!$B$1:$B$1095"),0),MATCH($B11,INDIRECT("'"&amp;$O$5&amp;"'!5:5"),0)+1)),0)</f>
        <v>0</v>
      </c>
      <c r="Q11" s="17">
        <f ca="1">IFERROR(INDIRECT("'"&amp;$O$5&amp;"'!"&amp;ADDRESS(MATCH(IF($C$4="Tüm Şirketler",9003,IF($C$4="Hayatdışı Sigorta Şirketleri",9000,9001)),INDIRECT("'"&amp;$O$5&amp;"'!$B$1:$B$1095"),0),MATCH($B11,INDIRECT("'"&amp;$O$5&amp;"'!5:5"),0)+2)),0)</f>
        <v>44.6</v>
      </c>
      <c r="R11" s="18">
        <f t="shared" ca="1" si="8"/>
        <v>44.6</v>
      </c>
      <c r="S11" s="17">
        <f ca="1">IFERROR(INDIRECT("'"&amp;$S$5&amp;"'!"&amp;ADDRESS(MATCH(IF($C$4="Tüm Şirketler",9003,IF($C$4="Hayatdışı Sigorta Şirketleri",9000,9001)),INDIRECT("'"&amp;$S$5&amp;"'!$B$1:$B$1095"),0),MATCH($B11,INDIRECT("'"&amp;$S$5&amp;"'!5:5"),0))),0)</f>
        <v>0</v>
      </c>
      <c r="T11" s="17">
        <f ca="1">IFERROR(INDIRECT("'"&amp;$S$5&amp;"'!"&amp;ADDRESS(MATCH(IF($C$4="Tüm Şirketler",9003,IF($C$4="Hayatdışı Sigorta Şirketleri",9000,9001)),INDIRECT("'"&amp;$S$5&amp;"'!$B$1:$B$1095"),0),MATCH($B11,INDIRECT("'"&amp;$S$5&amp;"'!5:5"),0)+1)),0)</f>
        <v>0</v>
      </c>
      <c r="U11" s="17">
        <f ca="1">IFERROR(INDIRECT("'"&amp;$S$5&amp;"'!"&amp;ADDRESS(MATCH(IF($C$4="Tüm Şirketler",9003,IF($C$4="Hayatdışı Sigorta Şirketleri",9000,9001)),INDIRECT("'"&amp;$S$5&amp;"'!$B$1:$B$1095"),0),MATCH($B11,INDIRECT("'"&amp;$S$5&amp;"'!5:5"),0)+2)),0)</f>
        <v>0</v>
      </c>
      <c r="V11" s="18">
        <f t="shared" ca="1" si="9"/>
        <v>0</v>
      </c>
      <c r="X11" s="19">
        <f t="shared" ca="1" si="10"/>
        <v>0</v>
      </c>
      <c r="Y11" s="19">
        <f t="shared" ca="1" si="0"/>
        <v>0</v>
      </c>
      <c r="Z11" s="19">
        <f t="shared" ca="1" si="0"/>
        <v>1</v>
      </c>
      <c r="AA11" s="19">
        <f t="shared" ca="1" si="11"/>
        <v>0</v>
      </c>
      <c r="AB11" s="19">
        <f t="shared" ca="1" si="1"/>
        <v>0.63186659333076922</v>
      </c>
      <c r="AC11" s="19">
        <f t="shared" ca="1" si="1"/>
        <v>0.36813340666923089</v>
      </c>
      <c r="AD11" s="19">
        <f t="shared" ca="1" si="12"/>
        <v>0.50213101749113309</v>
      </c>
      <c r="AE11" s="19">
        <f t="shared" ca="1" si="2"/>
        <v>0</v>
      </c>
      <c r="AF11" s="19">
        <f t="shared" ca="1" si="2"/>
        <v>0.49786898250886691</v>
      </c>
      <c r="AG11" s="19">
        <f t="shared" ca="1" si="13"/>
        <v>0</v>
      </c>
      <c r="AH11" s="19">
        <f t="shared" ca="1" si="3"/>
        <v>0</v>
      </c>
      <c r="AI11" s="19">
        <f t="shared" ca="1" si="3"/>
        <v>1</v>
      </c>
      <c r="AJ11" s="19">
        <f t="shared" ca="1" si="14"/>
        <v>0</v>
      </c>
      <c r="AK11" s="20">
        <f t="shared" ca="1" si="4"/>
        <v>0</v>
      </c>
      <c r="AL11" s="20">
        <f t="shared" ca="1" si="4"/>
        <v>0</v>
      </c>
    </row>
    <row r="12" spans="1:38" ht="12.75" customHeight="1" thickBot="1" x14ac:dyDescent="0.35">
      <c r="A12" s="69" t="s">
        <v>20</v>
      </c>
      <c r="B12" s="70"/>
      <c r="C12" s="21">
        <f ca="1">SUM(C7:C11)</f>
        <v>19176011.292863488</v>
      </c>
      <c r="D12" s="21">
        <f t="shared" ref="D12:E12" ca="1" si="15">SUM(D7:D11)</f>
        <v>2345903.2398350798</v>
      </c>
      <c r="E12" s="21">
        <f t="shared" ca="1" si="15"/>
        <v>141354567.691668</v>
      </c>
      <c r="F12" s="21">
        <f t="shared" ca="1" si="5"/>
        <v>162876482.22436658</v>
      </c>
      <c r="G12" s="21">
        <f ca="1">SUM(G7:G11)</f>
        <v>2538184.5500000003</v>
      </c>
      <c r="H12" s="21">
        <f t="shared" ref="H12:I12" ca="1" si="16">SUM(H7:H11)</f>
        <v>63074308.510004595</v>
      </c>
      <c r="I12" s="21">
        <f t="shared" ca="1" si="16"/>
        <v>3326114678.5221295</v>
      </c>
      <c r="J12" s="21">
        <f t="shared" ca="1" si="6"/>
        <v>3391727171.5821342</v>
      </c>
      <c r="K12" s="21">
        <f ca="1">SUM(K7:K11)</f>
        <v>594856298.53000021</v>
      </c>
      <c r="L12" s="21">
        <f t="shared" ref="L12:M12" ca="1" si="17">SUM(L7:L11)</f>
        <v>52431156.7099934</v>
      </c>
      <c r="M12" s="21">
        <f t="shared" ca="1" si="17"/>
        <v>7521143347.3843565</v>
      </c>
      <c r="N12" s="21">
        <f t="shared" ca="1" si="7"/>
        <v>8168430802.6243496</v>
      </c>
      <c r="O12" s="21">
        <f ca="1">SUM(O7:O11)</f>
        <v>1876401.16001779</v>
      </c>
      <c r="P12" s="21">
        <f t="shared" ref="P12:Q12" ca="1" si="18">SUM(P7:P11)</f>
        <v>5121928.7099048803</v>
      </c>
      <c r="Q12" s="21">
        <f t="shared" ca="1" si="18"/>
        <v>566243411.45818782</v>
      </c>
      <c r="R12" s="21">
        <f t="shared" ca="1" si="8"/>
        <v>573241741.32811046</v>
      </c>
      <c r="S12" s="21">
        <f ca="1">SUM(S7:S11)</f>
        <v>0</v>
      </c>
      <c r="T12" s="21">
        <f t="shared" ref="T12:U12" ca="1" si="19">SUM(T7:T11)</f>
        <v>18069.05</v>
      </c>
      <c r="U12" s="21">
        <f t="shared" ca="1" si="19"/>
        <v>124979484.15997031</v>
      </c>
      <c r="V12" s="21">
        <f t="shared" ca="1" si="9"/>
        <v>124997553.20997031</v>
      </c>
      <c r="X12" s="22">
        <f t="shared" ca="1" si="10"/>
        <v>0.11773345685626999</v>
      </c>
      <c r="Y12" s="22">
        <f t="shared" ca="1" si="0"/>
        <v>1.4402958657981926E-2</v>
      </c>
      <c r="Z12" s="22">
        <f t="shared" ca="1" si="0"/>
        <v>0.86786358448574807</v>
      </c>
      <c r="AA12" s="22">
        <f t="shared" ca="1" si="11"/>
        <v>7.4834573112672175E-4</v>
      </c>
      <c r="AB12" s="22">
        <f t="shared" ca="1" si="1"/>
        <v>1.8596515969349744E-2</v>
      </c>
      <c r="AC12" s="22">
        <f t="shared" ca="1" si="1"/>
        <v>0.98065513829952355</v>
      </c>
      <c r="AD12" s="22">
        <f t="shared" ca="1" si="12"/>
        <v>7.2823815602243339E-2</v>
      </c>
      <c r="AE12" s="22">
        <f t="shared" ca="1" si="2"/>
        <v>6.4187550800024334E-3</v>
      </c>
      <c r="AF12" s="22">
        <f t="shared" ca="1" si="2"/>
        <v>0.92075742931775428</v>
      </c>
      <c r="AG12" s="22">
        <f t="shared" ca="1" si="13"/>
        <v>3.2733156445838457E-3</v>
      </c>
      <c r="AH12" s="22">
        <f t="shared" ca="1" si="3"/>
        <v>8.9350239883756229E-3</v>
      </c>
      <c r="AI12" s="22">
        <f t="shared" ca="1" si="3"/>
        <v>0.98779166036704058</v>
      </c>
      <c r="AJ12" s="22">
        <f t="shared" ca="1" si="14"/>
        <v>0</v>
      </c>
      <c r="AK12" s="22">
        <f t="shared" ca="1" si="4"/>
        <v>1.4455522957035561E-4</v>
      </c>
      <c r="AL12" s="22">
        <f t="shared" ca="1" si="4"/>
        <v>0.99985544477042965</v>
      </c>
    </row>
    <row r="13" spans="1:38" ht="12.75" customHeight="1" x14ac:dyDescent="0.3">
      <c r="A13" s="23" t="s">
        <v>21</v>
      </c>
      <c r="B13" s="24">
        <v>784</v>
      </c>
      <c r="C13" s="25">
        <f ca="1">IFERROR(INDIRECT("'"&amp;$C$5&amp;"'!"&amp;ADDRESS(MATCH(IF($C$4="Tüm Şirketler",9003,IF($C$4="Hayatdışı Sigorta Şirketleri",9000,9001)),INDIRECT("'"&amp;$C$5&amp;"'!$B$1:$B$1095"),0),MATCH($B13,INDIRECT("'"&amp;$C$5&amp;"'!5:5"),0))),0)</f>
        <v>5247346.4700000007</v>
      </c>
      <c r="D13" s="25">
        <f ca="1">IFERROR(INDIRECT("'"&amp;$C$5&amp;"'!"&amp;ADDRESS(MATCH(IF($C$4="Tüm Şirketler",9003,IF($C$4="Hayatdışı Sigorta Şirketleri",9000,9001)),INDIRECT("'"&amp;$C$5&amp;"'!$B$1:$B$1095"),0),MATCH($B13,INDIRECT("'"&amp;$C$5&amp;"'!5:5"),0)+1)),0)</f>
        <v>74145.98</v>
      </c>
      <c r="E13" s="25">
        <f ca="1">IFERROR(INDIRECT("'"&amp;$C$5&amp;"'!"&amp;ADDRESS(MATCH(IF($C$4="Tüm Şirketler",9003,IF($C$4="Hayatdışı Sigorta Şirketleri",9000,9001)),INDIRECT("'"&amp;$C$5&amp;"'!$B$1:$B$1095"),0),MATCH($B13,INDIRECT("'"&amp;$C$5&amp;"'!5:5"),0)+2)),0)</f>
        <v>25462.176190476188</v>
      </c>
      <c r="F13" s="26">
        <f t="shared" ca="1" si="5"/>
        <v>5346954.6261904771</v>
      </c>
      <c r="G13" s="25">
        <f ca="1">IFERROR(INDIRECT("'"&amp;$G$5&amp;"'!"&amp;ADDRESS(MATCH(IF($C$4="Tüm Şirketler",9003,IF($C$4="Hayatdışı Sigorta Şirketleri",9000,9001)),INDIRECT("'"&amp;$G$5&amp;"'!$B$1:$B$1095"),0),MATCH($B13,INDIRECT("'"&amp;$G$5&amp;"'!5:5"),0))),0)</f>
        <v>-3877.95</v>
      </c>
      <c r="H13" s="25">
        <f ca="1">IFERROR(INDIRECT("'"&amp;$G$5&amp;"'!"&amp;ADDRESS(MATCH(IF($C$4="Tüm Şirketler",9003,IF($C$4="Hayatdışı Sigorta Şirketleri",9000,9001)),INDIRECT("'"&amp;$G$5&amp;"'!$B$1:$B$1095"),0),MATCH($B13,INDIRECT("'"&amp;$G$5&amp;"'!5:5"),0)+1)),0)</f>
        <v>105797558.66000001</v>
      </c>
      <c r="I13" s="25">
        <f ca="1">IFERROR(INDIRECT("'"&amp;$G$5&amp;"'!"&amp;ADDRESS(MATCH(IF($C$4="Tüm Şirketler",9003,IF($C$4="Hayatdışı Sigorta Şirketleri",9000,9001)),INDIRECT("'"&amp;$G$5&amp;"'!$B$1:$B$1095"),0),MATCH($B13,INDIRECT("'"&amp;$G$5&amp;"'!5:5"),0)+2)),0)</f>
        <v>114202285.19000001</v>
      </c>
      <c r="J13" s="26">
        <f t="shared" ca="1" si="6"/>
        <v>219995965.90000004</v>
      </c>
      <c r="K13" s="25">
        <f ca="1">IFERROR(INDIRECT("'"&amp;$K$5&amp;"'!"&amp;ADDRESS(MATCH(IF($C$4="Tüm Şirketler",9003,IF($C$4="Hayatdışı Sigorta Şirketleri",9000,9001)),INDIRECT("'"&amp;$K$5&amp;"'!$B$1:$B$1095"),0),MATCH($B13,INDIRECT("'"&amp;$K$5&amp;"'!5:5"),0))),0)</f>
        <v>29704.54</v>
      </c>
      <c r="L13" s="25">
        <f ca="1">IFERROR(INDIRECT("'"&amp;$K$5&amp;"'!"&amp;ADDRESS(MATCH(IF($C$4="Tüm Şirketler",9003,IF($C$4="Hayatdışı Sigorta Şirketleri",9000,9001)),INDIRECT("'"&amp;$K$5&amp;"'!$B$1:$B$1095"),0),MATCH($B13,INDIRECT("'"&amp;$K$5&amp;"'!5:5"),0)+1)),0)</f>
        <v>1344.18</v>
      </c>
      <c r="M13" s="25">
        <f ca="1">IFERROR(INDIRECT("'"&amp;$K$5&amp;"'!"&amp;ADDRESS(MATCH(IF($C$4="Tüm Şirketler",9003,IF($C$4="Hayatdışı Sigorta Şirketleri",9000,9001)),INDIRECT("'"&amp;$K$5&amp;"'!$B$1:$B$1095"),0),MATCH($B13,INDIRECT("'"&amp;$K$5&amp;"'!5:5"),0)+2)),0)</f>
        <v>248238043.43000004</v>
      </c>
      <c r="N13" s="26">
        <f t="shared" ca="1" si="7"/>
        <v>248269092.15000004</v>
      </c>
      <c r="O13" s="25">
        <f ca="1">IFERROR(INDIRECT("'"&amp;$O$5&amp;"'!"&amp;ADDRESS(MATCH(IF($C$4="Tüm Şirketler",9003,IF($C$4="Hayatdışı Sigorta Şirketleri",9000,9001)),INDIRECT("'"&amp;$O$5&amp;"'!$B$1:$B$1095"),0),MATCH($B13,INDIRECT("'"&amp;$O$5&amp;"'!5:5"),0))),0)</f>
        <v>0</v>
      </c>
      <c r="P13" s="25">
        <f ca="1">IFERROR(INDIRECT("'"&amp;$O$5&amp;"'!"&amp;ADDRESS(MATCH(IF($C$4="Tüm Şirketler",9003,IF($C$4="Hayatdışı Sigorta Şirketleri",9000,9001)),INDIRECT("'"&amp;$O$5&amp;"'!$B$1:$B$1095"),0),MATCH($B13,INDIRECT("'"&amp;$O$5&amp;"'!5:5"),0)+1)),0)</f>
        <v>0</v>
      </c>
      <c r="Q13" s="25">
        <f ca="1">IFERROR(INDIRECT("'"&amp;$O$5&amp;"'!"&amp;ADDRESS(MATCH(IF($C$4="Tüm Şirketler",9003,IF($C$4="Hayatdışı Sigorta Şirketleri",9000,9001)),INDIRECT("'"&amp;$O$5&amp;"'!$B$1:$B$1095"),0),MATCH($B13,INDIRECT("'"&amp;$O$5&amp;"'!5:5"),0)+2)),0)</f>
        <v>47092981.709812164</v>
      </c>
      <c r="R13" s="26">
        <f t="shared" ca="1" si="8"/>
        <v>47092981.709812164</v>
      </c>
      <c r="S13" s="25">
        <f ca="1">IFERROR(INDIRECT("'"&amp;$S$5&amp;"'!"&amp;ADDRESS(MATCH(IF($C$4="Tüm Şirketler",9003,IF($C$4="Hayatdışı Sigorta Şirketleri",9000,9001)),INDIRECT("'"&amp;$S$5&amp;"'!$B$1:$B$1095"),0),MATCH($B13,INDIRECT("'"&amp;$S$5&amp;"'!5:5"),0))),0)</f>
        <v>0</v>
      </c>
      <c r="T13" s="25">
        <f ca="1">IFERROR(INDIRECT("'"&amp;$S$5&amp;"'!"&amp;ADDRESS(MATCH(IF($C$4="Tüm Şirketler",9003,IF($C$4="Hayatdışı Sigorta Şirketleri",9000,9001)),INDIRECT("'"&amp;$S$5&amp;"'!$B$1:$B$1095"),0),MATCH($B13,INDIRECT("'"&amp;$S$5&amp;"'!5:5"),0)+1)),0)</f>
        <v>0</v>
      </c>
      <c r="U13" s="25">
        <f ca="1">IFERROR(INDIRECT("'"&amp;$S$5&amp;"'!"&amp;ADDRESS(MATCH(IF($C$4="Tüm Şirketler",9003,IF($C$4="Hayatdışı Sigorta Şirketleri",9000,9001)),INDIRECT("'"&amp;$S$5&amp;"'!$B$1:$B$1095"),0),MATCH($B13,INDIRECT("'"&amp;$S$5&amp;"'!5:5"),0)+2)),0)</f>
        <v>0</v>
      </c>
      <c r="V13" s="26">
        <f t="shared" ca="1" si="9"/>
        <v>0</v>
      </c>
      <c r="X13" s="27">
        <f t="shared" ca="1" si="10"/>
        <v>0.98137104891397897</v>
      </c>
      <c r="Y13" s="27">
        <f t="shared" ca="1" si="0"/>
        <v>1.3866955151782628E-2</v>
      </c>
      <c r="Z13" s="27">
        <f t="shared" ca="1" si="0"/>
        <v>4.7619959342383869E-3</v>
      </c>
      <c r="AA13" s="27">
        <f t="shared" ca="1" si="11"/>
        <v>-1.7627368684400042E-5</v>
      </c>
      <c r="AB13" s="27">
        <f t="shared" ca="1" si="1"/>
        <v>0.48090681220986875</v>
      </c>
      <c r="AC13" s="27">
        <f t="shared" ca="1" si="1"/>
        <v>0.51911081515881552</v>
      </c>
      <c r="AD13" s="27">
        <f t="shared" ca="1" si="12"/>
        <v>1.1964654860079406E-4</v>
      </c>
      <c r="AE13" s="27">
        <f t="shared" ca="1" si="2"/>
        <v>5.414205966435278E-6</v>
      </c>
      <c r="AF13" s="27">
        <f t="shared" ca="1" si="2"/>
        <v>0.9998749392454328</v>
      </c>
      <c r="AG13" s="27">
        <f t="shared" ca="1" si="13"/>
        <v>0</v>
      </c>
      <c r="AH13" s="27">
        <f t="shared" ca="1" si="3"/>
        <v>0</v>
      </c>
      <c r="AI13" s="27">
        <f t="shared" ca="1" si="3"/>
        <v>1</v>
      </c>
      <c r="AJ13" s="27">
        <f t="shared" ca="1" si="14"/>
        <v>0</v>
      </c>
      <c r="AK13" s="27">
        <f t="shared" ca="1" si="4"/>
        <v>0</v>
      </c>
      <c r="AL13" s="27">
        <f t="shared" ca="1" si="4"/>
        <v>0</v>
      </c>
    </row>
    <row r="14" spans="1:38" ht="12.75" customHeight="1" x14ac:dyDescent="0.3">
      <c r="A14" s="28" t="s">
        <v>22</v>
      </c>
      <c r="B14" s="16">
        <v>785</v>
      </c>
      <c r="C14" s="18">
        <f ca="1">+C15+C16+C17+C20</f>
        <v>82884059.060000002</v>
      </c>
      <c r="D14" s="18">
        <f t="shared" ref="D14:E14" ca="1" si="20">+D15+D16+D17+D20</f>
        <v>31142924.48</v>
      </c>
      <c r="E14" s="18">
        <f t="shared" ca="1" si="20"/>
        <v>21751185050.652081</v>
      </c>
      <c r="F14" s="18">
        <f t="shared" ca="1" si="5"/>
        <v>21865212034.192081</v>
      </c>
      <c r="G14" s="18">
        <f ca="1">+G15+G16+G17+G20</f>
        <v>7701035.1699999943</v>
      </c>
      <c r="H14" s="18">
        <f t="shared" ref="H14:I14" ca="1" si="21">+H15+H16+H17+H20</f>
        <v>280509491.81000102</v>
      </c>
      <c r="I14" s="18">
        <f t="shared" ca="1" si="21"/>
        <v>71897944167.310135</v>
      </c>
      <c r="J14" s="18">
        <f t="shared" ca="1" si="6"/>
        <v>72186154694.290131</v>
      </c>
      <c r="K14" s="18">
        <f ca="1">+K15+K16+K17+K20</f>
        <v>48096023.870000005</v>
      </c>
      <c r="L14" s="18">
        <f t="shared" ref="L14:M14" ca="1" si="22">+L15+L16+L17+L20</f>
        <v>44324257.439999998</v>
      </c>
      <c r="M14" s="18">
        <f t="shared" ca="1" si="22"/>
        <v>10172393613.489922</v>
      </c>
      <c r="N14" s="18">
        <f t="shared" ca="1" si="7"/>
        <v>10264813894.799921</v>
      </c>
      <c r="O14" s="18">
        <f ca="1">+O15+O16+O17+O20</f>
        <v>142533262.42999998</v>
      </c>
      <c r="P14" s="18">
        <f t="shared" ref="P14:Q14" ca="1" si="23">+P15+P16+P17+P20</f>
        <v>52734248.310000002</v>
      </c>
      <c r="Q14" s="18">
        <f t="shared" ca="1" si="23"/>
        <v>38318223022.498543</v>
      </c>
      <c r="R14" s="18">
        <f t="shared" ca="1" si="8"/>
        <v>38513490533.238541</v>
      </c>
      <c r="S14" s="18">
        <f ca="1">+S15+S16+S17+S20</f>
        <v>0</v>
      </c>
      <c r="T14" s="18">
        <f ca="1">+T15+T16+T17+T20</f>
        <v>461132.36</v>
      </c>
      <c r="U14" s="18">
        <f ca="1">+U15+U16+U17+U20</f>
        <v>209395086.29999998</v>
      </c>
      <c r="V14" s="18">
        <f t="shared" ca="1" si="9"/>
        <v>209856218.66</v>
      </c>
      <c r="X14" s="29">
        <f t="shared" ca="1" si="10"/>
        <v>3.7906816970440858E-3</v>
      </c>
      <c r="Y14" s="29">
        <f t="shared" ca="1" si="0"/>
        <v>1.4243138567007604E-3</v>
      </c>
      <c r="Z14" s="29">
        <f t="shared" ca="1" si="0"/>
        <v>0.99478500444625506</v>
      </c>
      <c r="AA14" s="29">
        <f t="shared" ca="1" si="11"/>
        <v>1.0668299485703371E-4</v>
      </c>
      <c r="AB14" s="29">
        <f t="shared" ca="1" si="1"/>
        <v>3.8859181930103433E-3</v>
      </c>
      <c r="AC14" s="29">
        <f t="shared" ca="1" si="1"/>
        <v>0.99600739881213274</v>
      </c>
      <c r="AD14" s="29">
        <f t="shared" ca="1" si="12"/>
        <v>4.6855232216499411E-3</v>
      </c>
      <c r="AE14" s="29">
        <f t="shared" ca="1" si="2"/>
        <v>4.3180770634774334E-3</v>
      </c>
      <c r="AF14" s="29">
        <f t="shared" ca="1" si="2"/>
        <v>0.99099639971487263</v>
      </c>
      <c r="AG14" s="29">
        <f t="shared" ca="1" si="13"/>
        <v>3.7008658643128854E-3</v>
      </c>
      <c r="AH14" s="29">
        <f t="shared" ca="1" si="3"/>
        <v>1.3692409485577121E-3</v>
      </c>
      <c r="AI14" s="29">
        <f t="shared" ca="1" si="3"/>
        <v>0.99492989318712943</v>
      </c>
      <c r="AJ14" s="29">
        <f t="shared" ca="1" si="14"/>
        <v>0</v>
      </c>
      <c r="AK14" s="29">
        <f t="shared" ca="1" si="4"/>
        <v>2.1973728629271967E-3</v>
      </c>
      <c r="AL14" s="29">
        <f t="shared" ca="1" si="4"/>
        <v>0.99780262713707268</v>
      </c>
    </row>
    <row r="15" spans="1:38" ht="12.75" customHeight="1" x14ac:dyDescent="0.3">
      <c r="A15" s="30" t="s">
        <v>23</v>
      </c>
      <c r="B15" s="31">
        <v>904</v>
      </c>
      <c r="C15" s="17">
        <f ca="1">IFERROR(INDIRECT("'"&amp;$C$5&amp;"'!"&amp;ADDRESS(MATCH(IF($C$4="Tüm Şirketler",9003,IF($C$4="Hayatdışı Sigorta Şirketleri",9000,9001)),INDIRECT("'"&amp;$C$5&amp;"'!$B$1:$B$1095"),0),MATCH($B15,INDIRECT("'"&amp;$C$5&amp;"'!5:5"),0))),0)</f>
        <v>0</v>
      </c>
      <c r="D15" s="17">
        <f ca="1">IFERROR(INDIRECT("'"&amp;$C$5&amp;"'!"&amp;ADDRESS(MATCH(IF($C$4="Tüm Şirketler",9003,IF($C$4="Hayatdışı Sigorta Şirketleri",9000,9001)),INDIRECT("'"&amp;$C$5&amp;"'!$B$1:$B$1095"),0),MATCH($B15,INDIRECT("'"&amp;$C$5&amp;"'!5:5"),0)+1)),0)</f>
        <v>0</v>
      </c>
      <c r="E15" s="17">
        <f ca="1">IFERROR(INDIRECT("'"&amp;$C$5&amp;"'!"&amp;ADDRESS(MATCH(IF($C$4="Tüm Şirketler",9003,IF($C$4="Hayatdışı Sigorta Şirketleri",9000,9001)),INDIRECT("'"&amp;$C$5&amp;"'!$B$1:$B$1095"),0),MATCH($B15,INDIRECT("'"&amp;$C$5&amp;"'!5:5"),0)+2)),0)</f>
        <v>119973.95000068641</v>
      </c>
      <c r="F15" s="18">
        <f t="shared" ca="1" si="5"/>
        <v>119973.95000068641</v>
      </c>
      <c r="G15" s="17">
        <f ca="1">IFERROR(INDIRECT("'"&amp;$G$5&amp;"'!"&amp;ADDRESS(MATCH(IF($C$4="Tüm Şirketler",9003,IF($C$4="Hayatdışı Sigorta Şirketleri",9000,9001)),INDIRECT("'"&amp;$G$5&amp;"'!$B$1:$B$1095"),0),MATCH($B15,INDIRECT("'"&amp;$G$5&amp;"'!5:5"),0))),0)</f>
        <v>0</v>
      </c>
      <c r="H15" s="17">
        <f ca="1">IFERROR(INDIRECT("'"&amp;$G$5&amp;"'!"&amp;ADDRESS(MATCH(IF($C$4="Tüm Şirketler",9003,IF($C$4="Hayatdışı Sigorta Şirketleri",9000,9001)),INDIRECT("'"&amp;$G$5&amp;"'!$B$1:$B$1095"),0),MATCH($B15,INDIRECT("'"&amp;$G$5&amp;"'!5:5"),0)+1)),0)</f>
        <v>5079.83</v>
      </c>
      <c r="I15" s="17">
        <f ca="1">IFERROR(INDIRECT("'"&amp;$G$5&amp;"'!"&amp;ADDRESS(MATCH(IF($C$4="Tüm Şirketler",9003,IF($C$4="Hayatdışı Sigorta Şirketleri",9000,9001)),INDIRECT("'"&amp;$G$5&amp;"'!$B$1:$B$1095"),0),MATCH($B15,INDIRECT("'"&amp;$G$5&amp;"'!5:5"),0)+2)),0)</f>
        <v>54090863.979996309</v>
      </c>
      <c r="J15" s="18">
        <f t="shared" ca="1" si="6"/>
        <v>54095943.809996307</v>
      </c>
      <c r="K15" s="17">
        <f ca="1">IFERROR(INDIRECT("'"&amp;$K$5&amp;"'!"&amp;ADDRESS(MATCH(IF($C$4="Tüm Şirketler",9003,IF($C$4="Hayatdışı Sigorta Şirketleri",9000,9001)),INDIRECT("'"&amp;$K$5&amp;"'!$B$1:$B$1095"),0),MATCH($B15,INDIRECT("'"&amp;$K$5&amp;"'!5:5"),0))),0)</f>
        <v>82594.679999999993</v>
      </c>
      <c r="L15" s="17">
        <f ca="1">IFERROR(INDIRECT("'"&amp;$K$5&amp;"'!"&amp;ADDRESS(MATCH(IF($C$4="Tüm Şirketler",9003,IF($C$4="Hayatdışı Sigorta Şirketleri",9000,9001)),INDIRECT("'"&amp;$K$5&amp;"'!$B$1:$B$1095"),0),MATCH($B15,INDIRECT("'"&amp;$K$5&amp;"'!5:5"),0)+1)),0)</f>
        <v>77380.2</v>
      </c>
      <c r="M15" s="17">
        <f ca="1">IFERROR(INDIRECT("'"&amp;$K$5&amp;"'!"&amp;ADDRESS(MATCH(IF($C$4="Tüm Şirketler",9003,IF($C$4="Hayatdışı Sigorta Şirketleri",9000,9001)),INDIRECT("'"&amp;$K$5&amp;"'!$B$1:$B$1095"),0),MATCH($B15,INDIRECT("'"&amp;$K$5&amp;"'!5:5"),0)+2)),0)</f>
        <v>68677512.539999962</v>
      </c>
      <c r="N15" s="18">
        <f t="shared" ca="1" si="7"/>
        <v>68837487.419999957</v>
      </c>
      <c r="O15" s="17">
        <f ca="1">IFERROR(INDIRECT("'"&amp;$O$5&amp;"'!"&amp;ADDRESS(MATCH(IF($C$4="Tüm Şirketler",9003,IF($C$4="Hayatdışı Sigorta Şirketleri",9000,9001)),INDIRECT("'"&amp;$O$5&amp;"'!$B$1:$B$1095"),0),MATCH($B15,INDIRECT("'"&amp;$O$5&amp;"'!5:5"),0))),0)</f>
        <v>12.74</v>
      </c>
      <c r="P15" s="17">
        <f ca="1">IFERROR(INDIRECT("'"&amp;$O$5&amp;"'!"&amp;ADDRESS(MATCH(IF($C$4="Tüm Şirketler",9003,IF($C$4="Hayatdışı Sigorta Şirketleri",9000,9001)),INDIRECT("'"&amp;$O$5&amp;"'!$B$1:$B$1095"),0),MATCH($B15,INDIRECT("'"&amp;$O$5&amp;"'!5:5"),0)+1)),0)</f>
        <v>0</v>
      </c>
      <c r="Q15" s="17">
        <f ca="1">IFERROR(INDIRECT("'"&amp;$O$5&amp;"'!"&amp;ADDRESS(MATCH(IF($C$4="Tüm Şirketler",9003,IF($C$4="Hayatdışı Sigorta Şirketleri",9000,9001)),INDIRECT("'"&amp;$O$5&amp;"'!$B$1:$B$1095"),0),MATCH($B15,INDIRECT("'"&amp;$O$5&amp;"'!5:5"),0)+2)),0)</f>
        <v>4540475.8399999915</v>
      </c>
      <c r="R15" s="18">
        <f t="shared" ca="1" si="8"/>
        <v>4540488.5799999917</v>
      </c>
      <c r="S15" s="17">
        <f ca="1">IFERROR(INDIRECT("'"&amp;$S$5&amp;"'!"&amp;ADDRESS(MATCH(IF($C$4="Tüm Şirketler",9003,IF($C$4="Hayatdışı Sigorta Şirketleri",9000,9001)),INDIRECT("'"&amp;$S$5&amp;"'!$B$1:$B$1095"),0),MATCH($B15,INDIRECT("'"&amp;$S$5&amp;"'!5:5"),0))),0)</f>
        <v>0</v>
      </c>
      <c r="T15" s="17">
        <f ca="1">IFERROR(INDIRECT("'"&amp;$S$5&amp;"'!"&amp;ADDRESS(MATCH(IF($C$4="Tüm Şirketler",9003,IF($C$4="Hayatdışı Sigorta Şirketleri",9000,9001)),INDIRECT("'"&amp;$S$5&amp;"'!$B$1:$B$1095"),0),MATCH($B15,INDIRECT("'"&amp;$S$5&amp;"'!5:5"),0)+1)),0)</f>
        <v>0</v>
      </c>
      <c r="U15" s="17">
        <f ca="1">IFERROR(INDIRECT("'"&amp;$S$5&amp;"'!"&amp;ADDRESS(MATCH(IF($C$4="Tüm Şirketler",9003,IF($C$4="Hayatdışı Sigorta Şirketleri",9000,9001)),INDIRECT("'"&amp;$S$5&amp;"'!$B$1:$B$1095"),0),MATCH($B15,INDIRECT("'"&amp;$S$5&amp;"'!5:5"),0)+2)),0)</f>
        <v>2735500</v>
      </c>
      <c r="V15" s="18">
        <f t="shared" ca="1" si="9"/>
        <v>2735500</v>
      </c>
      <c r="X15" s="19">
        <f t="shared" ca="1" si="10"/>
        <v>0</v>
      </c>
      <c r="Y15" s="19">
        <f t="shared" ca="1" si="0"/>
        <v>0</v>
      </c>
      <c r="Z15" s="19">
        <f t="shared" ca="1" si="0"/>
        <v>1</v>
      </c>
      <c r="AA15" s="19">
        <f t="shared" ca="1" si="11"/>
        <v>0</v>
      </c>
      <c r="AB15" s="19">
        <f t="shared" ca="1" si="1"/>
        <v>9.3904083046265395E-5</v>
      </c>
      <c r="AC15" s="19">
        <f t="shared" ca="1" si="1"/>
        <v>0.99990609591695379</v>
      </c>
      <c r="AD15" s="19">
        <f t="shared" ca="1" si="12"/>
        <v>1.1998503009858991E-3</v>
      </c>
      <c r="AE15" s="19">
        <f t="shared" ca="1" si="2"/>
        <v>1.1240997151432644E-3</v>
      </c>
      <c r="AF15" s="19">
        <f t="shared" ca="1" si="2"/>
        <v>0.99767604998387094</v>
      </c>
      <c r="AG15" s="19">
        <f t="shared" ca="1" si="13"/>
        <v>2.8058654427889836E-6</v>
      </c>
      <c r="AH15" s="19">
        <f t="shared" ca="1" si="3"/>
        <v>0</v>
      </c>
      <c r="AI15" s="19">
        <f t="shared" ca="1" si="3"/>
        <v>0.99999719413455712</v>
      </c>
      <c r="AJ15" s="19">
        <f t="shared" ca="1" si="14"/>
        <v>0</v>
      </c>
      <c r="AK15" s="19">
        <f t="shared" ca="1" si="4"/>
        <v>0</v>
      </c>
      <c r="AL15" s="19">
        <f t="shared" ca="1" si="4"/>
        <v>1</v>
      </c>
    </row>
    <row r="16" spans="1:38" ht="12.75" customHeight="1" x14ac:dyDescent="0.3">
      <c r="A16" s="30" t="s">
        <v>24</v>
      </c>
      <c r="B16" s="31">
        <v>905</v>
      </c>
      <c r="C16" s="17">
        <f ca="1">IFERROR(INDIRECT("'"&amp;$C$5&amp;"'!"&amp;ADDRESS(MATCH(IF($C$4="Tüm Şirketler",9003,IF($C$4="Hayatdışı Sigorta Şirketleri",9000,9001)),INDIRECT("'"&amp;$C$5&amp;"'!$B$1:$B$1095"),0),MATCH($B16,INDIRECT("'"&amp;$C$5&amp;"'!5:5"),0))),0)</f>
        <v>0</v>
      </c>
      <c r="D16" s="17">
        <f ca="1">IFERROR(INDIRECT("'"&amp;$C$5&amp;"'!"&amp;ADDRESS(MATCH(IF($C$4="Tüm Şirketler",9003,IF($C$4="Hayatdışı Sigorta Şirketleri",9000,9001)),INDIRECT("'"&amp;$C$5&amp;"'!$B$1:$B$1095"),0),MATCH($B16,INDIRECT("'"&amp;$C$5&amp;"'!5:5"),0)+1)),0)</f>
        <v>0</v>
      </c>
      <c r="E16" s="17">
        <f ca="1">IFERROR(INDIRECT("'"&amp;$C$5&amp;"'!"&amp;ADDRESS(MATCH(IF($C$4="Tüm Şirketler",9003,IF($C$4="Hayatdışı Sigorta Şirketleri",9000,9001)),INDIRECT("'"&amp;$C$5&amp;"'!$B$1:$B$1095"),0),MATCH($B16,INDIRECT("'"&amp;$C$5&amp;"'!5:5"),0)+2)),0)</f>
        <v>117100.36</v>
      </c>
      <c r="F16" s="18">
        <f t="shared" ca="1" si="5"/>
        <v>117100.36</v>
      </c>
      <c r="G16" s="17">
        <f ca="1">IFERROR(INDIRECT("'"&amp;$G$5&amp;"'!"&amp;ADDRESS(MATCH(IF($C$4="Tüm Şirketler",9003,IF($C$4="Hayatdışı Sigorta Şirketleri",9000,9001)),INDIRECT("'"&amp;$G$5&amp;"'!$B$1:$B$1095"),0),MATCH($B16,INDIRECT("'"&amp;$G$5&amp;"'!5:5"),0))),0)</f>
        <v>26082.750000000015</v>
      </c>
      <c r="H16" s="17">
        <f ca="1">IFERROR(INDIRECT("'"&amp;$G$5&amp;"'!"&amp;ADDRESS(MATCH(IF($C$4="Tüm Şirketler",9003,IF($C$4="Hayatdışı Sigorta Şirketleri",9000,9001)),INDIRECT("'"&amp;$G$5&amp;"'!$B$1:$B$1095"),0),MATCH($B16,INDIRECT("'"&amp;$G$5&amp;"'!5:5"),0)+1)),0)</f>
        <v>10413.65</v>
      </c>
      <c r="I16" s="17">
        <f ca="1">IFERROR(INDIRECT("'"&amp;$G$5&amp;"'!"&amp;ADDRESS(MATCH(IF($C$4="Tüm Şirketler",9003,IF($C$4="Hayatdışı Sigorta Şirketleri",9000,9001)),INDIRECT("'"&amp;$G$5&amp;"'!$B$1:$B$1095"),0),MATCH($B16,INDIRECT("'"&amp;$G$5&amp;"'!5:5"),0)+2)),0)</f>
        <v>202795819.79948598</v>
      </c>
      <c r="J16" s="18">
        <f t="shared" ca="1" si="6"/>
        <v>202832316.19948599</v>
      </c>
      <c r="K16" s="17">
        <f ca="1">IFERROR(INDIRECT("'"&amp;$K$5&amp;"'!"&amp;ADDRESS(MATCH(IF($C$4="Tüm Şirketler",9003,IF($C$4="Hayatdışı Sigorta Şirketleri",9000,9001)),INDIRECT("'"&amp;$K$5&amp;"'!$B$1:$B$1095"),0),MATCH($B16,INDIRECT("'"&amp;$K$5&amp;"'!5:5"),0))),0)</f>
        <v>0</v>
      </c>
      <c r="L16" s="17">
        <f ca="1">IFERROR(INDIRECT("'"&amp;$K$5&amp;"'!"&amp;ADDRESS(MATCH(IF($C$4="Tüm Şirketler",9003,IF($C$4="Hayatdışı Sigorta Şirketleri",9000,9001)),INDIRECT("'"&amp;$K$5&amp;"'!$B$1:$B$1095"),0),MATCH($B16,INDIRECT("'"&amp;$K$5&amp;"'!5:5"),0)+1)),0)</f>
        <v>0</v>
      </c>
      <c r="M16" s="17">
        <f ca="1">IFERROR(INDIRECT("'"&amp;$K$5&amp;"'!"&amp;ADDRESS(MATCH(IF($C$4="Tüm Şirketler",9003,IF($C$4="Hayatdışı Sigorta Şirketleri",9000,9001)),INDIRECT("'"&amp;$K$5&amp;"'!$B$1:$B$1095"),0),MATCH($B16,INDIRECT("'"&amp;$K$5&amp;"'!5:5"),0)+2)),0)</f>
        <v>708807.55999999994</v>
      </c>
      <c r="N16" s="18">
        <f t="shared" ca="1" si="7"/>
        <v>708807.55999999994</v>
      </c>
      <c r="O16" s="17">
        <f ca="1">IFERROR(INDIRECT("'"&amp;$O$5&amp;"'!"&amp;ADDRESS(MATCH(IF($C$4="Tüm Şirketler",9003,IF($C$4="Hayatdışı Sigorta Şirketleri",9000,9001)),INDIRECT("'"&amp;$O$5&amp;"'!$B$1:$B$1095"),0),MATCH($B16,INDIRECT("'"&amp;$O$5&amp;"'!5:5"),0))),0)</f>
        <v>0</v>
      </c>
      <c r="P16" s="17">
        <f ca="1">IFERROR(INDIRECT("'"&amp;$O$5&amp;"'!"&amp;ADDRESS(MATCH(IF($C$4="Tüm Şirketler",9003,IF($C$4="Hayatdışı Sigorta Şirketleri",9000,9001)),INDIRECT("'"&amp;$O$5&amp;"'!$B$1:$B$1095"),0),MATCH($B16,INDIRECT("'"&amp;$O$5&amp;"'!5:5"),0)+1)),0)</f>
        <v>0</v>
      </c>
      <c r="Q16" s="17">
        <f ca="1">IFERROR(INDIRECT("'"&amp;$O$5&amp;"'!"&amp;ADDRESS(MATCH(IF($C$4="Tüm Şirketler",9003,IF($C$4="Hayatdışı Sigorta Şirketleri",9000,9001)),INDIRECT("'"&amp;$O$5&amp;"'!$B$1:$B$1095"),0),MATCH($B16,INDIRECT("'"&amp;$O$5&amp;"'!5:5"),0)+2)),0)</f>
        <v>19992599.380000003</v>
      </c>
      <c r="R16" s="18">
        <f t="shared" ca="1" si="8"/>
        <v>19992599.380000003</v>
      </c>
      <c r="S16" s="17">
        <f ca="1">IFERROR(INDIRECT("'"&amp;$S$5&amp;"'!"&amp;ADDRESS(MATCH(IF($C$4="Tüm Şirketler",9003,IF($C$4="Hayatdışı Sigorta Şirketleri",9000,9001)),INDIRECT("'"&amp;$S$5&amp;"'!$B$1:$B$1095"),0),MATCH($B16,INDIRECT("'"&amp;$S$5&amp;"'!5:5"),0))),0)</f>
        <v>0</v>
      </c>
      <c r="T16" s="17">
        <f ca="1">IFERROR(INDIRECT("'"&amp;$S$5&amp;"'!"&amp;ADDRESS(MATCH(IF($C$4="Tüm Şirketler",9003,IF($C$4="Hayatdışı Sigorta Şirketleri",9000,9001)),INDIRECT("'"&amp;$S$5&amp;"'!$B$1:$B$1095"),0),MATCH($B16,INDIRECT("'"&amp;$S$5&amp;"'!5:5"),0)+1)),0)</f>
        <v>0</v>
      </c>
      <c r="U16" s="17">
        <f ca="1">IFERROR(INDIRECT("'"&amp;$S$5&amp;"'!"&amp;ADDRESS(MATCH(IF($C$4="Tüm Şirketler",9003,IF($C$4="Hayatdışı Sigorta Şirketleri",9000,9001)),INDIRECT("'"&amp;$S$5&amp;"'!$B$1:$B$1095"),0),MATCH($B16,INDIRECT("'"&amp;$S$5&amp;"'!5:5"),0)+2)),0)</f>
        <v>0</v>
      </c>
      <c r="V16" s="18">
        <f t="shared" ca="1" si="9"/>
        <v>0</v>
      </c>
      <c r="X16" s="19">
        <f t="shared" ca="1" si="10"/>
        <v>0</v>
      </c>
      <c r="Y16" s="19">
        <f t="shared" ca="1" si="0"/>
        <v>0</v>
      </c>
      <c r="Z16" s="19">
        <f t="shared" ca="1" si="0"/>
        <v>1</v>
      </c>
      <c r="AA16" s="19">
        <f t="shared" ca="1" si="11"/>
        <v>1.2859267442544796E-4</v>
      </c>
      <c r="AB16" s="19">
        <f t="shared" ca="1" si="1"/>
        <v>5.134117775275097E-5</v>
      </c>
      <c r="AC16" s="19">
        <f t="shared" ca="1" si="1"/>
        <v>0.99982006614782182</v>
      </c>
      <c r="AD16" s="19">
        <f t="shared" ca="1" si="12"/>
        <v>0</v>
      </c>
      <c r="AE16" s="19">
        <f t="shared" ca="1" si="2"/>
        <v>0</v>
      </c>
      <c r="AF16" s="19">
        <f t="shared" ca="1" si="2"/>
        <v>1</v>
      </c>
      <c r="AG16" s="19">
        <f t="shared" ca="1" si="13"/>
        <v>0</v>
      </c>
      <c r="AH16" s="19">
        <f t="shared" ca="1" si="3"/>
        <v>0</v>
      </c>
      <c r="AI16" s="19">
        <f t="shared" ca="1" si="3"/>
        <v>1</v>
      </c>
      <c r="AJ16" s="19">
        <f t="shared" ca="1" si="14"/>
        <v>0</v>
      </c>
      <c r="AK16" s="19">
        <f t="shared" ca="1" si="4"/>
        <v>0</v>
      </c>
      <c r="AL16" s="19">
        <f t="shared" ca="1" si="4"/>
        <v>0</v>
      </c>
    </row>
    <row r="17" spans="1:38" ht="12.75" customHeight="1" x14ac:dyDescent="0.3">
      <c r="A17" s="30" t="s">
        <v>25</v>
      </c>
      <c r="B17" s="31">
        <v>906</v>
      </c>
      <c r="C17" s="18">
        <f ca="1">+C18+C19</f>
        <v>55838370.719999999</v>
      </c>
      <c r="D17" s="18">
        <f t="shared" ref="D17:E17" ca="1" si="24">+D18+D19</f>
        <v>21721572.210000001</v>
      </c>
      <c r="E17" s="18">
        <f t="shared" ca="1" si="24"/>
        <v>7384067052.2559299</v>
      </c>
      <c r="F17" s="18">
        <f t="shared" ca="1" si="5"/>
        <v>7461626995.1859303</v>
      </c>
      <c r="G17" s="18">
        <f ca="1">+G18+G19</f>
        <v>7674952.4199999943</v>
      </c>
      <c r="H17" s="18">
        <f t="shared" ref="H17:I17" ca="1" si="25">+H18+H19</f>
        <v>206976687.91000101</v>
      </c>
      <c r="I17" s="18">
        <f t="shared" ca="1" si="25"/>
        <v>31916960547.936596</v>
      </c>
      <c r="J17" s="18">
        <f t="shared" ca="1" si="6"/>
        <v>32131612188.266598</v>
      </c>
      <c r="K17" s="18">
        <f ca="1">+K18+K19</f>
        <v>46490669.760000005</v>
      </c>
      <c r="L17" s="18">
        <f t="shared" ref="L17:M17" ca="1" si="26">+L18+L19</f>
        <v>42943010.239999995</v>
      </c>
      <c r="M17" s="18">
        <f t="shared" ca="1" si="26"/>
        <v>5583079585.769949</v>
      </c>
      <c r="N17" s="18">
        <f t="shared" ca="1" si="7"/>
        <v>5672513265.769949</v>
      </c>
      <c r="O17" s="18">
        <f ca="1">+O18+O19</f>
        <v>89884986.00999999</v>
      </c>
      <c r="P17" s="18">
        <f t="shared" ref="P17:Q17" ca="1" si="27">+P18+P19</f>
        <v>33830637.600000001</v>
      </c>
      <c r="Q17" s="18">
        <f t="shared" ca="1" si="27"/>
        <v>10163754257.600451</v>
      </c>
      <c r="R17" s="18">
        <f t="shared" ca="1" si="8"/>
        <v>10287469881.210451</v>
      </c>
      <c r="S17" s="18">
        <f ca="1">+S18+S19</f>
        <v>0</v>
      </c>
      <c r="T17" s="18">
        <f ca="1">+T18+T19</f>
        <v>461132.36</v>
      </c>
      <c r="U17" s="18">
        <f ca="1">+U18+U19</f>
        <v>204783504.69999999</v>
      </c>
      <c r="V17" s="18">
        <f t="shared" ca="1" si="9"/>
        <v>205244637.06</v>
      </c>
      <c r="X17" s="29">
        <f t="shared" ca="1" si="10"/>
        <v>7.4834041900011389E-3</v>
      </c>
      <c r="Y17" s="29">
        <f t="shared" ca="1" si="0"/>
        <v>2.9111040023863774E-3</v>
      </c>
      <c r="Z17" s="29">
        <f t="shared" ca="1" si="0"/>
        <v>0.98960549180761248</v>
      </c>
      <c r="AA17" s="29">
        <f t="shared" ca="1" si="11"/>
        <v>2.3885986096902517E-4</v>
      </c>
      <c r="AB17" s="29">
        <f t="shared" ca="1" si="1"/>
        <v>6.4415282587526705E-3</v>
      </c>
      <c r="AC17" s="29">
        <f t="shared" ca="1" si="1"/>
        <v>0.99331961188027829</v>
      </c>
      <c r="AD17" s="29">
        <f t="shared" ca="1" si="12"/>
        <v>8.1957798213610124E-3</v>
      </c>
      <c r="AE17" s="29">
        <f t="shared" ca="1" si="2"/>
        <v>7.5703675298802843E-3</v>
      </c>
      <c r="AF17" s="29">
        <f t="shared" ca="1" si="2"/>
        <v>0.98423385264875873</v>
      </c>
      <c r="AG17" s="29">
        <f t="shared" ca="1" si="13"/>
        <v>8.7373267720735129E-3</v>
      </c>
      <c r="AH17" s="29">
        <f t="shared" ca="1" si="3"/>
        <v>3.288528471105414E-3</v>
      </c>
      <c r="AI17" s="29">
        <f t="shared" ca="1" si="3"/>
        <v>0.98797414475682099</v>
      </c>
      <c r="AJ17" s="29">
        <f t="shared" ca="1" si="14"/>
        <v>0</v>
      </c>
      <c r="AK17" s="29">
        <f t="shared" ca="1" si="4"/>
        <v>2.2467449898103562E-3</v>
      </c>
      <c r="AL17" s="29">
        <f t="shared" ca="1" si="4"/>
        <v>0.99775325501018952</v>
      </c>
    </row>
    <row r="18" spans="1:38" ht="12.75" customHeight="1" x14ac:dyDescent="0.3">
      <c r="A18" s="32" t="s">
        <v>26</v>
      </c>
      <c r="B18" s="33">
        <v>90601</v>
      </c>
      <c r="C18" s="17">
        <f ca="1">IFERROR(INDIRECT("'"&amp;$C$5&amp;"'!"&amp;ADDRESS(MATCH(IF($C$4="Tüm Şirketler",9003,IF($C$4="Hayatdışı Sigorta Şirketleri",9000,9001)),INDIRECT("'"&amp;$C$5&amp;"'!$B$1:$B$1095"),0),MATCH($B18,INDIRECT("'"&amp;$C$5&amp;"'!5:5"),0))),0)</f>
        <v>818231.58</v>
      </c>
      <c r="D18" s="17">
        <f ca="1">IFERROR(INDIRECT("'"&amp;$C$5&amp;"'!"&amp;ADDRESS(MATCH(IF($C$4="Tüm Şirketler",9003,IF($C$4="Hayatdışı Sigorta Şirketleri",9000,9001)),INDIRECT("'"&amp;$C$5&amp;"'!$B$1:$B$1095"),0),MATCH($B18,INDIRECT("'"&amp;$C$5&amp;"'!5:5"),0)+1)),0)</f>
        <v>46819</v>
      </c>
      <c r="E18" s="17">
        <f ca="1">IFERROR(INDIRECT("'"&amp;$C$5&amp;"'!"&amp;ADDRESS(MATCH(IF($C$4="Tüm Şirketler",9003,IF($C$4="Hayatdışı Sigorta Şirketleri",9000,9001)),INDIRECT("'"&amp;$C$5&amp;"'!$B$1:$B$1095"),0),MATCH($B18,INDIRECT("'"&amp;$C$5&amp;"'!5:5"),0)+2)),0)</f>
        <v>306149606.86332577</v>
      </c>
      <c r="F18" s="18">
        <f t="shared" ca="1" si="5"/>
        <v>307014657.44332576</v>
      </c>
      <c r="G18" s="17">
        <f ca="1">IFERROR(INDIRECT("'"&amp;$G$5&amp;"'!"&amp;ADDRESS(MATCH(IF($C$4="Tüm Şirketler",9003,IF($C$4="Hayatdışı Sigorta Şirketleri",9000,9001)),INDIRECT("'"&amp;$G$5&amp;"'!$B$1:$B$1095"),0),MATCH($B18,INDIRECT("'"&amp;$G$5&amp;"'!5:5"),0))),0)</f>
        <v>89993.55</v>
      </c>
      <c r="H18" s="17">
        <f ca="1">IFERROR(INDIRECT("'"&amp;$G$5&amp;"'!"&amp;ADDRESS(MATCH(IF($C$4="Tüm Şirketler",9003,IF($C$4="Hayatdışı Sigorta Şirketleri",9000,9001)),INDIRECT("'"&amp;$G$5&amp;"'!$B$1:$B$1095"),0),MATCH($B18,INDIRECT("'"&amp;$G$5&amp;"'!5:5"),0)+1)),0)</f>
        <v>1607370.21</v>
      </c>
      <c r="I18" s="17">
        <f ca="1">IFERROR(INDIRECT("'"&amp;$G$5&amp;"'!"&amp;ADDRESS(MATCH(IF($C$4="Tüm Şirketler",9003,IF($C$4="Hayatdışı Sigorta Şirketleri",9000,9001)),INDIRECT("'"&amp;$G$5&amp;"'!$B$1:$B$1095"),0),MATCH($B18,INDIRECT("'"&amp;$G$5&amp;"'!5:5"),0)+2)),0)</f>
        <v>4152713106.0059438</v>
      </c>
      <c r="J18" s="18">
        <f t="shared" ca="1" si="6"/>
        <v>4154410469.765944</v>
      </c>
      <c r="K18" s="17">
        <f ca="1">IFERROR(INDIRECT("'"&amp;$K$5&amp;"'!"&amp;ADDRESS(MATCH(IF($C$4="Tüm Şirketler",9003,IF($C$4="Hayatdışı Sigorta Şirketleri",9000,9001)),INDIRECT("'"&amp;$K$5&amp;"'!$B$1:$B$1095"),0),MATCH($B18,INDIRECT("'"&amp;$K$5&amp;"'!5:5"),0))),0)</f>
        <v>5166542.5599999996</v>
      </c>
      <c r="L18" s="17">
        <f ca="1">IFERROR(INDIRECT("'"&amp;$K$5&amp;"'!"&amp;ADDRESS(MATCH(IF($C$4="Tüm Şirketler",9003,IF($C$4="Hayatdışı Sigorta Şirketleri",9000,9001)),INDIRECT("'"&amp;$K$5&amp;"'!$B$1:$B$1095"),0),MATCH($B18,INDIRECT("'"&amp;$K$5&amp;"'!5:5"),0)+1)),0)</f>
        <v>19615240.02</v>
      </c>
      <c r="M18" s="17">
        <f ca="1">IFERROR(INDIRECT("'"&amp;$K$5&amp;"'!"&amp;ADDRESS(MATCH(IF($C$4="Tüm Şirketler",9003,IF($C$4="Hayatdışı Sigorta Şirketleri",9000,9001)),INDIRECT("'"&amp;$K$5&amp;"'!$B$1:$B$1095"),0),MATCH($B18,INDIRECT("'"&amp;$K$5&amp;"'!5:5"),0)+2)),0)</f>
        <v>2424404202.516849</v>
      </c>
      <c r="N18" s="18">
        <f t="shared" ca="1" si="7"/>
        <v>2449185985.096849</v>
      </c>
      <c r="O18" s="17">
        <f ca="1">IFERROR(INDIRECT("'"&amp;$O$5&amp;"'!"&amp;ADDRESS(MATCH(IF($C$4="Tüm Şirketler",9003,IF($C$4="Hayatdışı Sigorta Şirketleri",9000,9001)),INDIRECT("'"&amp;$O$5&amp;"'!$B$1:$B$1095"),0),MATCH($B18,INDIRECT("'"&amp;$O$5&amp;"'!5:5"),0))),0)</f>
        <v>500844.33</v>
      </c>
      <c r="P18" s="17">
        <f ca="1">IFERROR(INDIRECT("'"&amp;$O$5&amp;"'!"&amp;ADDRESS(MATCH(IF($C$4="Tüm Şirketler",9003,IF($C$4="Hayatdışı Sigorta Şirketleri",9000,9001)),INDIRECT("'"&amp;$O$5&amp;"'!$B$1:$B$1095"),0),MATCH($B18,INDIRECT("'"&amp;$O$5&amp;"'!5:5"),0)+1)),0)</f>
        <v>289780.58</v>
      </c>
      <c r="Q18" s="17">
        <f ca="1">IFERROR(INDIRECT("'"&amp;$O$5&amp;"'!"&amp;ADDRESS(MATCH(IF($C$4="Tüm Şirketler",9003,IF($C$4="Hayatdışı Sigorta Şirketleri",9000,9001)),INDIRECT("'"&amp;$O$5&amp;"'!$B$1:$B$1095"),0),MATCH($B18,INDIRECT("'"&amp;$O$5&amp;"'!5:5"),0)+2)),0)</f>
        <v>922211279.13265872</v>
      </c>
      <c r="R18" s="18">
        <f t="shared" ca="1" si="8"/>
        <v>923001904.04265869</v>
      </c>
      <c r="S18" s="17">
        <f ca="1">IFERROR(INDIRECT("'"&amp;$S$5&amp;"'!"&amp;ADDRESS(MATCH(IF($C$4="Tüm Şirketler",9003,IF($C$4="Hayatdışı Sigorta Şirketleri",9000,9001)),INDIRECT("'"&amp;$S$5&amp;"'!$B$1:$B$1095"),0),MATCH($B18,INDIRECT("'"&amp;$S$5&amp;"'!5:5"),0))),0)</f>
        <v>0</v>
      </c>
      <c r="T18" s="17">
        <f ca="1">IFERROR(INDIRECT("'"&amp;$S$5&amp;"'!"&amp;ADDRESS(MATCH(IF($C$4="Tüm Şirketler",9003,IF($C$4="Hayatdışı Sigorta Şirketleri",9000,9001)),INDIRECT("'"&amp;$S$5&amp;"'!$B$1:$B$1095"),0),MATCH($B18,INDIRECT("'"&amp;$S$5&amp;"'!5:5"),0)+1)),0)</f>
        <v>0</v>
      </c>
      <c r="U18" s="17">
        <f ca="1">IFERROR(INDIRECT("'"&amp;$S$5&amp;"'!"&amp;ADDRESS(MATCH(IF($C$4="Tüm Şirketler",9003,IF($C$4="Hayatdışı Sigorta Şirketleri",9000,9001)),INDIRECT("'"&amp;$S$5&amp;"'!$B$1:$B$1095"),0),MATCH($B18,INDIRECT("'"&amp;$S$5&amp;"'!5:5"),0)+2)),0)</f>
        <v>3242137.99</v>
      </c>
      <c r="V18" s="18">
        <f t="shared" ca="1" si="9"/>
        <v>3242137.99</v>
      </c>
      <c r="X18" s="19">
        <f t="shared" ca="1" si="10"/>
        <v>2.6651222023529732E-3</v>
      </c>
      <c r="Y18" s="19">
        <f t="shared" ca="1" si="0"/>
        <v>1.5249760513027846E-4</v>
      </c>
      <c r="Z18" s="19">
        <f t="shared" ca="1" si="0"/>
        <v>0.99718238019251682</v>
      </c>
      <c r="AA18" s="19">
        <f t="shared" ca="1" si="11"/>
        <v>2.1662170999937365E-5</v>
      </c>
      <c r="AB18" s="19">
        <f t="shared" ca="1" si="1"/>
        <v>3.8690693221042209E-4</v>
      </c>
      <c r="AC18" s="19">
        <f t="shared" ca="1" si="1"/>
        <v>0.99959143089678959</v>
      </c>
      <c r="AD18" s="19">
        <f t="shared" ca="1" si="12"/>
        <v>2.1094937630045671E-3</v>
      </c>
      <c r="AE18" s="19">
        <f t="shared" ca="1" si="2"/>
        <v>8.0088813750191154E-3</v>
      </c>
      <c r="AF18" s="19">
        <f t="shared" ca="1" si="2"/>
        <v>0.98988162486197639</v>
      </c>
      <c r="AG18" s="19">
        <f t="shared" ca="1" si="13"/>
        <v>5.4262545700756463E-4</v>
      </c>
      <c r="AH18" s="19">
        <f t="shared" ca="1" si="3"/>
        <v>3.1395447694180178E-4</v>
      </c>
      <c r="AI18" s="19">
        <f t="shared" ca="1" si="3"/>
        <v>0.99914342006605072</v>
      </c>
      <c r="AJ18" s="19">
        <f t="shared" ca="1" si="14"/>
        <v>0</v>
      </c>
      <c r="AK18" s="19">
        <f t="shared" ca="1" si="4"/>
        <v>0</v>
      </c>
      <c r="AL18" s="19">
        <f t="shared" ca="1" si="4"/>
        <v>1</v>
      </c>
    </row>
    <row r="19" spans="1:38" ht="12.75" customHeight="1" x14ac:dyDescent="0.3">
      <c r="A19" s="32" t="s">
        <v>27</v>
      </c>
      <c r="B19" s="33">
        <v>90602</v>
      </c>
      <c r="C19" s="17">
        <f ca="1">IFERROR(INDIRECT("'"&amp;$C$5&amp;"'!"&amp;ADDRESS(MATCH(IF($C$4="Tüm Şirketler",9003,IF($C$4="Hayatdışı Sigorta Şirketleri",9000,9001)),INDIRECT("'"&amp;$C$5&amp;"'!$B$1:$B$1095"),0),MATCH($B19,INDIRECT("'"&amp;$C$5&amp;"'!5:5"),0))),0)</f>
        <v>55020139.140000001</v>
      </c>
      <c r="D19" s="17">
        <f ca="1">IFERROR(INDIRECT("'"&amp;$C$5&amp;"'!"&amp;ADDRESS(MATCH(IF($C$4="Tüm Şirketler",9003,IF($C$4="Hayatdışı Sigorta Şirketleri",9000,9001)),INDIRECT("'"&amp;$C$5&amp;"'!$B$1:$B$1095"),0),MATCH($B19,INDIRECT("'"&amp;$C$5&amp;"'!5:5"),0)+1)),0)</f>
        <v>21674753.210000001</v>
      </c>
      <c r="E19" s="17">
        <f ca="1">IFERROR(INDIRECT("'"&amp;$C$5&amp;"'!"&amp;ADDRESS(MATCH(IF($C$4="Tüm Şirketler",9003,IF($C$4="Hayatdışı Sigorta Şirketleri",9000,9001)),INDIRECT("'"&amp;$C$5&amp;"'!$B$1:$B$1095"),0),MATCH($B19,INDIRECT("'"&amp;$C$5&amp;"'!5:5"),0)+2)),0)</f>
        <v>7077917445.3926039</v>
      </c>
      <c r="F19" s="18">
        <f t="shared" ca="1" si="5"/>
        <v>7154612337.7426043</v>
      </c>
      <c r="G19" s="17">
        <f ca="1">IFERROR(INDIRECT("'"&amp;$G$5&amp;"'!"&amp;ADDRESS(MATCH(IF($C$4="Tüm Şirketler",9003,IF($C$4="Hayatdışı Sigorta Şirketleri",9000,9001)),INDIRECT("'"&amp;$G$5&amp;"'!$B$1:$B$1095"),0),MATCH($B19,INDIRECT("'"&amp;$G$5&amp;"'!5:5"),0))),0)</f>
        <v>7584958.8699999945</v>
      </c>
      <c r="H19" s="17">
        <f ca="1">IFERROR(INDIRECT("'"&amp;$G$5&amp;"'!"&amp;ADDRESS(MATCH(IF($C$4="Tüm Şirketler",9003,IF($C$4="Hayatdışı Sigorta Şirketleri",9000,9001)),INDIRECT("'"&amp;$G$5&amp;"'!$B$1:$B$1095"),0),MATCH($B19,INDIRECT("'"&amp;$G$5&amp;"'!5:5"),0)+1)),0)</f>
        <v>205369317.700001</v>
      </c>
      <c r="I19" s="17">
        <f ca="1">IFERROR(INDIRECT("'"&amp;$G$5&amp;"'!"&amp;ADDRESS(MATCH(IF($C$4="Tüm Şirketler",9003,IF($C$4="Hayatdışı Sigorta Şirketleri",9000,9001)),INDIRECT("'"&amp;$G$5&amp;"'!$B$1:$B$1095"),0),MATCH($B19,INDIRECT("'"&amp;$G$5&amp;"'!5:5"),0)+2)),0)</f>
        <v>27764247441.930653</v>
      </c>
      <c r="J19" s="18">
        <f t="shared" ca="1" si="6"/>
        <v>27977201718.500652</v>
      </c>
      <c r="K19" s="17">
        <f ca="1">IFERROR(INDIRECT("'"&amp;$K$5&amp;"'!"&amp;ADDRESS(MATCH(IF($C$4="Tüm Şirketler",9003,IF($C$4="Hayatdışı Sigorta Şirketleri",9000,9001)),INDIRECT("'"&amp;$K$5&amp;"'!$B$1:$B$1095"),0),MATCH($B19,INDIRECT("'"&amp;$K$5&amp;"'!5:5"),0))),0)</f>
        <v>41324127.200000003</v>
      </c>
      <c r="L19" s="17">
        <f ca="1">IFERROR(INDIRECT("'"&amp;$K$5&amp;"'!"&amp;ADDRESS(MATCH(IF($C$4="Tüm Şirketler",9003,IF($C$4="Hayatdışı Sigorta Şirketleri",9000,9001)),INDIRECT("'"&amp;$K$5&amp;"'!$B$1:$B$1095"),0),MATCH($B19,INDIRECT("'"&amp;$K$5&amp;"'!5:5"),0)+1)),0)</f>
        <v>23327770.219999999</v>
      </c>
      <c r="M19" s="17">
        <f ca="1">IFERROR(INDIRECT("'"&amp;$K$5&amp;"'!"&amp;ADDRESS(MATCH(IF($C$4="Tüm Şirketler",9003,IF($C$4="Hayatdışı Sigorta Şirketleri",9000,9001)),INDIRECT("'"&amp;$K$5&amp;"'!$B$1:$B$1095"),0),MATCH($B19,INDIRECT("'"&amp;$K$5&amp;"'!5:5"),0)+2)),0)</f>
        <v>3158675383.2531004</v>
      </c>
      <c r="N19" s="18">
        <f t="shared" ca="1" si="7"/>
        <v>3223327280.6731005</v>
      </c>
      <c r="O19" s="17">
        <f ca="1">IFERROR(INDIRECT("'"&amp;$O$5&amp;"'!"&amp;ADDRESS(MATCH(IF($C$4="Tüm Şirketler",9003,IF($C$4="Hayatdışı Sigorta Şirketleri",9000,9001)),INDIRECT("'"&amp;$O$5&amp;"'!$B$1:$B$1095"),0),MATCH($B19,INDIRECT("'"&amp;$O$5&amp;"'!5:5"),0))),0)</f>
        <v>89384141.679999992</v>
      </c>
      <c r="P19" s="17">
        <f ca="1">IFERROR(INDIRECT("'"&amp;$O$5&amp;"'!"&amp;ADDRESS(MATCH(IF($C$4="Tüm Şirketler",9003,IF($C$4="Hayatdışı Sigorta Şirketleri",9000,9001)),INDIRECT("'"&amp;$O$5&amp;"'!$B$1:$B$1095"),0),MATCH($B19,INDIRECT("'"&amp;$O$5&amp;"'!5:5"),0)+1)),0)</f>
        <v>33540857.020000003</v>
      </c>
      <c r="Q19" s="17">
        <f ca="1">IFERROR(INDIRECT("'"&amp;$O$5&amp;"'!"&amp;ADDRESS(MATCH(IF($C$4="Tüm Şirketler",9003,IF($C$4="Hayatdışı Sigorta Şirketleri",9000,9001)),INDIRECT("'"&amp;$O$5&amp;"'!$B$1:$B$1095"),0),MATCH($B19,INDIRECT("'"&amp;$O$5&amp;"'!5:5"),0)+2)),0)</f>
        <v>9241542978.4677925</v>
      </c>
      <c r="R19" s="18">
        <f t="shared" ca="1" si="8"/>
        <v>9364467977.1677933</v>
      </c>
      <c r="S19" s="17">
        <f ca="1">IFERROR(INDIRECT("'"&amp;$S$5&amp;"'!"&amp;ADDRESS(MATCH(IF($C$4="Tüm Şirketler",9003,IF($C$4="Hayatdışı Sigorta Şirketleri",9000,9001)),INDIRECT("'"&amp;$S$5&amp;"'!$B$1:$B$1095"),0),MATCH($B19,INDIRECT("'"&amp;$S$5&amp;"'!5:5"),0))),0)</f>
        <v>0</v>
      </c>
      <c r="T19" s="17">
        <f ca="1">IFERROR(INDIRECT("'"&amp;$S$5&amp;"'!"&amp;ADDRESS(MATCH(IF($C$4="Tüm Şirketler",9003,IF($C$4="Hayatdışı Sigorta Şirketleri",9000,9001)),INDIRECT("'"&amp;$S$5&amp;"'!$B$1:$B$1095"),0),MATCH($B19,INDIRECT("'"&amp;$S$5&amp;"'!5:5"),0)+1)),0)</f>
        <v>461132.36</v>
      </c>
      <c r="U19" s="17">
        <f ca="1">IFERROR(INDIRECT("'"&amp;$S$5&amp;"'!"&amp;ADDRESS(MATCH(IF($C$4="Tüm Şirketler",9003,IF($C$4="Hayatdışı Sigorta Şirketleri",9000,9001)),INDIRECT("'"&amp;$S$5&amp;"'!$B$1:$B$1095"),0),MATCH($B19,INDIRECT("'"&amp;$S$5&amp;"'!5:5"),0)+2)),0)</f>
        <v>201541366.70999998</v>
      </c>
      <c r="V19" s="18">
        <f t="shared" ca="1" si="9"/>
        <v>202002499.06999999</v>
      </c>
      <c r="X19" s="19">
        <f t="shared" ca="1" si="10"/>
        <v>7.6901635675986528E-3</v>
      </c>
      <c r="Y19" s="19">
        <f t="shared" ca="1" si="0"/>
        <v>3.0294797519160536E-3</v>
      </c>
      <c r="Z19" s="19">
        <f t="shared" ca="1" si="0"/>
        <v>0.9892803566804852</v>
      </c>
      <c r="AA19" s="19">
        <f t="shared" ca="1" si="11"/>
        <v>2.7111213431271232E-4</v>
      </c>
      <c r="AB19" s="19">
        <f t="shared" ca="1" si="1"/>
        <v>7.3405953807094007E-3</v>
      </c>
      <c r="AC19" s="19">
        <f t="shared" ca="1" si="1"/>
        <v>0.99238829248497795</v>
      </c>
      <c r="AD19" s="19">
        <f t="shared" ca="1" si="12"/>
        <v>1.2820332408619279E-2</v>
      </c>
      <c r="AE19" s="19">
        <f t="shared" ca="1" si="2"/>
        <v>7.2371708451301467E-3</v>
      </c>
      <c r="AF19" s="19">
        <f t="shared" ca="1" si="2"/>
        <v>0.97994249674625056</v>
      </c>
      <c r="AG19" s="19">
        <f t="shared" ca="1" si="13"/>
        <v>9.5450314847500273E-3</v>
      </c>
      <c r="AH19" s="19">
        <f t="shared" ca="1" si="3"/>
        <v>3.5817151707687469E-3</v>
      </c>
      <c r="AI19" s="19">
        <f t="shared" ca="1" si="3"/>
        <v>0.98687325334448117</v>
      </c>
      <c r="AJ19" s="19">
        <f t="shared" ca="1" si="14"/>
        <v>0</v>
      </c>
      <c r="AK19" s="19">
        <f t="shared" ca="1" si="4"/>
        <v>2.2828052233165872E-3</v>
      </c>
      <c r="AL19" s="19">
        <f t="shared" ca="1" si="4"/>
        <v>0.9977171947766833</v>
      </c>
    </row>
    <row r="20" spans="1:38" ht="12.75" customHeight="1" x14ac:dyDescent="0.3">
      <c r="A20" s="30" t="s">
        <v>28</v>
      </c>
      <c r="B20" s="31">
        <v>907</v>
      </c>
      <c r="C20" s="18">
        <f ca="1">+C21+C22</f>
        <v>27045688.34</v>
      </c>
      <c r="D20" s="18">
        <f t="shared" ref="D20:E20" ca="1" si="28">+D21+D22</f>
        <v>9421352.2699999996</v>
      </c>
      <c r="E20" s="18">
        <f t="shared" ca="1" si="28"/>
        <v>14366880924.086149</v>
      </c>
      <c r="F20" s="18">
        <f t="shared" ca="1" si="5"/>
        <v>14403347964.69615</v>
      </c>
      <c r="G20" s="18">
        <f ca="1">+G21+G22</f>
        <v>0</v>
      </c>
      <c r="H20" s="18">
        <f t="shared" ref="H20:I20" ca="1" si="29">+H21+H22</f>
        <v>73517310.419999987</v>
      </c>
      <c r="I20" s="18">
        <f t="shared" ca="1" si="29"/>
        <v>39724096935.594055</v>
      </c>
      <c r="J20" s="18">
        <f t="shared" ca="1" si="6"/>
        <v>39797614246.014053</v>
      </c>
      <c r="K20" s="18">
        <f ca="1">+K21+K22</f>
        <v>1522759.43</v>
      </c>
      <c r="L20" s="18">
        <f t="shared" ref="L20:M20" ca="1" si="30">+L21+L22</f>
        <v>1303867</v>
      </c>
      <c r="M20" s="18">
        <f t="shared" ca="1" si="30"/>
        <v>4519927707.6199713</v>
      </c>
      <c r="N20" s="18">
        <f t="shared" ca="1" si="7"/>
        <v>4522754334.0499716</v>
      </c>
      <c r="O20" s="18">
        <f ca="1">+O21+O22</f>
        <v>52648263.68</v>
      </c>
      <c r="P20" s="18">
        <f t="shared" ref="P20:Q20" ca="1" si="31">+P21+P22</f>
        <v>18903610.710000001</v>
      </c>
      <c r="Q20" s="18">
        <f t="shared" ca="1" si="31"/>
        <v>28129935689.678093</v>
      </c>
      <c r="R20" s="18">
        <f t="shared" ca="1" si="8"/>
        <v>28201487564.068092</v>
      </c>
      <c r="S20" s="18">
        <f ca="1">+S21+S22</f>
        <v>0</v>
      </c>
      <c r="T20" s="18">
        <f ca="1">+T21+T22</f>
        <v>0</v>
      </c>
      <c r="U20" s="18">
        <f ca="1">+U21+U22</f>
        <v>1876081.6</v>
      </c>
      <c r="V20" s="18">
        <f t="shared" ca="1" si="9"/>
        <v>1876081.6</v>
      </c>
      <c r="X20" s="29">
        <f t="shared" ca="1" si="10"/>
        <v>1.8777362323184387E-3</v>
      </c>
      <c r="Y20" s="29">
        <f t="shared" ca="1" si="0"/>
        <v>6.5410849568395821E-4</v>
      </c>
      <c r="Z20" s="29">
        <f t="shared" ca="1" si="0"/>
        <v>0.99746815527199761</v>
      </c>
      <c r="AA20" s="29">
        <f t="shared" ca="1" si="11"/>
        <v>0</v>
      </c>
      <c r="AB20" s="29">
        <f t="shared" ca="1" si="1"/>
        <v>1.8472793360311327E-3</v>
      </c>
      <c r="AC20" s="29">
        <f t="shared" ca="1" si="1"/>
        <v>0.99815272066396887</v>
      </c>
      <c r="AD20" s="29">
        <f t="shared" ca="1" si="12"/>
        <v>3.3668851269142911E-4</v>
      </c>
      <c r="AE20" s="29">
        <f t="shared" ca="1" si="2"/>
        <v>2.8829047604547465E-4</v>
      </c>
      <c r="AF20" s="29">
        <f t="shared" ca="1" si="2"/>
        <v>0.99937502101126308</v>
      </c>
      <c r="AG20" s="29">
        <f t="shared" ca="1" si="13"/>
        <v>1.866861227103491E-3</v>
      </c>
      <c r="AH20" s="29">
        <f t="shared" ca="1" si="3"/>
        <v>6.7030544637245858E-4</v>
      </c>
      <c r="AI20" s="29">
        <f t="shared" ca="1" si="3"/>
        <v>0.99746283332652408</v>
      </c>
      <c r="AJ20" s="29">
        <f t="shared" ca="1" si="14"/>
        <v>0</v>
      </c>
      <c r="AK20" s="29">
        <f t="shared" ca="1" si="4"/>
        <v>0</v>
      </c>
      <c r="AL20" s="29">
        <f t="shared" ca="1" si="4"/>
        <v>1</v>
      </c>
    </row>
    <row r="21" spans="1:38" ht="12.75" customHeight="1" x14ac:dyDescent="0.3">
      <c r="A21" s="32" t="s">
        <v>26</v>
      </c>
      <c r="B21" s="33">
        <v>90701</v>
      </c>
      <c r="C21" s="17">
        <f ca="1">IFERROR(INDIRECT("'"&amp;$C$5&amp;"'!"&amp;ADDRESS(MATCH(IF($C$4="Tüm Şirketler",9003,IF($C$4="Hayatdışı Sigorta Şirketleri",9000,9001)),INDIRECT("'"&amp;$C$5&amp;"'!$B$1:$B$1095"),0),MATCH($B21,INDIRECT("'"&amp;$C$5&amp;"'!5:5"),0))),0)</f>
        <v>0</v>
      </c>
      <c r="D21" s="17">
        <f ca="1">IFERROR(INDIRECT("'"&amp;$C$5&amp;"'!"&amp;ADDRESS(MATCH(IF($C$4="Tüm Şirketler",9003,IF($C$4="Hayatdışı Sigorta Şirketleri",9000,9001)),INDIRECT("'"&amp;$C$5&amp;"'!$B$1:$B$1095"),0),MATCH($B21,INDIRECT("'"&amp;$C$5&amp;"'!5:5"),0)+1)),0)</f>
        <v>10828.12</v>
      </c>
      <c r="E21" s="17">
        <f ca="1">IFERROR(INDIRECT("'"&amp;$C$5&amp;"'!"&amp;ADDRESS(MATCH(IF($C$4="Tüm Şirketler",9003,IF($C$4="Hayatdışı Sigorta Şirketleri",9000,9001)),INDIRECT("'"&amp;$C$5&amp;"'!$B$1:$B$1095"),0),MATCH($B21,INDIRECT("'"&amp;$C$5&amp;"'!5:5"),0)+2)),0)</f>
        <v>1052294050.7005898</v>
      </c>
      <c r="F21" s="18">
        <f t="shared" ca="1" si="5"/>
        <v>1052304878.8205898</v>
      </c>
      <c r="G21" s="17">
        <f ca="1">IFERROR(INDIRECT("'"&amp;$G$5&amp;"'!"&amp;ADDRESS(MATCH(IF($C$4="Tüm Şirketler",9003,IF($C$4="Hayatdışı Sigorta Şirketleri",9000,9001)),INDIRECT("'"&amp;$G$5&amp;"'!$B$1:$B$1095"),0),MATCH($B21,INDIRECT("'"&amp;$G$5&amp;"'!5:5"),0))),0)</f>
        <v>0</v>
      </c>
      <c r="H21" s="17">
        <f ca="1">IFERROR(INDIRECT("'"&amp;$G$5&amp;"'!"&amp;ADDRESS(MATCH(IF($C$4="Tüm Şirketler",9003,IF($C$4="Hayatdışı Sigorta Şirketleri",9000,9001)),INDIRECT("'"&amp;$G$5&amp;"'!$B$1:$B$1095"),0),MATCH($B21,INDIRECT("'"&amp;$G$5&amp;"'!5:5"),0)+1)),0)</f>
        <v>25181422.469999999</v>
      </c>
      <c r="I21" s="17">
        <f ca="1">IFERROR(INDIRECT("'"&amp;$G$5&amp;"'!"&amp;ADDRESS(MATCH(IF($C$4="Tüm Şirketler",9003,IF($C$4="Hayatdışı Sigorta Şirketleri",9000,9001)),INDIRECT("'"&amp;$G$5&amp;"'!$B$1:$B$1095"),0),MATCH($B21,INDIRECT("'"&amp;$G$5&amp;"'!5:5"),0)+2)),0)</f>
        <v>12805259189.081829</v>
      </c>
      <c r="J21" s="18">
        <f t="shared" ca="1" si="6"/>
        <v>12830440611.551828</v>
      </c>
      <c r="K21" s="17">
        <f ca="1">IFERROR(INDIRECT("'"&amp;$K$5&amp;"'!"&amp;ADDRESS(MATCH(IF($C$4="Tüm Şirketler",9003,IF($C$4="Hayatdışı Sigorta Şirketleri",9000,9001)),INDIRECT("'"&amp;$K$5&amp;"'!$B$1:$B$1095"),0),MATCH($B21,INDIRECT("'"&amp;$K$5&amp;"'!5:5"),0))),0)</f>
        <v>1127156.8699999999</v>
      </c>
      <c r="L21" s="17">
        <f ca="1">IFERROR(INDIRECT("'"&amp;$K$5&amp;"'!"&amp;ADDRESS(MATCH(IF($C$4="Tüm Şirketler",9003,IF($C$4="Hayatdışı Sigorta Şirketleri",9000,9001)),INDIRECT("'"&amp;$K$5&amp;"'!$B$1:$B$1095"),0),MATCH($B21,INDIRECT("'"&amp;$K$5&amp;"'!5:5"),0)+1)),0)</f>
        <v>0</v>
      </c>
      <c r="M21" s="17">
        <f ca="1">IFERROR(INDIRECT("'"&amp;$K$5&amp;"'!"&amp;ADDRESS(MATCH(IF($C$4="Tüm Şirketler",9003,IF($C$4="Hayatdışı Sigorta Şirketleri",9000,9001)),INDIRECT("'"&amp;$K$5&amp;"'!$B$1:$B$1095"),0),MATCH($B21,INDIRECT("'"&amp;$K$5&amp;"'!5:5"),0)+2)),0)</f>
        <v>844780958.59642363</v>
      </c>
      <c r="N21" s="18">
        <f t="shared" ca="1" si="7"/>
        <v>845908115.46642363</v>
      </c>
      <c r="O21" s="17">
        <f ca="1">IFERROR(INDIRECT("'"&amp;$O$5&amp;"'!"&amp;ADDRESS(MATCH(IF($C$4="Tüm Şirketler",9003,IF($C$4="Hayatdışı Sigorta Şirketleri",9000,9001)),INDIRECT("'"&amp;$O$5&amp;"'!$B$1:$B$1095"),0),MATCH($B21,INDIRECT("'"&amp;$O$5&amp;"'!5:5"),0))),0)</f>
        <v>3181775</v>
      </c>
      <c r="P21" s="17">
        <f ca="1">IFERROR(INDIRECT("'"&amp;$O$5&amp;"'!"&amp;ADDRESS(MATCH(IF($C$4="Tüm Şirketler",9003,IF($C$4="Hayatdışı Sigorta Şirketleri",9000,9001)),INDIRECT("'"&amp;$O$5&amp;"'!$B$1:$B$1095"),0),MATCH($B21,INDIRECT("'"&amp;$O$5&amp;"'!5:5"),0)+1)),0)</f>
        <v>8365263.4699999997</v>
      </c>
      <c r="Q21" s="17">
        <f ca="1">IFERROR(INDIRECT("'"&amp;$O$5&amp;"'!"&amp;ADDRESS(MATCH(IF($C$4="Tüm Şirketler",9003,IF($C$4="Hayatdışı Sigorta Şirketleri",9000,9001)),INDIRECT("'"&amp;$O$5&amp;"'!$B$1:$B$1095"),0),MATCH($B21,INDIRECT("'"&amp;$O$5&amp;"'!5:5"),0)+2)),0)</f>
        <v>2971013152.3044229</v>
      </c>
      <c r="R21" s="18">
        <f t="shared" ca="1" si="8"/>
        <v>2982560190.7744226</v>
      </c>
      <c r="S21" s="17">
        <f ca="1">IFERROR(INDIRECT("'"&amp;$S$5&amp;"'!"&amp;ADDRESS(MATCH(IF($C$4="Tüm Şirketler",9003,IF($C$4="Hayatdışı Sigorta Şirketleri",9000,9001)),INDIRECT("'"&amp;$S$5&amp;"'!$B$1:$B$1095"),0),MATCH($B21,INDIRECT("'"&amp;$S$5&amp;"'!5:5"),0))),0)</f>
        <v>0</v>
      </c>
      <c r="T21" s="17">
        <f ca="1">IFERROR(INDIRECT("'"&amp;$S$5&amp;"'!"&amp;ADDRESS(MATCH(IF($C$4="Tüm Şirketler",9003,IF($C$4="Hayatdışı Sigorta Şirketleri",9000,9001)),INDIRECT("'"&amp;$S$5&amp;"'!$B$1:$B$1095"),0),MATCH($B21,INDIRECT("'"&amp;$S$5&amp;"'!5:5"),0)+1)),0)</f>
        <v>0</v>
      </c>
      <c r="U21" s="17">
        <f ca="1">IFERROR(INDIRECT("'"&amp;$S$5&amp;"'!"&amp;ADDRESS(MATCH(IF($C$4="Tüm Şirketler",9003,IF($C$4="Hayatdışı Sigorta Şirketleri",9000,9001)),INDIRECT("'"&amp;$S$5&amp;"'!$B$1:$B$1095"),0),MATCH($B21,INDIRECT("'"&amp;$S$5&amp;"'!5:5"),0)+2)),0)</f>
        <v>0</v>
      </c>
      <c r="V21" s="18">
        <f t="shared" ca="1" si="9"/>
        <v>0</v>
      </c>
      <c r="X21" s="19">
        <f t="shared" ca="1" si="10"/>
        <v>0</v>
      </c>
      <c r="Y21" s="19">
        <f t="shared" ca="1" si="0"/>
        <v>1.0289907628420408E-5</v>
      </c>
      <c r="Z21" s="19">
        <f t="shared" ca="1" si="0"/>
        <v>0.99998971009237159</v>
      </c>
      <c r="AA21" s="19">
        <f t="shared" ca="1" si="11"/>
        <v>0</v>
      </c>
      <c r="AB21" s="19">
        <f t="shared" ca="1" si="1"/>
        <v>1.9626311544849069E-3</v>
      </c>
      <c r="AC21" s="19">
        <f t="shared" ca="1" si="1"/>
        <v>0.99803736884551519</v>
      </c>
      <c r="AD21" s="19">
        <f t="shared" ca="1" si="12"/>
        <v>1.3324814473242156E-3</v>
      </c>
      <c r="AE21" s="19">
        <f t="shared" ca="1" si="2"/>
        <v>0</v>
      </c>
      <c r="AF21" s="19">
        <f t="shared" ca="1" si="2"/>
        <v>0.99866751855267577</v>
      </c>
      <c r="AG21" s="19">
        <f t="shared" ca="1" si="13"/>
        <v>1.0667932234332716E-3</v>
      </c>
      <c r="AH21" s="19">
        <f t="shared" ca="1" si="3"/>
        <v>2.8047257842021812E-3</v>
      </c>
      <c r="AI21" s="19">
        <f t="shared" ca="1" si="3"/>
        <v>0.99612848099236462</v>
      </c>
      <c r="AJ21" s="19">
        <f t="shared" ca="1" si="14"/>
        <v>0</v>
      </c>
      <c r="AK21" s="19">
        <f t="shared" ca="1" si="4"/>
        <v>0</v>
      </c>
      <c r="AL21" s="19">
        <f t="shared" ca="1" si="4"/>
        <v>0</v>
      </c>
    </row>
    <row r="22" spans="1:38" ht="12.75" customHeight="1" x14ac:dyDescent="0.3">
      <c r="A22" s="32" t="s">
        <v>27</v>
      </c>
      <c r="B22" s="33">
        <v>90702</v>
      </c>
      <c r="C22" s="17">
        <f ca="1">IFERROR(INDIRECT("'"&amp;$C$5&amp;"'!"&amp;ADDRESS(MATCH(IF($C$4="Tüm Şirketler",9003,IF($C$4="Hayatdışı Sigorta Şirketleri",9000,9001)),INDIRECT("'"&amp;$C$5&amp;"'!$B$1:$B$1095"),0),MATCH($B22,INDIRECT("'"&amp;$C$5&amp;"'!5:5"),0))),0)</f>
        <v>27045688.34</v>
      </c>
      <c r="D22" s="17">
        <f ca="1">IFERROR(INDIRECT("'"&amp;$C$5&amp;"'!"&amp;ADDRESS(MATCH(IF($C$4="Tüm Şirketler",9003,IF($C$4="Hayatdışı Sigorta Şirketleri",9000,9001)),INDIRECT("'"&amp;$C$5&amp;"'!$B$1:$B$1095"),0),MATCH($B22,INDIRECT("'"&amp;$C$5&amp;"'!5:5"),0)+1)),0)</f>
        <v>9410524.1500000004</v>
      </c>
      <c r="E22" s="17">
        <f ca="1">IFERROR(INDIRECT("'"&amp;$C$5&amp;"'!"&amp;ADDRESS(MATCH(IF($C$4="Tüm Şirketler",9003,IF($C$4="Hayatdışı Sigorta Şirketleri",9000,9001)),INDIRECT("'"&amp;$C$5&amp;"'!$B$1:$B$1095"),0),MATCH($B22,INDIRECT("'"&amp;$C$5&amp;"'!5:5"),0)+2)),0)</f>
        <v>13314586873.385559</v>
      </c>
      <c r="F22" s="18">
        <f t="shared" ca="1" si="5"/>
        <v>13351043085.875559</v>
      </c>
      <c r="G22" s="17">
        <f ca="1">IFERROR(INDIRECT("'"&amp;$G$5&amp;"'!"&amp;ADDRESS(MATCH(IF($C$4="Tüm Şirketler",9003,IF($C$4="Hayatdışı Sigorta Şirketleri",9000,9001)),INDIRECT("'"&amp;$G$5&amp;"'!$B$1:$B$1095"),0),MATCH($B22,INDIRECT("'"&amp;$G$5&amp;"'!5:5"),0))),0)</f>
        <v>0</v>
      </c>
      <c r="H22" s="17">
        <f ca="1">IFERROR(INDIRECT("'"&amp;$G$5&amp;"'!"&amp;ADDRESS(MATCH(IF($C$4="Tüm Şirketler",9003,IF($C$4="Hayatdışı Sigorta Şirketleri",9000,9001)),INDIRECT("'"&amp;$G$5&amp;"'!$B$1:$B$1095"),0),MATCH($B22,INDIRECT("'"&amp;$G$5&amp;"'!5:5"),0)+1)),0)</f>
        <v>48335887.949999996</v>
      </c>
      <c r="I22" s="17">
        <f ca="1">IFERROR(INDIRECT("'"&amp;$G$5&amp;"'!"&amp;ADDRESS(MATCH(IF($C$4="Tüm Şirketler",9003,IF($C$4="Hayatdışı Sigorta Şirketleri",9000,9001)),INDIRECT("'"&amp;$G$5&amp;"'!$B$1:$B$1095"),0),MATCH($B22,INDIRECT("'"&amp;$G$5&amp;"'!5:5"),0)+2)),0)</f>
        <v>26918837746.51223</v>
      </c>
      <c r="J22" s="18">
        <f t="shared" ca="1" si="6"/>
        <v>26967173634.462231</v>
      </c>
      <c r="K22" s="17">
        <f ca="1">IFERROR(INDIRECT("'"&amp;$K$5&amp;"'!"&amp;ADDRESS(MATCH(IF($C$4="Tüm Şirketler",9003,IF($C$4="Hayatdışı Sigorta Şirketleri",9000,9001)),INDIRECT("'"&amp;$K$5&amp;"'!$B$1:$B$1095"),0),MATCH($B22,INDIRECT("'"&amp;$K$5&amp;"'!5:5"),0))),0)</f>
        <v>395602.56</v>
      </c>
      <c r="L22" s="17">
        <f ca="1">IFERROR(INDIRECT("'"&amp;$K$5&amp;"'!"&amp;ADDRESS(MATCH(IF($C$4="Tüm Şirketler",9003,IF($C$4="Hayatdışı Sigorta Şirketleri",9000,9001)),INDIRECT("'"&amp;$K$5&amp;"'!$B$1:$B$1095"),0),MATCH($B22,INDIRECT("'"&amp;$K$5&amp;"'!5:5"),0)+1)),0)</f>
        <v>1303867</v>
      </c>
      <c r="M22" s="17">
        <f ca="1">IFERROR(INDIRECT("'"&amp;$K$5&amp;"'!"&amp;ADDRESS(MATCH(IF($C$4="Tüm Şirketler",9003,IF($C$4="Hayatdışı Sigorta Şirketleri",9000,9001)),INDIRECT("'"&amp;$K$5&amp;"'!$B$1:$B$1095"),0),MATCH($B22,INDIRECT("'"&amp;$K$5&amp;"'!5:5"),0)+2)),0)</f>
        <v>3675146749.0235476</v>
      </c>
      <c r="N22" s="18">
        <f t="shared" ca="1" si="7"/>
        <v>3676846218.5835476</v>
      </c>
      <c r="O22" s="17">
        <f ca="1">IFERROR(INDIRECT("'"&amp;$O$5&amp;"'!"&amp;ADDRESS(MATCH(IF($C$4="Tüm Şirketler",9003,IF($C$4="Hayatdışı Sigorta Şirketleri",9000,9001)),INDIRECT("'"&amp;$O$5&amp;"'!$B$1:$B$1095"),0),MATCH($B22,INDIRECT("'"&amp;$O$5&amp;"'!5:5"),0))),0)</f>
        <v>49466488.68</v>
      </c>
      <c r="P22" s="17">
        <f ca="1">IFERROR(INDIRECT("'"&amp;$O$5&amp;"'!"&amp;ADDRESS(MATCH(IF($C$4="Tüm Şirketler",9003,IF($C$4="Hayatdışı Sigorta Şirketleri",9000,9001)),INDIRECT("'"&amp;$O$5&amp;"'!$B$1:$B$1095"),0),MATCH($B22,INDIRECT("'"&amp;$O$5&amp;"'!5:5"),0)+1)),0)</f>
        <v>10538347.24</v>
      </c>
      <c r="Q22" s="17">
        <f ca="1">IFERROR(INDIRECT("'"&amp;$O$5&amp;"'!"&amp;ADDRESS(MATCH(IF($C$4="Tüm Şirketler",9003,IF($C$4="Hayatdışı Sigorta Şirketleri",9000,9001)),INDIRECT("'"&amp;$O$5&amp;"'!$B$1:$B$1095"),0),MATCH($B22,INDIRECT("'"&amp;$O$5&amp;"'!5:5"),0)+2)),0)</f>
        <v>25158922537.373669</v>
      </c>
      <c r="R22" s="18">
        <f t="shared" ca="1" si="8"/>
        <v>25218927373.293667</v>
      </c>
      <c r="S22" s="17">
        <f ca="1">IFERROR(INDIRECT("'"&amp;$S$5&amp;"'!"&amp;ADDRESS(MATCH(IF($C$4="Tüm Şirketler",9003,IF($C$4="Hayatdışı Sigorta Şirketleri",9000,9001)),INDIRECT("'"&amp;$S$5&amp;"'!$B$1:$B$1095"),0),MATCH($B22,INDIRECT("'"&amp;$S$5&amp;"'!5:5"),0))),0)</f>
        <v>0</v>
      </c>
      <c r="T22" s="17">
        <f ca="1">IFERROR(INDIRECT("'"&amp;$S$5&amp;"'!"&amp;ADDRESS(MATCH(IF($C$4="Tüm Şirketler",9003,IF($C$4="Hayatdışı Sigorta Şirketleri",9000,9001)),INDIRECT("'"&amp;$S$5&amp;"'!$B$1:$B$1095"),0),MATCH($B22,INDIRECT("'"&amp;$S$5&amp;"'!5:5"),0)+1)),0)</f>
        <v>0</v>
      </c>
      <c r="U22" s="17">
        <f ca="1">IFERROR(INDIRECT("'"&amp;$S$5&amp;"'!"&amp;ADDRESS(MATCH(IF($C$4="Tüm Şirketler",9003,IF($C$4="Hayatdışı Sigorta Şirketleri",9000,9001)),INDIRECT("'"&amp;$S$5&amp;"'!$B$1:$B$1095"),0),MATCH($B22,INDIRECT("'"&amp;$S$5&amp;"'!5:5"),0)+2)),0)</f>
        <v>1876081.6</v>
      </c>
      <c r="V22" s="18">
        <f t="shared" ca="1" si="9"/>
        <v>1876081.6</v>
      </c>
      <c r="X22" s="19">
        <f t="shared" ca="1" si="10"/>
        <v>2.0257359792818278E-3</v>
      </c>
      <c r="Y22" s="19">
        <f t="shared" ca="1" si="0"/>
        <v>7.0485310319728174E-4</v>
      </c>
      <c r="Z22" s="19">
        <f t="shared" ca="1" si="0"/>
        <v>0.99726941091752086</v>
      </c>
      <c r="AA22" s="19">
        <f t="shared" ca="1" si="11"/>
        <v>0</v>
      </c>
      <c r="AB22" s="19">
        <f t="shared" ca="1" si="1"/>
        <v>1.792397253237914E-3</v>
      </c>
      <c r="AC22" s="19">
        <f t="shared" ca="1" si="1"/>
        <v>0.99820760274676201</v>
      </c>
      <c r="AD22" s="19">
        <f t="shared" ca="1" si="12"/>
        <v>1.075929033965419E-4</v>
      </c>
      <c r="AE22" s="19">
        <f t="shared" ca="1" si="2"/>
        <v>3.5461559240905542E-4</v>
      </c>
      <c r="AF22" s="19">
        <f t="shared" ca="1" si="2"/>
        <v>0.99953779150419442</v>
      </c>
      <c r="AG22" s="19">
        <f t="shared" ca="1" si="13"/>
        <v>1.9614826573625017E-3</v>
      </c>
      <c r="AH22" s="19">
        <f t="shared" ca="1" si="3"/>
        <v>4.1787452273485257E-4</v>
      </c>
      <c r="AI22" s="19">
        <f t="shared" ca="1" si="3"/>
        <v>0.9976206428199027</v>
      </c>
      <c r="AJ22" s="19">
        <f t="shared" ca="1" si="14"/>
        <v>0</v>
      </c>
      <c r="AK22" s="19">
        <f t="shared" ca="1" si="4"/>
        <v>0</v>
      </c>
      <c r="AL22" s="19">
        <f t="shared" ca="1" si="4"/>
        <v>1</v>
      </c>
    </row>
    <row r="23" spans="1:38" ht="12.75" customHeight="1" x14ac:dyDescent="0.3">
      <c r="A23" s="28" t="s">
        <v>29</v>
      </c>
      <c r="B23" s="16">
        <v>786</v>
      </c>
      <c r="C23" s="17">
        <f ca="1">IFERROR(INDIRECT("'"&amp;$C$5&amp;"'!"&amp;ADDRESS(MATCH(IF($C$4="Tüm Şirketler",9003,IF($C$4="Hayatdışı Sigorta Şirketleri",9000,9001)),INDIRECT("'"&amp;$C$5&amp;"'!$B$1:$B$1095"),0),MATCH($B23,INDIRECT("'"&amp;$C$5&amp;"'!5:5"),0))),0)</f>
        <v>34417.600000399994</v>
      </c>
      <c r="D23" s="17">
        <f ca="1">IFERROR(INDIRECT("'"&amp;$C$5&amp;"'!"&amp;ADDRESS(MATCH(IF($C$4="Tüm Şirketler",9003,IF($C$4="Hayatdışı Sigorta Şirketleri",9000,9001)),INDIRECT("'"&amp;$C$5&amp;"'!$B$1:$B$1095"),0),MATCH($B23,INDIRECT("'"&amp;$C$5&amp;"'!5:5"),0)+1)),0)</f>
        <v>21509899.829701237</v>
      </c>
      <c r="E23" s="17">
        <f ca="1">IFERROR(INDIRECT("'"&amp;$C$5&amp;"'!"&amp;ADDRESS(MATCH(IF($C$4="Tüm Şirketler",9003,IF($C$4="Hayatdışı Sigorta Şirketleri",9000,9001)),INDIRECT("'"&amp;$C$5&amp;"'!$B$1:$B$1095"),0),MATCH($B23,INDIRECT("'"&amp;$C$5&amp;"'!5:5"),0)+2)),0)</f>
        <v>80444226.202027038</v>
      </c>
      <c r="F23" s="18">
        <f t="shared" ca="1" si="5"/>
        <v>101988543.63172868</v>
      </c>
      <c r="G23" s="17">
        <f ca="1">IFERROR(INDIRECT("'"&amp;$G$5&amp;"'!"&amp;ADDRESS(MATCH(IF($C$4="Tüm Şirketler",9003,IF($C$4="Hayatdışı Sigorta Şirketleri",9000,9001)),INDIRECT("'"&amp;$G$5&amp;"'!$B$1:$B$1095"),0),MATCH($B23,INDIRECT("'"&amp;$G$5&amp;"'!5:5"),0))),0)</f>
        <v>61640296.810000002</v>
      </c>
      <c r="H23" s="17">
        <f ca="1">IFERROR(INDIRECT("'"&amp;$G$5&amp;"'!"&amp;ADDRESS(MATCH(IF($C$4="Tüm Şirketler",9003,IF($C$4="Hayatdışı Sigorta Şirketleri",9000,9001)),INDIRECT("'"&amp;$G$5&amp;"'!$B$1:$B$1095"),0),MATCH($B23,INDIRECT("'"&amp;$G$5&amp;"'!5:5"),0)+1)),0)</f>
        <v>68241165.92999661</v>
      </c>
      <c r="I23" s="17">
        <f ca="1">IFERROR(INDIRECT("'"&amp;$G$5&amp;"'!"&amp;ADDRESS(MATCH(IF($C$4="Tüm Şirketler",9003,IF($C$4="Hayatdışı Sigorta Şirketleri",9000,9001)),INDIRECT("'"&amp;$G$5&amp;"'!$B$1:$B$1095"),0),MATCH($B23,INDIRECT("'"&amp;$G$5&amp;"'!5:5"),0)+2)),0)</f>
        <v>901344900.35586977</v>
      </c>
      <c r="J23" s="18">
        <f t="shared" ca="1" si="6"/>
        <v>1031226363.0958664</v>
      </c>
      <c r="K23" s="17">
        <f ca="1">IFERROR(INDIRECT("'"&amp;$K$5&amp;"'!"&amp;ADDRESS(MATCH(IF($C$4="Tüm Şirketler",9003,IF($C$4="Hayatdışı Sigorta Şirketleri",9000,9001)),INDIRECT("'"&amp;$K$5&amp;"'!$B$1:$B$1095"),0),MATCH($B23,INDIRECT("'"&amp;$K$5&amp;"'!5:5"),0))),0)</f>
        <v>316026.40999999997</v>
      </c>
      <c r="L23" s="17">
        <f ca="1">IFERROR(INDIRECT("'"&amp;$K$5&amp;"'!"&amp;ADDRESS(MATCH(IF($C$4="Tüm Şirketler",9003,IF($C$4="Hayatdışı Sigorta Şirketleri",9000,9001)),INDIRECT("'"&amp;$K$5&amp;"'!$B$1:$B$1095"),0),MATCH($B23,INDIRECT("'"&amp;$K$5&amp;"'!5:5"),0)+1)),0)</f>
        <v>30072048.679926101</v>
      </c>
      <c r="M23" s="17">
        <f ca="1">IFERROR(INDIRECT("'"&amp;$K$5&amp;"'!"&amp;ADDRESS(MATCH(IF($C$4="Tüm Şirketler",9003,IF($C$4="Hayatdışı Sigorta Şirketleri",9000,9001)),INDIRECT("'"&amp;$K$5&amp;"'!$B$1:$B$1095"),0),MATCH($B23,INDIRECT("'"&amp;$K$5&amp;"'!5:5"),0)+2)),0)</f>
        <v>125884152.90478066</v>
      </c>
      <c r="N23" s="18">
        <f t="shared" ca="1" si="7"/>
        <v>156272227.99470675</v>
      </c>
      <c r="O23" s="17">
        <f ca="1">IFERROR(INDIRECT("'"&amp;$O$5&amp;"'!"&amp;ADDRESS(MATCH(IF($C$4="Tüm Şirketler",9003,IF($C$4="Hayatdışı Sigorta Şirketleri",9000,9001)),INDIRECT("'"&amp;$O$5&amp;"'!$B$1:$B$1095"),0),MATCH($B23,INDIRECT("'"&amp;$O$5&amp;"'!5:5"),0))),0)</f>
        <v>2441.6599996</v>
      </c>
      <c r="P23" s="17">
        <f ca="1">IFERROR(INDIRECT("'"&amp;$O$5&amp;"'!"&amp;ADDRESS(MATCH(IF($C$4="Tüm Şirketler",9003,IF($C$4="Hayatdışı Sigorta Şirketleri",9000,9001)),INDIRECT("'"&amp;$O$5&amp;"'!$B$1:$B$1095"),0),MATCH($B23,INDIRECT("'"&amp;$O$5&amp;"'!5:5"),0)+1)),0)</f>
        <v>327240.01</v>
      </c>
      <c r="Q23" s="17">
        <f ca="1">IFERROR(INDIRECT("'"&amp;$O$5&amp;"'!"&amp;ADDRESS(MATCH(IF($C$4="Tüm Şirketler",9003,IF($C$4="Hayatdışı Sigorta Şirketleri",9000,9001)),INDIRECT("'"&amp;$O$5&amp;"'!$B$1:$B$1095"),0),MATCH($B23,INDIRECT("'"&amp;$O$5&amp;"'!5:5"),0)+2)),0)</f>
        <v>147864066.32501438</v>
      </c>
      <c r="R23" s="18">
        <f t="shared" ca="1" si="8"/>
        <v>148193747.99501398</v>
      </c>
      <c r="S23" s="17">
        <f ca="1">IFERROR(INDIRECT("'"&amp;$S$5&amp;"'!"&amp;ADDRESS(MATCH(IF($C$4="Tüm Şirketler",9003,IF($C$4="Hayatdışı Sigorta Şirketleri",9000,9001)),INDIRECT("'"&amp;$S$5&amp;"'!$B$1:$B$1095"),0),MATCH($B23,INDIRECT("'"&amp;$S$5&amp;"'!5:5"),0))),0)</f>
        <v>0</v>
      </c>
      <c r="T23" s="17">
        <f ca="1">IFERROR(INDIRECT("'"&amp;$S$5&amp;"'!"&amp;ADDRESS(MATCH(IF($C$4="Tüm Şirketler",9003,IF($C$4="Hayatdışı Sigorta Şirketleri",9000,9001)),INDIRECT("'"&amp;$S$5&amp;"'!$B$1:$B$1095"),0),MATCH($B23,INDIRECT("'"&amp;$S$5&amp;"'!5:5"),0)+1)),0)</f>
        <v>2589946.0165499998</v>
      </c>
      <c r="U23" s="17">
        <f ca="1">IFERROR(INDIRECT("'"&amp;$S$5&amp;"'!"&amp;ADDRESS(MATCH(IF($C$4="Tüm Şirketler",9003,IF($C$4="Hayatdışı Sigorta Şirketleri",9000,9001)),INDIRECT("'"&amp;$S$5&amp;"'!$B$1:$B$1095"),0),MATCH($B23,INDIRECT("'"&amp;$S$5&amp;"'!5:5"),0)+2)),0)</f>
        <v>282879.33</v>
      </c>
      <c r="V23" s="18">
        <f t="shared" ca="1" si="9"/>
        <v>2872825.3465499999</v>
      </c>
      <c r="X23" s="19">
        <f t="shared" ca="1" si="10"/>
        <v>3.3746535419388679E-4</v>
      </c>
      <c r="Y23" s="19">
        <f t="shared" ca="1" si="10"/>
        <v>0.21090505917381783</v>
      </c>
      <c r="Z23" s="19">
        <f t="shared" ca="1" si="10"/>
        <v>0.78875747547198827</v>
      </c>
      <c r="AA23" s="19">
        <f t="shared" ca="1" si="11"/>
        <v>5.977377908081051E-2</v>
      </c>
      <c r="AB23" s="19">
        <f t="shared" ca="1" si="11"/>
        <v>6.6174768578577028E-2</v>
      </c>
      <c r="AC23" s="19">
        <f t="shared" ca="1" si="11"/>
        <v>0.87405145234061243</v>
      </c>
      <c r="AD23" s="19">
        <f t="shared" ca="1" si="12"/>
        <v>2.0222813359434821E-3</v>
      </c>
      <c r="AE23" s="19">
        <f t="shared" ca="1" si="12"/>
        <v>0.1924337360886971</v>
      </c>
      <c r="AF23" s="19">
        <f t="shared" ca="1" si="12"/>
        <v>0.80554398257535942</v>
      </c>
      <c r="AG23" s="19">
        <f t="shared" ca="1" si="13"/>
        <v>1.6476133660389979E-5</v>
      </c>
      <c r="AH23" s="19">
        <f t="shared" ca="1" si="13"/>
        <v>2.2081903887808418E-3</v>
      </c>
      <c r="AI23" s="19">
        <f t="shared" ca="1" si="13"/>
        <v>0.99777533347755876</v>
      </c>
      <c r="AJ23" s="19">
        <f t="shared" ca="1" si="14"/>
        <v>0</v>
      </c>
      <c r="AK23" s="19">
        <f t="shared" ca="1" si="14"/>
        <v>0.90153270878798386</v>
      </c>
      <c r="AL23" s="19">
        <f t="shared" ca="1" si="14"/>
        <v>9.8467291212016139E-2</v>
      </c>
    </row>
    <row r="24" spans="1:38" ht="12.75" customHeight="1" thickBot="1" x14ac:dyDescent="0.35">
      <c r="A24" s="78" t="s">
        <v>30</v>
      </c>
      <c r="B24" s="79"/>
      <c r="C24" s="34">
        <f ca="1">+C13+C14+C23</f>
        <v>88165823.130000398</v>
      </c>
      <c r="D24" s="34">
        <f t="shared" ref="D24:E24" ca="1" si="32">+D13+D14+D23</f>
        <v>52726970.289701238</v>
      </c>
      <c r="E24" s="34">
        <f t="shared" ca="1" si="32"/>
        <v>21831654739.030296</v>
      </c>
      <c r="F24" s="34">
        <f t="shared" ca="1" si="5"/>
        <v>21972547532.449997</v>
      </c>
      <c r="G24" s="34">
        <f ca="1">+G13+G14+G23</f>
        <v>69337454.030000001</v>
      </c>
      <c r="H24" s="34">
        <f t="shared" ref="H24:I24" ca="1" si="33">+H13+H14+H23</f>
        <v>454548216.39999765</v>
      </c>
      <c r="I24" s="34">
        <f t="shared" ca="1" si="33"/>
        <v>72913491352.856003</v>
      </c>
      <c r="J24" s="34">
        <f t="shared" ca="1" si="6"/>
        <v>73437377023.285995</v>
      </c>
      <c r="K24" s="34">
        <f ca="1">+K13+K14+K23</f>
        <v>48441754.82</v>
      </c>
      <c r="L24" s="34">
        <f t="shared" ref="L24:M24" ca="1" si="34">+L13+L14+L23</f>
        <v>74397650.299926102</v>
      </c>
      <c r="M24" s="34">
        <f t="shared" ca="1" si="34"/>
        <v>10546515809.824703</v>
      </c>
      <c r="N24" s="34">
        <f t="shared" ca="1" si="7"/>
        <v>10669355214.94463</v>
      </c>
      <c r="O24" s="34">
        <f ca="1">+O13+O14+O23</f>
        <v>142535704.08999959</v>
      </c>
      <c r="P24" s="34">
        <f t="shared" ref="P24:Q24" ca="1" si="35">+P13+P14+P23</f>
        <v>53061488.32</v>
      </c>
      <c r="Q24" s="34">
        <f t="shared" ca="1" si="35"/>
        <v>38513180070.533371</v>
      </c>
      <c r="R24" s="34">
        <f t="shared" ca="1" si="8"/>
        <v>38708777262.943367</v>
      </c>
      <c r="S24" s="34">
        <f ca="1">+S13+S14+S23</f>
        <v>0</v>
      </c>
      <c r="T24" s="34">
        <f ca="1">+T13+T14+T23</f>
        <v>3051078.3765499997</v>
      </c>
      <c r="U24" s="34">
        <f ca="1">+U13+U14+U23</f>
        <v>209677965.63</v>
      </c>
      <c r="V24" s="34">
        <f t="shared" ca="1" si="9"/>
        <v>212729044.00654998</v>
      </c>
      <c r="X24" s="35">
        <f t="shared" ca="1" si="10"/>
        <v>4.0125444261660302E-3</v>
      </c>
      <c r="Y24" s="35">
        <f t="shared" ca="1" si="10"/>
        <v>2.3996748766537787E-3</v>
      </c>
      <c r="Z24" s="35">
        <f t="shared" ca="1" si="10"/>
        <v>0.99358778069718023</v>
      </c>
      <c r="AA24" s="35">
        <f t="shared" ca="1" si="11"/>
        <v>9.4417116787836848E-4</v>
      </c>
      <c r="AB24" s="35">
        <f t="shared" ca="1" si="11"/>
        <v>6.1896030989215013E-3</v>
      </c>
      <c r="AC24" s="35">
        <f t="shared" ca="1" si="11"/>
        <v>0.99286622573320016</v>
      </c>
      <c r="AD24" s="35">
        <f t="shared" ca="1" si="12"/>
        <v>4.5402701329268092E-3</v>
      </c>
      <c r="AE24" s="35">
        <f t="shared" ca="1" si="12"/>
        <v>6.9730221556141342E-3</v>
      </c>
      <c r="AF24" s="35">
        <f t="shared" ca="1" si="12"/>
        <v>0.98848670771145908</v>
      </c>
      <c r="AG24" s="35">
        <f t="shared" ca="1" si="13"/>
        <v>3.6822579830350691E-3</v>
      </c>
      <c r="AH24" s="35">
        <f t="shared" ca="1" si="13"/>
        <v>1.3707869912697229E-3</v>
      </c>
      <c r="AI24" s="35">
        <f t="shared" ca="1" si="13"/>
        <v>0.9949469550256953</v>
      </c>
      <c r="AJ24" s="35">
        <f t="shared" ca="1" si="14"/>
        <v>0</v>
      </c>
      <c r="AK24" s="36">
        <f t="shared" ca="1" si="14"/>
        <v>1.4342556705402465E-2</v>
      </c>
      <c r="AL24" s="36">
        <f t="shared" ca="1" si="14"/>
        <v>0.98565744329459759</v>
      </c>
    </row>
    <row r="25" spans="1:38" ht="12.75" customHeight="1" x14ac:dyDescent="0.3">
      <c r="A25" s="10" t="s">
        <v>31</v>
      </c>
      <c r="B25" s="11">
        <v>717</v>
      </c>
      <c r="C25" s="12">
        <f ca="1">IFERROR(INDIRECT("'"&amp;$C$5&amp;"'!"&amp;ADDRESS(MATCH(IF($C$4="Tüm Şirketler",9003,IF($C$4="Hayatdışı Sigorta Şirketleri",9000,9001)),INDIRECT("'"&amp;$C$5&amp;"'!$B$1:$B$1095"),0),MATCH($B25,INDIRECT("'"&amp;$C$5&amp;"'!5:5"),0))),0)</f>
        <v>11228805.5099828</v>
      </c>
      <c r="D25" s="12">
        <f ca="1">IFERROR(INDIRECT("'"&amp;$C$5&amp;"'!"&amp;ADDRESS(MATCH(IF($C$4="Tüm Şirketler",9003,IF($C$4="Hayatdışı Sigorta Şirketleri",9000,9001)),INDIRECT("'"&amp;$C$5&amp;"'!$B$1:$B$1095"),0),MATCH($B25,INDIRECT("'"&amp;$C$5&amp;"'!5:5"),0)+1)),0)</f>
        <v>13876233.799976401</v>
      </c>
      <c r="E25" s="12">
        <f ca="1">IFERROR(INDIRECT("'"&amp;$C$5&amp;"'!"&amp;ADDRESS(MATCH(IF($C$4="Tüm Şirketler",9003,IF($C$4="Hayatdışı Sigorta Şirketleri",9000,9001)),INDIRECT("'"&amp;$C$5&amp;"'!$B$1:$B$1095"),0),MATCH($B25,INDIRECT("'"&amp;$C$5&amp;"'!5:5"),0)+2)),0)</f>
        <v>1089148575.7327771</v>
      </c>
      <c r="F25" s="13">
        <f t="shared" ca="1" si="5"/>
        <v>1114253615.0427363</v>
      </c>
      <c r="G25" s="12">
        <f ca="1">IFERROR(INDIRECT("'"&amp;$G$5&amp;"'!"&amp;ADDRESS(MATCH(IF($C$4="Tüm Şirketler",9003,IF($C$4="Hayatdışı Sigorta Şirketleri",9000,9001)),INDIRECT("'"&amp;$G$5&amp;"'!$B$1:$B$1095"),0),MATCH($B25,INDIRECT("'"&amp;$G$5&amp;"'!5:5"),0))),0)</f>
        <v>2726884.7099999995</v>
      </c>
      <c r="H25" s="12">
        <f ca="1">IFERROR(INDIRECT("'"&amp;$G$5&amp;"'!"&amp;ADDRESS(MATCH(IF($C$4="Tüm Şirketler",9003,IF($C$4="Hayatdışı Sigorta Şirketleri",9000,9001)),INDIRECT("'"&amp;$G$5&amp;"'!$B$1:$B$1095"),0),MATCH($B25,INDIRECT("'"&amp;$G$5&amp;"'!5:5"),0)+1)),0)</f>
        <v>212496976.3999908</v>
      </c>
      <c r="I25" s="12">
        <f ca="1">IFERROR(INDIRECT("'"&amp;$G$5&amp;"'!"&amp;ADDRESS(MATCH(IF($C$4="Tüm Şirketler",9003,IF($C$4="Hayatdışı Sigorta Şirketleri",9000,9001)),INDIRECT("'"&amp;$G$5&amp;"'!$B$1:$B$1095"),0),MATCH($B25,INDIRECT("'"&amp;$G$5&amp;"'!5:5"),0)+2)),0)</f>
        <v>65292514232.494743</v>
      </c>
      <c r="J25" s="13">
        <f t="shared" ca="1" si="6"/>
        <v>65507738093.604736</v>
      </c>
      <c r="K25" s="12">
        <f ca="1">IFERROR(INDIRECT("'"&amp;$K$5&amp;"'!"&amp;ADDRESS(MATCH(IF($C$4="Tüm Şirketler",9003,IF($C$4="Hayatdışı Sigorta Şirketleri",9000,9001)),INDIRECT("'"&amp;$K$5&amp;"'!$B$1:$B$1095"),0),MATCH($B25,INDIRECT("'"&amp;$K$5&amp;"'!5:5"),0))),0)</f>
        <v>163601554.03</v>
      </c>
      <c r="L25" s="12">
        <f ca="1">IFERROR(INDIRECT("'"&amp;$K$5&amp;"'!"&amp;ADDRESS(MATCH(IF($C$4="Tüm Şirketler",9003,IF($C$4="Hayatdışı Sigorta Şirketleri",9000,9001)),INDIRECT("'"&amp;$K$5&amp;"'!$B$1:$B$1095"),0),MATCH($B25,INDIRECT("'"&amp;$K$5&amp;"'!5:5"),0)+1)),0)</f>
        <v>39320946.489992104</v>
      </c>
      <c r="M25" s="12">
        <f ca="1">IFERROR(INDIRECT("'"&amp;$K$5&amp;"'!"&amp;ADDRESS(MATCH(IF($C$4="Tüm Şirketler",9003,IF($C$4="Hayatdışı Sigorta Şirketleri",9000,9001)),INDIRECT("'"&amp;$K$5&amp;"'!$B$1:$B$1095"),0),MATCH($B25,INDIRECT("'"&amp;$K$5&amp;"'!5:5"),0)+2)),0)</f>
        <v>6837103436.4422092</v>
      </c>
      <c r="N25" s="13">
        <f t="shared" ca="1" si="7"/>
        <v>7040025936.9622011</v>
      </c>
      <c r="O25" s="12">
        <f ca="1">IFERROR(INDIRECT("'"&amp;$O$5&amp;"'!"&amp;ADDRESS(MATCH(IF($C$4="Tüm Şirketler",9003,IF($C$4="Hayatdışı Sigorta Şirketleri",9000,9001)),INDIRECT("'"&amp;$O$5&amp;"'!$B$1:$B$1095"),0),MATCH($B25,INDIRECT("'"&amp;$O$5&amp;"'!5:5"),0))),0)</f>
        <v>24738820.229969796</v>
      </c>
      <c r="P25" s="12">
        <f ca="1">IFERROR(INDIRECT("'"&amp;$O$5&amp;"'!"&amp;ADDRESS(MATCH(IF($C$4="Tüm Şirketler",9003,IF($C$4="Hayatdışı Sigorta Şirketleri",9000,9001)),INDIRECT("'"&amp;$O$5&amp;"'!$B$1:$B$1095"),0),MATCH($B25,INDIRECT("'"&amp;$O$5&amp;"'!5:5"),0)+1)),0)</f>
        <v>47520861.5199662</v>
      </c>
      <c r="Q25" s="12">
        <f ca="1">IFERROR(INDIRECT("'"&amp;$O$5&amp;"'!"&amp;ADDRESS(MATCH(IF($C$4="Tüm Şirketler",9003,IF($C$4="Hayatdışı Sigorta Şirketleri",9000,9001)),INDIRECT("'"&amp;$O$5&amp;"'!$B$1:$B$1095"),0),MATCH($B25,INDIRECT("'"&amp;$O$5&amp;"'!5:5"),0)+2)),0)</f>
        <v>7953170475.4111595</v>
      </c>
      <c r="R25" s="13">
        <f t="shared" ca="1" si="8"/>
        <v>8025430157.1610956</v>
      </c>
      <c r="S25" s="12">
        <f ca="1">IFERROR(INDIRECT("'"&amp;$S$5&amp;"'!"&amp;ADDRESS(MATCH(IF($C$4="Tüm Şirketler",9003,IF($C$4="Hayatdışı Sigorta Şirketleri",9000,9001)),INDIRECT("'"&amp;$S$5&amp;"'!$B$1:$B$1095"),0),MATCH($B25,INDIRECT("'"&amp;$S$5&amp;"'!5:5"),0))),0)</f>
        <v>0</v>
      </c>
      <c r="T25" s="12">
        <f ca="1">IFERROR(INDIRECT("'"&amp;$S$5&amp;"'!"&amp;ADDRESS(MATCH(IF($C$4="Tüm Şirketler",9003,IF($C$4="Hayatdışı Sigorta Şirketleri",9000,9001)),INDIRECT("'"&amp;$S$5&amp;"'!$B$1:$B$1095"),0),MATCH($B25,INDIRECT("'"&amp;$S$5&amp;"'!5:5"),0)+1)),0)</f>
        <v>4472785.95</v>
      </c>
      <c r="U25" s="12">
        <f ca="1">IFERROR(INDIRECT("'"&amp;$S$5&amp;"'!"&amp;ADDRESS(MATCH(IF($C$4="Tüm Şirketler",9003,IF($C$4="Hayatdışı Sigorta Şirketleri",9000,9001)),INDIRECT("'"&amp;$S$5&amp;"'!$B$1:$B$1095"),0),MATCH($B25,INDIRECT("'"&amp;$S$5&amp;"'!5:5"),0)+2)),0)</f>
        <v>216098098.889994</v>
      </c>
      <c r="V25" s="13">
        <f t="shared" ca="1" si="9"/>
        <v>220570884.83999398</v>
      </c>
      <c r="X25" s="14">
        <f t="shared" ca="1" si="10"/>
        <v>1.0077423450452191E-2</v>
      </c>
      <c r="Y25" s="14">
        <f t="shared" ca="1" si="10"/>
        <v>1.2453389078252341E-2</v>
      </c>
      <c r="Z25" s="14">
        <f t="shared" ca="1" si="10"/>
        <v>0.97746918747129552</v>
      </c>
      <c r="AA25" s="14">
        <f t="shared" ca="1" si="11"/>
        <v>4.1626909879005796E-5</v>
      </c>
      <c r="AB25" s="14">
        <f t="shared" ca="1" si="11"/>
        <v>3.2438454232132318E-3</v>
      </c>
      <c r="AC25" s="14">
        <f t="shared" ca="1" si="11"/>
        <v>0.99671452766690771</v>
      </c>
      <c r="AD25" s="14">
        <f t="shared" ca="1" si="12"/>
        <v>2.3238771489611117E-2</v>
      </c>
      <c r="AE25" s="14">
        <f t="shared" ca="1" si="12"/>
        <v>5.5853411396605233E-3</v>
      </c>
      <c r="AF25" s="14">
        <f t="shared" ca="1" si="12"/>
        <v>0.97117588737072835</v>
      </c>
      <c r="AG25" s="14">
        <f t="shared" ca="1" si="13"/>
        <v>3.0825538002963409E-3</v>
      </c>
      <c r="AH25" s="14">
        <f t="shared" ca="1" si="13"/>
        <v>5.9212852880618878E-3</v>
      </c>
      <c r="AI25" s="14">
        <f t="shared" ca="1" si="13"/>
        <v>0.99099616091164178</v>
      </c>
      <c r="AJ25" s="14">
        <f t="shared" ca="1" si="14"/>
        <v>0</v>
      </c>
      <c r="AK25" s="14">
        <f t="shared" ca="1" si="14"/>
        <v>2.0278224631708024E-2</v>
      </c>
      <c r="AL25" s="14">
        <f t="shared" ca="1" si="14"/>
        <v>0.97972177536829208</v>
      </c>
    </row>
    <row r="26" spans="1:38" ht="12.75" customHeight="1" x14ac:dyDescent="0.3">
      <c r="A26" s="15" t="s">
        <v>32</v>
      </c>
      <c r="B26" s="16">
        <v>737</v>
      </c>
      <c r="C26" s="17">
        <f ca="1">IFERROR(INDIRECT("'"&amp;$C$5&amp;"'!"&amp;ADDRESS(MATCH(IF($C$4="Tüm Şirketler",9003,IF($C$4="Hayatdışı Sigorta Şirketleri",9000,9001)),INDIRECT("'"&amp;$C$5&amp;"'!$B$1:$B$1095"),0),MATCH($B26,INDIRECT("'"&amp;$C$5&amp;"'!5:5"),0))),0)</f>
        <v>0</v>
      </c>
      <c r="D26" s="17">
        <f ca="1">IFERROR(INDIRECT("'"&amp;$C$5&amp;"'!"&amp;ADDRESS(MATCH(IF($C$4="Tüm Şirketler",9003,IF($C$4="Hayatdışı Sigorta Şirketleri",9000,9001)),INDIRECT("'"&amp;$C$5&amp;"'!$B$1:$B$1095"),0),MATCH($B26,INDIRECT("'"&amp;$C$5&amp;"'!5:5"),0)+1)),0)</f>
        <v>0</v>
      </c>
      <c r="E26" s="17">
        <f ca="1">IFERROR(INDIRECT("'"&amp;$C$5&amp;"'!"&amp;ADDRESS(MATCH(IF($C$4="Tüm Şirketler",9003,IF($C$4="Hayatdışı Sigorta Şirketleri",9000,9001)),INDIRECT("'"&amp;$C$5&amp;"'!$B$1:$B$1095"),0),MATCH($B26,INDIRECT("'"&amp;$C$5&amp;"'!5:5"),0)+2)),0)</f>
        <v>0</v>
      </c>
      <c r="F26" s="18">
        <f t="shared" ca="1" si="5"/>
        <v>0</v>
      </c>
      <c r="G26" s="17">
        <f ca="1">IFERROR(INDIRECT("'"&amp;$G$5&amp;"'!"&amp;ADDRESS(MATCH(IF($C$4="Tüm Şirketler",9003,IF($C$4="Hayatdışı Sigorta Şirketleri",9000,9001)),INDIRECT("'"&amp;$G$5&amp;"'!$B$1:$B$1095"),0),MATCH($B26,INDIRECT("'"&amp;$G$5&amp;"'!5:5"),0))),0)</f>
        <v>0</v>
      </c>
      <c r="H26" s="17">
        <f ca="1">IFERROR(INDIRECT("'"&amp;$G$5&amp;"'!"&amp;ADDRESS(MATCH(IF($C$4="Tüm Şirketler",9003,IF($C$4="Hayatdışı Sigorta Şirketleri",9000,9001)),INDIRECT("'"&amp;$G$5&amp;"'!$B$1:$B$1095"),0),MATCH($B26,INDIRECT("'"&amp;$G$5&amp;"'!5:5"),0)+1)),0)</f>
        <v>0</v>
      </c>
      <c r="I26" s="17">
        <f ca="1">IFERROR(INDIRECT("'"&amp;$G$5&amp;"'!"&amp;ADDRESS(MATCH(IF($C$4="Tüm Şirketler",9003,IF($C$4="Hayatdışı Sigorta Şirketleri",9000,9001)),INDIRECT("'"&amp;$G$5&amp;"'!$B$1:$B$1095"),0),MATCH($B26,INDIRECT("'"&amp;$G$5&amp;"'!5:5"),0)+2)),0)</f>
        <v>0</v>
      </c>
      <c r="J26" s="18">
        <f t="shared" ca="1" si="6"/>
        <v>0</v>
      </c>
      <c r="K26" s="17">
        <f ca="1">IFERROR(INDIRECT("'"&amp;$K$5&amp;"'!"&amp;ADDRESS(MATCH(IF($C$4="Tüm Şirketler",9003,IF($C$4="Hayatdışı Sigorta Şirketleri",9000,9001)),INDIRECT("'"&amp;$K$5&amp;"'!$B$1:$B$1095"),0),MATCH($B26,INDIRECT("'"&amp;$K$5&amp;"'!5:5"),0))),0)</f>
        <v>0</v>
      </c>
      <c r="L26" s="17">
        <f ca="1">IFERROR(INDIRECT("'"&amp;$K$5&amp;"'!"&amp;ADDRESS(MATCH(IF($C$4="Tüm Şirketler",9003,IF($C$4="Hayatdışı Sigorta Şirketleri",9000,9001)),INDIRECT("'"&amp;$K$5&amp;"'!$B$1:$B$1095"),0),MATCH($B26,INDIRECT("'"&amp;$K$5&amp;"'!5:5"),0)+1)),0)</f>
        <v>0</v>
      </c>
      <c r="M26" s="17">
        <f ca="1">IFERROR(INDIRECT("'"&amp;$K$5&amp;"'!"&amp;ADDRESS(MATCH(IF($C$4="Tüm Şirketler",9003,IF($C$4="Hayatdışı Sigorta Şirketleri",9000,9001)),INDIRECT("'"&amp;$K$5&amp;"'!$B$1:$B$1095"),0),MATCH($B26,INDIRECT("'"&amp;$K$5&amp;"'!5:5"),0)+2)),0)</f>
        <v>0</v>
      </c>
      <c r="N26" s="18">
        <f t="shared" ca="1" si="7"/>
        <v>0</v>
      </c>
      <c r="O26" s="17">
        <f ca="1">IFERROR(INDIRECT("'"&amp;$O$5&amp;"'!"&amp;ADDRESS(MATCH(IF($C$4="Tüm Şirketler",9003,IF($C$4="Hayatdışı Sigorta Şirketleri",9000,9001)),INDIRECT("'"&amp;$O$5&amp;"'!$B$1:$B$1095"),0),MATCH($B26,INDIRECT("'"&amp;$O$5&amp;"'!5:5"),0))),0)</f>
        <v>0</v>
      </c>
      <c r="P26" s="17">
        <f ca="1">IFERROR(INDIRECT("'"&amp;$O$5&amp;"'!"&amp;ADDRESS(MATCH(IF($C$4="Tüm Şirketler",9003,IF($C$4="Hayatdışı Sigorta Şirketleri",9000,9001)),INDIRECT("'"&amp;$O$5&amp;"'!$B$1:$B$1095"),0),MATCH($B26,INDIRECT("'"&amp;$O$5&amp;"'!5:5"),0)+1)),0)</f>
        <v>0</v>
      </c>
      <c r="Q26" s="17">
        <f ca="1">IFERROR(INDIRECT("'"&amp;$O$5&amp;"'!"&amp;ADDRESS(MATCH(IF($C$4="Tüm Şirketler",9003,IF($C$4="Hayatdışı Sigorta Şirketleri",9000,9001)),INDIRECT("'"&amp;$O$5&amp;"'!$B$1:$B$1095"),0),MATCH($B26,INDIRECT("'"&amp;$O$5&amp;"'!5:5"),0)+2)),0)</f>
        <v>0</v>
      </c>
      <c r="R26" s="18">
        <f t="shared" ca="1" si="8"/>
        <v>0</v>
      </c>
      <c r="S26" s="17">
        <f ca="1">IFERROR(INDIRECT("'"&amp;$S$5&amp;"'!"&amp;ADDRESS(MATCH(IF($C$4="Tüm Şirketler",9003,IF($C$4="Hayatdışı Sigorta Şirketleri",9000,9001)),INDIRECT("'"&amp;$S$5&amp;"'!$B$1:$B$1095"),0),MATCH($B26,INDIRECT("'"&amp;$S$5&amp;"'!5:5"),0))),0)</f>
        <v>0</v>
      </c>
      <c r="T26" s="17">
        <f ca="1">IFERROR(INDIRECT("'"&amp;$S$5&amp;"'!"&amp;ADDRESS(MATCH(IF($C$4="Tüm Şirketler",9003,IF($C$4="Hayatdışı Sigorta Şirketleri",9000,9001)),INDIRECT("'"&amp;$S$5&amp;"'!$B$1:$B$1095"),0),MATCH($B26,INDIRECT("'"&amp;$S$5&amp;"'!5:5"),0)+1)),0)</f>
        <v>0</v>
      </c>
      <c r="U26" s="17">
        <f ca="1">IFERROR(INDIRECT("'"&amp;$S$5&amp;"'!"&amp;ADDRESS(MATCH(IF($C$4="Tüm Şirketler",9003,IF($C$4="Hayatdışı Sigorta Şirketleri",9000,9001)),INDIRECT("'"&amp;$S$5&amp;"'!$B$1:$B$1095"),0),MATCH($B26,INDIRECT("'"&amp;$S$5&amp;"'!5:5"),0)+2)),0)</f>
        <v>0</v>
      </c>
      <c r="V26" s="18">
        <f t="shared" ca="1" si="9"/>
        <v>0</v>
      </c>
      <c r="X26" s="19">
        <f t="shared" ca="1" si="10"/>
        <v>0</v>
      </c>
      <c r="Y26" s="19">
        <f t="shared" ca="1" si="10"/>
        <v>0</v>
      </c>
      <c r="Z26" s="19">
        <f t="shared" ca="1" si="10"/>
        <v>0</v>
      </c>
      <c r="AA26" s="19">
        <f t="shared" ca="1" si="11"/>
        <v>0</v>
      </c>
      <c r="AB26" s="19">
        <f t="shared" ca="1" si="11"/>
        <v>0</v>
      </c>
      <c r="AC26" s="19">
        <f t="shared" ca="1" si="11"/>
        <v>0</v>
      </c>
      <c r="AD26" s="19">
        <f t="shared" ca="1" si="12"/>
        <v>0</v>
      </c>
      <c r="AE26" s="19">
        <f t="shared" ca="1" si="12"/>
        <v>0</v>
      </c>
      <c r="AF26" s="19">
        <f t="shared" ca="1" si="12"/>
        <v>0</v>
      </c>
      <c r="AG26" s="19">
        <f t="shared" ca="1" si="13"/>
        <v>0</v>
      </c>
      <c r="AH26" s="19">
        <f t="shared" ca="1" si="13"/>
        <v>0</v>
      </c>
      <c r="AI26" s="19">
        <f t="shared" ca="1" si="13"/>
        <v>0</v>
      </c>
      <c r="AJ26" s="19">
        <f t="shared" ca="1" si="14"/>
        <v>0</v>
      </c>
      <c r="AK26" s="19">
        <f t="shared" ca="1" si="14"/>
        <v>0</v>
      </c>
      <c r="AL26" s="19">
        <f t="shared" ca="1" si="14"/>
        <v>0</v>
      </c>
    </row>
    <row r="27" spans="1:38" ht="12.75" customHeight="1" thickBot="1" x14ac:dyDescent="0.35">
      <c r="A27" s="69" t="s">
        <v>33</v>
      </c>
      <c r="B27" s="70"/>
      <c r="C27" s="21">
        <f ca="1">+C25+C26</f>
        <v>11228805.5099828</v>
      </c>
      <c r="D27" s="21">
        <f t="shared" ref="D27:E27" ca="1" si="36">+D25+D26</f>
        <v>13876233.799976401</v>
      </c>
      <c r="E27" s="21">
        <f t="shared" ca="1" si="36"/>
        <v>1089148575.7327771</v>
      </c>
      <c r="F27" s="21">
        <f t="shared" ca="1" si="5"/>
        <v>1114253615.0427363</v>
      </c>
      <c r="G27" s="21">
        <f ca="1">+G25+G26</f>
        <v>2726884.7099999995</v>
      </c>
      <c r="H27" s="21">
        <f t="shared" ref="H27:I27" ca="1" si="37">+H25+H26</f>
        <v>212496976.3999908</v>
      </c>
      <c r="I27" s="21">
        <f t="shared" ca="1" si="37"/>
        <v>65292514232.494743</v>
      </c>
      <c r="J27" s="21">
        <f t="shared" ca="1" si="6"/>
        <v>65507738093.604736</v>
      </c>
      <c r="K27" s="21">
        <f ca="1">+K25+K26</f>
        <v>163601554.03</v>
      </c>
      <c r="L27" s="21">
        <f t="shared" ref="L27:M27" ca="1" si="38">+L25+L26</f>
        <v>39320946.489992104</v>
      </c>
      <c r="M27" s="21">
        <f t="shared" ca="1" si="38"/>
        <v>6837103436.4422092</v>
      </c>
      <c r="N27" s="21">
        <f t="shared" ca="1" si="7"/>
        <v>7040025936.9622011</v>
      </c>
      <c r="O27" s="21">
        <f ca="1">+O25+O26</f>
        <v>24738820.229969796</v>
      </c>
      <c r="P27" s="21">
        <f t="shared" ref="P27:Q27" ca="1" si="39">+P25+P26</f>
        <v>47520861.5199662</v>
      </c>
      <c r="Q27" s="21">
        <f t="shared" ca="1" si="39"/>
        <v>7953170475.4111595</v>
      </c>
      <c r="R27" s="21">
        <f t="shared" ca="1" si="8"/>
        <v>8025430157.1610956</v>
      </c>
      <c r="S27" s="21">
        <f ca="1">+S25+S26</f>
        <v>0</v>
      </c>
      <c r="T27" s="21">
        <f t="shared" ref="T27:U27" ca="1" si="40">+T25+T26</f>
        <v>4472785.95</v>
      </c>
      <c r="U27" s="21">
        <f t="shared" ca="1" si="40"/>
        <v>216098098.889994</v>
      </c>
      <c r="V27" s="21">
        <f t="shared" ca="1" si="9"/>
        <v>220570884.83999398</v>
      </c>
      <c r="X27" s="22">
        <f t="shared" ca="1" si="10"/>
        <v>1.0077423450452191E-2</v>
      </c>
      <c r="Y27" s="22">
        <f t="shared" ca="1" si="10"/>
        <v>1.2453389078252341E-2</v>
      </c>
      <c r="Z27" s="22">
        <f t="shared" ca="1" si="10"/>
        <v>0.97746918747129552</v>
      </c>
      <c r="AA27" s="22">
        <f t="shared" ca="1" si="11"/>
        <v>4.1626909879005796E-5</v>
      </c>
      <c r="AB27" s="22">
        <f t="shared" ca="1" si="11"/>
        <v>3.2438454232132318E-3</v>
      </c>
      <c r="AC27" s="22">
        <f t="shared" ca="1" si="11"/>
        <v>0.99671452766690771</v>
      </c>
      <c r="AD27" s="22">
        <f t="shared" ca="1" si="12"/>
        <v>2.3238771489611117E-2</v>
      </c>
      <c r="AE27" s="22">
        <f t="shared" ca="1" si="12"/>
        <v>5.5853411396605233E-3</v>
      </c>
      <c r="AF27" s="22">
        <f t="shared" ca="1" si="12"/>
        <v>0.97117588737072835</v>
      </c>
      <c r="AG27" s="22">
        <f t="shared" ca="1" si="13"/>
        <v>3.0825538002963409E-3</v>
      </c>
      <c r="AH27" s="22">
        <f t="shared" ca="1" si="13"/>
        <v>5.9212852880618878E-3</v>
      </c>
      <c r="AI27" s="22">
        <f t="shared" ca="1" si="13"/>
        <v>0.99099616091164178</v>
      </c>
      <c r="AJ27" s="22">
        <f t="shared" ca="1" si="14"/>
        <v>0</v>
      </c>
      <c r="AK27" s="36">
        <f t="shared" ca="1" si="14"/>
        <v>2.0278224631708024E-2</v>
      </c>
      <c r="AL27" s="36">
        <f t="shared" ca="1" si="14"/>
        <v>0.97972177536829208</v>
      </c>
    </row>
    <row r="28" spans="1:38" ht="12.75" customHeight="1" x14ac:dyDescent="0.3">
      <c r="A28" s="23" t="s">
        <v>34</v>
      </c>
      <c r="B28" s="24">
        <v>713</v>
      </c>
      <c r="C28" s="25">
        <f ca="1">IFERROR(INDIRECT("'"&amp;$C$5&amp;"'!"&amp;ADDRESS(MATCH(IF($C$4="Tüm Şirketler",9003,IF($C$4="Hayatdışı Sigorta Şirketleri",9000,9001)),INDIRECT("'"&amp;$C$5&amp;"'!$B$1:$B$1095"),0),MATCH($B28,INDIRECT("'"&amp;$C$5&amp;"'!5:5"),0))),0)</f>
        <v>0</v>
      </c>
      <c r="D28" s="25">
        <f ca="1">IFERROR(INDIRECT("'"&amp;$C$5&amp;"'!"&amp;ADDRESS(MATCH(IF($C$4="Tüm Şirketler",9003,IF($C$4="Hayatdışı Sigorta Şirketleri",9000,9001)),INDIRECT("'"&amp;$C$5&amp;"'!$B$1:$B$1095"),0),MATCH($B28,INDIRECT("'"&amp;$C$5&amp;"'!5:5"),0)+1)),0)</f>
        <v>0</v>
      </c>
      <c r="E28" s="25">
        <f ca="1">IFERROR(INDIRECT("'"&amp;$C$5&amp;"'!"&amp;ADDRESS(MATCH(IF($C$4="Tüm Şirketler",9003,IF($C$4="Hayatdışı Sigorta Şirketleri",9000,9001)),INDIRECT("'"&amp;$C$5&amp;"'!$B$1:$B$1095"),0),MATCH($B28,INDIRECT("'"&amp;$C$5&amp;"'!5:5"),0)+2)),0)</f>
        <v>0</v>
      </c>
      <c r="F28" s="26">
        <f t="shared" ca="1" si="5"/>
        <v>0</v>
      </c>
      <c r="G28" s="25">
        <f ca="1">IFERROR(INDIRECT("'"&amp;$G$5&amp;"'!"&amp;ADDRESS(MATCH(IF($C$4="Tüm Şirketler",9003,IF($C$4="Hayatdışı Sigorta Şirketleri",9000,9001)),INDIRECT("'"&amp;$G$5&amp;"'!$B$1:$B$1095"),0),MATCH($B28,INDIRECT("'"&amp;$G$5&amp;"'!5:5"),0))),0)</f>
        <v>0</v>
      </c>
      <c r="H28" s="25">
        <f ca="1">IFERROR(INDIRECT("'"&amp;$G$5&amp;"'!"&amp;ADDRESS(MATCH(IF($C$4="Tüm Şirketler",9003,IF($C$4="Hayatdışı Sigorta Şirketleri",9000,9001)),INDIRECT("'"&amp;$G$5&amp;"'!$B$1:$B$1095"),0),MATCH($B28,INDIRECT("'"&amp;$G$5&amp;"'!5:5"),0)+1)),0)</f>
        <v>0</v>
      </c>
      <c r="I28" s="25">
        <f ca="1">IFERROR(INDIRECT("'"&amp;$G$5&amp;"'!"&amp;ADDRESS(MATCH(IF($C$4="Tüm Şirketler",9003,IF($C$4="Hayatdışı Sigorta Şirketleri",9000,9001)),INDIRECT("'"&amp;$G$5&amp;"'!$B$1:$B$1095"),0),MATCH($B28,INDIRECT("'"&amp;$G$5&amp;"'!5:5"),0)+2)),0)</f>
        <v>0</v>
      </c>
      <c r="J28" s="26">
        <f t="shared" ca="1" si="6"/>
        <v>0</v>
      </c>
      <c r="K28" s="25">
        <f ca="1">IFERROR(INDIRECT("'"&amp;$K$5&amp;"'!"&amp;ADDRESS(MATCH(IF($C$4="Tüm Şirketler",9003,IF($C$4="Hayatdışı Sigorta Şirketleri",9000,9001)),INDIRECT("'"&amp;$K$5&amp;"'!$B$1:$B$1095"),0),MATCH($B28,INDIRECT("'"&amp;$K$5&amp;"'!5:5"),0))),0)</f>
        <v>0</v>
      </c>
      <c r="L28" s="25">
        <f ca="1">IFERROR(INDIRECT("'"&amp;$K$5&amp;"'!"&amp;ADDRESS(MATCH(IF($C$4="Tüm Şirketler",9003,IF($C$4="Hayatdışı Sigorta Şirketleri",9000,9001)),INDIRECT("'"&amp;$K$5&amp;"'!$B$1:$B$1095"),0),MATCH($B28,INDIRECT("'"&amp;$K$5&amp;"'!5:5"),0)+1)),0)</f>
        <v>0</v>
      </c>
      <c r="M28" s="25">
        <f ca="1">IFERROR(INDIRECT("'"&amp;$K$5&amp;"'!"&amp;ADDRESS(MATCH(IF($C$4="Tüm Şirketler",9003,IF($C$4="Hayatdışı Sigorta Şirketleri",9000,9001)),INDIRECT("'"&amp;$K$5&amp;"'!$B$1:$B$1095"),0),MATCH($B28,INDIRECT("'"&amp;$K$5&amp;"'!5:5"),0)+2)),0)</f>
        <v>0</v>
      </c>
      <c r="N28" s="26">
        <f t="shared" ca="1" si="7"/>
        <v>0</v>
      </c>
      <c r="O28" s="25">
        <f ca="1">IFERROR(INDIRECT("'"&amp;$O$5&amp;"'!"&amp;ADDRESS(MATCH(IF($C$4="Tüm Şirketler",9003,IF($C$4="Hayatdışı Sigorta Şirketleri",9000,9001)),INDIRECT("'"&amp;$O$5&amp;"'!$B$1:$B$1095"),0),MATCH($B28,INDIRECT("'"&amp;$O$5&amp;"'!5:5"),0))),0)</f>
        <v>0</v>
      </c>
      <c r="P28" s="25">
        <f ca="1">IFERROR(INDIRECT("'"&amp;$O$5&amp;"'!"&amp;ADDRESS(MATCH(IF($C$4="Tüm Şirketler",9003,IF($C$4="Hayatdışı Sigorta Şirketleri",9000,9001)),INDIRECT("'"&amp;$O$5&amp;"'!$B$1:$B$1095"),0),MATCH($B28,INDIRECT("'"&amp;$O$5&amp;"'!5:5"),0)+1)),0)</f>
        <v>0</v>
      </c>
      <c r="Q28" s="25">
        <f ca="1">IFERROR(INDIRECT("'"&amp;$O$5&amp;"'!"&amp;ADDRESS(MATCH(IF($C$4="Tüm Şirketler",9003,IF($C$4="Hayatdışı Sigorta Şirketleri",9000,9001)),INDIRECT("'"&amp;$O$5&amp;"'!$B$1:$B$1095"),0),MATCH($B28,INDIRECT("'"&amp;$O$5&amp;"'!5:5"),0)+2)),0)</f>
        <v>0</v>
      </c>
      <c r="R28" s="26">
        <f t="shared" ca="1" si="8"/>
        <v>0</v>
      </c>
      <c r="S28" s="25">
        <f ca="1">IFERROR(INDIRECT("'"&amp;$S$5&amp;"'!"&amp;ADDRESS(MATCH(IF($C$4="Tüm Şirketler",9003,IF($C$4="Hayatdışı Sigorta Şirketleri",9000,9001)),INDIRECT("'"&amp;$S$5&amp;"'!$B$1:$B$1095"),0),MATCH($B28,INDIRECT("'"&amp;$S$5&amp;"'!5:5"),0))),0)</f>
        <v>0</v>
      </c>
      <c r="T28" s="25">
        <f ca="1">IFERROR(INDIRECT("'"&amp;$S$5&amp;"'!"&amp;ADDRESS(MATCH(IF($C$4="Tüm Şirketler",9003,IF($C$4="Hayatdışı Sigorta Şirketleri",9000,9001)),INDIRECT("'"&amp;$S$5&amp;"'!$B$1:$B$1095"),0),MATCH($B28,INDIRECT("'"&amp;$S$5&amp;"'!5:5"),0)+1)),0)</f>
        <v>0</v>
      </c>
      <c r="U28" s="25">
        <f ca="1">IFERROR(INDIRECT("'"&amp;$S$5&amp;"'!"&amp;ADDRESS(MATCH(IF($C$4="Tüm Şirketler",9003,IF($C$4="Hayatdışı Sigorta Şirketleri",9000,9001)),INDIRECT("'"&amp;$S$5&amp;"'!$B$1:$B$1095"),0),MATCH($B28,INDIRECT("'"&amp;$S$5&amp;"'!5:5"),0)+2)),0)</f>
        <v>0</v>
      </c>
      <c r="V28" s="26">
        <f t="shared" ca="1" si="9"/>
        <v>0</v>
      </c>
      <c r="X28" s="27">
        <f t="shared" ca="1" si="10"/>
        <v>0</v>
      </c>
      <c r="Y28" s="27">
        <f t="shared" ca="1" si="10"/>
        <v>0</v>
      </c>
      <c r="Z28" s="27">
        <f t="shared" ca="1" si="10"/>
        <v>0</v>
      </c>
      <c r="AA28" s="27">
        <f t="shared" ca="1" si="11"/>
        <v>0</v>
      </c>
      <c r="AB28" s="27">
        <f t="shared" ca="1" si="11"/>
        <v>0</v>
      </c>
      <c r="AC28" s="27">
        <f t="shared" ca="1" si="11"/>
        <v>0</v>
      </c>
      <c r="AD28" s="27">
        <f t="shared" ca="1" si="12"/>
        <v>0</v>
      </c>
      <c r="AE28" s="27">
        <f t="shared" ca="1" si="12"/>
        <v>0</v>
      </c>
      <c r="AF28" s="27">
        <f t="shared" ca="1" si="12"/>
        <v>0</v>
      </c>
      <c r="AG28" s="27">
        <f t="shared" ca="1" si="13"/>
        <v>0</v>
      </c>
      <c r="AH28" s="27">
        <f t="shared" ca="1" si="13"/>
        <v>0</v>
      </c>
      <c r="AI28" s="27">
        <f t="shared" ca="1" si="13"/>
        <v>0</v>
      </c>
      <c r="AJ28" s="27">
        <f t="shared" ca="1" si="14"/>
        <v>0</v>
      </c>
      <c r="AK28" s="27">
        <f t="shared" ca="1" si="14"/>
        <v>0</v>
      </c>
      <c r="AL28" s="27">
        <f t="shared" ca="1" si="14"/>
        <v>0</v>
      </c>
    </row>
    <row r="29" spans="1:38" ht="12.75" customHeight="1" thickBot="1" x14ac:dyDescent="0.35">
      <c r="A29" s="71" t="s">
        <v>35</v>
      </c>
      <c r="B29" s="72"/>
      <c r="C29" s="37">
        <f ca="1">C28</f>
        <v>0</v>
      </c>
      <c r="D29" s="37">
        <f t="shared" ref="D29:E29" ca="1" si="41">D28</f>
        <v>0</v>
      </c>
      <c r="E29" s="37">
        <f t="shared" ca="1" si="41"/>
        <v>0</v>
      </c>
      <c r="F29" s="37">
        <f t="shared" ca="1" si="5"/>
        <v>0</v>
      </c>
      <c r="G29" s="37">
        <f ca="1">G28</f>
        <v>0</v>
      </c>
      <c r="H29" s="37">
        <f t="shared" ref="H29:I29" ca="1" si="42">H28</f>
        <v>0</v>
      </c>
      <c r="I29" s="37">
        <f t="shared" ca="1" si="42"/>
        <v>0</v>
      </c>
      <c r="J29" s="37">
        <f t="shared" ca="1" si="6"/>
        <v>0</v>
      </c>
      <c r="K29" s="37">
        <f ca="1">K28</f>
        <v>0</v>
      </c>
      <c r="L29" s="37">
        <f t="shared" ref="L29:M29" ca="1" si="43">L28</f>
        <v>0</v>
      </c>
      <c r="M29" s="37">
        <f t="shared" ca="1" si="43"/>
        <v>0</v>
      </c>
      <c r="N29" s="37">
        <f t="shared" ca="1" si="7"/>
        <v>0</v>
      </c>
      <c r="O29" s="37">
        <f ca="1">O28</f>
        <v>0</v>
      </c>
      <c r="P29" s="37">
        <f t="shared" ref="P29:Q29" ca="1" si="44">P28</f>
        <v>0</v>
      </c>
      <c r="Q29" s="37">
        <f t="shared" ca="1" si="44"/>
        <v>0</v>
      </c>
      <c r="R29" s="37">
        <f t="shared" ca="1" si="8"/>
        <v>0</v>
      </c>
      <c r="S29" s="37">
        <f ca="1">S28</f>
        <v>0</v>
      </c>
      <c r="T29" s="37">
        <f t="shared" ref="T29:U29" ca="1" si="45">T28</f>
        <v>0</v>
      </c>
      <c r="U29" s="37">
        <f t="shared" ca="1" si="45"/>
        <v>0</v>
      </c>
      <c r="V29" s="37">
        <f t="shared" ca="1" si="9"/>
        <v>0</v>
      </c>
      <c r="X29" s="38">
        <f t="shared" ca="1" si="10"/>
        <v>0</v>
      </c>
      <c r="Y29" s="38">
        <f t="shared" ca="1" si="10"/>
        <v>0</v>
      </c>
      <c r="Z29" s="38">
        <f t="shared" ca="1" si="10"/>
        <v>0</v>
      </c>
      <c r="AA29" s="38">
        <f t="shared" ca="1" si="11"/>
        <v>0</v>
      </c>
      <c r="AB29" s="38">
        <f t="shared" ca="1" si="11"/>
        <v>0</v>
      </c>
      <c r="AC29" s="38">
        <f t="shared" ca="1" si="11"/>
        <v>0</v>
      </c>
      <c r="AD29" s="38">
        <f t="shared" ca="1" si="12"/>
        <v>0</v>
      </c>
      <c r="AE29" s="38">
        <f t="shared" ca="1" si="12"/>
        <v>0</v>
      </c>
      <c r="AF29" s="38">
        <f t="shared" ca="1" si="12"/>
        <v>0</v>
      </c>
      <c r="AG29" s="38">
        <f t="shared" ca="1" si="13"/>
        <v>0</v>
      </c>
      <c r="AH29" s="38">
        <f t="shared" ca="1" si="13"/>
        <v>0</v>
      </c>
      <c r="AI29" s="38">
        <f t="shared" ca="1" si="13"/>
        <v>0</v>
      </c>
      <c r="AJ29" s="38">
        <f t="shared" ca="1" si="14"/>
        <v>0</v>
      </c>
      <c r="AK29" s="36">
        <f t="shared" ca="1" si="14"/>
        <v>0</v>
      </c>
      <c r="AL29" s="36">
        <f t="shared" ca="1" si="14"/>
        <v>0</v>
      </c>
    </row>
    <row r="30" spans="1:38" ht="12.75" customHeight="1" x14ac:dyDescent="0.3">
      <c r="A30" s="23" t="s">
        <v>36</v>
      </c>
      <c r="B30" s="24">
        <v>727</v>
      </c>
      <c r="C30" s="25">
        <f ca="1">IFERROR(INDIRECT("'"&amp;$C$5&amp;"'!"&amp;ADDRESS(MATCH(IF($C$4="Tüm Şirketler",9003,IF($C$4="Hayatdışı Sigorta Şirketleri",9000,9001)),INDIRECT("'"&amp;$C$5&amp;"'!$B$1:$B$1095"),0),MATCH($B30,INDIRECT("'"&amp;$C$5&amp;"'!5:5"),0))),0)</f>
        <v>0</v>
      </c>
      <c r="D30" s="25">
        <f ca="1">IFERROR(INDIRECT("'"&amp;$C$5&amp;"'!"&amp;ADDRESS(MATCH(IF($C$4="Tüm Şirketler",9003,IF($C$4="Hayatdışı Sigorta Şirketleri",9000,9001)),INDIRECT("'"&amp;$C$5&amp;"'!$B$1:$B$1095"),0),MATCH($B30,INDIRECT("'"&amp;$C$5&amp;"'!5:5"),0)+1)),0)</f>
        <v>0</v>
      </c>
      <c r="E30" s="25">
        <f ca="1">IFERROR(INDIRECT("'"&amp;$C$5&amp;"'!"&amp;ADDRESS(MATCH(IF($C$4="Tüm Şirketler",9003,IF($C$4="Hayatdışı Sigorta Şirketleri",9000,9001)),INDIRECT("'"&amp;$C$5&amp;"'!$B$1:$B$1095"),0),MATCH($B30,INDIRECT("'"&amp;$C$5&amp;"'!5:5"),0)+2)),0)</f>
        <v>722490148.21000004</v>
      </c>
      <c r="F30" s="26">
        <f t="shared" ca="1" si="5"/>
        <v>722490148.21000004</v>
      </c>
      <c r="G30" s="25">
        <f ca="1">IFERROR(INDIRECT("'"&amp;$G$5&amp;"'!"&amp;ADDRESS(MATCH(IF($C$4="Tüm Şirketler",9003,IF($C$4="Hayatdışı Sigorta Şirketleri",9000,9001)),INDIRECT("'"&amp;$G$5&amp;"'!$B$1:$B$1095"),0),MATCH($B30,INDIRECT("'"&amp;$G$5&amp;"'!5:5"),0))),0)</f>
        <v>0</v>
      </c>
      <c r="H30" s="25">
        <f ca="1">IFERROR(INDIRECT("'"&amp;$G$5&amp;"'!"&amp;ADDRESS(MATCH(IF($C$4="Tüm Şirketler",9003,IF($C$4="Hayatdışı Sigorta Şirketleri",9000,9001)),INDIRECT("'"&amp;$G$5&amp;"'!$B$1:$B$1095"),0),MATCH($B30,INDIRECT("'"&amp;$G$5&amp;"'!5:5"),0)+1)),0)</f>
        <v>0</v>
      </c>
      <c r="I30" s="25">
        <f ca="1">IFERROR(INDIRECT("'"&amp;$G$5&amp;"'!"&amp;ADDRESS(MATCH(IF($C$4="Tüm Şirketler",9003,IF($C$4="Hayatdışı Sigorta Şirketleri",9000,9001)),INDIRECT("'"&amp;$G$5&amp;"'!$B$1:$B$1095"),0),MATCH($B30,INDIRECT("'"&amp;$G$5&amp;"'!5:5"),0)+2)),0)</f>
        <v>175538542.82787198</v>
      </c>
      <c r="J30" s="26">
        <f t="shared" ca="1" si="6"/>
        <v>175538542.82787198</v>
      </c>
      <c r="K30" s="25">
        <f ca="1">IFERROR(INDIRECT("'"&amp;$K$5&amp;"'!"&amp;ADDRESS(MATCH(IF($C$4="Tüm Şirketler",9003,IF($C$4="Hayatdışı Sigorta Şirketleri",9000,9001)),INDIRECT("'"&amp;$K$5&amp;"'!$B$1:$B$1095"),0),MATCH($B30,INDIRECT("'"&amp;$K$5&amp;"'!5:5"),0))),0)</f>
        <v>0</v>
      </c>
      <c r="L30" s="25">
        <f ca="1">IFERROR(INDIRECT("'"&amp;$K$5&amp;"'!"&amp;ADDRESS(MATCH(IF($C$4="Tüm Şirketler",9003,IF($C$4="Hayatdışı Sigorta Şirketleri",9000,9001)),INDIRECT("'"&amp;$K$5&amp;"'!$B$1:$B$1095"),0),MATCH($B30,INDIRECT("'"&amp;$K$5&amp;"'!5:5"),0)+1)),0)</f>
        <v>0</v>
      </c>
      <c r="M30" s="25">
        <f ca="1">IFERROR(INDIRECT("'"&amp;$K$5&amp;"'!"&amp;ADDRESS(MATCH(IF($C$4="Tüm Şirketler",9003,IF($C$4="Hayatdışı Sigorta Şirketleri",9000,9001)),INDIRECT("'"&amp;$K$5&amp;"'!$B$1:$B$1095"),0),MATCH($B30,INDIRECT("'"&amp;$K$5&amp;"'!5:5"),0)+2)),0)</f>
        <v>625484705.94999993</v>
      </c>
      <c r="N30" s="26">
        <f t="shared" ca="1" si="7"/>
        <v>625484705.94999993</v>
      </c>
      <c r="O30" s="25">
        <f ca="1">IFERROR(INDIRECT("'"&amp;$O$5&amp;"'!"&amp;ADDRESS(MATCH(IF($C$4="Tüm Şirketler",9003,IF($C$4="Hayatdışı Sigorta Şirketleri",9000,9001)),INDIRECT("'"&amp;$O$5&amp;"'!$B$1:$B$1095"),0),MATCH($B30,INDIRECT("'"&amp;$O$5&amp;"'!5:5"),0))),0)</f>
        <v>0</v>
      </c>
      <c r="P30" s="25">
        <f ca="1">IFERROR(INDIRECT("'"&amp;$O$5&amp;"'!"&amp;ADDRESS(MATCH(IF($C$4="Tüm Şirketler",9003,IF($C$4="Hayatdışı Sigorta Şirketleri",9000,9001)),INDIRECT("'"&amp;$O$5&amp;"'!$B$1:$B$1095"),0),MATCH($B30,INDIRECT("'"&amp;$O$5&amp;"'!5:5"),0)+1)),0)</f>
        <v>0</v>
      </c>
      <c r="Q30" s="25">
        <f ca="1">IFERROR(INDIRECT("'"&amp;$O$5&amp;"'!"&amp;ADDRESS(MATCH(IF($C$4="Tüm Şirketler",9003,IF($C$4="Hayatdışı Sigorta Şirketleri",9000,9001)),INDIRECT("'"&amp;$O$5&amp;"'!$B$1:$B$1095"),0),MATCH($B30,INDIRECT("'"&amp;$O$5&amp;"'!5:5"),0)+2)),0)</f>
        <v>320790053.70000005</v>
      </c>
      <c r="R30" s="26">
        <f t="shared" ca="1" si="8"/>
        <v>320790053.70000005</v>
      </c>
      <c r="S30" s="25">
        <f ca="1">IFERROR(INDIRECT("'"&amp;$S$5&amp;"'!"&amp;ADDRESS(MATCH(IF($C$4="Tüm Şirketler",9003,IF($C$4="Hayatdışı Sigorta Şirketleri",9000,9001)),INDIRECT("'"&amp;$S$5&amp;"'!$B$1:$B$1095"),0),MATCH($B30,INDIRECT("'"&amp;$S$5&amp;"'!5:5"),0))),0)</f>
        <v>0</v>
      </c>
      <c r="T30" s="25">
        <f ca="1">IFERROR(INDIRECT("'"&amp;$S$5&amp;"'!"&amp;ADDRESS(MATCH(IF($C$4="Tüm Şirketler",9003,IF($C$4="Hayatdışı Sigorta Şirketleri",9000,9001)),INDIRECT("'"&amp;$S$5&amp;"'!$B$1:$B$1095"),0),MATCH($B30,INDIRECT("'"&amp;$S$5&amp;"'!5:5"),0)+1)),0)</f>
        <v>0</v>
      </c>
      <c r="U30" s="25">
        <f ca="1">IFERROR(INDIRECT("'"&amp;$S$5&amp;"'!"&amp;ADDRESS(MATCH(IF($C$4="Tüm Şirketler",9003,IF($C$4="Hayatdışı Sigorta Şirketleri",9000,9001)),INDIRECT("'"&amp;$S$5&amp;"'!$B$1:$B$1095"),0),MATCH($B30,INDIRECT("'"&amp;$S$5&amp;"'!5:5"),0)+2)),0)</f>
        <v>0</v>
      </c>
      <c r="V30" s="26">
        <f t="shared" ca="1" si="9"/>
        <v>0</v>
      </c>
      <c r="X30" s="27">
        <f t="shared" ca="1" si="10"/>
        <v>0</v>
      </c>
      <c r="Y30" s="27">
        <f t="shared" ca="1" si="10"/>
        <v>0</v>
      </c>
      <c r="Z30" s="27">
        <f t="shared" ca="1" si="10"/>
        <v>1</v>
      </c>
      <c r="AA30" s="27">
        <f t="shared" ca="1" si="11"/>
        <v>0</v>
      </c>
      <c r="AB30" s="27">
        <f t="shared" ca="1" si="11"/>
        <v>0</v>
      </c>
      <c r="AC30" s="27">
        <f t="shared" ca="1" si="11"/>
        <v>1</v>
      </c>
      <c r="AD30" s="27">
        <f t="shared" ca="1" si="12"/>
        <v>0</v>
      </c>
      <c r="AE30" s="27">
        <f t="shared" ca="1" si="12"/>
        <v>0</v>
      </c>
      <c r="AF30" s="27">
        <f t="shared" ca="1" si="12"/>
        <v>1</v>
      </c>
      <c r="AG30" s="27">
        <f t="shared" ca="1" si="13"/>
        <v>0</v>
      </c>
      <c r="AH30" s="27">
        <f t="shared" ca="1" si="13"/>
        <v>0</v>
      </c>
      <c r="AI30" s="27">
        <f t="shared" ca="1" si="13"/>
        <v>1</v>
      </c>
      <c r="AJ30" s="27">
        <f t="shared" ca="1" si="14"/>
        <v>0</v>
      </c>
      <c r="AK30" s="27">
        <f t="shared" ca="1" si="14"/>
        <v>0</v>
      </c>
      <c r="AL30" s="27">
        <f t="shared" ca="1" si="14"/>
        <v>0</v>
      </c>
    </row>
    <row r="31" spans="1:38" ht="12.75" customHeight="1" thickBot="1" x14ac:dyDescent="0.35">
      <c r="A31" s="71" t="s">
        <v>37</v>
      </c>
      <c r="B31" s="72"/>
      <c r="C31" s="37">
        <f ca="1">C30</f>
        <v>0</v>
      </c>
      <c r="D31" s="37">
        <f t="shared" ref="D31:E31" ca="1" si="46">D30</f>
        <v>0</v>
      </c>
      <c r="E31" s="37">
        <f t="shared" ca="1" si="46"/>
        <v>722490148.21000004</v>
      </c>
      <c r="F31" s="37">
        <f t="shared" ca="1" si="5"/>
        <v>722490148.21000004</v>
      </c>
      <c r="G31" s="37">
        <f ca="1">G30</f>
        <v>0</v>
      </c>
      <c r="H31" s="37">
        <f t="shared" ref="H31:I31" ca="1" si="47">H30</f>
        <v>0</v>
      </c>
      <c r="I31" s="37">
        <f t="shared" ca="1" si="47"/>
        <v>175538542.82787198</v>
      </c>
      <c r="J31" s="37">
        <f t="shared" ca="1" si="6"/>
        <v>175538542.82787198</v>
      </c>
      <c r="K31" s="37">
        <f ca="1">K30</f>
        <v>0</v>
      </c>
      <c r="L31" s="37">
        <f t="shared" ref="L31:M31" ca="1" si="48">L30</f>
        <v>0</v>
      </c>
      <c r="M31" s="37">
        <f t="shared" ca="1" si="48"/>
        <v>625484705.94999993</v>
      </c>
      <c r="N31" s="37">
        <f t="shared" ca="1" si="7"/>
        <v>625484705.94999993</v>
      </c>
      <c r="O31" s="37">
        <f ca="1">O30</f>
        <v>0</v>
      </c>
      <c r="P31" s="37">
        <f t="shared" ref="P31:Q31" ca="1" si="49">P30</f>
        <v>0</v>
      </c>
      <c r="Q31" s="37">
        <f t="shared" ca="1" si="49"/>
        <v>320790053.70000005</v>
      </c>
      <c r="R31" s="37">
        <f t="shared" ca="1" si="8"/>
        <v>320790053.70000005</v>
      </c>
      <c r="S31" s="37">
        <f ca="1">S30</f>
        <v>0</v>
      </c>
      <c r="T31" s="37">
        <f t="shared" ref="T31:U31" ca="1" si="50">T30</f>
        <v>0</v>
      </c>
      <c r="U31" s="37">
        <f t="shared" ca="1" si="50"/>
        <v>0</v>
      </c>
      <c r="V31" s="37">
        <f t="shared" ca="1" si="9"/>
        <v>0</v>
      </c>
      <c r="X31" s="38">
        <f t="shared" ca="1" si="10"/>
        <v>0</v>
      </c>
      <c r="Y31" s="38">
        <f t="shared" ca="1" si="10"/>
        <v>0</v>
      </c>
      <c r="Z31" s="38">
        <f t="shared" ca="1" si="10"/>
        <v>1</v>
      </c>
      <c r="AA31" s="38">
        <f t="shared" ca="1" si="11"/>
        <v>0</v>
      </c>
      <c r="AB31" s="38">
        <f t="shared" ca="1" si="11"/>
        <v>0</v>
      </c>
      <c r="AC31" s="38">
        <f t="shared" ca="1" si="11"/>
        <v>1</v>
      </c>
      <c r="AD31" s="38">
        <f t="shared" ca="1" si="12"/>
        <v>0</v>
      </c>
      <c r="AE31" s="38">
        <f t="shared" ca="1" si="12"/>
        <v>0</v>
      </c>
      <c r="AF31" s="38">
        <f t="shared" ca="1" si="12"/>
        <v>1</v>
      </c>
      <c r="AG31" s="38">
        <f t="shared" ca="1" si="13"/>
        <v>0</v>
      </c>
      <c r="AH31" s="38">
        <f t="shared" ca="1" si="13"/>
        <v>0</v>
      </c>
      <c r="AI31" s="38">
        <f t="shared" ca="1" si="13"/>
        <v>1</v>
      </c>
      <c r="AJ31" s="38">
        <f t="shared" ca="1" si="14"/>
        <v>0</v>
      </c>
      <c r="AK31" s="36">
        <f t="shared" ca="1" si="14"/>
        <v>0</v>
      </c>
      <c r="AL31" s="36">
        <f t="shared" ca="1" si="14"/>
        <v>0</v>
      </c>
    </row>
    <row r="32" spans="1:38" ht="12.75" customHeight="1" x14ac:dyDescent="0.3">
      <c r="A32" s="10" t="s">
        <v>38</v>
      </c>
      <c r="B32" s="11">
        <v>712</v>
      </c>
      <c r="C32" s="12">
        <f ca="1">IFERROR(INDIRECT("'"&amp;$C$5&amp;"'!"&amp;ADDRESS(MATCH(IF($C$4="Tüm Şirketler",9003,IF($C$4="Hayatdışı Sigorta Şirketleri",9000,9001)),INDIRECT("'"&amp;$C$5&amp;"'!$B$1:$B$1095"),0),MATCH($B32,INDIRECT("'"&amp;$C$5&amp;"'!5:5"),0))),0)</f>
        <v>0</v>
      </c>
      <c r="D32" s="12">
        <f ca="1">IFERROR(INDIRECT("'"&amp;$C$5&amp;"'!"&amp;ADDRESS(MATCH(IF($C$4="Tüm Şirketler",9003,IF($C$4="Hayatdışı Sigorta Şirketleri",9000,9001)),INDIRECT("'"&amp;$C$5&amp;"'!$B$1:$B$1095"),0),MATCH($B32,INDIRECT("'"&amp;$C$5&amp;"'!5:5"),0)+1)),0)</f>
        <v>0</v>
      </c>
      <c r="E32" s="12">
        <f ca="1">IFERROR(INDIRECT("'"&amp;$C$5&amp;"'!"&amp;ADDRESS(MATCH(IF($C$4="Tüm Şirketler",9003,IF($C$4="Hayatdışı Sigorta Şirketleri",9000,9001)),INDIRECT("'"&amp;$C$5&amp;"'!$B$1:$B$1095"),0),MATCH($B32,INDIRECT("'"&amp;$C$5&amp;"'!5:5"),0)+2)),0)</f>
        <v>1060918161.086388</v>
      </c>
      <c r="F32" s="13">
        <f t="shared" ca="1" si="5"/>
        <v>1060918161.086388</v>
      </c>
      <c r="G32" s="12">
        <f ca="1">IFERROR(INDIRECT("'"&amp;$G$5&amp;"'!"&amp;ADDRESS(MATCH(IF($C$4="Tüm Şirketler",9003,IF($C$4="Hayatdışı Sigorta Şirketleri",9000,9001)),INDIRECT("'"&amp;$G$5&amp;"'!$B$1:$B$1095"),0),MATCH($B32,INDIRECT("'"&amp;$G$5&amp;"'!5:5"),0))),0)</f>
        <v>0</v>
      </c>
      <c r="H32" s="12">
        <f ca="1">IFERROR(INDIRECT("'"&amp;$G$5&amp;"'!"&amp;ADDRESS(MATCH(IF($C$4="Tüm Şirketler",9003,IF($C$4="Hayatdışı Sigorta Şirketleri",9000,9001)),INDIRECT("'"&amp;$G$5&amp;"'!$B$1:$B$1095"),0),MATCH($B32,INDIRECT("'"&amp;$G$5&amp;"'!5:5"),0)+1)),0)</f>
        <v>0</v>
      </c>
      <c r="I32" s="12">
        <f ca="1">IFERROR(INDIRECT("'"&amp;$G$5&amp;"'!"&amp;ADDRESS(MATCH(IF($C$4="Tüm Şirketler",9003,IF($C$4="Hayatdışı Sigorta Şirketleri",9000,9001)),INDIRECT("'"&amp;$G$5&amp;"'!$B$1:$B$1095"),0),MATCH($B32,INDIRECT("'"&amp;$G$5&amp;"'!5:5"),0)+2)),0)</f>
        <v>1885697393.7172346</v>
      </c>
      <c r="J32" s="13">
        <f t="shared" ca="1" si="6"/>
        <v>1885697393.7172346</v>
      </c>
      <c r="K32" s="12">
        <f ca="1">IFERROR(INDIRECT("'"&amp;$K$5&amp;"'!"&amp;ADDRESS(MATCH(IF($C$4="Tüm Şirketler",9003,IF($C$4="Hayatdışı Sigorta Şirketleri",9000,9001)),INDIRECT("'"&amp;$K$5&amp;"'!$B$1:$B$1095"),0),MATCH($B32,INDIRECT("'"&amp;$K$5&amp;"'!5:5"),0))),0)</f>
        <v>0</v>
      </c>
      <c r="L32" s="12">
        <f ca="1">IFERROR(INDIRECT("'"&amp;$K$5&amp;"'!"&amp;ADDRESS(MATCH(IF($C$4="Tüm Şirketler",9003,IF($C$4="Hayatdışı Sigorta Şirketleri",9000,9001)),INDIRECT("'"&amp;$K$5&amp;"'!$B$1:$B$1095"),0),MATCH($B32,INDIRECT("'"&amp;$K$5&amp;"'!5:5"),0)+1)),0)</f>
        <v>0</v>
      </c>
      <c r="M32" s="12">
        <f ca="1">IFERROR(INDIRECT("'"&amp;$K$5&amp;"'!"&amp;ADDRESS(MATCH(IF($C$4="Tüm Şirketler",9003,IF($C$4="Hayatdışı Sigorta Şirketleri",9000,9001)),INDIRECT("'"&amp;$K$5&amp;"'!$B$1:$B$1095"),0),MATCH($B32,INDIRECT("'"&amp;$K$5&amp;"'!5:5"),0)+2)),0)</f>
        <v>299300248.53478509</v>
      </c>
      <c r="N32" s="13">
        <f t="shared" ca="1" si="7"/>
        <v>299300248.53478509</v>
      </c>
      <c r="O32" s="12">
        <f ca="1">IFERROR(INDIRECT("'"&amp;$O$5&amp;"'!"&amp;ADDRESS(MATCH(IF($C$4="Tüm Şirketler",9003,IF($C$4="Hayatdışı Sigorta Şirketleri",9000,9001)),INDIRECT("'"&amp;$O$5&amp;"'!$B$1:$B$1095"),0),MATCH($B32,INDIRECT("'"&amp;$O$5&amp;"'!5:5"),0))),0)</f>
        <v>0</v>
      </c>
      <c r="P32" s="12">
        <f ca="1">IFERROR(INDIRECT("'"&amp;$O$5&amp;"'!"&amp;ADDRESS(MATCH(IF($C$4="Tüm Şirketler",9003,IF($C$4="Hayatdışı Sigorta Şirketleri",9000,9001)),INDIRECT("'"&amp;$O$5&amp;"'!$B$1:$B$1095"),0),MATCH($B32,INDIRECT("'"&amp;$O$5&amp;"'!5:5"),0)+1)),0)</f>
        <v>0</v>
      </c>
      <c r="Q32" s="12">
        <f ca="1">IFERROR(INDIRECT("'"&amp;$O$5&amp;"'!"&amp;ADDRESS(MATCH(IF($C$4="Tüm Şirketler",9003,IF($C$4="Hayatdışı Sigorta Şirketleri",9000,9001)),INDIRECT("'"&amp;$O$5&amp;"'!$B$1:$B$1095"),0),MATCH($B32,INDIRECT("'"&amp;$O$5&amp;"'!5:5"),0)+2)),0)</f>
        <v>1414020149.6023517</v>
      </c>
      <c r="R32" s="13">
        <f t="shared" ca="1" si="8"/>
        <v>1414020149.6023517</v>
      </c>
      <c r="S32" s="12">
        <f ca="1">IFERROR(INDIRECT("'"&amp;$S$5&amp;"'!"&amp;ADDRESS(MATCH(IF($C$4="Tüm Şirketler",9003,IF($C$4="Hayatdışı Sigorta Şirketleri",9000,9001)),INDIRECT("'"&amp;$S$5&amp;"'!$B$1:$B$1095"),0),MATCH($B32,INDIRECT("'"&amp;$S$5&amp;"'!5:5"),0))),0)</f>
        <v>0</v>
      </c>
      <c r="T32" s="12">
        <f ca="1">IFERROR(INDIRECT("'"&amp;$S$5&amp;"'!"&amp;ADDRESS(MATCH(IF($C$4="Tüm Şirketler",9003,IF($C$4="Hayatdışı Sigorta Şirketleri",9000,9001)),INDIRECT("'"&amp;$S$5&amp;"'!$B$1:$B$1095"),0),MATCH($B32,INDIRECT("'"&amp;$S$5&amp;"'!5:5"),0)+1)),0)</f>
        <v>0</v>
      </c>
      <c r="U32" s="12">
        <f ca="1">IFERROR(INDIRECT("'"&amp;$S$5&amp;"'!"&amp;ADDRESS(MATCH(IF($C$4="Tüm Şirketler",9003,IF($C$4="Hayatdışı Sigorta Şirketleri",9000,9001)),INDIRECT("'"&amp;$S$5&amp;"'!$B$1:$B$1095"),0),MATCH($B32,INDIRECT("'"&amp;$S$5&amp;"'!5:5"),0)+2)),0)</f>
        <v>13006845.859999998</v>
      </c>
      <c r="V32" s="13">
        <f t="shared" ca="1" si="9"/>
        <v>13006845.859999998</v>
      </c>
      <c r="X32" s="14">
        <f t="shared" ca="1" si="10"/>
        <v>0</v>
      </c>
      <c r="Y32" s="14">
        <f t="shared" ca="1" si="10"/>
        <v>0</v>
      </c>
      <c r="Z32" s="14">
        <f t="shared" ca="1" si="10"/>
        <v>1</v>
      </c>
      <c r="AA32" s="14">
        <f t="shared" ca="1" si="11"/>
        <v>0</v>
      </c>
      <c r="AB32" s="14">
        <f t="shared" ca="1" si="11"/>
        <v>0</v>
      </c>
      <c r="AC32" s="14">
        <f t="shared" ca="1" si="11"/>
        <v>1</v>
      </c>
      <c r="AD32" s="14">
        <f t="shared" ca="1" si="12"/>
        <v>0</v>
      </c>
      <c r="AE32" s="14">
        <f t="shared" ca="1" si="12"/>
        <v>0</v>
      </c>
      <c r="AF32" s="14">
        <f t="shared" ca="1" si="12"/>
        <v>1</v>
      </c>
      <c r="AG32" s="14">
        <f t="shared" ca="1" si="13"/>
        <v>0</v>
      </c>
      <c r="AH32" s="14">
        <f t="shared" ca="1" si="13"/>
        <v>0</v>
      </c>
      <c r="AI32" s="14">
        <f t="shared" ca="1" si="13"/>
        <v>1</v>
      </c>
      <c r="AJ32" s="14">
        <f t="shared" ca="1" si="14"/>
        <v>0</v>
      </c>
      <c r="AK32" s="14">
        <f t="shared" ca="1" si="14"/>
        <v>0</v>
      </c>
      <c r="AL32" s="14">
        <f t="shared" ca="1" si="14"/>
        <v>1</v>
      </c>
    </row>
    <row r="33" spans="1:38" ht="12.75" customHeight="1" x14ac:dyDescent="0.3">
      <c r="A33" s="39" t="s">
        <v>39</v>
      </c>
      <c r="B33" s="24">
        <v>738</v>
      </c>
      <c r="C33" s="25">
        <f ca="1">IFERROR(INDIRECT("'"&amp;$C$5&amp;"'!"&amp;ADDRESS(MATCH(IF($C$4="Tüm Şirketler",9003,IF($C$4="Hayatdışı Sigorta Şirketleri",9000,9001)),INDIRECT("'"&amp;$C$5&amp;"'!$B$1:$B$1095"),0),MATCH($B33,INDIRECT("'"&amp;$C$5&amp;"'!5:5"),0))),0)</f>
        <v>0</v>
      </c>
      <c r="D33" s="25">
        <f ca="1">IFERROR(INDIRECT("'"&amp;$C$5&amp;"'!"&amp;ADDRESS(MATCH(IF($C$4="Tüm Şirketler",9003,IF($C$4="Hayatdışı Sigorta Şirketleri",9000,9001)),INDIRECT("'"&amp;$C$5&amp;"'!$B$1:$B$1095"),0),MATCH($B33,INDIRECT("'"&amp;$C$5&amp;"'!5:5"),0)+1)),0)</f>
        <v>0</v>
      </c>
      <c r="E33" s="25">
        <f ca="1">IFERROR(INDIRECT("'"&amp;$C$5&amp;"'!"&amp;ADDRESS(MATCH(IF($C$4="Tüm Şirketler",9003,IF($C$4="Hayatdışı Sigorta Şirketleri",9000,9001)),INDIRECT("'"&amp;$C$5&amp;"'!$B$1:$B$1095"),0),MATCH($B33,INDIRECT("'"&amp;$C$5&amp;"'!5:5"),0)+2)),0)</f>
        <v>0</v>
      </c>
      <c r="F33" s="26">
        <f t="shared" ca="1" si="5"/>
        <v>0</v>
      </c>
      <c r="G33" s="25">
        <f ca="1">IFERROR(INDIRECT("'"&amp;$G$5&amp;"'!"&amp;ADDRESS(MATCH(IF($C$4="Tüm Şirketler",9003,IF($C$4="Hayatdışı Sigorta Şirketleri",9000,9001)),INDIRECT("'"&amp;$G$5&amp;"'!$B$1:$B$1095"),0),MATCH($B33,INDIRECT("'"&amp;$G$5&amp;"'!5:5"),0))),0)</f>
        <v>0</v>
      </c>
      <c r="H33" s="25">
        <f ca="1">IFERROR(INDIRECT("'"&amp;$G$5&amp;"'!"&amp;ADDRESS(MATCH(IF($C$4="Tüm Şirketler",9003,IF($C$4="Hayatdışı Sigorta Şirketleri",9000,9001)),INDIRECT("'"&amp;$G$5&amp;"'!$B$1:$B$1095"),0),MATCH($B33,INDIRECT("'"&amp;$G$5&amp;"'!5:5"),0)+1)),0)</f>
        <v>0</v>
      </c>
      <c r="I33" s="25">
        <f ca="1">IFERROR(INDIRECT("'"&amp;$G$5&amp;"'!"&amp;ADDRESS(MATCH(IF($C$4="Tüm Şirketler",9003,IF($C$4="Hayatdışı Sigorta Şirketleri",9000,9001)),INDIRECT("'"&amp;$G$5&amp;"'!$B$1:$B$1095"),0),MATCH($B33,INDIRECT("'"&amp;$G$5&amp;"'!5:5"),0)+2)),0)</f>
        <v>0</v>
      </c>
      <c r="J33" s="26">
        <f t="shared" ca="1" si="6"/>
        <v>0</v>
      </c>
      <c r="K33" s="25">
        <f ca="1">IFERROR(INDIRECT("'"&amp;$K$5&amp;"'!"&amp;ADDRESS(MATCH(IF($C$4="Tüm Şirketler",9003,IF($C$4="Hayatdışı Sigorta Şirketleri",9000,9001)),INDIRECT("'"&amp;$K$5&amp;"'!$B$1:$B$1095"),0),MATCH($B33,INDIRECT("'"&amp;$K$5&amp;"'!5:5"),0))),0)</f>
        <v>0</v>
      </c>
      <c r="L33" s="25">
        <f ca="1">IFERROR(INDIRECT("'"&amp;$K$5&amp;"'!"&amp;ADDRESS(MATCH(IF($C$4="Tüm Şirketler",9003,IF($C$4="Hayatdışı Sigorta Şirketleri",9000,9001)),INDIRECT("'"&amp;$K$5&amp;"'!$B$1:$B$1095"),0),MATCH($B33,INDIRECT("'"&amp;$K$5&amp;"'!5:5"),0)+1)),0)</f>
        <v>0</v>
      </c>
      <c r="M33" s="25">
        <f ca="1">IFERROR(INDIRECT("'"&amp;$K$5&amp;"'!"&amp;ADDRESS(MATCH(IF($C$4="Tüm Şirketler",9003,IF($C$4="Hayatdışı Sigorta Şirketleri",9000,9001)),INDIRECT("'"&amp;$K$5&amp;"'!$B$1:$B$1095"),0),MATCH($B33,INDIRECT("'"&amp;$K$5&amp;"'!5:5"),0)+2)),0)</f>
        <v>0</v>
      </c>
      <c r="N33" s="26">
        <f t="shared" ca="1" si="7"/>
        <v>0</v>
      </c>
      <c r="O33" s="25">
        <f ca="1">IFERROR(INDIRECT("'"&amp;$O$5&amp;"'!"&amp;ADDRESS(MATCH(IF($C$4="Tüm Şirketler",9003,IF($C$4="Hayatdışı Sigorta Şirketleri",9000,9001)),INDIRECT("'"&amp;$O$5&amp;"'!$B$1:$B$1095"),0),MATCH($B33,INDIRECT("'"&amp;$O$5&amp;"'!5:5"),0))),0)</f>
        <v>0</v>
      </c>
      <c r="P33" s="25">
        <f ca="1">IFERROR(INDIRECT("'"&amp;$O$5&amp;"'!"&amp;ADDRESS(MATCH(IF($C$4="Tüm Şirketler",9003,IF($C$4="Hayatdışı Sigorta Şirketleri",9000,9001)),INDIRECT("'"&amp;$O$5&amp;"'!$B$1:$B$1095"),0),MATCH($B33,INDIRECT("'"&amp;$O$5&amp;"'!5:5"),0)+1)),0)</f>
        <v>0</v>
      </c>
      <c r="Q33" s="25">
        <f ca="1">IFERROR(INDIRECT("'"&amp;$O$5&amp;"'!"&amp;ADDRESS(MATCH(IF($C$4="Tüm Şirketler",9003,IF($C$4="Hayatdışı Sigorta Şirketleri",9000,9001)),INDIRECT("'"&amp;$O$5&amp;"'!$B$1:$B$1095"),0),MATCH($B33,INDIRECT("'"&amp;$O$5&amp;"'!5:5"),0)+2)),0)</f>
        <v>0</v>
      </c>
      <c r="R33" s="26">
        <f t="shared" ca="1" si="8"/>
        <v>0</v>
      </c>
      <c r="S33" s="25">
        <f ca="1">IFERROR(INDIRECT("'"&amp;$S$5&amp;"'!"&amp;ADDRESS(MATCH(IF($C$4="Tüm Şirketler",9003,IF($C$4="Hayatdışı Sigorta Şirketleri",9000,9001)),INDIRECT("'"&amp;$S$5&amp;"'!$B$1:$B$1095"),0),MATCH($B33,INDIRECT("'"&amp;$S$5&amp;"'!5:5"),0))),0)</f>
        <v>0</v>
      </c>
      <c r="T33" s="25">
        <f ca="1">IFERROR(INDIRECT("'"&amp;$S$5&amp;"'!"&amp;ADDRESS(MATCH(IF($C$4="Tüm Şirketler",9003,IF($C$4="Hayatdışı Sigorta Şirketleri",9000,9001)),INDIRECT("'"&amp;$S$5&amp;"'!$B$1:$B$1095"),0),MATCH($B33,INDIRECT("'"&amp;$S$5&amp;"'!5:5"),0)+1)),0)</f>
        <v>0</v>
      </c>
      <c r="U33" s="25">
        <f ca="1">IFERROR(INDIRECT("'"&amp;$S$5&amp;"'!"&amp;ADDRESS(MATCH(IF($C$4="Tüm Şirketler",9003,IF($C$4="Hayatdışı Sigorta Şirketleri",9000,9001)),INDIRECT("'"&amp;$S$5&amp;"'!$B$1:$B$1095"),0),MATCH($B33,INDIRECT("'"&amp;$S$5&amp;"'!5:5"),0)+2)),0)</f>
        <v>0</v>
      </c>
      <c r="V33" s="26">
        <f t="shared" ca="1" si="9"/>
        <v>0</v>
      </c>
      <c r="X33" s="27">
        <f t="shared" ca="1" si="10"/>
        <v>0</v>
      </c>
      <c r="Y33" s="27">
        <f t="shared" ca="1" si="10"/>
        <v>0</v>
      </c>
      <c r="Z33" s="27">
        <f t="shared" ca="1" si="10"/>
        <v>0</v>
      </c>
      <c r="AA33" s="27">
        <f t="shared" ca="1" si="11"/>
        <v>0</v>
      </c>
      <c r="AB33" s="27">
        <f t="shared" ca="1" si="11"/>
        <v>0</v>
      </c>
      <c r="AC33" s="27">
        <f t="shared" ca="1" si="11"/>
        <v>0</v>
      </c>
      <c r="AD33" s="27">
        <f t="shared" ca="1" si="12"/>
        <v>0</v>
      </c>
      <c r="AE33" s="27">
        <f t="shared" ca="1" si="12"/>
        <v>0</v>
      </c>
      <c r="AF33" s="27">
        <f t="shared" ca="1" si="12"/>
        <v>0</v>
      </c>
      <c r="AG33" s="27">
        <f t="shared" ca="1" si="13"/>
        <v>0</v>
      </c>
      <c r="AH33" s="27">
        <f t="shared" ca="1" si="13"/>
        <v>0</v>
      </c>
      <c r="AI33" s="27">
        <f t="shared" ca="1" si="13"/>
        <v>0</v>
      </c>
      <c r="AJ33" s="27">
        <f t="shared" ca="1" si="14"/>
        <v>0</v>
      </c>
      <c r="AK33" s="27">
        <f t="shared" ca="1" si="14"/>
        <v>0</v>
      </c>
      <c r="AL33" s="27">
        <f t="shared" ca="1" si="14"/>
        <v>0</v>
      </c>
    </row>
    <row r="34" spans="1:38" ht="12.75" customHeight="1" x14ac:dyDescent="0.3">
      <c r="A34" s="15" t="s">
        <v>40</v>
      </c>
      <c r="B34" s="16">
        <v>739</v>
      </c>
      <c r="C34" s="17">
        <f ca="1">IFERROR(INDIRECT("'"&amp;$C$5&amp;"'!"&amp;ADDRESS(MATCH(IF($C$4="Tüm Şirketler",9003,IF($C$4="Hayatdışı Sigorta Şirketleri",9000,9001)),INDIRECT("'"&amp;$C$5&amp;"'!$B$1:$B$1095"),0),MATCH($B34,INDIRECT("'"&amp;$C$5&amp;"'!5:5"),0))),0)</f>
        <v>0</v>
      </c>
      <c r="D34" s="17">
        <f ca="1">IFERROR(INDIRECT("'"&amp;$C$5&amp;"'!"&amp;ADDRESS(MATCH(IF($C$4="Tüm Şirketler",9003,IF($C$4="Hayatdışı Sigorta Şirketleri",9000,9001)),INDIRECT("'"&amp;$C$5&amp;"'!$B$1:$B$1095"),0),MATCH($B34,INDIRECT("'"&amp;$C$5&amp;"'!5:5"),0)+1)),0)</f>
        <v>0</v>
      </c>
      <c r="E34" s="17">
        <f ca="1">IFERROR(INDIRECT("'"&amp;$C$5&amp;"'!"&amp;ADDRESS(MATCH(IF($C$4="Tüm Şirketler",9003,IF($C$4="Hayatdışı Sigorta Şirketleri",9000,9001)),INDIRECT("'"&amp;$C$5&amp;"'!$B$1:$B$1095"),0),MATCH($B34,INDIRECT("'"&amp;$C$5&amp;"'!5:5"),0)+2)),0)</f>
        <v>0</v>
      </c>
      <c r="F34" s="18">
        <f t="shared" ca="1" si="5"/>
        <v>0</v>
      </c>
      <c r="G34" s="17">
        <f ca="1">IFERROR(INDIRECT("'"&amp;$G$5&amp;"'!"&amp;ADDRESS(MATCH(IF($C$4="Tüm Şirketler",9003,IF($C$4="Hayatdışı Sigorta Şirketleri",9000,9001)),INDIRECT("'"&amp;$G$5&amp;"'!$B$1:$B$1095"),0),MATCH($B34,INDIRECT("'"&amp;$G$5&amp;"'!5:5"),0))),0)</f>
        <v>0</v>
      </c>
      <c r="H34" s="17">
        <f ca="1">IFERROR(INDIRECT("'"&amp;$G$5&amp;"'!"&amp;ADDRESS(MATCH(IF($C$4="Tüm Şirketler",9003,IF($C$4="Hayatdışı Sigorta Şirketleri",9000,9001)),INDIRECT("'"&amp;$G$5&amp;"'!$B$1:$B$1095"),0),MATCH($B34,INDIRECT("'"&amp;$G$5&amp;"'!5:5"),0)+1)),0)</f>
        <v>0</v>
      </c>
      <c r="I34" s="17">
        <f ca="1">IFERROR(INDIRECT("'"&amp;$G$5&amp;"'!"&amp;ADDRESS(MATCH(IF($C$4="Tüm Şirketler",9003,IF($C$4="Hayatdışı Sigorta Şirketleri",9000,9001)),INDIRECT("'"&amp;$G$5&amp;"'!$B$1:$B$1095"),0),MATCH($B34,INDIRECT("'"&amp;$G$5&amp;"'!5:5"),0)+2)),0)</f>
        <v>0</v>
      </c>
      <c r="J34" s="18">
        <f t="shared" ca="1" si="6"/>
        <v>0</v>
      </c>
      <c r="K34" s="17">
        <f ca="1">IFERROR(INDIRECT("'"&amp;$K$5&amp;"'!"&amp;ADDRESS(MATCH(IF($C$4="Tüm Şirketler",9003,IF($C$4="Hayatdışı Sigorta Şirketleri",9000,9001)),INDIRECT("'"&amp;$K$5&amp;"'!$B$1:$B$1095"),0),MATCH($B34,INDIRECT("'"&amp;$K$5&amp;"'!5:5"),0))),0)</f>
        <v>0</v>
      </c>
      <c r="L34" s="17">
        <f ca="1">IFERROR(INDIRECT("'"&amp;$K$5&amp;"'!"&amp;ADDRESS(MATCH(IF($C$4="Tüm Şirketler",9003,IF($C$4="Hayatdışı Sigorta Şirketleri",9000,9001)),INDIRECT("'"&amp;$K$5&amp;"'!$B$1:$B$1095"),0),MATCH($B34,INDIRECT("'"&amp;$K$5&amp;"'!5:5"),0)+1)),0)</f>
        <v>0</v>
      </c>
      <c r="M34" s="17">
        <f ca="1">IFERROR(INDIRECT("'"&amp;$K$5&amp;"'!"&amp;ADDRESS(MATCH(IF($C$4="Tüm Şirketler",9003,IF($C$4="Hayatdışı Sigorta Şirketleri",9000,9001)),INDIRECT("'"&amp;$K$5&amp;"'!$B$1:$B$1095"),0),MATCH($B34,INDIRECT("'"&amp;$K$5&amp;"'!5:5"),0)+2)),0)</f>
        <v>0</v>
      </c>
      <c r="N34" s="18">
        <f t="shared" ca="1" si="7"/>
        <v>0</v>
      </c>
      <c r="O34" s="17">
        <f ca="1">IFERROR(INDIRECT("'"&amp;$O$5&amp;"'!"&amp;ADDRESS(MATCH(IF($C$4="Tüm Şirketler",9003,IF($C$4="Hayatdışı Sigorta Şirketleri",9000,9001)),INDIRECT("'"&amp;$O$5&amp;"'!$B$1:$B$1095"),0),MATCH($B34,INDIRECT("'"&amp;$O$5&amp;"'!5:5"),0))),0)</f>
        <v>0</v>
      </c>
      <c r="P34" s="17">
        <f ca="1">IFERROR(INDIRECT("'"&amp;$O$5&amp;"'!"&amp;ADDRESS(MATCH(IF($C$4="Tüm Şirketler",9003,IF($C$4="Hayatdışı Sigorta Şirketleri",9000,9001)),INDIRECT("'"&amp;$O$5&amp;"'!$B$1:$B$1095"),0),MATCH($B34,INDIRECT("'"&amp;$O$5&amp;"'!5:5"),0)+1)),0)</f>
        <v>0</v>
      </c>
      <c r="Q34" s="17">
        <f ca="1">IFERROR(INDIRECT("'"&amp;$O$5&amp;"'!"&amp;ADDRESS(MATCH(IF($C$4="Tüm Şirketler",9003,IF($C$4="Hayatdışı Sigorta Şirketleri",9000,9001)),INDIRECT("'"&amp;$O$5&amp;"'!$B$1:$B$1095"),0),MATCH($B34,INDIRECT("'"&amp;$O$5&amp;"'!5:5"),0)+2)),0)</f>
        <v>0</v>
      </c>
      <c r="R34" s="18">
        <f t="shared" ca="1" si="8"/>
        <v>0</v>
      </c>
      <c r="S34" s="17">
        <f ca="1">IFERROR(INDIRECT("'"&amp;$S$5&amp;"'!"&amp;ADDRESS(MATCH(IF($C$4="Tüm Şirketler",9003,IF($C$4="Hayatdışı Sigorta Şirketleri",9000,9001)),INDIRECT("'"&amp;$S$5&amp;"'!$B$1:$B$1095"),0),MATCH($B34,INDIRECT("'"&amp;$S$5&amp;"'!5:5"),0))),0)</f>
        <v>0</v>
      </c>
      <c r="T34" s="17">
        <f ca="1">IFERROR(INDIRECT("'"&amp;$S$5&amp;"'!"&amp;ADDRESS(MATCH(IF($C$4="Tüm Şirketler",9003,IF($C$4="Hayatdışı Sigorta Şirketleri",9000,9001)),INDIRECT("'"&amp;$S$5&amp;"'!$B$1:$B$1095"),0),MATCH($B34,INDIRECT("'"&amp;$S$5&amp;"'!5:5"),0)+1)),0)</f>
        <v>0</v>
      </c>
      <c r="U34" s="17">
        <f ca="1">IFERROR(INDIRECT("'"&amp;$S$5&amp;"'!"&amp;ADDRESS(MATCH(IF($C$4="Tüm Şirketler",9003,IF($C$4="Hayatdışı Sigorta Şirketleri",9000,9001)),INDIRECT("'"&amp;$S$5&amp;"'!$B$1:$B$1095"),0),MATCH($B34,INDIRECT("'"&amp;$S$5&amp;"'!5:5"),0)+2)),0)</f>
        <v>0</v>
      </c>
      <c r="V34" s="18">
        <f t="shared" ca="1" si="9"/>
        <v>0</v>
      </c>
      <c r="X34" s="19">
        <f t="shared" ca="1" si="10"/>
        <v>0</v>
      </c>
      <c r="Y34" s="19">
        <f t="shared" ca="1" si="10"/>
        <v>0</v>
      </c>
      <c r="Z34" s="19">
        <f t="shared" ca="1" si="10"/>
        <v>0</v>
      </c>
      <c r="AA34" s="19">
        <f t="shared" ca="1" si="11"/>
        <v>0</v>
      </c>
      <c r="AB34" s="19">
        <f t="shared" ca="1" si="11"/>
        <v>0</v>
      </c>
      <c r="AC34" s="19">
        <f t="shared" ca="1" si="11"/>
        <v>0</v>
      </c>
      <c r="AD34" s="19">
        <f t="shared" ca="1" si="12"/>
        <v>0</v>
      </c>
      <c r="AE34" s="19">
        <f t="shared" ca="1" si="12"/>
        <v>0</v>
      </c>
      <c r="AF34" s="19">
        <f t="shared" ca="1" si="12"/>
        <v>0</v>
      </c>
      <c r="AG34" s="19">
        <f t="shared" ca="1" si="13"/>
        <v>0</v>
      </c>
      <c r="AH34" s="19">
        <f t="shared" ca="1" si="13"/>
        <v>0</v>
      </c>
      <c r="AI34" s="19">
        <f t="shared" ca="1" si="13"/>
        <v>0</v>
      </c>
      <c r="AJ34" s="19">
        <f t="shared" ca="1" si="14"/>
        <v>0</v>
      </c>
      <c r="AK34" s="19">
        <f t="shared" ca="1" si="14"/>
        <v>0</v>
      </c>
      <c r="AL34" s="19">
        <f t="shared" ca="1" si="14"/>
        <v>0</v>
      </c>
    </row>
    <row r="35" spans="1:38" ht="12.75" customHeight="1" thickBot="1" x14ac:dyDescent="0.35">
      <c r="A35" s="69" t="s">
        <v>41</v>
      </c>
      <c r="B35" s="70"/>
      <c r="C35" s="21">
        <f ca="1">SUM(C32:C34)</f>
        <v>0</v>
      </c>
      <c r="D35" s="21">
        <f t="shared" ref="D35:E35" ca="1" si="51">SUM(D32:D34)</f>
        <v>0</v>
      </c>
      <c r="E35" s="21">
        <f t="shared" ca="1" si="51"/>
        <v>1060918161.086388</v>
      </c>
      <c r="F35" s="21">
        <f t="shared" ca="1" si="5"/>
        <v>1060918161.086388</v>
      </c>
      <c r="G35" s="21">
        <f ca="1">SUM(G32:G34)</f>
        <v>0</v>
      </c>
      <c r="H35" s="21">
        <f t="shared" ref="H35:I35" ca="1" si="52">SUM(H32:H34)</f>
        <v>0</v>
      </c>
      <c r="I35" s="21">
        <f t="shared" ca="1" si="52"/>
        <v>1885697393.7172346</v>
      </c>
      <c r="J35" s="21">
        <f t="shared" ca="1" si="6"/>
        <v>1885697393.7172346</v>
      </c>
      <c r="K35" s="21">
        <f ca="1">SUM(K32:K34)</f>
        <v>0</v>
      </c>
      <c r="L35" s="21">
        <f t="shared" ref="L35:M35" ca="1" si="53">SUM(L32:L34)</f>
        <v>0</v>
      </c>
      <c r="M35" s="21">
        <f t="shared" ca="1" si="53"/>
        <v>299300248.53478509</v>
      </c>
      <c r="N35" s="21">
        <f t="shared" ca="1" si="7"/>
        <v>299300248.53478509</v>
      </c>
      <c r="O35" s="21">
        <f ca="1">SUM(O32:O34)</f>
        <v>0</v>
      </c>
      <c r="P35" s="21">
        <f t="shared" ref="P35:Q35" ca="1" si="54">SUM(P32:P34)</f>
        <v>0</v>
      </c>
      <c r="Q35" s="21">
        <f t="shared" ca="1" si="54"/>
        <v>1414020149.6023517</v>
      </c>
      <c r="R35" s="21">
        <f t="shared" ca="1" si="8"/>
        <v>1414020149.6023517</v>
      </c>
      <c r="S35" s="21">
        <f ca="1">SUM(S32:S34)</f>
        <v>0</v>
      </c>
      <c r="T35" s="21">
        <f t="shared" ref="T35:U35" ca="1" si="55">SUM(T32:T34)</f>
        <v>0</v>
      </c>
      <c r="U35" s="21">
        <f t="shared" ca="1" si="55"/>
        <v>13006845.859999998</v>
      </c>
      <c r="V35" s="21">
        <f t="shared" ca="1" si="9"/>
        <v>13006845.859999998</v>
      </c>
      <c r="X35" s="22">
        <f t="shared" ca="1" si="10"/>
        <v>0</v>
      </c>
      <c r="Y35" s="22">
        <f t="shared" ca="1" si="10"/>
        <v>0</v>
      </c>
      <c r="Z35" s="22">
        <f t="shared" ca="1" si="10"/>
        <v>1</v>
      </c>
      <c r="AA35" s="22">
        <f t="shared" ca="1" si="11"/>
        <v>0</v>
      </c>
      <c r="AB35" s="22">
        <f t="shared" ca="1" si="11"/>
        <v>0</v>
      </c>
      <c r="AC35" s="22">
        <f t="shared" ca="1" si="11"/>
        <v>1</v>
      </c>
      <c r="AD35" s="22">
        <f t="shared" ca="1" si="12"/>
        <v>0</v>
      </c>
      <c r="AE35" s="22">
        <f t="shared" ca="1" si="12"/>
        <v>0</v>
      </c>
      <c r="AF35" s="22">
        <f t="shared" ca="1" si="12"/>
        <v>1</v>
      </c>
      <c r="AG35" s="22">
        <f t="shared" ca="1" si="13"/>
        <v>0</v>
      </c>
      <c r="AH35" s="22">
        <f t="shared" ca="1" si="13"/>
        <v>0</v>
      </c>
      <c r="AI35" s="22">
        <f t="shared" ca="1" si="13"/>
        <v>1</v>
      </c>
      <c r="AJ35" s="22">
        <f t="shared" ca="1" si="14"/>
        <v>0</v>
      </c>
      <c r="AK35" s="36">
        <f t="shared" ca="1" si="14"/>
        <v>0</v>
      </c>
      <c r="AL35" s="36">
        <f t="shared" ca="1" si="14"/>
        <v>1</v>
      </c>
    </row>
    <row r="36" spans="1:38" ht="12.75" customHeight="1" x14ac:dyDescent="0.3">
      <c r="A36" s="10" t="s">
        <v>42</v>
      </c>
      <c r="B36" s="11">
        <v>710</v>
      </c>
      <c r="C36" s="12">
        <f ca="1">IFERROR(INDIRECT("'"&amp;$C$5&amp;"'!"&amp;ADDRESS(MATCH(IF($C$4="Tüm Şirketler",9003,IF($C$4="Hayatdışı Sigorta Şirketleri",9000,9001)),INDIRECT("'"&amp;$C$5&amp;"'!$B$1:$B$1095"),0),MATCH($B36,INDIRECT("'"&amp;$C$5&amp;"'!5:5"),0))),0)</f>
        <v>0</v>
      </c>
      <c r="D36" s="12">
        <f ca="1">IFERROR(INDIRECT("'"&amp;$C$5&amp;"'!"&amp;ADDRESS(MATCH(IF($C$4="Tüm Şirketler",9003,IF($C$4="Hayatdışı Sigorta Şirketleri",9000,9001)),INDIRECT("'"&amp;$C$5&amp;"'!$B$1:$B$1095"),0),MATCH($B36,INDIRECT("'"&amp;$C$5&amp;"'!5:5"),0)+1)),0)</f>
        <v>0</v>
      </c>
      <c r="E36" s="12">
        <f ca="1">IFERROR(INDIRECT("'"&amp;$C$5&amp;"'!"&amp;ADDRESS(MATCH(IF($C$4="Tüm Şirketler",9003,IF($C$4="Hayatdışı Sigorta Şirketleri",9000,9001)),INDIRECT("'"&amp;$C$5&amp;"'!$B$1:$B$1095"),0),MATCH($B36,INDIRECT("'"&amp;$C$5&amp;"'!5:5"),0)+2)),0)</f>
        <v>798576631.71754169</v>
      </c>
      <c r="F36" s="13">
        <f t="shared" ca="1" si="5"/>
        <v>798576631.71754169</v>
      </c>
      <c r="G36" s="12">
        <f ca="1">IFERROR(INDIRECT("'"&amp;$G$5&amp;"'!"&amp;ADDRESS(MATCH(IF($C$4="Tüm Şirketler",9003,IF($C$4="Hayatdışı Sigorta Şirketleri",9000,9001)),INDIRECT("'"&amp;$G$5&amp;"'!$B$1:$B$1095"),0),MATCH($B36,INDIRECT("'"&amp;$G$5&amp;"'!5:5"),0))),0)</f>
        <v>216.42</v>
      </c>
      <c r="H36" s="12">
        <f ca="1">IFERROR(INDIRECT("'"&amp;$G$5&amp;"'!"&amp;ADDRESS(MATCH(IF($C$4="Tüm Şirketler",9003,IF($C$4="Hayatdışı Sigorta Şirketleri",9000,9001)),INDIRECT("'"&amp;$G$5&amp;"'!$B$1:$B$1095"),0),MATCH($B36,INDIRECT("'"&amp;$G$5&amp;"'!5:5"),0)+1)),0)</f>
        <v>657175.99</v>
      </c>
      <c r="I36" s="12">
        <f ca="1">IFERROR(INDIRECT("'"&amp;$G$5&amp;"'!"&amp;ADDRESS(MATCH(IF($C$4="Tüm Şirketler",9003,IF($C$4="Hayatdışı Sigorta Şirketleri",9000,9001)),INDIRECT("'"&amp;$G$5&amp;"'!$B$1:$B$1095"),0),MATCH($B36,INDIRECT("'"&amp;$G$5&amp;"'!5:5"),0)+2)),0)</f>
        <v>4221640868.6155353</v>
      </c>
      <c r="J36" s="13">
        <f t="shared" ca="1" si="6"/>
        <v>4222298261.0255351</v>
      </c>
      <c r="K36" s="12">
        <f ca="1">IFERROR(INDIRECT("'"&amp;$K$5&amp;"'!"&amp;ADDRESS(MATCH(IF($C$4="Tüm Şirketler",9003,IF($C$4="Hayatdışı Sigorta Şirketleri",9000,9001)),INDIRECT("'"&amp;$K$5&amp;"'!$B$1:$B$1095"),0),MATCH($B36,INDIRECT("'"&amp;$K$5&amp;"'!5:5"),0))),0)</f>
        <v>0</v>
      </c>
      <c r="L36" s="12">
        <f ca="1">IFERROR(INDIRECT("'"&amp;$K$5&amp;"'!"&amp;ADDRESS(MATCH(IF($C$4="Tüm Şirketler",9003,IF($C$4="Hayatdışı Sigorta Şirketleri",9000,9001)),INDIRECT("'"&amp;$K$5&amp;"'!$B$1:$B$1095"),0),MATCH($B36,INDIRECT("'"&amp;$K$5&amp;"'!5:5"),0)+1)),0)</f>
        <v>1290656.95</v>
      </c>
      <c r="M36" s="12">
        <f ca="1">IFERROR(INDIRECT("'"&amp;$K$5&amp;"'!"&amp;ADDRESS(MATCH(IF($C$4="Tüm Şirketler",9003,IF($C$4="Hayatdışı Sigorta Şirketleri",9000,9001)),INDIRECT("'"&amp;$K$5&amp;"'!$B$1:$B$1095"),0),MATCH($B36,INDIRECT("'"&amp;$K$5&amp;"'!5:5"),0)+2)),0)</f>
        <v>281696177.74712741</v>
      </c>
      <c r="N36" s="13">
        <f t="shared" ca="1" si="7"/>
        <v>282986834.6971274</v>
      </c>
      <c r="O36" s="12">
        <f ca="1">IFERROR(INDIRECT("'"&amp;$O$5&amp;"'!"&amp;ADDRESS(MATCH(IF($C$4="Tüm Şirketler",9003,IF($C$4="Hayatdışı Sigorta Şirketleri",9000,9001)),INDIRECT("'"&amp;$O$5&amp;"'!$B$1:$B$1095"),0),MATCH($B36,INDIRECT("'"&amp;$O$5&amp;"'!5:5"),0))),0)</f>
        <v>0</v>
      </c>
      <c r="P36" s="12">
        <f ca="1">IFERROR(INDIRECT("'"&amp;$O$5&amp;"'!"&amp;ADDRESS(MATCH(IF($C$4="Tüm Şirketler",9003,IF($C$4="Hayatdışı Sigorta Şirketleri",9000,9001)),INDIRECT("'"&amp;$O$5&amp;"'!$B$1:$B$1095"),0),MATCH($B36,INDIRECT("'"&amp;$O$5&amp;"'!5:5"),0)+1)),0)</f>
        <v>680189.52</v>
      </c>
      <c r="Q36" s="12">
        <f ca="1">IFERROR(INDIRECT("'"&amp;$O$5&amp;"'!"&amp;ADDRESS(MATCH(IF($C$4="Tüm Şirketler",9003,IF($C$4="Hayatdışı Sigorta Şirketleri",9000,9001)),INDIRECT("'"&amp;$O$5&amp;"'!$B$1:$B$1095"),0),MATCH($B36,INDIRECT("'"&amp;$O$5&amp;"'!5:5"),0)+2)),0)</f>
        <v>2460367831.3000755</v>
      </c>
      <c r="R36" s="13">
        <f t="shared" ca="1" si="8"/>
        <v>2461048020.8200755</v>
      </c>
      <c r="S36" s="12">
        <f ca="1">IFERROR(INDIRECT("'"&amp;$S$5&amp;"'!"&amp;ADDRESS(MATCH(IF($C$4="Tüm Şirketler",9003,IF($C$4="Hayatdışı Sigorta Şirketleri",9000,9001)),INDIRECT("'"&amp;$S$5&amp;"'!$B$1:$B$1095"),0),MATCH($B36,INDIRECT("'"&amp;$S$5&amp;"'!5:5"),0))),0)</f>
        <v>0</v>
      </c>
      <c r="T36" s="12">
        <f ca="1">IFERROR(INDIRECT("'"&amp;$S$5&amp;"'!"&amp;ADDRESS(MATCH(IF($C$4="Tüm Şirketler",9003,IF($C$4="Hayatdışı Sigorta Şirketleri",9000,9001)),INDIRECT("'"&amp;$S$5&amp;"'!$B$1:$B$1095"),0),MATCH($B36,INDIRECT("'"&amp;$S$5&amp;"'!5:5"),0)+1)),0)</f>
        <v>0</v>
      </c>
      <c r="U36" s="12">
        <f ca="1">IFERROR(INDIRECT("'"&amp;$S$5&amp;"'!"&amp;ADDRESS(MATCH(IF($C$4="Tüm Şirketler",9003,IF($C$4="Hayatdışı Sigorta Şirketleri",9000,9001)),INDIRECT("'"&amp;$S$5&amp;"'!$B$1:$B$1095"),0),MATCH($B36,INDIRECT("'"&amp;$S$5&amp;"'!5:5"),0)+2)),0)</f>
        <v>146516207.11999997</v>
      </c>
      <c r="V36" s="13">
        <f t="shared" ca="1" si="9"/>
        <v>146516207.11999997</v>
      </c>
      <c r="X36" s="14">
        <f t="shared" ca="1" si="10"/>
        <v>0</v>
      </c>
      <c r="Y36" s="14">
        <f t="shared" ca="1" si="10"/>
        <v>0</v>
      </c>
      <c r="Z36" s="14">
        <f t="shared" ca="1" si="10"/>
        <v>1</v>
      </c>
      <c r="AA36" s="14">
        <f t="shared" ca="1" si="11"/>
        <v>5.1256445333976646E-8</v>
      </c>
      <c r="AB36" s="14">
        <f t="shared" ca="1" si="11"/>
        <v>1.5564414197503457E-4</v>
      </c>
      <c r="AC36" s="14">
        <f t="shared" ca="1" si="11"/>
        <v>0.99984430460157969</v>
      </c>
      <c r="AD36" s="14">
        <f t="shared" ca="1" si="12"/>
        <v>0</v>
      </c>
      <c r="AE36" s="14">
        <f t="shared" ca="1" si="12"/>
        <v>4.5608374374777987E-3</v>
      </c>
      <c r="AF36" s="14">
        <f t="shared" ca="1" si="12"/>
        <v>0.9954391625625223</v>
      </c>
      <c r="AG36" s="14">
        <f t="shared" ca="1" si="13"/>
        <v>0</v>
      </c>
      <c r="AH36" s="14">
        <f t="shared" ca="1" si="13"/>
        <v>2.7638205928763056E-4</v>
      </c>
      <c r="AI36" s="14">
        <f t="shared" ca="1" si="13"/>
        <v>0.99972361794071241</v>
      </c>
      <c r="AJ36" s="14">
        <f t="shared" ca="1" si="14"/>
        <v>0</v>
      </c>
      <c r="AK36" s="14">
        <f t="shared" ca="1" si="14"/>
        <v>0</v>
      </c>
      <c r="AL36" s="14">
        <f t="shared" ca="1" si="14"/>
        <v>1</v>
      </c>
    </row>
    <row r="37" spans="1:38" ht="12.75" customHeight="1" x14ac:dyDescent="0.3">
      <c r="A37" s="15" t="s">
        <v>43</v>
      </c>
      <c r="B37" s="16">
        <v>711</v>
      </c>
      <c r="C37" s="17">
        <f ca="1">IFERROR(INDIRECT("'"&amp;$C$5&amp;"'!"&amp;ADDRESS(MATCH(IF($C$4="Tüm Şirketler",9003,IF($C$4="Hayatdışı Sigorta Şirketleri",9000,9001)),INDIRECT("'"&amp;$C$5&amp;"'!$B$1:$B$1095"),0),MATCH($B37,INDIRECT("'"&amp;$C$5&amp;"'!5:5"),0))),0)</f>
        <v>0</v>
      </c>
      <c r="D37" s="17">
        <f ca="1">IFERROR(INDIRECT("'"&amp;$C$5&amp;"'!"&amp;ADDRESS(MATCH(IF($C$4="Tüm Şirketler",9003,IF($C$4="Hayatdışı Sigorta Şirketleri",9000,9001)),INDIRECT("'"&amp;$C$5&amp;"'!$B$1:$B$1095"),0),MATCH($B37,INDIRECT("'"&amp;$C$5&amp;"'!5:5"),0)+1)),0)</f>
        <v>0</v>
      </c>
      <c r="E37" s="17">
        <f ca="1">IFERROR(INDIRECT("'"&amp;$C$5&amp;"'!"&amp;ADDRESS(MATCH(IF($C$4="Tüm Şirketler",9003,IF($C$4="Hayatdışı Sigorta Şirketleri",9000,9001)),INDIRECT("'"&amp;$C$5&amp;"'!$B$1:$B$1095"),0),MATCH($B37,INDIRECT("'"&amp;$C$5&amp;"'!5:5"),0)+2)),0)</f>
        <v>9889585.0700000003</v>
      </c>
      <c r="F37" s="18">
        <f t="shared" ca="1" si="5"/>
        <v>9889585.0700000003</v>
      </c>
      <c r="G37" s="17">
        <f ca="1">IFERROR(INDIRECT("'"&amp;$G$5&amp;"'!"&amp;ADDRESS(MATCH(IF($C$4="Tüm Şirketler",9003,IF($C$4="Hayatdışı Sigorta Şirketleri",9000,9001)),INDIRECT("'"&amp;$G$5&amp;"'!$B$1:$B$1095"),0),MATCH($B37,INDIRECT("'"&amp;$G$5&amp;"'!5:5"),0))),0)</f>
        <v>0</v>
      </c>
      <c r="H37" s="17">
        <f ca="1">IFERROR(INDIRECT("'"&amp;$G$5&amp;"'!"&amp;ADDRESS(MATCH(IF($C$4="Tüm Şirketler",9003,IF($C$4="Hayatdışı Sigorta Şirketleri",9000,9001)),INDIRECT("'"&amp;$G$5&amp;"'!$B$1:$B$1095"),0),MATCH($B37,INDIRECT("'"&amp;$G$5&amp;"'!5:5"),0)+1)),0)</f>
        <v>0</v>
      </c>
      <c r="I37" s="17">
        <f ca="1">IFERROR(INDIRECT("'"&amp;$G$5&amp;"'!"&amp;ADDRESS(MATCH(IF($C$4="Tüm Şirketler",9003,IF($C$4="Hayatdışı Sigorta Şirketleri",9000,9001)),INDIRECT("'"&amp;$G$5&amp;"'!$B$1:$B$1095"),0),MATCH($B37,INDIRECT("'"&amp;$G$5&amp;"'!5:5"),0)+2)),0)</f>
        <v>636903.49</v>
      </c>
      <c r="J37" s="18">
        <f t="shared" ca="1" si="6"/>
        <v>636903.49</v>
      </c>
      <c r="K37" s="17">
        <f ca="1">IFERROR(INDIRECT("'"&amp;$K$5&amp;"'!"&amp;ADDRESS(MATCH(IF($C$4="Tüm Şirketler",9003,IF($C$4="Hayatdışı Sigorta Şirketleri",9000,9001)),INDIRECT("'"&amp;$K$5&amp;"'!$B$1:$B$1095"),0),MATCH($B37,INDIRECT("'"&amp;$K$5&amp;"'!5:5"),0))),0)</f>
        <v>0</v>
      </c>
      <c r="L37" s="17">
        <f ca="1">IFERROR(INDIRECT("'"&amp;$K$5&amp;"'!"&amp;ADDRESS(MATCH(IF($C$4="Tüm Şirketler",9003,IF($C$4="Hayatdışı Sigorta Şirketleri",9000,9001)),INDIRECT("'"&amp;$K$5&amp;"'!$B$1:$B$1095"),0),MATCH($B37,INDIRECT("'"&amp;$K$5&amp;"'!5:5"),0)+1)),0)</f>
        <v>0</v>
      </c>
      <c r="M37" s="17">
        <f ca="1">IFERROR(INDIRECT("'"&amp;$K$5&amp;"'!"&amp;ADDRESS(MATCH(IF($C$4="Tüm Şirketler",9003,IF($C$4="Hayatdışı Sigorta Şirketleri",9000,9001)),INDIRECT("'"&amp;$K$5&amp;"'!$B$1:$B$1095"),0),MATCH($B37,INDIRECT("'"&amp;$K$5&amp;"'!5:5"),0)+2)),0)</f>
        <v>1235495.5</v>
      </c>
      <c r="N37" s="18">
        <f t="shared" ca="1" si="7"/>
        <v>1235495.5</v>
      </c>
      <c r="O37" s="17">
        <f ca="1">IFERROR(INDIRECT("'"&amp;$O$5&amp;"'!"&amp;ADDRESS(MATCH(IF($C$4="Tüm Şirketler",9003,IF($C$4="Hayatdışı Sigorta Şirketleri",9000,9001)),INDIRECT("'"&amp;$O$5&amp;"'!$B$1:$B$1095"),0),MATCH($B37,INDIRECT("'"&amp;$O$5&amp;"'!5:5"),0))),0)</f>
        <v>0</v>
      </c>
      <c r="P37" s="17">
        <f ca="1">IFERROR(INDIRECT("'"&amp;$O$5&amp;"'!"&amp;ADDRESS(MATCH(IF($C$4="Tüm Şirketler",9003,IF($C$4="Hayatdışı Sigorta Şirketleri",9000,9001)),INDIRECT("'"&amp;$O$5&amp;"'!$B$1:$B$1095"),0),MATCH($B37,INDIRECT("'"&amp;$O$5&amp;"'!5:5"),0)+1)),0)</f>
        <v>0</v>
      </c>
      <c r="Q37" s="17">
        <f ca="1">IFERROR(INDIRECT("'"&amp;$O$5&amp;"'!"&amp;ADDRESS(MATCH(IF($C$4="Tüm Şirketler",9003,IF($C$4="Hayatdışı Sigorta Şirketleri",9000,9001)),INDIRECT("'"&amp;$O$5&amp;"'!$B$1:$B$1095"),0),MATCH($B37,INDIRECT("'"&amp;$O$5&amp;"'!5:5"),0)+2)),0)</f>
        <v>11644392.32</v>
      </c>
      <c r="R37" s="18">
        <f t="shared" ca="1" si="8"/>
        <v>11644392.32</v>
      </c>
      <c r="S37" s="17">
        <f ca="1">IFERROR(INDIRECT("'"&amp;$S$5&amp;"'!"&amp;ADDRESS(MATCH(IF($C$4="Tüm Şirketler",9003,IF($C$4="Hayatdışı Sigorta Şirketleri",9000,9001)),INDIRECT("'"&amp;$S$5&amp;"'!$B$1:$B$1095"),0),MATCH($B37,INDIRECT("'"&amp;$S$5&amp;"'!5:5"),0))),0)</f>
        <v>0</v>
      </c>
      <c r="T37" s="17">
        <f ca="1">IFERROR(INDIRECT("'"&amp;$S$5&amp;"'!"&amp;ADDRESS(MATCH(IF($C$4="Tüm Şirketler",9003,IF($C$4="Hayatdışı Sigorta Şirketleri",9000,9001)),INDIRECT("'"&amp;$S$5&amp;"'!$B$1:$B$1095"),0),MATCH($B37,INDIRECT("'"&amp;$S$5&amp;"'!5:5"),0)+1)),0)</f>
        <v>0</v>
      </c>
      <c r="U37" s="17">
        <f ca="1">IFERROR(INDIRECT("'"&amp;$S$5&amp;"'!"&amp;ADDRESS(MATCH(IF($C$4="Tüm Şirketler",9003,IF($C$4="Hayatdışı Sigorta Şirketleri",9000,9001)),INDIRECT("'"&amp;$S$5&amp;"'!$B$1:$B$1095"),0),MATCH($B37,INDIRECT("'"&amp;$S$5&amp;"'!5:5"),0)+2)),0)</f>
        <v>0</v>
      </c>
      <c r="V37" s="18">
        <f t="shared" ca="1" si="9"/>
        <v>0</v>
      </c>
      <c r="X37" s="19">
        <f t="shared" ca="1" si="10"/>
        <v>0</v>
      </c>
      <c r="Y37" s="19">
        <f t="shared" ca="1" si="10"/>
        <v>0</v>
      </c>
      <c r="Z37" s="19">
        <f t="shared" ca="1" si="10"/>
        <v>1</v>
      </c>
      <c r="AA37" s="19">
        <f t="shared" ca="1" si="11"/>
        <v>0</v>
      </c>
      <c r="AB37" s="19">
        <f t="shared" ca="1" si="11"/>
        <v>0</v>
      </c>
      <c r="AC37" s="19">
        <f t="shared" ca="1" si="11"/>
        <v>1</v>
      </c>
      <c r="AD37" s="19">
        <f t="shared" ca="1" si="12"/>
        <v>0</v>
      </c>
      <c r="AE37" s="19">
        <f t="shared" ca="1" si="12"/>
        <v>0</v>
      </c>
      <c r="AF37" s="19">
        <f t="shared" ca="1" si="12"/>
        <v>1</v>
      </c>
      <c r="AG37" s="19">
        <f t="shared" ca="1" si="13"/>
        <v>0</v>
      </c>
      <c r="AH37" s="19">
        <f t="shared" ca="1" si="13"/>
        <v>0</v>
      </c>
      <c r="AI37" s="19">
        <f t="shared" ca="1" si="13"/>
        <v>1</v>
      </c>
      <c r="AJ37" s="19">
        <f t="shared" ca="1" si="14"/>
        <v>0</v>
      </c>
      <c r="AK37" s="19">
        <f t="shared" ca="1" si="14"/>
        <v>0</v>
      </c>
      <c r="AL37" s="19">
        <f t="shared" ca="1" si="14"/>
        <v>0</v>
      </c>
    </row>
    <row r="38" spans="1:38" ht="12.75" customHeight="1" thickBot="1" x14ac:dyDescent="0.35">
      <c r="A38" s="69" t="s">
        <v>44</v>
      </c>
      <c r="B38" s="70"/>
      <c r="C38" s="21">
        <f ca="1">SUM(C36:C37)</f>
        <v>0</v>
      </c>
      <c r="D38" s="21">
        <f t="shared" ref="D38:E38" ca="1" si="56">SUM(D36:D37)</f>
        <v>0</v>
      </c>
      <c r="E38" s="21">
        <f t="shared" ca="1" si="56"/>
        <v>808466216.78754175</v>
      </c>
      <c r="F38" s="21">
        <f t="shared" ca="1" si="5"/>
        <v>808466216.78754175</v>
      </c>
      <c r="G38" s="21">
        <f ca="1">SUM(G36:G37)</f>
        <v>216.42</v>
      </c>
      <c r="H38" s="21">
        <f t="shared" ref="H38:I38" ca="1" si="57">SUM(H36:H37)</f>
        <v>657175.99</v>
      </c>
      <c r="I38" s="21">
        <f t="shared" ca="1" si="57"/>
        <v>4222277772.105535</v>
      </c>
      <c r="J38" s="21">
        <f t="shared" ca="1" si="6"/>
        <v>4222935164.5155349</v>
      </c>
      <c r="K38" s="21">
        <f ca="1">SUM(K36:K37)</f>
        <v>0</v>
      </c>
      <c r="L38" s="21">
        <f t="shared" ref="L38:M38" ca="1" si="58">SUM(L36:L37)</f>
        <v>1290656.95</v>
      </c>
      <c r="M38" s="21">
        <f t="shared" ca="1" si="58"/>
        <v>282931673.24712741</v>
      </c>
      <c r="N38" s="21">
        <f t="shared" ca="1" si="7"/>
        <v>284222330.1971274</v>
      </c>
      <c r="O38" s="21">
        <f ca="1">SUM(O36:O37)</f>
        <v>0</v>
      </c>
      <c r="P38" s="21">
        <f t="shared" ref="P38:Q38" ca="1" si="59">SUM(P36:P37)</f>
        <v>680189.52</v>
      </c>
      <c r="Q38" s="21">
        <f t="shared" ca="1" si="59"/>
        <v>2472012223.6200757</v>
      </c>
      <c r="R38" s="21">
        <f t="shared" ca="1" si="8"/>
        <v>2472692413.1400757</v>
      </c>
      <c r="S38" s="21">
        <f ca="1">SUM(S36:S37)</f>
        <v>0</v>
      </c>
      <c r="T38" s="21">
        <f t="shared" ref="T38:U38" ca="1" si="60">SUM(T36:T37)</f>
        <v>0</v>
      </c>
      <c r="U38" s="21">
        <f t="shared" ca="1" si="60"/>
        <v>146516207.11999997</v>
      </c>
      <c r="V38" s="21">
        <f t="shared" ca="1" si="9"/>
        <v>146516207.11999997</v>
      </c>
      <c r="X38" s="22">
        <f t="shared" ca="1" si="10"/>
        <v>0</v>
      </c>
      <c r="Y38" s="22">
        <f t="shared" ca="1" si="10"/>
        <v>0</v>
      </c>
      <c r="Z38" s="22">
        <f t="shared" ca="1" si="10"/>
        <v>1</v>
      </c>
      <c r="AA38" s="22">
        <f t="shared" ca="1" si="11"/>
        <v>5.1248714831933301E-8</v>
      </c>
      <c r="AB38" s="22">
        <f t="shared" ca="1" si="11"/>
        <v>1.5562066771048633E-4</v>
      </c>
      <c r="AC38" s="22">
        <f t="shared" ca="1" si="11"/>
        <v>0.99984432808357471</v>
      </c>
      <c r="AD38" s="22">
        <f t="shared" ca="1" si="12"/>
        <v>0</v>
      </c>
      <c r="AE38" s="22">
        <f t="shared" ca="1" si="12"/>
        <v>4.5410117815332879E-3</v>
      </c>
      <c r="AF38" s="22">
        <f t="shared" ca="1" si="12"/>
        <v>0.99545898821846679</v>
      </c>
      <c r="AG38" s="22">
        <f t="shared" ca="1" si="13"/>
        <v>0</v>
      </c>
      <c r="AH38" s="22">
        <f t="shared" ca="1" si="13"/>
        <v>2.7508052210029082E-4</v>
      </c>
      <c r="AI38" s="22">
        <f t="shared" ca="1" si="13"/>
        <v>0.99972491947789976</v>
      </c>
      <c r="AJ38" s="22">
        <f t="shared" ca="1" si="14"/>
        <v>0</v>
      </c>
      <c r="AK38" s="36">
        <f t="shared" ca="1" si="14"/>
        <v>0</v>
      </c>
      <c r="AL38" s="36">
        <f t="shared" ca="1" si="14"/>
        <v>1</v>
      </c>
    </row>
    <row r="39" spans="1:38" ht="12.75" customHeight="1" x14ac:dyDescent="0.3">
      <c r="A39" s="10" t="s">
        <v>45</v>
      </c>
      <c r="B39" s="11">
        <v>701</v>
      </c>
      <c r="C39" s="13">
        <f ca="1">SUM(C40:C42)</f>
        <v>6214114.1899690703</v>
      </c>
      <c r="D39" s="13">
        <f t="shared" ref="D39:E39" ca="1" si="61">SUM(D40:D42)</f>
        <v>8652771.7199586611</v>
      </c>
      <c r="E39" s="13">
        <f t="shared" ca="1" si="61"/>
        <v>8771953419.9746513</v>
      </c>
      <c r="F39" s="13">
        <f t="shared" ca="1" si="5"/>
        <v>8786820305.8845787</v>
      </c>
      <c r="G39" s="13">
        <f ca="1">SUM(G40:G42)</f>
        <v>1218761.71</v>
      </c>
      <c r="H39" s="13">
        <f t="shared" ref="H39:I39" ca="1" si="62">SUM(H40:H42)</f>
        <v>11445298.039995302</v>
      </c>
      <c r="I39" s="13">
        <f t="shared" ca="1" si="62"/>
        <v>22517595141.582054</v>
      </c>
      <c r="J39" s="13">
        <f t="shared" ca="1" si="6"/>
        <v>22530259201.33205</v>
      </c>
      <c r="K39" s="13">
        <f ca="1">SUM(K40:K42)</f>
        <v>92849264.180000007</v>
      </c>
      <c r="L39" s="13">
        <f t="shared" ref="L39:M39" ca="1" si="63">SUM(L40:L42)</f>
        <v>21985441.759991597</v>
      </c>
      <c r="M39" s="13">
        <f t="shared" ca="1" si="63"/>
        <v>13570768933.971466</v>
      </c>
      <c r="N39" s="13">
        <f t="shared" ca="1" si="7"/>
        <v>13685603639.911457</v>
      </c>
      <c r="O39" s="13">
        <f ca="1">SUM(O40:O42)</f>
        <v>17078415.639975388</v>
      </c>
      <c r="P39" s="13">
        <f t="shared" ref="P39:Q39" ca="1" si="64">SUM(P40:P42)</f>
        <v>14074772.9899999</v>
      </c>
      <c r="Q39" s="13">
        <f t="shared" ca="1" si="64"/>
        <v>15313962778.371014</v>
      </c>
      <c r="R39" s="13">
        <f t="shared" ca="1" si="8"/>
        <v>15345115967.000988</v>
      </c>
      <c r="S39" s="13">
        <f ca="1">SUM(S40:S42)</f>
        <v>0</v>
      </c>
      <c r="T39" s="13">
        <f t="shared" ref="T39:U39" ca="1" si="65">SUM(T40:T42)</f>
        <v>10296.41</v>
      </c>
      <c r="U39" s="13">
        <f t="shared" ca="1" si="65"/>
        <v>1165161443.6124501</v>
      </c>
      <c r="V39" s="13">
        <f t="shared" ca="1" si="9"/>
        <v>1165171740.0224502</v>
      </c>
      <c r="X39" s="40">
        <f t="shared" ca="1" si="10"/>
        <v>7.0720852067584063E-4</v>
      </c>
      <c r="Y39" s="40">
        <f t="shared" ca="1" si="10"/>
        <v>9.8474435788380187E-4</v>
      </c>
      <c r="Z39" s="40">
        <f t="shared" ca="1" si="10"/>
        <v>0.99830804712144039</v>
      </c>
      <c r="AA39" s="40">
        <f t="shared" ca="1" si="11"/>
        <v>5.4094438022619085E-5</v>
      </c>
      <c r="AB39" s="40">
        <f t="shared" ca="1" si="11"/>
        <v>5.0799673176057491E-4</v>
      </c>
      <c r="AC39" s="40">
        <f t="shared" ca="1" si="11"/>
        <v>0.99943790883021677</v>
      </c>
      <c r="AD39" s="40">
        <f t="shared" ca="1" si="12"/>
        <v>6.7844478492145432E-3</v>
      </c>
      <c r="AE39" s="40">
        <f t="shared" ca="1" si="12"/>
        <v>1.6064648910242617E-3</v>
      </c>
      <c r="AF39" s="40">
        <f t="shared" ca="1" si="12"/>
        <v>0.99160908725976127</v>
      </c>
      <c r="AG39" s="40">
        <f t="shared" ca="1" si="13"/>
        <v>1.1129544851079514E-3</v>
      </c>
      <c r="AH39" s="40">
        <f t="shared" ca="1" si="13"/>
        <v>9.1721515955090166E-4</v>
      </c>
      <c r="AI39" s="40">
        <f t="shared" ca="1" si="13"/>
        <v>0.99796983035534126</v>
      </c>
      <c r="AJ39" s="40">
        <f t="shared" ca="1" si="14"/>
        <v>0</v>
      </c>
      <c r="AK39" s="40">
        <f t="shared" ca="1" si="14"/>
        <v>8.8368174804871351E-6</v>
      </c>
      <c r="AL39" s="40">
        <f t="shared" ca="1" si="14"/>
        <v>0.99999116318251946</v>
      </c>
    </row>
    <row r="40" spans="1:38" ht="12.75" customHeight="1" x14ac:dyDescent="0.3">
      <c r="A40" s="41" t="s">
        <v>46</v>
      </c>
      <c r="B40" s="42">
        <v>900</v>
      </c>
      <c r="C40" s="25">
        <f t="shared" ref="C40:C49" ca="1" si="66">IFERROR(INDIRECT("'"&amp;$C$5&amp;"'!"&amp;ADDRESS(MATCH(IF($C$4="Tüm Şirketler",9003,IF($C$4="Hayatdışı Sigorta Şirketleri",9000,9001)),INDIRECT("'"&amp;$C$5&amp;"'!$B$1:$B$1095"),0),MATCH($B40,INDIRECT("'"&amp;$C$5&amp;"'!5:5"),0))),0)</f>
        <v>6132750.2920593545</v>
      </c>
      <c r="D40" s="25">
        <f t="shared" ref="D40:D49" ca="1" si="67">IFERROR(INDIRECT("'"&amp;$C$5&amp;"'!"&amp;ADDRESS(MATCH(IF($C$4="Tüm Şirketler",9003,IF($C$4="Hayatdışı Sigorta Şirketleri",9000,9001)),INDIRECT("'"&amp;$C$5&amp;"'!$B$1:$B$1095"),0),MATCH($B40,INDIRECT("'"&amp;$C$5&amp;"'!5:5"),0)+1)),0)</f>
        <v>8648111.1699586604</v>
      </c>
      <c r="E40" s="25">
        <f t="shared" ref="E40:E49" ca="1" si="68">IFERROR(INDIRECT("'"&amp;$C$5&amp;"'!"&amp;ADDRESS(MATCH(IF($C$4="Tüm Şirketler",9003,IF($C$4="Hayatdışı Sigorta Şirketleri",9000,9001)),INDIRECT("'"&amp;$C$5&amp;"'!$B$1:$B$1095"),0),MATCH($B40,INDIRECT("'"&amp;$C$5&amp;"'!5:5"),0)+2)),0)</f>
        <v>489978437.15620154</v>
      </c>
      <c r="F40" s="26">
        <f t="shared" ca="1" si="5"/>
        <v>504759298.61821955</v>
      </c>
      <c r="G40" s="25">
        <f t="shared" ref="G40:G49" ca="1" si="69">IFERROR(INDIRECT("'"&amp;$G$5&amp;"'!"&amp;ADDRESS(MATCH(IF($C$4="Tüm Şirketler",9003,IF($C$4="Hayatdışı Sigorta Şirketleri",9000,9001)),INDIRECT("'"&amp;$G$5&amp;"'!$B$1:$B$1095"),0),MATCH($B40,INDIRECT("'"&amp;$G$5&amp;"'!5:5"),0))),0)</f>
        <v>966701.06</v>
      </c>
      <c r="H40" s="25">
        <f t="shared" ref="H40:H49" ca="1" si="70">IFERROR(INDIRECT("'"&amp;$G$5&amp;"'!"&amp;ADDRESS(MATCH(IF($C$4="Tüm Şirketler",9003,IF($C$4="Hayatdışı Sigorta Şirketleri",9000,9001)),INDIRECT("'"&amp;$G$5&amp;"'!$B$1:$B$1095"),0),MATCH($B40,INDIRECT("'"&amp;$G$5&amp;"'!5:5"),0)+1)),0)</f>
        <v>11360332.979995301</v>
      </c>
      <c r="I40" s="25">
        <f t="shared" ref="I40:I49" ca="1" si="71">IFERROR(INDIRECT("'"&amp;$G$5&amp;"'!"&amp;ADDRESS(MATCH(IF($C$4="Tüm Şirketler",9003,IF($C$4="Hayatdışı Sigorta Şirketleri",9000,9001)),INDIRECT("'"&amp;$G$5&amp;"'!$B$1:$B$1095"),0),MATCH($B40,INDIRECT("'"&amp;$G$5&amp;"'!5:5"),0)+2)),0)</f>
        <v>5192273562.4402132</v>
      </c>
      <c r="J40" s="26">
        <f t="shared" ca="1" si="6"/>
        <v>5204600596.4802084</v>
      </c>
      <c r="K40" s="25">
        <f t="shared" ref="K40:K49" ca="1" si="72">IFERROR(INDIRECT("'"&amp;$K$5&amp;"'!"&amp;ADDRESS(MATCH(IF($C$4="Tüm Şirketler",9003,IF($C$4="Hayatdışı Sigorta Şirketleri",9000,9001)),INDIRECT("'"&amp;$K$5&amp;"'!$B$1:$B$1095"),0),MATCH($B40,INDIRECT("'"&amp;$K$5&amp;"'!5:5"),0))),0)</f>
        <v>92547348.090000004</v>
      </c>
      <c r="L40" s="25">
        <f t="shared" ref="L40:L49" ca="1" si="73">IFERROR(INDIRECT("'"&amp;$K$5&amp;"'!"&amp;ADDRESS(MATCH(IF($C$4="Tüm Şirketler",9003,IF($C$4="Hayatdışı Sigorta Şirketleri",9000,9001)),INDIRECT("'"&amp;$K$5&amp;"'!$B$1:$B$1095"),0),MATCH($B40,INDIRECT("'"&amp;$K$5&amp;"'!5:5"),0)+1)),0)</f>
        <v>21864201.429991599</v>
      </c>
      <c r="M40" s="25">
        <f t="shared" ref="M40:M49" ca="1" si="74">IFERROR(INDIRECT("'"&amp;$K$5&amp;"'!"&amp;ADDRESS(MATCH(IF($C$4="Tüm Şirketler",9003,IF($C$4="Hayatdışı Sigorta Şirketleri",9000,9001)),INDIRECT("'"&amp;$K$5&amp;"'!$B$1:$B$1095"),0),MATCH($B40,INDIRECT("'"&amp;$K$5&amp;"'!5:5"),0)+2)),0)</f>
        <v>6567819544.7840042</v>
      </c>
      <c r="N40" s="26">
        <f t="shared" ca="1" si="7"/>
        <v>6682231094.3039961</v>
      </c>
      <c r="O40" s="25">
        <f t="shared" ref="O40:O49" ca="1" si="75">IFERROR(INDIRECT("'"&amp;$O$5&amp;"'!"&amp;ADDRESS(MATCH(IF($C$4="Tüm Şirketler",9003,IF($C$4="Hayatdışı Sigorta Şirketleri",9000,9001)),INDIRECT("'"&amp;$O$5&amp;"'!$B$1:$B$1095"),0),MATCH($B40,INDIRECT("'"&amp;$O$5&amp;"'!5:5"),0))),0)</f>
        <v>7694096.6299765902</v>
      </c>
      <c r="P40" s="25">
        <f t="shared" ref="P40:P49" ca="1" si="76">IFERROR(INDIRECT("'"&amp;$O$5&amp;"'!"&amp;ADDRESS(MATCH(IF($C$4="Tüm Şirketler",9003,IF($C$4="Hayatdışı Sigorta Şirketleri",9000,9001)),INDIRECT("'"&amp;$O$5&amp;"'!$B$1:$B$1095"),0),MATCH($B40,INDIRECT("'"&amp;$O$5&amp;"'!5:5"),0)+1)),0)</f>
        <v>4635356.5599998999</v>
      </c>
      <c r="Q40" s="25">
        <f t="shared" ref="Q40:Q49" ca="1" si="77">IFERROR(INDIRECT("'"&amp;$O$5&amp;"'!"&amp;ADDRESS(MATCH(IF($C$4="Tüm Şirketler",9003,IF($C$4="Hayatdışı Sigorta Şirketleri",9000,9001)),INDIRECT("'"&amp;$O$5&amp;"'!$B$1:$B$1095"),0),MATCH($B40,INDIRECT("'"&amp;$O$5&amp;"'!5:5"),0)+2)),0)</f>
        <v>547253967.72755897</v>
      </c>
      <c r="R40" s="26">
        <f t="shared" ca="1" si="8"/>
        <v>559583420.91753542</v>
      </c>
      <c r="S40" s="25">
        <f t="shared" ref="S40:S49" ca="1" si="78">IFERROR(INDIRECT("'"&amp;$S$5&amp;"'!"&amp;ADDRESS(MATCH(IF($C$4="Tüm Şirketler",9003,IF($C$4="Hayatdışı Sigorta Şirketleri",9000,9001)),INDIRECT("'"&amp;$S$5&amp;"'!$B$1:$B$1095"),0),MATCH($B40,INDIRECT("'"&amp;$S$5&amp;"'!5:5"),0))),0)</f>
        <v>0</v>
      </c>
      <c r="T40" s="25">
        <f t="shared" ref="T40:T49" ca="1" si="79">IFERROR(INDIRECT("'"&amp;$S$5&amp;"'!"&amp;ADDRESS(MATCH(IF($C$4="Tüm Şirketler",9003,IF($C$4="Hayatdışı Sigorta Şirketleri",9000,9001)),INDIRECT("'"&amp;$S$5&amp;"'!$B$1:$B$1095"),0),MATCH($B40,INDIRECT("'"&amp;$S$5&amp;"'!5:5"),0)+1)),0)</f>
        <v>10296.41</v>
      </c>
      <c r="U40" s="25">
        <f t="shared" ref="U40:U49" ca="1" si="80">IFERROR(INDIRECT("'"&amp;$S$5&amp;"'!"&amp;ADDRESS(MATCH(IF($C$4="Tüm Şirketler",9003,IF($C$4="Hayatdışı Sigorta Şirketleri",9000,9001)),INDIRECT("'"&amp;$S$5&amp;"'!$B$1:$B$1095"),0),MATCH($B40,INDIRECT("'"&amp;$S$5&amp;"'!5:5"),0)+2)),0)</f>
        <v>17315602.731610376</v>
      </c>
      <c r="V40" s="26">
        <f t="shared" ca="1" si="9"/>
        <v>17325899.141610377</v>
      </c>
      <c r="X40" s="27">
        <f t="shared" ca="1" si="10"/>
        <v>1.2149851045533547E-2</v>
      </c>
      <c r="Y40" s="27">
        <f t="shared" ca="1" si="10"/>
        <v>1.713313889141398E-2</v>
      </c>
      <c r="Z40" s="27">
        <f t="shared" ca="1" si="10"/>
        <v>0.97071701006305244</v>
      </c>
      <c r="AA40" s="27">
        <f t="shared" ca="1" si="11"/>
        <v>1.8573972047994714E-4</v>
      </c>
      <c r="AB40" s="27">
        <f t="shared" ca="1" si="11"/>
        <v>2.182748276145939E-3</v>
      </c>
      <c r="AC40" s="27">
        <f t="shared" ca="1" si="11"/>
        <v>0.99763151200337419</v>
      </c>
      <c r="AD40" s="27">
        <f t="shared" ca="1" si="12"/>
        <v>1.3849767657525094E-2</v>
      </c>
      <c r="AE40" s="27">
        <f t="shared" ca="1" si="12"/>
        <v>3.2719912139268685E-3</v>
      </c>
      <c r="AF40" s="27">
        <f t="shared" ca="1" si="12"/>
        <v>0.98287824112854805</v>
      </c>
      <c r="AG40" s="27">
        <f t="shared" ca="1" si="13"/>
        <v>1.3749686538891316E-2</v>
      </c>
      <c r="AH40" s="27">
        <f t="shared" ca="1" si="13"/>
        <v>8.2835845143507253E-3</v>
      </c>
      <c r="AI40" s="27">
        <f t="shared" ca="1" si="13"/>
        <v>0.97796672894675807</v>
      </c>
      <c r="AJ40" s="27">
        <f t="shared" ca="1" si="14"/>
        <v>0</v>
      </c>
      <c r="AK40" s="27">
        <f t="shared" ca="1" si="14"/>
        <v>5.9427853734135192E-4</v>
      </c>
      <c r="AL40" s="27">
        <f t="shared" ca="1" si="14"/>
        <v>0.9994057214626586</v>
      </c>
    </row>
    <row r="41" spans="1:38" ht="12.75" customHeight="1" x14ac:dyDescent="0.3">
      <c r="A41" s="41" t="s">
        <v>47</v>
      </c>
      <c r="B41" s="42">
        <v>901</v>
      </c>
      <c r="C41" s="25">
        <f t="shared" ca="1" si="66"/>
        <v>81363.897909715597</v>
      </c>
      <c r="D41" s="25">
        <f t="shared" ca="1" si="67"/>
        <v>4660.55</v>
      </c>
      <c r="E41" s="25">
        <f t="shared" ca="1" si="68"/>
        <v>3580976819.7639279</v>
      </c>
      <c r="F41" s="26">
        <f t="shared" ca="1" si="5"/>
        <v>3581062844.2118378</v>
      </c>
      <c r="G41" s="25">
        <f t="shared" ca="1" si="69"/>
        <v>252060.65</v>
      </c>
      <c r="H41" s="25">
        <f t="shared" ca="1" si="70"/>
        <v>84965.06</v>
      </c>
      <c r="I41" s="25">
        <f t="shared" ca="1" si="71"/>
        <v>9647731549.0143414</v>
      </c>
      <c r="J41" s="26">
        <f t="shared" ca="1" si="6"/>
        <v>9648068574.7243404</v>
      </c>
      <c r="K41" s="25">
        <f t="shared" ca="1" si="72"/>
        <v>301916.08999999997</v>
      </c>
      <c r="L41" s="25">
        <f t="shared" ca="1" si="73"/>
        <v>121240.33</v>
      </c>
      <c r="M41" s="25">
        <f t="shared" ca="1" si="74"/>
        <v>4874970876.784421</v>
      </c>
      <c r="N41" s="26">
        <f t="shared" ca="1" si="7"/>
        <v>4875394033.204421</v>
      </c>
      <c r="O41" s="25">
        <f t="shared" ca="1" si="75"/>
        <v>9341024.5199988</v>
      </c>
      <c r="P41" s="25">
        <f t="shared" ca="1" si="76"/>
        <v>0</v>
      </c>
      <c r="Q41" s="25">
        <f t="shared" ca="1" si="77"/>
        <v>6079609960.6247253</v>
      </c>
      <c r="R41" s="26">
        <f t="shared" ca="1" si="8"/>
        <v>6088950985.1447239</v>
      </c>
      <c r="S41" s="25">
        <f t="shared" ca="1" si="78"/>
        <v>0</v>
      </c>
      <c r="T41" s="25">
        <f t="shared" ca="1" si="79"/>
        <v>0</v>
      </c>
      <c r="U41" s="25">
        <f t="shared" ca="1" si="80"/>
        <v>82456008.89361237</v>
      </c>
      <c r="V41" s="26">
        <f t="shared" ca="1" si="9"/>
        <v>82456008.89361237</v>
      </c>
      <c r="X41" s="27">
        <f t="shared" ca="1" si="10"/>
        <v>2.2720600405331094E-5</v>
      </c>
      <c r="Y41" s="27">
        <f t="shared" ca="1" si="10"/>
        <v>1.3014432314509546E-6</v>
      </c>
      <c r="Z41" s="27">
        <f t="shared" ca="1" si="10"/>
        <v>0.99997597795636317</v>
      </c>
      <c r="AA41" s="27">
        <f t="shared" ca="1" si="11"/>
        <v>2.612550357077056E-5</v>
      </c>
      <c r="AB41" s="27">
        <f t="shared" ca="1" si="11"/>
        <v>8.8064320171384734E-6</v>
      </c>
      <c r="AC41" s="27">
        <f t="shared" ca="1" si="11"/>
        <v>0.99996506806441221</v>
      </c>
      <c r="AD41" s="27">
        <f t="shared" ca="1" si="12"/>
        <v>6.19265002877237E-5</v>
      </c>
      <c r="AE41" s="27">
        <f t="shared" ca="1" si="12"/>
        <v>2.4867801284220119E-5</v>
      </c>
      <c r="AF41" s="27">
        <f t="shared" ca="1" si="12"/>
        <v>0.99991320569842801</v>
      </c>
      <c r="AG41" s="27">
        <f t="shared" ca="1" si="13"/>
        <v>1.5340942212851102E-3</v>
      </c>
      <c r="AH41" s="27">
        <f t="shared" ca="1" si="13"/>
        <v>0</v>
      </c>
      <c r="AI41" s="27">
        <f t="shared" ca="1" si="13"/>
        <v>0.99846590577871497</v>
      </c>
      <c r="AJ41" s="27">
        <f t="shared" ca="1" si="14"/>
        <v>0</v>
      </c>
      <c r="AK41" s="27">
        <f t="shared" ca="1" si="14"/>
        <v>0</v>
      </c>
      <c r="AL41" s="27">
        <f t="shared" ca="1" si="14"/>
        <v>1</v>
      </c>
    </row>
    <row r="42" spans="1:38" ht="12.75" customHeight="1" x14ac:dyDescent="0.3">
      <c r="A42" s="41" t="s">
        <v>48</v>
      </c>
      <c r="B42" s="42">
        <v>902</v>
      </c>
      <c r="C42" s="25">
        <f t="shared" ca="1" si="66"/>
        <v>0</v>
      </c>
      <c r="D42" s="25">
        <f t="shared" ca="1" si="67"/>
        <v>0</v>
      </c>
      <c r="E42" s="25">
        <f t="shared" ca="1" si="68"/>
        <v>4700998163.0545225</v>
      </c>
      <c r="F42" s="26">
        <f t="shared" ca="1" si="5"/>
        <v>4700998163.0545225</v>
      </c>
      <c r="G42" s="25">
        <f t="shared" ca="1" si="69"/>
        <v>0</v>
      </c>
      <c r="H42" s="25">
        <f t="shared" ca="1" si="70"/>
        <v>0</v>
      </c>
      <c r="I42" s="25">
        <f t="shared" ca="1" si="71"/>
        <v>7677590030.1275005</v>
      </c>
      <c r="J42" s="26">
        <f t="shared" ca="1" si="6"/>
        <v>7677590030.1275005</v>
      </c>
      <c r="K42" s="25">
        <f t="shared" ca="1" si="72"/>
        <v>0</v>
      </c>
      <c r="L42" s="25">
        <f t="shared" ca="1" si="73"/>
        <v>0</v>
      </c>
      <c r="M42" s="25">
        <f t="shared" ca="1" si="74"/>
        <v>2127978512.4030423</v>
      </c>
      <c r="N42" s="26">
        <f t="shared" ca="1" si="7"/>
        <v>2127978512.4030423</v>
      </c>
      <c r="O42" s="25">
        <f t="shared" ca="1" si="75"/>
        <v>43294.49</v>
      </c>
      <c r="P42" s="25">
        <f t="shared" ca="1" si="76"/>
        <v>9439416.4299999997</v>
      </c>
      <c r="Q42" s="25">
        <f t="shared" ca="1" si="77"/>
        <v>8687098850.0187283</v>
      </c>
      <c r="R42" s="26">
        <f t="shared" ca="1" si="8"/>
        <v>8696581560.9387283</v>
      </c>
      <c r="S42" s="25">
        <f t="shared" ca="1" si="78"/>
        <v>0</v>
      </c>
      <c r="T42" s="25">
        <f t="shared" ca="1" si="79"/>
        <v>0</v>
      </c>
      <c r="U42" s="25">
        <f t="shared" ca="1" si="80"/>
        <v>1065389831.9872274</v>
      </c>
      <c r="V42" s="26">
        <f t="shared" ca="1" si="9"/>
        <v>1065389831.9872274</v>
      </c>
      <c r="X42" s="27">
        <f t="shared" ca="1" si="10"/>
        <v>0</v>
      </c>
      <c r="Y42" s="27">
        <f t="shared" ca="1" si="10"/>
        <v>0</v>
      </c>
      <c r="Z42" s="27">
        <f t="shared" ca="1" si="10"/>
        <v>1</v>
      </c>
      <c r="AA42" s="27">
        <f t="shared" ca="1" si="11"/>
        <v>0</v>
      </c>
      <c r="AB42" s="27">
        <f t="shared" ca="1" si="11"/>
        <v>0</v>
      </c>
      <c r="AC42" s="27">
        <f t="shared" ca="1" si="11"/>
        <v>1</v>
      </c>
      <c r="AD42" s="27">
        <f t="shared" ca="1" si="12"/>
        <v>0</v>
      </c>
      <c r="AE42" s="27">
        <f t="shared" ca="1" si="12"/>
        <v>0</v>
      </c>
      <c r="AF42" s="27">
        <f t="shared" ca="1" si="12"/>
        <v>1</v>
      </c>
      <c r="AG42" s="27">
        <f t="shared" ca="1" si="13"/>
        <v>4.9783342680829978E-6</v>
      </c>
      <c r="AH42" s="27">
        <f t="shared" ca="1" si="13"/>
        <v>1.0854168806278739E-3</v>
      </c>
      <c r="AI42" s="27">
        <f t="shared" ca="1" si="13"/>
        <v>0.99890960478510404</v>
      </c>
      <c r="AJ42" s="27">
        <f t="shared" ca="1" si="14"/>
        <v>0</v>
      </c>
      <c r="AK42" s="27">
        <f t="shared" ca="1" si="14"/>
        <v>0</v>
      </c>
      <c r="AL42" s="27">
        <f t="shared" ca="1" si="14"/>
        <v>1</v>
      </c>
    </row>
    <row r="43" spans="1:38" ht="12.75" customHeight="1" x14ac:dyDescent="0.3">
      <c r="A43" s="39" t="s">
        <v>49</v>
      </c>
      <c r="B43" s="24">
        <v>703</v>
      </c>
      <c r="C43" s="25">
        <f t="shared" ca="1" si="66"/>
        <v>2228318.2299853</v>
      </c>
      <c r="D43" s="25">
        <f t="shared" ca="1" si="67"/>
        <v>14684627.699815599</v>
      </c>
      <c r="E43" s="25">
        <f t="shared" ca="1" si="68"/>
        <v>20307795.580181587</v>
      </c>
      <c r="F43" s="26">
        <f t="shared" ca="1" si="5"/>
        <v>37220741.509982482</v>
      </c>
      <c r="G43" s="25">
        <f t="shared" ca="1" si="69"/>
        <v>28231.58</v>
      </c>
      <c r="H43" s="25">
        <f t="shared" ca="1" si="70"/>
        <v>58284406.149993509</v>
      </c>
      <c r="I43" s="25">
        <f t="shared" ca="1" si="71"/>
        <v>7559169000.9875278</v>
      </c>
      <c r="J43" s="26">
        <f t="shared" ca="1" si="6"/>
        <v>7617481638.7175217</v>
      </c>
      <c r="K43" s="25">
        <f t="shared" ca="1" si="72"/>
        <v>31852556.09</v>
      </c>
      <c r="L43" s="25">
        <f t="shared" ca="1" si="73"/>
        <v>78379876.239952683</v>
      </c>
      <c r="M43" s="25">
        <f t="shared" ca="1" si="74"/>
        <v>3017814353.2601399</v>
      </c>
      <c r="N43" s="26">
        <f t="shared" ca="1" si="7"/>
        <v>3128046785.5900927</v>
      </c>
      <c r="O43" s="25">
        <f t="shared" ca="1" si="75"/>
        <v>601861.01999379997</v>
      </c>
      <c r="P43" s="25">
        <f t="shared" ca="1" si="76"/>
        <v>33189356.889920808</v>
      </c>
      <c r="Q43" s="25">
        <f t="shared" ca="1" si="77"/>
        <v>540994765.96265638</v>
      </c>
      <c r="R43" s="26">
        <f t="shared" ca="1" si="8"/>
        <v>574785983.87257099</v>
      </c>
      <c r="S43" s="25">
        <f t="shared" ca="1" si="78"/>
        <v>0</v>
      </c>
      <c r="T43" s="25">
        <f t="shared" ca="1" si="79"/>
        <v>2828593.74</v>
      </c>
      <c r="U43" s="25">
        <f t="shared" ca="1" si="80"/>
        <v>19042381.990000002</v>
      </c>
      <c r="V43" s="26">
        <f t="shared" ca="1" si="9"/>
        <v>21870975.730000004</v>
      </c>
      <c r="X43" s="27">
        <f t="shared" ca="1" si="10"/>
        <v>5.9867647434903262E-2</v>
      </c>
      <c r="Y43" s="27">
        <f t="shared" ca="1" si="10"/>
        <v>0.39452808042196663</v>
      </c>
      <c r="Z43" s="27">
        <f t="shared" ca="1" si="10"/>
        <v>0.54560427214313023</v>
      </c>
      <c r="AA43" s="27">
        <f t="shared" ca="1" si="11"/>
        <v>3.7061566195981099E-6</v>
      </c>
      <c r="AB43" s="27">
        <f t="shared" ca="1" si="11"/>
        <v>7.65140093725336E-3</v>
      </c>
      <c r="AC43" s="27">
        <f t="shared" ca="1" si="11"/>
        <v>0.99234489290612704</v>
      </c>
      <c r="AD43" s="27">
        <f t="shared" ca="1" si="12"/>
        <v>1.018288992246999E-2</v>
      </c>
      <c r="AE43" s="27">
        <f t="shared" ca="1" si="12"/>
        <v>2.5057130411547425E-2</v>
      </c>
      <c r="AF43" s="27">
        <f t="shared" ca="1" si="12"/>
        <v>0.96475997966598259</v>
      </c>
      <c r="AG43" s="27">
        <f t="shared" ca="1" si="13"/>
        <v>1.0471045517477884E-3</v>
      </c>
      <c r="AH43" s="27">
        <f t="shared" ca="1" si="13"/>
        <v>5.7742112405578125E-2</v>
      </c>
      <c r="AI43" s="27">
        <f t="shared" ca="1" si="13"/>
        <v>0.94121078304267403</v>
      </c>
      <c r="AJ43" s="27">
        <f t="shared" ca="1" si="14"/>
        <v>0</v>
      </c>
      <c r="AK43" s="27">
        <f t="shared" ca="1" si="14"/>
        <v>0.12933093497607753</v>
      </c>
      <c r="AL43" s="27">
        <f t="shared" ca="1" si="14"/>
        <v>0.87066906502392238</v>
      </c>
    </row>
    <row r="44" spans="1:38" ht="12.75" customHeight="1" x14ac:dyDescent="0.3">
      <c r="A44" s="39" t="s">
        <v>50</v>
      </c>
      <c r="B44" s="24">
        <v>740</v>
      </c>
      <c r="C44" s="25">
        <f t="shared" ca="1" si="66"/>
        <v>94653.94</v>
      </c>
      <c r="D44" s="25">
        <f t="shared" ca="1" si="67"/>
        <v>0</v>
      </c>
      <c r="E44" s="25">
        <f t="shared" ca="1" si="68"/>
        <v>780123002.46100485</v>
      </c>
      <c r="F44" s="26">
        <f t="shared" ca="1" si="5"/>
        <v>780217656.40100491</v>
      </c>
      <c r="G44" s="25">
        <f t="shared" ca="1" si="69"/>
        <v>0</v>
      </c>
      <c r="H44" s="25">
        <f t="shared" ca="1" si="70"/>
        <v>495.45</v>
      </c>
      <c r="I44" s="25">
        <f t="shared" ca="1" si="71"/>
        <v>8549386326.2242231</v>
      </c>
      <c r="J44" s="26">
        <f t="shared" ca="1" si="6"/>
        <v>8549386821.6742229</v>
      </c>
      <c r="K44" s="25">
        <f t="shared" ca="1" si="72"/>
        <v>0</v>
      </c>
      <c r="L44" s="25">
        <f t="shared" ca="1" si="73"/>
        <v>0</v>
      </c>
      <c r="M44" s="25">
        <f t="shared" ca="1" si="74"/>
        <v>6052358518.4811459</v>
      </c>
      <c r="N44" s="26">
        <f t="shared" ca="1" si="7"/>
        <v>6052358518.4811459</v>
      </c>
      <c r="O44" s="25">
        <f t="shared" ca="1" si="75"/>
        <v>0</v>
      </c>
      <c r="P44" s="25">
        <f t="shared" ca="1" si="76"/>
        <v>0</v>
      </c>
      <c r="Q44" s="25">
        <f t="shared" ca="1" si="77"/>
        <v>5539799475.3987169</v>
      </c>
      <c r="R44" s="26">
        <f t="shared" ca="1" si="8"/>
        <v>5539799475.3987169</v>
      </c>
      <c r="S44" s="25">
        <f t="shared" ca="1" si="78"/>
        <v>0</v>
      </c>
      <c r="T44" s="25">
        <f t="shared" ca="1" si="79"/>
        <v>30993.82</v>
      </c>
      <c r="U44" s="25">
        <f t="shared" ca="1" si="80"/>
        <v>458125322.47619891</v>
      </c>
      <c r="V44" s="26">
        <f t="shared" ca="1" si="9"/>
        <v>458156316.2961989</v>
      </c>
      <c r="X44" s="27">
        <f t="shared" ca="1" si="10"/>
        <v>1.2131735192538523E-4</v>
      </c>
      <c r="Y44" s="27">
        <f t="shared" ca="1" si="10"/>
        <v>0</v>
      </c>
      <c r="Z44" s="27">
        <f t="shared" ca="1" si="10"/>
        <v>0.99987868264807456</v>
      </c>
      <c r="AA44" s="27">
        <f t="shared" ca="1" si="11"/>
        <v>0</v>
      </c>
      <c r="AB44" s="27">
        <f t="shared" ca="1" si="11"/>
        <v>5.7951524516816308E-8</v>
      </c>
      <c r="AC44" s="27">
        <f t="shared" ca="1" si="11"/>
        <v>0.99999994204847553</v>
      </c>
      <c r="AD44" s="27">
        <f t="shared" ca="1" si="12"/>
        <v>0</v>
      </c>
      <c r="AE44" s="27">
        <f t="shared" ca="1" si="12"/>
        <v>0</v>
      </c>
      <c r="AF44" s="27">
        <f t="shared" ca="1" si="12"/>
        <v>1</v>
      </c>
      <c r="AG44" s="27">
        <f t="shared" ca="1" si="13"/>
        <v>0</v>
      </c>
      <c r="AH44" s="27">
        <f t="shared" ca="1" si="13"/>
        <v>0</v>
      </c>
      <c r="AI44" s="27">
        <f t="shared" ca="1" si="13"/>
        <v>1</v>
      </c>
      <c r="AJ44" s="27">
        <f t="shared" ca="1" si="14"/>
        <v>0</v>
      </c>
      <c r="AK44" s="27">
        <f t="shared" ca="1" si="14"/>
        <v>6.7649007331293534E-5</v>
      </c>
      <c r="AL44" s="27">
        <f t="shared" ca="1" si="14"/>
        <v>0.99993235099266875</v>
      </c>
    </row>
    <row r="45" spans="1:38" ht="12.75" customHeight="1" x14ac:dyDescent="0.3">
      <c r="A45" s="39" t="s">
        <v>51</v>
      </c>
      <c r="B45" s="24">
        <v>741</v>
      </c>
      <c r="C45" s="25">
        <f t="shared" ca="1" si="66"/>
        <v>24084.7</v>
      </c>
      <c r="D45" s="25">
        <f t="shared" ca="1" si="67"/>
        <v>0</v>
      </c>
      <c r="E45" s="25">
        <f t="shared" ca="1" si="68"/>
        <v>322434330.22278917</v>
      </c>
      <c r="F45" s="26">
        <f t="shared" ca="1" si="5"/>
        <v>322458414.92278916</v>
      </c>
      <c r="G45" s="25">
        <f t="shared" ca="1" si="69"/>
        <v>0</v>
      </c>
      <c r="H45" s="25">
        <f t="shared" ca="1" si="70"/>
        <v>0</v>
      </c>
      <c r="I45" s="25">
        <f t="shared" ca="1" si="71"/>
        <v>296553506.13583058</v>
      </c>
      <c r="J45" s="26">
        <f t="shared" ca="1" si="6"/>
        <v>296553506.13583058</v>
      </c>
      <c r="K45" s="25">
        <f t="shared" ca="1" si="72"/>
        <v>0</v>
      </c>
      <c r="L45" s="25">
        <f t="shared" ca="1" si="73"/>
        <v>0</v>
      </c>
      <c r="M45" s="25">
        <f t="shared" ca="1" si="74"/>
        <v>734712688.60758877</v>
      </c>
      <c r="N45" s="26">
        <f t="shared" ca="1" si="7"/>
        <v>734712688.60758877</v>
      </c>
      <c r="O45" s="25">
        <f t="shared" ca="1" si="75"/>
        <v>0</v>
      </c>
      <c r="P45" s="25">
        <f t="shared" ca="1" si="76"/>
        <v>0</v>
      </c>
      <c r="Q45" s="25">
        <f t="shared" ca="1" si="77"/>
        <v>449174348.35623574</v>
      </c>
      <c r="R45" s="26">
        <f t="shared" ca="1" si="8"/>
        <v>449174348.35623574</v>
      </c>
      <c r="S45" s="25">
        <f t="shared" ca="1" si="78"/>
        <v>0</v>
      </c>
      <c r="T45" s="25">
        <f t="shared" ca="1" si="79"/>
        <v>776.58</v>
      </c>
      <c r="U45" s="25">
        <f t="shared" ca="1" si="80"/>
        <v>7081894.7391999997</v>
      </c>
      <c r="V45" s="26">
        <f t="shared" ca="1" si="9"/>
        <v>7082671.3191999998</v>
      </c>
      <c r="X45" s="27">
        <f t="shared" ca="1" si="10"/>
        <v>7.469087139737676E-5</v>
      </c>
      <c r="Y45" s="27">
        <f t="shared" ca="1" si="10"/>
        <v>0</v>
      </c>
      <c r="Z45" s="27">
        <f t="shared" ca="1" si="10"/>
        <v>0.99992530912860267</v>
      </c>
      <c r="AA45" s="27">
        <f t="shared" ca="1" si="11"/>
        <v>0</v>
      </c>
      <c r="AB45" s="27">
        <f t="shared" ca="1" si="11"/>
        <v>0</v>
      </c>
      <c r="AC45" s="27">
        <f t="shared" ca="1" si="11"/>
        <v>1</v>
      </c>
      <c r="AD45" s="27">
        <f t="shared" ca="1" si="12"/>
        <v>0</v>
      </c>
      <c r="AE45" s="27">
        <f t="shared" ca="1" si="12"/>
        <v>0</v>
      </c>
      <c r="AF45" s="27">
        <f t="shared" ca="1" si="12"/>
        <v>1</v>
      </c>
      <c r="AG45" s="27">
        <f t="shared" ca="1" si="13"/>
        <v>0</v>
      </c>
      <c r="AH45" s="27">
        <f t="shared" ca="1" si="13"/>
        <v>0</v>
      </c>
      <c r="AI45" s="27">
        <f t="shared" ca="1" si="13"/>
        <v>1</v>
      </c>
      <c r="AJ45" s="27">
        <f t="shared" ca="1" si="14"/>
        <v>0</v>
      </c>
      <c r="AK45" s="27">
        <f t="shared" ca="1" si="14"/>
        <v>1.0964507104753184E-4</v>
      </c>
      <c r="AL45" s="27">
        <f t="shared" ca="1" si="14"/>
        <v>0.99989035492895251</v>
      </c>
    </row>
    <row r="46" spans="1:38" ht="12.75" customHeight="1" x14ac:dyDescent="0.3">
      <c r="A46" s="39" t="s">
        <v>52</v>
      </c>
      <c r="B46" s="24">
        <v>742</v>
      </c>
      <c r="C46" s="25">
        <f t="shared" ca="1" si="66"/>
        <v>0</v>
      </c>
      <c r="D46" s="25">
        <f t="shared" ca="1" si="67"/>
        <v>0</v>
      </c>
      <c r="E46" s="25">
        <f t="shared" ca="1" si="68"/>
        <v>35400432.784681991</v>
      </c>
      <c r="F46" s="26">
        <f t="shared" ca="1" si="5"/>
        <v>35400432.784681991</v>
      </c>
      <c r="G46" s="25">
        <f t="shared" ca="1" si="69"/>
        <v>0</v>
      </c>
      <c r="H46" s="25">
        <f t="shared" ca="1" si="70"/>
        <v>0</v>
      </c>
      <c r="I46" s="25">
        <f t="shared" ca="1" si="71"/>
        <v>121458510.08392194</v>
      </c>
      <c r="J46" s="26">
        <f t="shared" ca="1" si="6"/>
        <v>121458510.08392194</v>
      </c>
      <c r="K46" s="25">
        <f t="shared" ca="1" si="72"/>
        <v>0</v>
      </c>
      <c r="L46" s="25">
        <f t="shared" ca="1" si="73"/>
        <v>0</v>
      </c>
      <c r="M46" s="25">
        <f t="shared" ca="1" si="74"/>
        <v>46699081.587663487</v>
      </c>
      <c r="N46" s="26">
        <f t="shared" ca="1" si="7"/>
        <v>46699081.587663487</v>
      </c>
      <c r="O46" s="25">
        <f t="shared" ca="1" si="75"/>
        <v>0</v>
      </c>
      <c r="P46" s="25">
        <f t="shared" ca="1" si="76"/>
        <v>0</v>
      </c>
      <c r="Q46" s="25">
        <f t="shared" ca="1" si="77"/>
        <v>308988681.46516907</v>
      </c>
      <c r="R46" s="26">
        <f t="shared" ca="1" si="8"/>
        <v>308988681.46516907</v>
      </c>
      <c r="S46" s="25">
        <f t="shared" ca="1" si="78"/>
        <v>0</v>
      </c>
      <c r="T46" s="25">
        <f t="shared" ca="1" si="79"/>
        <v>0</v>
      </c>
      <c r="U46" s="25">
        <f t="shared" ca="1" si="80"/>
        <v>6930129.2799999984</v>
      </c>
      <c r="V46" s="26">
        <f t="shared" ca="1" si="9"/>
        <v>6930129.2799999984</v>
      </c>
      <c r="X46" s="27">
        <f t="shared" ca="1" si="10"/>
        <v>0</v>
      </c>
      <c r="Y46" s="27">
        <f t="shared" ca="1" si="10"/>
        <v>0</v>
      </c>
      <c r="Z46" s="27">
        <f t="shared" ca="1" si="10"/>
        <v>1</v>
      </c>
      <c r="AA46" s="27">
        <f t="shared" ca="1" si="11"/>
        <v>0</v>
      </c>
      <c r="AB46" s="27">
        <f t="shared" ca="1" si="11"/>
        <v>0</v>
      </c>
      <c r="AC46" s="27">
        <f t="shared" ca="1" si="11"/>
        <v>1</v>
      </c>
      <c r="AD46" s="27">
        <f t="shared" ca="1" si="12"/>
        <v>0</v>
      </c>
      <c r="AE46" s="27">
        <f t="shared" ca="1" si="12"/>
        <v>0</v>
      </c>
      <c r="AF46" s="27">
        <f t="shared" ca="1" si="12"/>
        <v>1</v>
      </c>
      <c r="AG46" s="27">
        <f t="shared" ca="1" si="13"/>
        <v>0</v>
      </c>
      <c r="AH46" s="27">
        <f t="shared" ca="1" si="13"/>
        <v>0</v>
      </c>
      <c r="AI46" s="27">
        <f t="shared" ca="1" si="13"/>
        <v>1</v>
      </c>
      <c r="AJ46" s="27">
        <f t="shared" ca="1" si="14"/>
        <v>0</v>
      </c>
      <c r="AK46" s="27">
        <f t="shared" ca="1" si="14"/>
        <v>0</v>
      </c>
      <c r="AL46" s="27">
        <f t="shared" ca="1" si="14"/>
        <v>1</v>
      </c>
    </row>
    <row r="47" spans="1:38" ht="12.75" customHeight="1" x14ac:dyDescent="0.3">
      <c r="A47" s="39" t="s">
        <v>53</v>
      </c>
      <c r="B47" s="24">
        <v>743</v>
      </c>
      <c r="C47" s="25">
        <f t="shared" ca="1" si="66"/>
        <v>0</v>
      </c>
      <c r="D47" s="25">
        <f t="shared" ca="1" si="67"/>
        <v>0</v>
      </c>
      <c r="E47" s="25">
        <f t="shared" ca="1" si="68"/>
        <v>0</v>
      </c>
      <c r="F47" s="26">
        <f t="shared" ca="1" si="5"/>
        <v>0</v>
      </c>
      <c r="G47" s="25">
        <f t="shared" ca="1" si="69"/>
        <v>0</v>
      </c>
      <c r="H47" s="25">
        <f t="shared" ca="1" si="70"/>
        <v>0</v>
      </c>
      <c r="I47" s="25">
        <f t="shared" ca="1" si="71"/>
        <v>0</v>
      </c>
      <c r="J47" s="26">
        <f t="shared" ca="1" si="6"/>
        <v>0</v>
      </c>
      <c r="K47" s="25">
        <f t="shared" ca="1" si="72"/>
        <v>0</v>
      </c>
      <c r="L47" s="25">
        <f t="shared" ca="1" si="73"/>
        <v>0</v>
      </c>
      <c r="M47" s="25">
        <f t="shared" ca="1" si="74"/>
        <v>0</v>
      </c>
      <c r="N47" s="26">
        <f t="shared" ca="1" si="7"/>
        <v>0</v>
      </c>
      <c r="O47" s="25">
        <f t="shared" ca="1" si="75"/>
        <v>0</v>
      </c>
      <c r="P47" s="25">
        <f t="shared" ca="1" si="76"/>
        <v>0</v>
      </c>
      <c r="Q47" s="25">
        <f t="shared" ca="1" si="77"/>
        <v>0</v>
      </c>
      <c r="R47" s="26">
        <f t="shared" ca="1" si="8"/>
        <v>0</v>
      </c>
      <c r="S47" s="25">
        <f t="shared" ca="1" si="78"/>
        <v>0</v>
      </c>
      <c r="T47" s="25">
        <f t="shared" ca="1" si="79"/>
        <v>0</v>
      </c>
      <c r="U47" s="25">
        <f t="shared" ca="1" si="80"/>
        <v>0</v>
      </c>
      <c r="V47" s="26">
        <f t="shared" ca="1" si="9"/>
        <v>0</v>
      </c>
      <c r="X47" s="27">
        <f t="shared" ca="1" si="10"/>
        <v>0</v>
      </c>
      <c r="Y47" s="27">
        <f t="shared" ca="1" si="10"/>
        <v>0</v>
      </c>
      <c r="Z47" s="27">
        <f t="shared" ca="1" si="10"/>
        <v>0</v>
      </c>
      <c r="AA47" s="27">
        <f t="shared" ca="1" si="11"/>
        <v>0</v>
      </c>
      <c r="AB47" s="27">
        <f t="shared" ca="1" si="11"/>
        <v>0</v>
      </c>
      <c r="AC47" s="27">
        <f t="shared" ca="1" si="11"/>
        <v>0</v>
      </c>
      <c r="AD47" s="27">
        <f t="shared" ca="1" si="12"/>
        <v>0</v>
      </c>
      <c r="AE47" s="27">
        <f t="shared" ca="1" si="12"/>
        <v>0</v>
      </c>
      <c r="AF47" s="27">
        <f t="shared" ca="1" si="12"/>
        <v>0</v>
      </c>
      <c r="AG47" s="27">
        <f t="shared" ca="1" si="13"/>
        <v>0</v>
      </c>
      <c r="AH47" s="27">
        <f t="shared" ca="1" si="13"/>
        <v>0</v>
      </c>
      <c r="AI47" s="27">
        <f t="shared" ca="1" si="13"/>
        <v>0</v>
      </c>
      <c r="AJ47" s="27">
        <f t="shared" ca="1" si="14"/>
        <v>0</v>
      </c>
      <c r="AK47" s="27">
        <f t="shared" ca="1" si="14"/>
        <v>0</v>
      </c>
      <c r="AL47" s="27">
        <f t="shared" ca="1" si="14"/>
        <v>0</v>
      </c>
    </row>
    <row r="48" spans="1:38" ht="12.75" customHeight="1" x14ac:dyDescent="0.3">
      <c r="A48" s="39" t="s">
        <v>54</v>
      </c>
      <c r="B48" s="24">
        <v>744</v>
      </c>
      <c r="C48" s="25">
        <f t="shared" ca="1" si="66"/>
        <v>0</v>
      </c>
      <c r="D48" s="25">
        <f t="shared" ca="1" si="67"/>
        <v>0</v>
      </c>
      <c r="E48" s="25">
        <f t="shared" ca="1" si="68"/>
        <v>18293392.273542002</v>
      </c>
      <c r="F48" s="26">
        <f t="shared" ca="1" si="5"/>
        <v>18293392.273542002</v>
      </c>
      <c r="G48" s="25">
        <f t="shared" ca="1" si="69"/>
        <v>0</v>
      </c>
      <c r="H48" s="25">
        <f t="shared" ca="1" si="70"/>
        <v>0</v>
      </c>
      <c r="I48" s="25">
        <f t="shared" ca="1" si="71"/>
        <v>80571079.099309355</v>
      </c>
      <c r="J48" s="26">
        <f t="shared" ca="1" si="6"/>
        <v>80571079.099309355</v>
      </c>
      <c r="K48" s="25">
        <f t="shared" ca="1" si="72"/>
        <v>0</v>
      </c>
      <c r="L48" s="25">
        <f t="shared" ca="1" si="73"/>
        <v>0</v>
      </c>
      <c r="M48" s="25">
        <f t="shared" ca="1" si="74"/>
        <v>412458470.65771532</v>
      </c>
      <c r="N48" s="26">
        <f t="shared" ca="1" si="7"/>
        <v>412458470.65771532</v>
      </c>
      <c r="O48" s="25">
        <f t="shared" ca="1" si="75"/>
        <v>0</v>
      </c>
      <c r="P48" s="25">
        <f t="shared" ca="1" si="76"/>
        <v>0</v>
      </c>
      <c r="Q48" s="25">
        <f t="shared" ca="1" si="77"/>
        <v>161038935.57202831</v>
      </c>
      <c r="R48" s="26">
        <f t="shared" ca="1" si="8"/>
        <v>161038935.57202831</v>
      </c>
      <c r="S48" s="25">
        <f t="shared" ca="1" si="78"/>
        <v>0</v>
      </c>
      <c r="T48" s="25">
        <f t="shared" ca="1" si="79"/>
        <v>776.58</v>
      </c>
      <c r="U48" s="25">
        <f t="shared" ca="1" si="80"/>
        <v>3773744.2192000002</v>
      </c>
      <c r="V48" s="26">
        <f t="shared" ca="1" si="9"/>
        <v>3774520.7992000002</v>
      </c>
      <c r="X48" s="27">
        <f t="shared" ca="1" si="10"/>
        <v>0</v>
      </c>
      <c r="Y48" s="27">
        <f t="shared" ca="1" si="10"/>
        <v>0</v>
      </c>
      <c r="Z48" s="27">
        <f t="shared" ca="1" si="10"/>
        <v>1</v>
      </c>
      <c r="AA48" s="27">
        <f t="shared" ca="1" si="11"/>
        <v>0</v>
      </c>
      <c r="AB48" s="27">
        <f t="shared" ca="1" si="11"/>
        <v>0</v>
      </c>
      <c r="AC48" s="27">
        <f t="shared" ca="1" si="11"/>
        <v>1</v>
      </c>
      <c r="AD48" s="27">
        <f t="shared" ca="1" si="12"/>
        <v>0</v>
      </c>
      <c r="AE48" s="27">
        <f t="shared" ca="1" si="12"/>
        <v>0</v>
      </c>
      <c r="AF48" s="27">
        <f t="shared" ca="1" si="12"/>
        <v>1</v>
      </c>
      <c r="AG48" s="27">
        <f t="shared" ca="1" si="13"/>
        <v>0</v>
      </c>
      <c r="AH48" s="27">
        <f t="shared" ca="1" si="13"/>
        <v>0</v>
      </c>
      <c r="AI48" s="27">
        <f t="shared" ca="1" si="13"/>
        <v>1</v>
      </c>
      <c r="AJ48" s="27">
        <f t="shared" ca="1" si="14"/>
        <v>0</v>
      </c>
      <c r="AK48" s="27">
        <f t="shared" ca="1" si="14"/>
        <v>2.0574267339170421E-4</v>
      </c>
      <c r="AL48" s="27">
        <f t="shared" ca="1" si="14"/>
        <v>0.99979425732660832</v>
      </c>
    </row>
    <row r="49" spans="1:38" ht="12.75" customHeight="1" x14ac:dyDescent="0.3">
      <c r="A49" s="39" t="s">
        <v>55</v>
      </c>
      <c r="B49" s="24">
        <v>761</v>
      </c>
      <c r="C49" s="25">
        <f t="shared" ca="1" si="66"/>
        <v>0</v>
      </c>
      <c r="D49" s="25">
        <f t="shared" ca="1" si="67"/>
        <v>0</v>
      </c>
      <c r="E49" s="25">
        <f t="shared" ca="1" si="68"/>
        <v>0</v>
      </c>
      <c r="F49" s="26">
        <f t="shared" ca="1" si="5"/>
        <v>0</v>
      </c>
      <c r="G49" s="25">
        <f t="shared" ca="1" si="69"/>
        <v>0</v>
      </c>
      <c r="H49" s="25">
        <f t="shared" ca="1" si="70"/>
        <v>0</v>
      </c>
      <c r="I49" s="25">
        <f t="shared" ca="1" si="71"/>
        <v>0</v>
      </c>
      <c r="J49" s="26">
        <f t="shared" ca="1" si="6"/>
        <v>0</v>
      </c>
      <c r="K49" s="25">
        <f t="shared" ca="1" si="72"/>
        <v>0</v>
      </c>
      <c r="L49" s="25">
        <f t="shared" ca="1" si="73"/>
        <v>0</v>
      </c>
      <c r="M49" s="25">
        <f t="shared" ca="1" si="74"/>
        <v>0</v>
      </c>
      <c r="N49" s="26">
        <f t="shared" ca="1" si="7"/>
        <v>0</v>
      </c>
      <c r="O49" s="25">
        <f t="shared" ca="1" si="75"/>
        <v>0</v>
      </c>
      <c r="P49" s="25">
        <f t="shared" ca="1" si="76"/>
        <v>0</v>
      </c>
      <c r="Q49" s="25">
        <f t="shared" ca="1" si="77"/>
        <v>0</v>
      </c>
      <c r="R49" s="26">
        <f t="shared" ca="1" si="8"/>
        <v>0</v>
      </c>
      <c r="S49" s="25">
        <f t="shared" ca="1" si="78"/>
        <v>0</v>
      </c>
      <c r="T49" s="25">
        <f t="shared" ca="1" si="79"/>
        <v>0</v>
      </c>
      <c r="U49" s="25">
        <f t="shared" ca="1" si="80"/>
        <v>0</v>
      </c>
      <c r="V49" s="26">
        <f t="shared" ca="1" si="9"/>
        <v>0</v>
      </c>
      <c r="X49" s="27">
        <f t="shared" ca="1" si="10"/>
        <v>0</v>
      </c>
      <c r="Y49" s="27">
        <f t="shared" ca="1" si="10"/>
        <v>0</v>
      </c>
      <c r="Z49" s="27">
        <f t="shared" ca="1" si="10"/>
        <v>0</v>
      </c>
      <c r="AA49" s="27">
        <f t="shared" ca="1" si="11"/>
        <v>0</v>
      </c>
      <c r="AB49" s="27">
        <f t="shared" ca="1" si="11"/>
        <v>0</v>
      </c>
      <c r="AC49" s="27">
        <f t="shared" ca="1" si="11"/>
        <v>0</v>
      </c>
      <c r="AD49" s="27">
        <f t="shared" ca="1" si="12"/>
        <v>0</v>
      </c>
      <c r="AE49" s="27">
        <f t="shared" ca="1" si="12"/>
        <v>0</v>
      </c>
      <c r="AF49" s="27">
        <f t="shared" ca="1" si="12"/>
        <v>0</v>
      </c>
      <c r="AG49" s="27">
        <f t="shared" ca="1" si="13"/>
        <v>0</v>
      </c>
      <c r="AH49" s="27">
        <f t="shared" ca="1" si="13"/>
        <v>0</v>
      </c>
      <c r="AI49" s="27">
        <f t="shared" ca="1" si="13"/>
        <v>0</v>
      </c>
      <c r="AJ49" s="27">
        <f t="shared" ca="1" si="14"/>
        <v>0</v>
      </c>
      <c r="AK49" s="27">
        <f t="shared" ca="1" si="14"/>
        <v>0</v>
      </c>
      <c r="AL49" s="27">
        <f t="shared" ca="1" si="14"/>
        <v>0</v>
      </c>
    </row>
    <row r="50" spans="1:38" ht="12.75" customHeight="1" thickBot="1" x14ac:dyDescent="0.35">
      <c r="A50" s="69" t="s">
        <v>56</v>
      </c>
      <c r="B50" s="70"/>
      <c r="C50" s="21">
        <f ca="1">C39+SUM(C43:C49)</f>
        <v>8561171.0599543713</v>
      </c>
      <c r="D50" s="21">
        <f t="shared" ref="D50:E50" ca="1" si="81">D39+SUM(D43:D49)</f>
        <v>23337399.41977426</v>
      </c>
      <c r="E50" s="21">
        <f t="shared" ca="1" si="81"/>
        <v>9948512373.2968502</v>
      </c>
      <c r="F50" s="21">
        <f t="shared" ca="1" si="5"/>
        <v>9980410943.7765789</v>
      </c>
      <c r="G50" s="21">
        <f ca="1">G39+SUM(G43:G49)</f>
        <v>1246993.29</v>
      </c>
      <c r="H50" s="21">
        <f t="shared" ref="H50:I50" ca="1" si="82">H39+SUM(H43:H49)</f>
        <v>69730199.63998881</v>
      </c>
      <c r="I50" s="21">
        <f t="shared" ca="1" si="82"/>
        <v>39124733564.112869</v>
      </c>
      <c r="J50" s="21">
        <f t="shared" ca="1" si="6"/>
        <v>39195710757.042854</v>
      </c>
      <c r="K50" s="21">
        <f ca="1">K39+SUM(K43:K49)</f>
        <v>124701820.27000001</v>
      </c>
      <c r="L50" s="21">
        <f t="shared" ref="L50:M50" ca="1" si="83">L39+SUM(L43:L49)</f>
        <v>100365317.99994428</v>
      </c>
      <c r="M50" s="21">
        <f t="shared" ca="1" si="83"/>
        <v>23834812046.56572</v>
      </c>
      <c r="N50" s="21">
        <f t="shared" ca="1" si="7"/>
        <v>24059879184.835663</v>
      </c>
      <c r="O50" s="21">
        <f ca="1">O39+SUM(O43:O49)</f>
        <v>17680276.659969188</v>
      </c>
      <c r="P50" s="21">
        <f t="shared" ref="P50:Q50" ca="1" si="84">P39+SUM(P43:P49)</f>
        <v>47264129.879920706</v>
      </c>
      <c r="Q50" s="21">
        <f t="shared" ca="1" si="84"/>
        <v>22313958985.12582</v>
      </c>
      <c r="R50" s="21">
        <f t="shared" ca="1" si="8"/>
        <v>22378903391.66571</v>
      </c>
      <c r="S50" s="21">
        <f ca="1">S39+SUM(S43:S49)</f>
        <v>0</v>
      </c>
      <c r="T50" s="21">
        <f t="shared" ref="T50:U50" ca="1" si="85">T39+SUM(T43:T49)</f>
        <v>2871437.1300000004</v>
      </c>
      <c r="U50" s="21">
        <f t="shared" ca="1" si="85"/>
        <v>1660114916.317049</v>
      </c>
      <c r="V50" s="21">
        <f t="shared" ca="1" si="9"/>
        <v>1662986353.4470491</v>
      </c>
      <c r="X50" s="22">
        <f t="shared" ca="1" si="10"/>
        <v>8.577974502435499E-4</v>
      </c>
      <c r="Y50" s="22">
        <f t="shared" ca="1" si="10"/>
        <v>2.3383204911343468E-3</v>
      </c>
      <c r="Z50" s="22">
        <f t="shared" ca="1" si="10"/>
        <v>0.99680388205862214</v>
      </c>
      <c r="AA50" s="22">
        <f t="shared" ca="1" si="11"/>
        <v>3.1814534445607287E-5</v>
      </c>
      <c r="AB50" s="22">
        <f t="shared" ca="1" si="11"/>
        <v>1.7790262835700558E-3</v>
      </c>
      <c r="AC50" s="22">
        <f t="shared" ca="1" si="11"/>
        <v>0.99818915918198448</v>
      </c>
      <c r="AD50" s="22">
        <f t="shared" ca="1" si="12"/>
        <v>5.1829778242858523E-3</v>
      </c>
      <c r="AE50" s="22">
        <f t="shared" ca="1" si="12"/>
        <v>4.171480547716217E-3</v>
      </c>
      <c r="AF50" s="22">
        <f t="shared" ca="1" si="12"/>
        <v>0.99064554162799801</v>
      </c>
      <c r="AG50" s="22">
        <f t="shared" ca="1" si="13"/>
        <v>7.9004213703132696E-4</v>
      </c>
      <c r="AH50" s="22">
        <f t="shared" ca="1" si="13"/>
        <v>2.1119949021953721E-3</v>
      </c>
      <c r="AI50" s="22">
        <f t="shared" ca="1" si="13"/>
        <v>0.99709796296077324</v>
      </c>
      <c r="AJ50" s="22">
        <f t="shared" ca="1" si="14"/>
        <v>0</v>
      </c>
      <c r="AK50" s="36">
        <f t="shared" ca="1" si="14"/>
        <v>1.7266751011203829E-3</v>
      </c>
      <c r="AL50" s="36">
        <f t="shared" ca="1" si="14"/>
        <v>0.99827332489887954</v>
      </c>
    </row>
    <row r="51" spans="1:38" ht="12.75" customHeight="1" x14ac:dyDescent="0.3">
      <c r="A51" s="10" t="s">
        <v>57</v>
      </c>
      <c r="B51" s="11">
        <v>723</v>
      </c>
      <c r="C51" s="12">
        <f t="shared" ref="C51:C68" ca="1" si="86">IFERROR(INDIRECT("'"&amp;$C$5&amp;"'!"&amp;ADDRESS(MATCH(IF($C$4="Tüm Şirketler",9003,IF($C$4="Hayatdışı Sigorta Şirketleri",9000,9001)),INDIRECT("'"&amp;$C$5&amp;"'!$B$1:$B$1095"),0),MATCH($B51,INDIRECT("'"&amp;$C$5&amp;"'!5:5"),0))),0)</f>
        <v>71938.809982899911</v>
      </c>
      <c r="D51" s="12">
        <f t="shared" ref="D51:D68" ca="1" si="87">IFERROR(INDIRECT("'"&amp;$C$5&amp;"'!"&amp;ADDRESS(MATCH(IF($C$4="Tüm Şirketler",9003,IF($C$4="Hayatdışı Sigorta Şirketleri",9000,9001)),INDIRECT("'"&amp;$C$5&amp;"'!$B$1:$B$1095"),0),MATCH($B51,INDIRECT("'"&amp;$C$5&amp;"'!5:5"),0)+1)),0)</f>
        <v>38376.319969199998</v>
      </c>
      <c r="E51" s="12">
        <f t="shared" ref="E51:E68" ca="1" si="88">IFERROR(INDIRECT("'"&amp;$C$5&amp;"'!"&amp;ADDRESS(MATCH(IF($C$4="Tüm Şirketler",9003,IF($C$4="Hayatdışı Sigorta Şirketleri",9000,9001)),INDIRECT("'"&amp;$C$5&amp;"'!$B$1:$B$1095"),0),MATCH($B51,INDIRECT("'"&amp;$C$5&amp;"'!5:5"),0)+2)),0)</f>
        <v>12008611.577891842</v>
      </c>
      <c r="F51" s="13">
        <f t="shared" ca="1" si="5"/>
        <v>12118926.707843941</v>
      </c>
      <c r="G51" s="12">
        <f t="shared" ref="G51:G68" ca="1" si="89">IFERROR(INDIRECT("'"&amp;$G$5&amp;"'!"&amp;ADDRESS(MATCH(IF($C$4="Tüm Şirketler",9003,IF($C$4="Hayatdışı Sigorta Şirketleri",9000,9001)),INDIRECT("'"&amp;$G$5&amp;"'!$B$1:$B$1095"),0),MATCH($B51,INDIRECT("'"&amp;$G$5&amp;"'!5:5"),0))),0)</f>
        <v>5520.56</v>
      </c>
      <c r="H51" s="12">
        <f t="shared" ref="H51:H68" ca="1" si="90">IFERROR(INDIRECT("'"&amp;$G$5&amp;"'!"&amp;ADDRESS(MATCH(IF($C$4="Tüm Şirketler",9003,IF($C$4="Hayatdışı Sigorta Şirketleri",9000,9001)),INDIRECT("'"&amp;$G$5&amp;"'!$B$1:$B$1095"),0),MATCH($B51,INDIRECT("'"&amp;$G$5&amp;"'!5:5"),0)+1)),0)</f>
        <v>27569.419997500001</v>
      </c>
      <c r="I51" s="12">
        <f t="shared" ref="I51:I68" ca="1" si="91">IFERROR(INDIRECT("'"&amp;$G$5&amp;"'!"&amp;ADDRESS(MATCH(IF($C$4="Tüm Şirketler",9003,IF($C$4="Hayatdışı Sigorta Şirketleri",9000,9001)),INDIRECT("'"&amp;$G$5&amp;"'!$B$1:$B$1095"),0),MATCH($B51,INDIRECT("'"&amp;$G$5&amp;"'!5:5"),0)+2)),0)</f>
        <v>157134978.62821254</v>
      </c>
      <c r="J51" s="13">
        <f t="shared" ca="1" si="6"/>
        <v>157168068.60821003</v>
      </c>
      <c r="K51" s="12">
        <f t="shared" ref="K51:K68" ca="1" si="92">IFERROR(INDIRECT("'"&amp;$K$5&amp;"'!"&amp;ADDRESS(MATCH(IF($C$4="Tüm Şirketler",9003,IF($C$4="Hayatdışı Sigorta Şirketleri",9000,9001)),INDIRECT("'"&amp;$K$5&amp;"'!$B$1:$B$1095"),0),MATCH($B51,INDIRECT("'"&amp;$K$5&amp;"'!5:5"),0))),0)</f>
        <v>557002.32000000007</v>
      </c>
      <c r="L51" s="12">
        <f t="shared" ref="L51:L68" ca="1" si="93">IFERROR(INDIRECT("'"&amp;$K$5&amp;"'!"&amp;ADDRESS(MATCH(IF($C$4="Tüm Şirketler",9003,IF($C$4="Hayatdışı Sigorta Şirketleri",9000,9001)),INDIRECT("'"&amp;$K$5&amp;"'!$B$1:$B$1095"),0),MATCH($B51,INDIRECT("'"&amp;$K$5&amp;"'!5:5"),0)+1)),0)</f>
        <v>1198387.5799988001</v>
      </c>
      <c r="M51" s="12">
        <f t="shared" ref="M51:M68" ca="1" si="94">IFERROR(INDIRECT("'"&amp;$K$5&amp;"'!"&amp;ADDRESS(MATCH(IF($C$4="Tüm Şirketler",9003,IF($C$4="Hayatdışı Sigorta Şirketleri",9000,9001)),INDIRECT("'"&amp;$K$5&amp;"'!$B$1:$B$1095"),0),MATCH($B51,INDIRECT("'"&amp;$K$5&amp;"'!5:5"),0)+2)),0)</f>
        <v>185683737.23759562</v>
      </c>
      <c r="N51" s="13">
        <f t="shared" ca="1" si="7"/>
        <v>187439127.13759443</v>
      </c>
      <c r="O51" s="12">
        <f t="shared" ref="O51:O68" ca="1" si="95">IFERROR(INDIRECT("'"&amp;$O$5&amp;"'!"&amp;ADDRESS(MATCH(IF($C$4="Tüm Şirketler",9003,IF($C$4="Hayatdışı Sigorta Şirketleri",9000,9001)),INDIRECT("'"&amp;$O$5&amp;"'!$B$1:$B$1095"),0),MATCH($B51,INDIRECT("'"&amp;$O$5&amp;"'!5:5"),0))),0)</f>
        <v>76153.739984600004</v>
      </c>
      <c r="P51" s="12">
        <f t="shared" ref="P51:P68" ca="1" si="96">IFERROR(INDIRECT("'"&amp;$O$5&amp;"'!"&amp;ADDRESS(MATCH(IF($C$4="Tüm Şirketler",9003,IF($C$4="Hayatdışı Sigorta Şirketleri",9000,9001)),INDIRECT("'"&amp;$O$5&amp;"'!$B$1:$B$1095"),0),MATCH($B51,INDIRECT("'"&amp;$O$5&amp;"'!5:5"),0)+1)),0)</f>
        <v>85640.859999800014</v>
      </c>
      <c r="Q51" s="12">
        <f t="shared" ref="Q51:Q68" ca="1" si="97">IFERROR(INDIRECT("'"&amp;$O$5&amp;"'!"&amp;ADDRESS(MATCH(IF($C$4="Tüm Şirketler",9003,IF($C$4="Hayatdışı Sigorta Şirketleri",9000,9001)),INDIRECT("'"&amp;$O$5&amp;"'!$B$1:$B$1095"),0),MATCH($B51,INDIRECT("'"&amp;$O$5&amp;"'!5:5"),0)+2)),0)</f>
        <v>27363176.492802415</v>
      </c>
      <c r="R51" s="13">
        <f t="shared" ca="1" si="8"/>
        <v>27524971.092786815</v>
      </c>
      <c r="S51" s="12">
        <f t="shared" ref="S51:S68" ca="1" si="98">IFERROR(INDIRECT("'"&amp;$S$5&amp;"'!"&amp;ADDRESS(MATCH(IF($C$4="Tüm Şirketler",9003,IF($C$4="Hayatdışı Sigorta Şirketleri",9000,9001)),INDIRECT("'"&amp;$S$5&amp;"'!$B$1:$B$1095"),0),MATCH($B51,INDIRECT("'"&amp;$S$5&amp;"'!5:5"),0))),0)</f>
        <v>0</v>
      </c>
      <c r="T51" s="12">
        <f t="shared" ref="T51:T68" ca="1" si="99">IFERROR(INDIRECT("'"&amp;$S$5&amp;"'!"&amp;ADDRESS(MATCH(IF($C$4="Tüm Şirketler",9003,IF($C$4="Hayatdışı Sigorta Şirketleri",9000,9001)),INDIRECT("'"&amp;$S$5&amp;"'!$B$1:$B$1095"),0),MATCH($B51,INDIRECT("'"&amp;$S$5&amp;"'!5:5"),0)+1)),0)</f>
        <v>258.10000000000002</v>
      </c>
      <c r="U51" s="12">
        <f t="shared" ref="U51:U68" ca="1" si="100">IFERROR(INDIRECT("'"&amp;$S$5&amp;"'!"&amp;ADDRESS(MATCH(IF($C$4="Tüm Şirketler",9003,IF($C$4="Hayatdışı Sigorta Şirketleri",9000,9001)),INDIRECT("'"&amp;$S$5&amp;"'!$B$1:$B$1095"),0),MATCH($B51,INDIRECT("'"&amp;$S$5&amp;"'!5:5"),0)+2)),0)</f>
        <v>1168396.144000002</v>
      </c>
      <c r="V51" s="13">
        <f t="shared" ca="1" si="9"/>
        <v>1168654.244000002</v>
      </c>
      <c r="X51" s="14">
        <f t="shared" ca="1" si="10"/>
        <v>5.9360710496200722E-3</v>
      </c>
      <c r="Y51" s="14">
        <f t="shared" ca="1" si="10"/>
        <v>3.1666434573253944E-3</v>
      </c>
      <c r="Z51" s="14">
        <f t="shared" ca="1" si="10"/>
        <v>0.99089728549305456</v>
      </c>
      <c r="AA51" s="14">
        <f t="shared" ca="1" si="11"/>
        <v>3.5125200995895051E-5</v>
      </c>
      <c r="AB51" s="14">
        <f t="shared" ca="1" si="11"/>
        <v>1.7541362085593415E-4</v>
      </c>
      <c r="AC51" s="14">
        <f t="shared" ca="1" si="11"/>
        <v>0.99978946117814826</v>
      </c>
      <c r="AD51" s="14">
        <f t="shared" ca="1" si="12"/>
        <v>2.9716437998087691E-3</v>
      </c>
      <c r="AE51" s="14">
        <f t="shared" ca="1" si="12"/>
        <v>6.393476102345981E-3</v>
      </c>
      <c r="AF51" s="14">
        <f t="shared" ca="1" si="12"/>
        <v>0.99063488009784517</v>
      </c>
      <c r="AG51" s="14">
        <f t="shared" ca="1" si="13"/>
        <v>2.766714621711513E-3</v>
      </c>
      <c r="AH51" s="14">
        <f t="shared" ca="1" si="13"/>
        <v>3.1113878271153946E-3</v>
      </c>
      <c r="AI51" s="14">
        <f t="shared" ca="1" si="13"/>
        <v>0.99412189755117308</v>
      </c>
      <c r="AJ51" s="14">
        <f t="shared" ca="1" si="14"/>
        <v>0</v>
      </c>
      <c r="AK51" s="14">
        <f t="shared" ca="1" si="14"/>
        <v>2.2085231908848445E-4</v>
      </c>
      <c r="AL51" s="14">
        <f t="shared" ca="1" si="14"/>
        <v>0.99977914768091147</v>
      </c>
    </row>
    <row r="52" spans="1:38" ht="12.75" customHeight="1" x14ac:dyDescent="0.3">
      <c r="A52" s="39" t="s">
        <v>58</v>
      </c>
      <c r="B52" s="24">
        <v>724</v>
      </c>
      <c r="C52" s="25">
        <f t="shared" ca="1" si="86"/>
        <v>164499.83996959901</v>
      </c>
      <c r="D52" s="25">
        <f t="shared" ca="1" si="87"/>
        <v>310061.51995759993</v>
      </c>
      <c r="E52" s="25">
        <f t="shared" ca="1" si="88"/>
        <v>35214999.754114635</v>
      </c>
      <c r="F52" s="26">
        <f t="shared" ca="1" si="5"/>
        <v>35689561.114041835</v>
      </c>
      <c r="G52" s="25">
        <f t="shared" ca="1" si="89"/>
        <v>1613642.19</v>
      </c>
      <c r="H52" s="25">
        <f t="shared" ca="1" si="90"/>
        <v>43168.569995999998</v>
      </c>
      <c r="I52" s="25">
        <f t="shared" ca="1" si="91"/>
        <v>399845210.3874591</v>
      </c>
      <c r="J52" s="26">
        <f t="shared" ca="1" si="6"/>
        <v>401502021.1474551</v>
      </c>
      <c r="K52" s="25">
        <f t="shared" ca="1" si="92"/>
        <v>29677296.709999997</v>
      </c>
      <c r="L52" s="25">
        <f t="shared" ca="1" si="93"/>
        <v>22345928.7799953</v>
      </c>
      <c r="M52" s="25">
        <f t="shared" ca="1" si="94"/>
        <v>1431887442.2367821</v>
      </c>
      <c r="N52" s="26">
        <f t="shared" ca="1" si="7"/>
        <v>1483910667.7267773</v>
      </c>
      <c r="O52" s="25">
        <f t="shared" ca="1" si="95"/>
        <v>139101.58997910001</v>
      </c>
      <c r="P52" s="25">
        <f t="shared" ca="1" si="96"/>
        <v>328096.85999980004</v>
      </c>
      <c r="Q52" s="25">
        <f t="shared" ca="1" si="97"/>
        <v>205626774.19167387</v>
      </c>
      <c r="R52" s="26">
        <f t="shared" ca="1" si="8"/>
        <v>206093972.64165276</v>
      </c>
      <c r="S52" s="25">
        <f t="shared" ca="1" si="98"/>
        <v>0</v>
      </c>
      <c r="T52" s="25">
        <f t="shared" ca="1" si="99"/>
        <v>105.47</v>
      </c>
      <c r="U52" s="25">
        <f t="shared" ca="1" si="100"/>
        <v>8627577.5376000013</v>
      </c>
      <c r="V52" s="26">
        <f t="shared" ca="1" si="9"/>
        <v>8627683.007600002</v>
      </c>
      <c r="X52" s="27">
        <f t="shared" ca="1" si="10"/>
        <v>4.6091864073071372E-3</v>
      </c>
      <c r="Y52" s="27">
        <f t="shared" ca="1" si="10"/>
        <v>8.6877369818820268E-3</v>
      </c>
      <c r="Z52" s="27">
        <f t="shared" ca="1" si="10"/>
        <v>0.9867030766108108</v>
      </c>
      <c r="AA52" s="27">
        <f t="shared" ca="1" si="11"/>
        <v>4.0190138654554262E-3</v>
      </c>
      <c r="AB52" s="27">
        <f t="shared" ca="1" si="11"/>
        <v>1.075176903783156E-4</v>
      </c>
      <c r="AC52" s="27">
        <f t="shared" ca="1" si="11"/>
        <v>0.99587346844416624</v>
      </c>
      <c r="AD52" s="27">
        <f t="shared" ca="1" si="12"/>
        <v>1.9999382277818008E-2</v>
      </c>
      <c r="AE52" s="27">
        <f t="shared" ca="1" si="12"/>
        <v>1.5058809984988738E-2</v>
      </c>
      <c r="AF52" s="27">
        <f t="shared" ca="1" si="12"/>
        <v>0.96494180773719329</v>
      </c>
      <c r="AG52" s="27">
        <f t="shared" ca="1" si="13"/>
        <v>6.7494254293871958E-4</v>
      </c>
      <c r="AH52" s="27">
        <f t="shared" ca="1" si="13"/>
        <v>1.5919769792117143E-3</v>
      </c>
      <c r="AI52" s="27">
        <f t="shared" ca="1" si="13"/>
        <v>0.99773308047784959</v>
      </c>
      <c r="AJ52" s="27">
        <f t="shared" ca="1" si="14"/>
        <v>0</v>
      </c>
      <c r="AK52" s="27">
        <f t="shared" ca="1" si="14"/>
        <v>1.2224603048940601E-5</v>
      </c>
      <c r="AL52" s="27">
        <f t="shared" ca="1" si="14"/>
        <v>0.99998777539695094</v>
      </c>
    </row>
    <row r="53" spans="1:38" ht="12.75" customHeight="1" x14ac:dyDescent="0.3">
      <c r="A53" s="39" t="s">
        <v>59</v>
      </c>
      <c r="B53" s="24">
        <v>765</v>
      </c>
      <c r="C53" s="25">
        <f t="shared" ca="1" si="86"/>
        <v>18157.1799966</v>
      </c>
      <c r="D53" s="25">
        <f t="shared" ca="1" si="87"/>
        <v>33131055.639998931</v>
      </c>
      <c r="E53" s="25">
        <f t="shared" ca="1" si="88"/>
        <v>2123029223.5167539</v>
      </c>
      <c r="F53" s="26">
        <f t="shared" ca="1" si="5"/>
        <v>2156178436.3367496</v>
      </c>
      <c r="G53" s="25">
        <f t="shared" ca="1" si="89"/>
        <v>887.95</v>
      </c>
      <c r="H53" s="25">
        <f t="shared" ca="1" si="90"/>
        <v>11452.4299983</v>
      </c>
      <c r="I53" s="25">
        <f t="shared" ca="1" si="91"/>
        <v>4358265559.6790981</v>
      </c>
      <c r="J53" s="26">
        <f t="shared" ca="1" si="6"/>
        <v>4358277900.0590963</v>
      </c>
      <c r="K53" s="25">
        <f t="shared" ca="1" si="92"/>
        <v>9163.4599999999991</v>
      </c>
      <c r="L53" s="25">
        <f t="shared" ca="1" si="93"/>
        <v>26875.659996300001</v>
      </c>
      <c r="M53" s="25">
        <f t="shared" ca="1" si="94"/>
        <v>1260244698.8731132</v>
      </c>
      <c r="N53" s="26">
        <f t="shared" ca="1" si="7"/>
        <v>1260280737.9931095</v>
      </c>
      <c r="O53" s="25">
        <f t="shared" ca="1" si="95"/>
        <v>382331.48999869998</v>
      </c>
      <c r="P53" s="25">
        <f t="shared" ca="1" si="96"/>
        <v>12245.55</v>
      </c>
      <c r="Q53" s="25">
        <f t="shared" ca="1" si="97"/>
        <v>2035804429.3349307</v>
      </c>
      <c r="R53" s="26">
        <f t="shared" ca="1" si="8"/>
        <v>2036199006.3749294</v>
      </c>
      <c r="S53" s="25">
        <f t="shared" ca="1" si="98"/>
        <v>0</v>
      </c>
      <c r="T53" s="25">
        <f t="shared" ca="1" si="99"/>
        <v>0</v>
      </c>
      <c r="U53" s="25">
        <f t="shared" ca="1" si="100"/>
        <v>31469083.659999955</v>
      </c>
      <c r="V53" s="26">
        <f t="shared" ca="1" si="9"/>
        <v>31469083.659999955</v>
      </c>
      <c r="X53" s="27">
        <f t="shared" ca="1" si="10"/>
        <v>8.4210006419729499E-6</v>
      </c>
      <c r="Y53" s="27">
        <f t="shared" ca="1" si="10"/>
        <v>1.5365637222625744E-2</v>
      </c>
      <c r="Z53" s="27">
        <f t="shared" ca="1" si="10"/>
        <v>0.98462594177673224</v>
      </c>
      <c r="AA53" s="27">
        <f t="shared" ca="1" si="11"/>
        <v>2.0373872900302199E-7</v>
      </c>
      <c r="AB53" s="27">
        <f t="shared" ca="1" si="11"/>
        <v>2.6277420258457384E-6</v>
      </c>
      <c r="AC53" s="27">
        <f t="shared" ca="1" si="11"/>
        <v>0.99999716851924514</v>
      </c>
      <c r="AD53" s="27">
        <f t="shared" ca="1" si="12"/>
        <v>7.2709672724126806E-6</v>
      </c>
      <c r="AE53" s="27">
        <f t="shared" ca="1" si="12"/>
        <v>2.1325137476192183E-5</v>
      </c>
      <c r="AF53" s="27">
        <f t="shared" ca="1" si="12"/>
        <v>0.99997140389525141</v>
      </c>
      <c r="AG53" s="27">
        <f t="shared" ca="1" si="13"/>
        <v>1.8776725104063848E-4</v>
      </c>
      <c r="AH53" s="27">
        <f t="shared" ca="1" si="13"/>
        <v>6.013925928488152E-6</v>
      </c>
      <c r="AI53" s="27">
        <f t="shared" ca="1" si="13"/>
        <v>0.99980621882303089</v>
      </c>
      <c r="AJ53" s="27">
        <f t="shared" ca="1" si="14"/>
        <v>0</v>
      </c>
      <c r="AK53" s="27">
        <f t="shared" ca="1" si="14"/>
        <v>0</v>
      </c>
      <c r="AL53" s="27">
        <f t="shared" ca="1" si="14"/>
        <v>1</v>
      </c>
    </row>
    <row r="54" spans="1:38" ht="12.75" customHeight="1" x14ac:dyDescent="0.3">
      <c r="A54" s="39" t="s">
        <v>60</v>
      </c>
      <c r="B54" s="24">
        <v>766</v>
      </c>
      <c r="C54" s="25">
        <f t="shared" ca="1" si="86"/>
        <v>0</v>
      </c>
      <c r="D54" s="25">
        <f t="shared" ca="1" si="87"/>
        <v>0</v>
      </c>
      <c r="E54" s="25">
        <f t="shared" ca="1" si="88"/>
        <v>117935530.70487882</v>
      </c>
      <c r="F54" s="26">
        <f t="shared" ca="1" si="5"/>
        <v>117935530.70487882</v>
      </c>
      <c r="G54" s="25">
        <f t="shared" ca="1" si="89"/>
        <v>0</v>
      </c>
      <c r="H54" s="25">
        <f t="shared" ca="1" si="90"/>
        <v>19377.949999999997</v>
      </c>
      <c r="I54" s="25">
        <f t="shared" ca="1" si="91"/>
        <v>487162833.11968076</v>
      </c>
      <c r="J54" s="26">
        <f t="shared" ca="1" si="6"/>
        <v>487182211.06968075</v>
      </c>
      <c r="K54" s="25">
        <f t="shared" ca="1" si="92"/>
        <v>0</v>
      </c>
      <c r="L54" s="25">
        <f t="shared" ca="1" si="93"/>
        <v>0</v>
      </c>
      <c r="M54" s="25">
        <f t="shared" ca="1" si="94"/>
        <v>44573290.100387</v>
      </c>
      <c r="N54" s="26">
        <f t="shared" ca="1" si="7"/>
        <v>44573290.100387</v>
      </c>
      <c r="O54" s="25">
        <f t="shared" ca="1" si="95"/>
        <v>0</v>
      </c>
      <c r="P54" s="25">
        <f t="shared" ca="1" si="96"/>
        <v>3381963.54</v>
      </c>
      <c r="Q54" s="25">
        <f t="shared" ca="1" si="97"/>
        <v>289268296.91045243</v>
      </c>
      <c r="R54" s="26">
        <f t="shared" ca="1" si="8"/>
        <v>292650260.45045245</v>
      </c>
      <c r="S54" s="25">
        <f t="shared" ca="1" si="98"/>
        <v>0</v>
      </c>
      <c r="T54" s="25">
        <f t="shared" ca="1" si="99"/>
        <v>0</v>
      </c>
      <c r="U54" s="25">
        <f t="shared" ca="1" si="100"/>
        <v>5475495.9300000006</v>
      </c>
      <c r="V54" s="26">
        <f t="shared" ca="1" si="9"/>
        <v>5475495.9300000006</v>
      </c>
      <c r="X54" s="27">
        <f t="shared" ca="1" si="10"/>
        <v>0</v>
      </c>
      <c r="Y54" s="27">
        <f t="shared" ca="1" si="10"/>
        <v>0</v>
      </c>
      <c r="Z54" s="27">
        <f t="shared" ca="1" si="10"/>
        <v>1</v>
      </c>
      <c r="AA54" s="27">
        <f t="shared" ca="1" si="11"/>
        <v>0</v>
      </c>
      <c r="AB54" s="27">
        <f t="shared" ca="1" si="11"/>
        <v>3.9775569714363824E-5</v>
      </c>
      <c r="AC54" s="27">
        <f t="shared" ca="1" si="11"/>
        <v>0.99996022443028565</v>
      </c>
      <c r="AD54" s="27">
        <f t="shared" ca="1" si="12"/>
        <v>0</v>
      </c>
      <c r="AE54" s="27">
        <f t="shared" ca="1" si="12"/>
        <v>0</v>
      </c>
      <c r="AF54" s="27">
        <f t="shared" ca="1" si="12"/>
        <v>1</v>
      </c>
      <c r="AG54" s="27">
        <f t="shared" ca="1" si="13"/>
        <v>0</v>
      </c>
      <c r="AH54" s="27">
        <f t="shared" ca="1" si="13"/>
        <v>1.155633189867804E-2</v>
      </c>
      <c r="AI54" s="27">
        <f t="shared" ca="1" si="13"/>
        <v>0.98844366810132189</v>
      </c>
      <c r="AJ54" s="27">
        <f t="shared" ca="1" si="14"/>
        <v>0</v>
      </c>
      <c r="AK54" s="27">
        <f t="shared" ca="1" si="14"/>
        <v>0</v>
      </c>
      <c r="AL54" s="27">
        <f t="shared" ca="1" si="14"/>
        <v>1</v>
      </c>
    </row>
    <row r="55" spans="1:38" ht="12.75" customHeight="1" x14ac:dyDescent="0.3">
      <c r="A55" s="39" t="s">
        <v>61</v>
      </c>
      <c r="B55" s="24">
        <v>767</v>
      </c>
      <c r="C55" s="25">
        <f t="shared" ca="1" si="86"/>
        <v>0</v>
      </c>
      <c r="D55" s="25">
        <f t="shared" ca="1" si="87"/>
        <v>0</v>
      </c>
      <c r="E55" s="25">
        <f t="shared" ca="1" si="88"/>
        <v>3994342156.7737288</v>
      </c>
      <c r="F55" s="26">
        <f t="shared" ca="1" si="5"/>
        <v>3994342156.7737288</v>
      </c>
      <c r="G55" s="25">
        <f t="shared" ca="1" si="89"/>
        <v>0</v>
      </c>
      <c r="H55" s="25">
        <f t="shared" ca="1" si="90"/>
        <v>0</v>
      </c>
      <c r="I55" s="25">
        <f t="shared" ca="1" si="91"/>
        <v>1969915147.5017431</v>
      </c>
      <c r="J55" s="26">
        <f t="shared" ca="1" si="6"/>
        <v>1969915147.5017431</v>
      </c>
      <c r="K55" s="25">
        <f t="shared" ca="1" si="92"/>
        <v>0</v>
      </c>
      <c r="L55" s="25">
        <f t="shared" ca="1" si="93"/>
        <v>0</v>
      </c>
      <c r="M55" s="25">
        <f t="shared" ca="1" si="94"/>
        <v>636935159.40032613</v>
      </c>
      <c r="N55" s="26">
        <f t="shared" ca="1" si="7"/>
        <v>636935159.40032613</v>
      </c>
      <c r="O55" s="25">
        <f t="shared" ca="1" si="95"/>
        <v>0</v>
      </c>
      <c r="P55" s="25">
        <f t="shared" ca="1" si="96"/>
        <v>1810663.46</v>
      </c>
      <c r="Q55" s="25">
        <f t="shared" ca="1" si="97"/>
        <v>1213781483.188976</v>
      </c>
      <c r="R55" s="26">
        <f t="shared" ca="1" si="8"/>
        <v>1215592146.6489761</v>
      </c>
      <c r="S55" s="25">
        <f t="shared" ca="1" si="98"/>
        <v>0</v>
      </c>
      <c r="T55" s="25">
        <f t="shared" ca="1" si="99"/>
        <v>0</v>
      </c>
      <c r="U55" s="25">
        <f t="shared" ca="1" si="100"/>
        <v>242568013.22000006</v>
      </c>
      <c r="V55" s="26">
        <f t="shared" ca="1" si="9"/>
        <v>242568013.22000006</v>
      </c>
      <c r="X55" s="27">
        <f t="shared" ca="1" si="10"/>
        <v>0</v>
      </c>
      <c r="Y55" s="27">
        <f t="shared" ca="1" si="10"/>
        <v>0</v>
      </c>
      <c r="Z55" s="27">
        <f t="shared" ca="1" si="10"/>
        <v>1</v>
      </c>
      <c r="AA55" s="27">
        <f t="shared" ca="1" si="11"/>
        <v>0</v>
      </c>
      <c r="AB55" s="27">
        <f t="shared" ca="1" si="11"/>
        <v>0</v>
      </c>
      <c r="AC55" s="27">
        <f t="shared" ca="1" si="11"/>
        <v>1</v>
      </c>
      <c r="AD55" s="27">
        <f t="shared" ca="1" si="12"/>
        <v>0</v>
      </c>
      <c r="AE55" s="27">
        <f t="shared" ca="1" si="12"/>
        <v>0</v>
      </c>
      <c r="AF55" s="27">
        <f t="shared" ca="1" si="12"/>
        <v>1</v>
      </c>
      <c r="AG55" s="27">
        <f t="shared" ca="1" si="13"/>
        <v>0</v>
      </c>
      <c r="AH55" s="27">
        <f t="shared" ca="1" si="13"/>
        <v>1.4895320482214841E-3</v>
      </c>
      <c r="AI55" s="27">
        <f t="shared" ca="1" si="13"/>
        <v>0.99851046795177845</v>
      </c>
      <c r="AJ55" s="27">
        <f t="shared" ca="1" si="14"/>
        <v>0</v>
      </c>
      <c r="AK55" s="27">
        <f t="shared" ca="1" si="14"/>
        <v>0</v>
      </c>
      <c r="AL55" s="27">
        <f t="shared" ca="1" si="14"/>
        <v>1</v>
      </c>
    </row>
    <row r="56" spans="1:38" ht="12.75" customHeight="1" x14ac:dyDescent="0.3">
      <c r="A56" s="39" t="s">
        <v>62</v>
      </c>
      <c r="B56" s="24">
        <v>768</v>
      </c>
      <c r="C56" s="25">
        <f t="shared" ca="1" si="86"/>
        <v>13801694.399992902</v>
      </c>
      <c r="D56" s="25">
        <f t="shared" ca="1" si="87"/>
        <v>3604202442.3950686</v>
      </c>
      <c r="E56" s="25">
        <f t="shared" ca="1" si="88"/>
        <v>1999595804.1822915</v>
      </c>
      <c r="F56" s="26">
        <f t="shared" ca="1" si="5"/>
        <v>5617599940.9773531</v>
      </c>
      <c r="G56" s="25">
        <f t="shared" ca="1" si="89"/>
        <v>-124191.64</v>
      </c>
      <c r="H56" s="25">
        <f t="shared" ca="1" si="90"/>
        <v>296405188.03999704</v>
      </c>
      <c r="I56" s="25">
        <f t="shared" ca="1" si="91"/>
        <v>1795266293.7815526</v>
      </c>
      <c r="J56" s="26">
        <f t="shared" ca="1" si="6"/>
        <v>2091547290.1815495</v>
      </c>
      <c r="K56" s="25">
        <f t="shared" ca="1" si="92"/>
        <v>316730.09999999998</v>
      </c>
      <c r="L56" s="25">
        <f t="shared" ca="1" si="93"/>
        <v>2026709.1999961999</v>
      </c>
      <c r="M56" s="25">
        <f t="shared" ca="1" si="94"/>
        <v>1430365303.0463955</v>
      </c>
      <c r="N56" s="26">
        <f t="shared" ca="1" si="7"/>
        <v>1432708742.3463917</v>
      </c>
      <c r="O56" s="25">
        <f t="shared" ca="1" si="95"/>
        <v>662417.11999700009</v>
      </c>
      <c r="P56" s="25">
        <f t="shared" ca="1" si="96"/>
        <v>167375.86000000002</v>
      </c>
      <c r="Q56" s="25">
        <f t="shared" ca="1" si="97"/>
        <v>572808683.09612203</v>
      </c>
      <c r="R56" s="26">
        <f t="shared" ca="1" si="8"/>
        <v>573638476.07611907</v>
      </c>
      <c r="S56" s="25">
        <f t="shared" ca="1" si="98"/>
        <v>0</v>
      </c>
      <c r="T56" s="25">
        <f t="shared" ca="1" si="99"/>
        <v>425.4</v>
      </c>
      <c r="U56" s="25">
        <f t="shared" ca="1" si="100"/>
        <v>13748348.00000003</v>
      </c>
      <c r="V56" s="26">
        <f t="shared" ca="1" si="9"/>
        <v>13748773.40000003</v>
      </c>
      <c r="X56" s="27">
        <f t="shared" ca="1" si="10"/>
        <v>2.4568667304549416E-3</v>
      </c>
      <c r="Y56" s="27">
        <f t="shared" ca="1" si="10"/>
        <v>0.64159115641260978</v>
      </c>
      <c r="Z56" s="27">
        <f t="shared" ca="1" si="10"/>
        <v>0.35595197685693525</v>
      </c>
      <c r="AA56" s="27">
        <f t="shared" ca="1" si="11"/>
        <v>-5.9377878082412361E-5</v>
      </c>
      <c r="AB56" s="27">
        <f t="shared" ca="1" si="11"/>
        <v>0.14171574768183637</v>
      </c>
      <c r="AC56" s="27">
        <f t="shared" ca="1" si="11"/>
        <v>0.85834363019624604</v>
      </c>
      <c r="AD56" s="27">
        <f t="shared" ca="1" si="12"/>
        <v>2.2107082244872831E-4</v>
      </c>
      <c r="AE56" s="27">
        <f t="shared" ca="1" si="12"/>
        <v>1.4145995903375275E-3</v>
      </c>
      <c r="AF56" s="27">
        <f t="shared" ca="1" si="12"/>
        <v>0.99836432958721377</v>
      </c>
      <c r="AG56" s="27">
        <f t="shared" ca="1" si="13"/>
        <v>1.1547641025200347E-3</v>
      </c>
      <c r="AH56" s="27">
        <f t="shared" ca="1" si="13"/>
        <v>2.9177934706351539E-4</v>
      </c>
      <c r="AI56" s="27">
        <f t="shared" ca="1" si="13"/>
        <v>0.99855345655041639</v>
      </c>
      <c r="AJ56" s="27">
        <f t="shared" ca="1" si="14"/>
        <v>0</v>
      </c>
      <c r="AK56" s="27">
        <f t="shared" ca="1" si="14"/>
        <v>3.094094197523097E-5</v>
      </c>
      <c r="AL56" s="27">
        <f t="shared" ca="1" si="14"/>
        <v>0.99996905905802469</v>
      </c>
    </row>
    <row r="57" spans="1:38" ht="12.75" customHeight="1" x14ac:dyDescent="0.3">
      <c r="A57" s="39" t="s">
        <v>63</v>
      </c>
      <c r="B57" s="24">
        <v>772</v>
      </c>
      <c r="C57" s="25">
        <f t="shared" ca="1" si="86"/>
        <v>0</v>
      </c>
      <c r="D57" s="25">
        <f t="shared" ca="1" si="87"/>
        <v>0</v>
      </c>
      <c r="E57" s="25">
        <f t="shared" ca="1" si="88"/>
        <v>0</v>
      </c>
      <c r="F57" s="26">
        <f t="shared" ca="1" si="5"/>
        <v>0</v>
      </c>
      <c r="G57" s="25">
        <f t="shared" ca="1" si="89"/>
        <v>0</v>
      </c>
      <c r="H57" s="25">
        <f t="shared" ca="1" si="90"/>
        <v>0</v>
      </c>
      <c r="I57" s="25">
        <f t="shared" ca="1" si="91"/>
        <v>0</v>
      </c>
      <c r="J57" s="26">
        <f t="shared" ca="1" si="6"/>
        <v>0</v>
      </c>
      <c r="K57" s="25">
        <f t="shared" ca="1" si="92"/>
        <v>0</v>
      </c>
      <c r="L57" s="25">
        <f t="shared" ca="1" si="93"/>
        <v>0</v>
      </c>
      <c r="M57" s="25">
        <f t="shared" ca="1" si="94"/>
        <v>0</v>
      </c>
      <c r="N57" s="26">
        <f t="shared" ca="1" si="7"/>
        <v>0</v>
      </c>
      <c r="O57" s="25">
        <f t="shared" ca="1" si="95"/>
        <v>0</v>
      </c>
      <c r="P57" s="25">
        <f t="shared" ca="1" si="96"/>
        <v>0</v>
      </c>
      <c r="Q57" s="25">
        <f t="shared" ca="1" si="97"/>
        <v>0</v>
      </c>
      <c r="R57" s="26">
        <f t="shared" ca="1" si="8"/>
        <v>0</v>
      </c>
      <c r="S57" s="25">
        <f t="shared" ca="1" si="98"/>
        <v>0</v>
      </c>
      <c r="T57" s="25">
        <f t="shared" ca="1" si="99"/>
        <v>0</v>
      </c>
      <c r="U57" s="25">
        <f t="shared" ca="1" si="100"/>
        <v>0</v>
      </c>
      <c r="V57" s="26">
        <f t="shared" ca="1" si="9"/>
        <v>0</v>
      </c>
      <c r="X57" s="27">
        <f t="shared" ca="1" si="10"/>
        <v>0</v>
      </c>
      <c r="Y57" s="27">
        <f t="shared" ca="1" si="10"/>
        <v>0</v>
      </c>
      <c r="Z57" s="27">
        <f t="shared" ca="1" si="10"/>
        <v>0</v>
      </c>
      <c r="AA57" s="27">
        <f t="shared" ca="1" si="11"/>
        <v>0</v>
      </c>
      <c r="AB57" s="27">
        <f t="shared" ca="1" si="11"/>
        <v>0</v>
      </c>
      <c r="AC57" s="27">
        <f t="shared" ca="1" si="11"/>
        <v>0</v>
      </c>
      <c r="AD57" s="27">
        <f t="shared" ca="1" si="12"/>
        <v>0</v>
      </c>
      <c r="AE57" s="27">
        <f t="shared" ca="1" si="12"/>
        <v>0</v>
      </c>
      <c r="AF57" s="27">
        <f t="shared" ca="1" si="12"/>
        <v>0</v>
      </c>
      <c r="AG57" s="27">
        <f t="shared" ca="1" si="13"/>
        <v>0</v>
      </c>
      <c r="AH57" s="27">
        <f t="shared" ca="1" si="13"/>
        <v>0</v>
      </c>
      <c r="AI57" s="27">
        <f t="shared" ca="1" si="13"/>
        <v>0</v>
      </c>
      <c r="AJ57" s="27">
        <f t="shared" ca="1" si="14"/>
        <v>0</v>
      </c>
      <c r="AK57" s="27">
        <f t="shared" ca="1" si="14"/>
        <v>0</v>
      </c>
      <c r="AL57" s="27">
        <f t="shared" ca="1" si="14"/>
        <v>0</v>
      </c>
    </row>
    <row r="58" spans="1:38" ht="12.75" customHeight="1" x14ac:dyDescent="0.3">
      <c r="A58" s="39" t="s">
        <v>64</v>
      </c>
      <c r="B58" s="24">
        <v>773</v>
      </c>
      <c r="C58" s="25">
        <f t="shared" ca="1" si="86"/>
        <v>0</v>
      </c>
      <c r="D58" s="25">
        <f t="shared" ca="1" si="87"/>
        <v>0</v>
      </c>
      <c r="E58" s="25">
        <f t="shared" ca="1" si="88"/>
        <v>23911235.975649979</v>
      </c>
      <c r="F58" s="26">
        <f t="shared" ca="1" si="5"/>
        <v>23911235.975649979</v>
      </c>
      <c r="G58" s="25">
        <f t="shared" ca="1" si="89"/>
        <v>0</v>
      </c>
      <c r="H58" s="25">
        <f t="shared" ca="1" si="90"/>
        <v>0</v>
      </c>
      <c r="I58" s="25">
        <f t="shared" ca="1" si="91"/>
        <v>1222091.1799999962</v>
      </c>
      <c r="J58" s="26">
        <f t="shared" ca="1" si="6"/>
        <v>1222091.1799999962</v>
      </c>
      <c r="K58" s="25">
        <f t="shared" ca="1" si="92"/>
        <v>0</v>
      </c>
      <c r="L58" s="25">
        <f t="shared" ca="1" si="93"/>
        <v>0</v>
      </c>
      <c r="M58" s="25">
        <f t="shared" ca="1" si="94"/>
        <v>91905202.25</v>
      </c>
      <c r="N58" s="26">
        <f t="shared" ca="1" si="7"/>
        <v>91905202.25</v>
      </c>
      <c r="O58" s="25">
        <f t="shared" ca="1" si="95"/>
        <v>0</v>
      </c>
      <c r="P58" s="25">
        <f t="shared" ca="1" si="96"/>
        <v>0</v>
      </c>
      <c r="Q58" s="25">
        <f t="shared" ca="1" si="97"/>
        <v>44106.649999999994</v>
      </c>
      <c r="R58" s="26">
        <f t="shared" ca="1" si="8"/>
        <v>44106.649999999994</v>
      </c>
      <c r="S58" s="25">
        <f t="shared" ca="1" si="98"/>
        <v>0</v>
      </c>
      <c r="T58" s="25">
        <f t="shared" ca="1" si="99"/>
        <v>0</v>
      </c>
      <c r="U58" s="25">
        <f t="shared" ca="1" si="100"/>
        <v>3703750.34</v>
      </c>
      <c r="V58" s="26">
        <f t="shared" ca="1" si="9"/>
        <v>3703750.34</v>
      </c>
      <c r="X58" s="27">
        <f t="shared" ca="1" si="10"/>
        <v>0</v>
      </c>
      <c r="Y58" s="27">
        <f t="shared" ca="1" si="10"/>
        <v>0</v>
      </c>
      <c r="Z58" s="27">
        <f t="shared" ca="1" si="10"/>
        <v>1</v>
      </c>
      <c r="AA58" s="27">
        <f t="shared" ca="1" si="11"/>
        <v>0</v>
      </c>
      <c r="AB58" s="27">
        <f t="shared" ca="1" si="11"/>
        <v>0</v>
      </c>
      <c r="AC58" s="27">
        <f t="shared" ca="1" si="11"/>
        <v>1</v>
      </c>
      <c r="AD58" s="27">
        <f t="shared" ca="1" si="12"/>
        <v>0</v>
      </c>
      <c r="AE58" s="27">
        <f t="shared" ca="1" si="12"/>
        <v>0</v>
      </c>
      <c r="AF58" s="27">
        <f t="shared" ca="1" si="12"/>
        <v>1</v>
      </c>
      <c r="AG58" s="27">
        <f t="shared" ca="1" si="13"/>
        <v>0</v>
      </c>
      <c r="AH58" s="27">
        <f t="shared" ca="1" si="13"/>
        <v>0</v>
      </c>
      <c r="AI58" s="27">
        <f t="shared" ca="1" si="13"/>
        <v>1</v>
      </c>
      <c r="AJ58" s="27">
        <f t="shared" ca="1" si="14"/>
        <v>0</v>
      </c>
      <c r="AK58" s="27">
        <f t="shared" ca="1" si="14"/>
        <v>0</v>
      </c>
      <c r="AL58" s="27">
        <f t="shared" ca="1" si="14"/>
        <v>1</v>
      </c>
    </row>
    <row r="59" spans="1:38" ht="12.75" customHeight="1" x14ac:dyDescent="0.3">
      <c r="A59" s="39" t="s">
        <v>65</v>
      </c>
      <c r="B59" s="24">
        <v>774</v>
      </c>
      <c r="C59" s="25">
        <f t="shared" ca="1" si="86"/>
        <v>0</v>
      </c>
      <c r="D59" s="25">
        <f t="shared" ca="1" si="87"/>
        <v>0</v>
      </c>
      <c r="E59" s="25">
        <f t="shared" ca="1" si="88"/>
        <v>0</v>
      </c>
      <c r="F59" s="26">
        <f t="shared" ca="1" si="5"/>
        <v>0</v>
      </c>
      <c r="G59" s="25">
        <f t="shared" ca="1" si="89"/>
        <v>0</v>
      </c>
      <c r="H59" s="25">
        <f t="shared" ca="1" si="90"/>
        <v>0</v>
      </c>
      <c r="I59" s="25">
        <f t="shared" ca="1" si="91"/>
        <v>0</v>
      </c>
      <c r="J59" s="26">
        <f t="shared" ca="1" si="6"/>
        <v>0</v>
      </c>
      <c r="K59" s="25">
        <f t="shared" ca="1" si="92"/>
        <v>0</v>
      </c>
      <c r="L59" s="25">
        <f t="shared" ca="1" si="93"/>
        <v>0</v>
      </c>
      <c r="M59" s="25">
        <f t="shared" ca="1" si="94"/>
        <v>0</v>
      </c>
      <c r="N59" s="26">
        <f t="shared" ca="1" si="7"/>
        <v>0</v>
      </c>
      <c r="O59" s="25">
        <f t="shared" ca="1" si="95"/>
        <v>0</v>
      </c>
      <c r="P59" s="25">
        <f t="shared" ca="1" si="96"/>
        <v>0</v>
      </c>
      <c r="Q59" s="25">
        <f t="shared" ca="1" si="97"/>
        <v>0</v>
      </c>
      <c r="R59" s="26">
        <f t="shared" ca="1" si="8"/>
        <v>0</v>
      </c>
      <c r="S59" s="25">
        <f t="shared" ca="1" si="98"/>
        <v>0</v>
      </c>
      <c r="T59" s="25">
        <f t="shared" ca="1" si="99"/>
        <v>0</v>
      </c>
      <c r="U59" s="25">
        <f t="shared" ca="1" si="100"/>
        <v>0</v>
      </c>
      <c r="V59" s="26">
        <f t="shared" ca="1" si="9"/>
        <v>0</v>
      </c>
      <c r="X59" s="27">
        <f t="shared" ca="1" si="10"/>
        <v>0</v>
      </c>
      <c r="Y59" s="27">
        <f t="shared" ca="1" si="10"/>
        <v>0</v>
      </c>
      <c r="Z59" s="27">
        <f t="shared" ca="1" si="10"/>
        <v>0</v>
      </c>
      <c r="AA59" s="27">
        <f t="shared" ca="1" si="11"/>
        <v>0</v>
      </c>
      <c r="AB59" s="27">
        <f t="shared" ca="1" si="11"/>
        <v>0</v>
      </c>
      <c r="AC59" s="27">
        <f t="shared" ca="1" si="11"/>
        <v>0</v>
      </c>
      <c r="AD59" s="27">
        <f t="shared" ca="1" si="12"/>
        <v>0</v>
      </c>
      <c r="AE59" s="27">
        <f t="shared" ca="1" si="12"/>
        <v>0</v>
      </c>
      <c r="AF59" s="27">
        <f t="shared" ca="1" si="12"/>
        <v>0</v>
      </c>
      <c r="AG59" s="27">
        <f t="shared" ca="1" si="13"/>
        <v>0</v>
      </c>
      <c r="AH59" s="27">
        <f t="shared" ca="1" si="13"/>
        <v>0</v>
      </c>
      <c r="AI59" s="27">
        <f t="shared" ca="1" si="13"/>
        <v>0</v>
      </c>
      <c r="AJ59" s="27">
        <f t="shared" ca="1" si="14"/>
        <v>0</v>
      </c>
      <c r="AK59" s="27">
        <f t="shared" ca="1" si="14"/>
        <v>0</v>
      </c>
      <c r="AL59" s="27">
        <f t="shared" ca="1" si="14"/>
        <v>0</v>
      </c>
    </row>
    <row r="60" spans="1:38" ht="12.75" customHeight="1" x14ac:dyDescent="0.3">
      <c r="A60" s="39" t="s">
        <v>66</v>
      </c>
      <c r="B60" s="24">
        <v>775</v>
      </c>
      <c r="C60" s="25">
        <f t="shared" ca="1" si="86"/>
        <v>0</v>
      </c>
      <c r="D60" s="25">
        <f t="shared" ca="1" si="87"/>
        <v>0</v>
      </c>
      <c r="E60" s="25">
        <f t="shared" ca="1" si="88"/>
        <v>197948773.82999998</v>
      </c>
      <c r="F60" s="26">
        <f t="shared" ca="1" si="5"/>
        <v>197948773.82999998</v>
      </c>
      <c r="G60" s="25">
        <f t="shared" ca="1" si="89"/>
        <v>0</v>
      </c>
      <c r="H60" s="25">
        <f t="shared" ca="1" si="90"/>
        <v>0</v>
      </c>
      <c r="I60" s="25">
        <f t="shared" ca="1" si="91"/>
        <v>0</v>
      </c>
      <c r="J60" s="26">
        <f t="shared" ca="1" si="6"/>
        <v>0</v>
      </c>
      <c r="K60" s="25">
        <f t="shared" ca="1" si="92"/>
        <v>0</v>
      </c>
      <c r="L60" s="25">
        <f t="shared" ca="1" si="93"/>
        <v>0</v>
      </c>
      <c r="M60" s="25">
        <f t="shared" ca="1" si="94"/>
        <v>0</v>
      </c>
      <c r="N60" s="26">
        <f t="shared" ca="1" si="7"/>
        <v>0</v>
      </c>
      <c r="O60" s="25">
        <f t="shared" ca="1" si="95"/>
        <v>0</v>
      </c>
      <c r="P60" s="25">
        <f t="shared" ca="1" si="96"/>
        <v>0</v>
      </c>
      <c r="Q60" s="25">
        <f t="shared" ca="1" si="97"/>
        <v>0</v>
      </c>
      <c r="R60" s="26">
        <f t="shared" ca="1" si="8"/>
        <v>0</v>
      </c>
      <c r="S60" s="25">
        <f t="shared" ca="1" si="98"/>
        <v>0</v>
      </c>
      <c r="T60" s="25">
        <f t="shared" ca="1" si="99"/>
        <v>0</v>
      </c>
      <c r="U60" s="25">
        <f t="shared" ca="1" si="100"/>
        <v>0</v>
      </c>
      <c r="V60" s="26">
        <f t="shared" ca="1" si="9"/>
        <v>0</v>
      </c>
      <c r="X60" s="27">
        <f t="shared" ca="1" si="10"/>
        <v>0</v>
      </c>
      <c r="Y60" s="27">
        <f t="shared" ca="1" si="10"/>
        <v>0</v>
      </c>
      <c r="Z60" s="27">
        <f t="shared" ca="1" si="10"/>
        <v>1</v>
      </c>
      <c r="AA60" s="27">
        <f t="shared" ca="1" si="11"/>
        <v>0</v>
      </c>
      <c r="AB60" s="27">
        <f t="shared" ca="1" si="11"/>
        <v>0</v>
      </c>
      <c r="AC60" s="27">
        <f t="shared" ca="1" si="11"/>
        <v>0</v>
      </c>
      <c r="AD60" s="27">
        <f t="shared" ca="1" si="12"/>
        <v>0</v>
      </c>
      <c r="AE60" s="27">
        <f t="shared" ca="1" si="12"/>
        <v>0</v>
      </c>
      <c r="AF60" s="27">
        <f t="shared" ca="1" si="12"/>
        <v>0</v>
      </c>
      <c r="AG60" s="27">
        <f t="shared" ca="1" si="13"/>
        <v>0</v>
      </c>
      <c r="AH60" s="27">
        <f t="shared" ca="1" si="13"/>
        <v>0</v>
      </c>
      <c r="AI60" s="27">
        <f t="shared" ca="1" si="13"/>
        <v>0</v>
      </c>
      <c r="AJ60" s="27">
        <f t="shared" ca="1" si="14"/>
        <v>0</v>
      </c>
      <c r="AK60" s="27">
        <f t="shared" ca="1" si="14"/>
        <v>0</v>
      </c>
      <c r="AL60" s="27">
        <f t="shared" ca="1" si="14"/>
        <v>0</v>
      </c>
    </row>
    <row r="61" spans="1:38" ht="12.75" customHeight="1" x14ac:dyDescent="0.3">
      <c r="A61" s="39" t="s">
        <v>67</v>
      </c>
      <c r="B61" s="24">
        <v>776</v>
      </c>
      <c r="C61" s="25">
        <f t="shared" ca="1" si="86"/>
        <v>0</v>
      </c>
      <c r="D61" s="25">
        <f t="shared" ca="1" si="87"/>
        <v>0</v>
      </c>
      <c r="E61" s="25">
        <f t="shared" ca="1" si="88"/>
        <v>231719728.55095002</v>
      </c>
      <c r="F61" s="26">
        <f t="shared" ca="1" si="5"/>
        <v>231719728.55095002</v>
      </c>
      <c r="G61" s="25">
        <f t="shared" ca="1" si="89"/>
        <v>0</v>
      </c>
      <c r="H61" s="25">
        <f t="shared" ca="1" si="90"/>
        <v>0</v>
      </c>
      <c r="I61" s="25">
        <f t="shared" ca="1" si="91"/>
        <v>101124195.49000008</v>
      </c>
      <c r="J61" s="26">
        <f t="shared" ca="1" si="6"/>
        <v>101124195.49000008</v>
      </c>
      <c r="K61" s="25">
        <f t="shared" ca="1" si="92"/>
        <v>0</v>
      </c>
      <c r="L61" s="25">
        <f t="shared" ca="1" si="93"/>
        <v>0</v>
      </c>
      <c r="M61" s="25">
        <f t="shared" ca="1" si="94"/>
        <v>850743358.75000024</v>
      </c>
      <c r="N61" s="26">
        <f t="shared" ca="1" si="7"/>
        <v>850743358.75000024</v>
      </c>
      <c r="O61" s="25">
        <f t="shared" ca="1" si="95"/>
        <v>0</v>
      </c>
      <c r="P61" s="25">
        <f t="shared" ca="1" si="96"/>
        <v>0</v>
      </c>
      <c r="Q61" s="25">
        <f t="shared" ca="1" si="97"/>
        <v>16350334.1</v>
      </c>
      <c r="R61" s="26">
        <f t="shared" ca="1" si="8"/>
        <v>16350334.1</v>
      </c>
      <c r="S61" s="25">
        <f t="shared" ca="1" si="98"/>
        <v>0</v>
      </c>
      <c r="T61" s="25">
        <f t="shared" ca="1" si="99"/>
        <v>0</v>
      </c>
      <c r="U61" s="25">
        <f t="shared" ca="1" si="100"/>
        <v>33357554.199999999</v>
      </c>
      <c r="V61" s="26">
        <f t="shared" ca="1" si="9"/>
        <v>33357554.199999999</v>
      </c>
      <c r="X61" s="27">
        <f t="shared" ca="1" si="10"/>
        <v>0</v>
      </c>
      <c r="Y61" s="27">
        <f t="shared" ca="1" si="10"/>
        <v>0</v>
      </c>
      <c r="Z61" s="27">
        <f t="shared" ca="1" si="10"/>
        <v>1</v>
      </c>
      <c r="AA61" s="27">
        <f t="shared" ca="1" si="11"/>
        <v>0</v>
      </c>
      <c r="AB61" s="27">
        <f t="shared" ca="1" si="11"/>
        <v>0</v>
      </c>
      <c r="AC61" s="27">
        <f t="shared" ca="1" si="11"/>
        <v>1</v>
      </c>
      <c r="AD61" s="27">
        <f t="shared" ca="1" si="12"/>
        <v>0</v>
      </c>
      <c r="AE61" s="27">
        <f t="shared" ca="1" si="12"/>
        <v>0</v>
      </c>
      <c r="AF61" s="27">
        <f t="shared" ca="1" si="12"/>
        <v>1</v>
      </c>
      <c r="AG61" s="27">
        <f t="shared" ca="1" si="13"/>
        <v>0</v>
      </c>
      <c r="AH61" s="27">
        <f t="shared" ca="1" si="13"/>
        <v>0</v>
      </c>
      <c r="AI61" s="27">
        <f t="shared" ca="1" si="13"/>
        <v>1</v>
      </c>
      <c r="AJ61" s="27">
        <f t="shared" ca="1" si="14"/>
        <v>0</v>
      </c>
      <c r="AK61" s="27">
        <f t="shared" ca="1" si="14"/>
        <v>0</v>
      </c>
      <c r="AL61" s="27">
        <f t="shared" ca="1" si="14"/>
        <v>1</v>
      </c>
    </row>
    <row r="62" spans="1:38" ht="12.75" customHeight="1" x14ac:dyDescent="0.3">
      <c r="A62" s="39" t="s">
        <v>68</v>
      </c>
      <c r="B62" s="24">
        <v>777</v>
      </c>
      <c r="C62" s="25">
        <f t="shared" ca="1" si="86"/>
        <v>0</v>
      </c>
      <c r="D62" s="25">
        <f t="shared" ca="1" si="87"/>
        <v>0</v>
      </c>
      <c r="E62" s="25">
        <f t="shared" ca="1" si="88"/>
        <v>7578936521.401103</v>
      </c>
      <c r="F62" s="26">
        <f t="shared" ca="1" si="5"/>
        <v>7578936521.401103</v>
      </c>
      <c r="G62" s="25">
        <f t="shared" ca="1" si="89"/>
        <v>0</v>
      </c>
      <c r="H62" s="25">
        <f t="shared" ca="1" si="90"/>
        <v>0</v>
      </c>
      <c r="I62" s="25">
        <f t="shared" ca="1" si="91"/>
        <v>11025043883.439993</v>
      </c>
      <c r="J62" s="26">
        <f t="shared" ca="1" si="6"/>
        <v>11025043883.439993</v>
      </c>
      <c r="K62" s="25">
        <f t="shared" ca="1" si="92"/>
        <v>0</v>
      </c>
      <c r="L62" s="25">
        <f t="shared" ca="1" si="93"/>
        <v>0</v>
      </c>
      <c r="M62" s="25">
        <f t="shared" ca="1" si="94"/>
        <v>13837854599.510006</v>
      </c>
      <c r="N62" s="26">
        <f t="shared" ca="1" si="7"/>
        <v>13837854599.510006</v>
      </c>
      <c r="O62" s="25">
        <f t="shared" ca="1" si="95"/>
        <v>0</v>
      </c>
      <c r="P62" s="25">
        <f t="shared" ca="1" si="96"/>
        <v>0</v>
      </c>
      <c r="Q62" s="25">
        <f t="shared" ca="1" si="97"/>
        <v>155352408.06</v>
      </c>
      <c r="R62" s="26">
        <f t="shared" ca="1" si="8"/>
        <v>155352408.06</v>
      </c>
      <c r="S62" s="25">
        <f t="shared" ca="1" si="98"/>
        <v>0</v>
      </c>
      <c r="T62" s="25">
        <f t="shared" ca="1" si="99"/>
        <v>0</v>
      </c>
      <c r="U62" s="25">
        <f t="shared" ca="1" si="100"/>
        <v>4582755240.04006</v>
      </c>
      <c r="V62" s="26">
        <f t="shared" ca="1" si="9"/>
        <v>4582755240.04006</v>
      </c>
      <c r="X62" s="27">
        <f t="shared" ca="1" si="10"/>
        <v>0</v>
      </c>
      <c r="Y62" s="27">
        <f t="shared" ca="1" si="10"/>
        <v>0</v>
      </c>
      <c r="Z62" s="27">
        <f t="shared" ca="1" si="10"/>
        <v>1</v>
      </c>
      <c r="AA62" s="27">
        <f t="shared" ca="1" si="11"/>
        <v>0</v>
      </c>
      <c r="AB62" s="27">
        <f t="shared" ca="1" si="11"/>
        <v>0</v>
      </c>
      <c r="AC62" s="27">
        <f t="shared" ca="1" si="11"/>
        <v>1</v>
      </c>
      <c r="AD62" s="27">
        <f t="shared" ca="1" si="12"/>
        <v>0</v>
      </c>
      <c r="AE62" s="27">
        <f t="shared" ca="1" si="12"/>
        <v>0</v>
      </c>
      <c r="AF62" s="27">
        <f t="shared" ca="1" si="12"/>
        <v>1</v>
      </c>
      <c r="AG62" s="27">
        <f t="shared" ca="1" si="13"/>
        <v>0</v>
      </c>
      <c r="AH62" s="27">
        <f t="shared" ca="1" si="13"/>
        <v>0</v>
      </c>
      <c r="AI62" s="27">
        <f t="shared" ca="1" si="13"/>
        <v>1</v>
      </c>
      <c r="AJ62" s="27">
        <f t="shared" ca="1" si="14"/>
        <v>0</v>
      </c>
      <c r="AK62" s="27">
        <f t="shared" ca="1" si="14"/>
        <v>0</v>
      </c>
      <c r="AL62" s="27">
        <f t="shared" ca="1" si="14"/>
        <v>1</v>
      </c>
    </row>
    <row r="63" spans="1:38" ht="12.75" customHeight="1" x14ac:dyDescent="0.3">
      <c r="A63" s="39" t="s">
        <v>69</v>
      </c>
      <c r="B63" s="24">
        <v>778</v>
      </c>
      <c r="C63" s="25">
        <f t="shared" ca="1" si="86"/>
        <v>0</v>
      </c>
      <c r="D63" s="25">
        <f t="shared" ca="1" si="87"/>
        <v>0</v>
      </c>
      <c r="E63" s="25">
        <f t="shared" ca="1" si="88"/>
        <v>36809567.54610002</v>
      </c>
      <c r="F63" s="26">
        <f t="shared" ca="1" si="5"/>
        <v>36809567.54610002</v>
      </c>
      <c r="G63" s="25">
        <f t="shared" ca="1" si="89"/>
        <v>0</v>
      </c>
      <c r="H63" s="25">
        <f t="shared" ca="1" si="90"/>
        <v>0</v>
      </c>
      <c r="I63" s="25">
        <f t="shared" ca="1" si="91"/>
        <v>78578709.500000075</v>
      </c>
      <c r="J63" s="26">
        <f t="shared" ca="1" si="6"/>
        <v>78578709.500000075</v>
      </c>
      <c r="K63" s="25">
        <f t="shared" ca="1" si="92"/>
        <v>0</v>
      </c>
      <c r="L63" s="25">
        <f t="shared" ca="1" si="93"/>
        <v>0</v>
      </c>
      <c r="M63" s="25">
        <f t="shared" ca="1" si="94"/>
        <v>301973710.29999995</v>
      </c>
      <c r="N63" s="26">
        <f t="shared" ca="1" si="7"/>
        <v>301973710.29999995</v>
      </c>
      <c r="O63" s="25">
        <f t="shared" ca="1" si="95"/>
        <v>0</v>
      </c>
      <c r="P63" s="25">
        <f t="shared" ca="1" si="96"/>
        <v>0</v>
      </c>
      <c r="Q63" s="25">
        <f t="shared" ca="1" si="97"/>
        <v>82381.609999999986</v>
      </c>
      <c r="R63" s="26">
        <f t="shared" ca="1" si="8"/>
        <v>82381.609999999986</v>
      </c>
      <c r="S63" s="25">
        <f t="shared" ca="1" si="98"/>
        <v>0</v>
      </c>
      <c r="T63" s="25">
        <f t="shared" ca="1" si="99"/>
        <v>0</v>
      </c>
      <c r="U63" s="25">
        <f t="shared" ca="1" si="100"/>
        <v>2660042.88</v>
      </c>
      <c r="V63" s="26">
        <f t="shared" ca="1" si="9"/>
        <v>2660042.88</v>
      </c>
      <c r="X63" s="27">
        <f t="shared" ca="1" si="10"/>
        <v>0</v>
      </c>
      <c r="Y63" s="27">
        <f t="shared" ca="1" si="10"/>
        <v>0</v>
      </c>
      <c r="Z63" s="27">
        <f t="shared" ca="1" si="10"/>
        <v>1</v>
      </c>
      <c r="AA63" s="27">
        <f t="shared" ca="1" si="11"/>
        <v>0</v>
      </c>
      <c r="AB63" s="27">
        <f t="shared" ca="1" si="11"/>
        <v>0</v>
      </c>
      <c r="AC63" s="27">
        <f t="shared" ca="1" si="11"/>
        <v>1</v>
      </c>
      <c r="AD63" s="27">
        <f t="shared" ca="1" si="12"/>
        <v>0</v>
      </c>
      <c r="AE63" s="27">
        <f t="shared" ca="1" si="12"/>
        <v>0</v>
      </c>
      <c r="AF63" s="27">
        <f t="shared" ca="1" si="12"/>
        <v>1</v>
      </c>
      <c r="AG63" s="27">
        <f t="shared" ca="1" si="13"/>
        <v>0</v>
      </c>
      <c r="AH63" s="27">
        <f t="shared" ca="1" si="13"/>
        <v>0</v>
      </c>
      <c r="AI63" s="27">
        <f t="shared" ca="1" si="13"/>
        <v>1</v>
      </c>
      <c r="AJ63" s="27">
        <f t="shared" ca="1" si="14"/>
        <v>0</v>
      </c>
      <c r="AK63" s="27">
        <f t="shared" ca="1" si="14"/>
        <v>0</v>
      </c>
      <c r="AL63" s="27">
        <f t="shared" ca="1" si="14"/>
        <v>1</v>
      </c>
    </row>
    <row r="64" spans="1:38" ht="12.75" customHeight="1" x14ac:dyDescent="0.3">
      <c r="A64" s="39" t="s">
        <v>70</v>
      </c>
      <c r="B64" s="24">
        <v>779</v>
      </c>
      <c r="C64" s="25">
        <f t="shared" ca="1" si="86"/>
        <v>0</v>
      </c>
      <c r="D64" s="25">
        <f t="shared" ca="1" si="87"/>
        <v>0</v>
      </c>
      <c r="E64" s="25">
        <f t="shared" ca="1" si="88"/>
        <v>2066859655.1862998</v>
      </c>
      <c r="F64" s="26">
        <f t="shared" ca="1" si="5"/>
        <v>2066859655.1862998</v>
      </c>
      <c r="G64" s="25">
        <f t="shared" ca="1" si="89"/>
        <v>0</v>
      </c>
      <c r="H64" s="25">
        <f t="shared" ca="1" si="90"/>
        <v>0</v>
      </c>
      <c r="I64" s="25">
        <f t="shared" ca="1" si="91"/>
        <v>411013089.41999996</v>
      </c>
      <c r="J64" s="26">
        <f t="shared" ca="1" si="6"/>
        <v>411013089.41999996</v>
      </c>
      <c r="K64" s="25">
        <f t="shared" ca="1" si="92"/>
        <v>0</v>
      </c>
      <c r="L64" s="25">
        <f t="shared" ca="1" si="93"/>
        <v>0</v>
      </c>
      <c r="M64" s="25">
        <f t="shared" ca="1" si="94"/>
        <v>7708377631.8199997</v>
      </c>
      <c r="N64" s="26">
        <f t="shared" ca="1" si="7"/>
        <v>7708377631.8199997</v>
      </c>
      <c r="O64" s="25">
        <f t="shared" ca="1" si="95"/>
        <v>0</v>
      </c>
      <c r="P64" s="25">
        <f t="shared" ca="1" si="96"/>
        <v>0</v>
      </c>
      <c r="Q64" s="25">
        <f t="shared" ca="1" si="97"/>
        <v>10354273.82</v>
      </c>
      <c r="R64" s="26">
        <f t="shared" ca="1" si="8"/>
        <v>10354273.82</v>
      </c>
      <c r="S64" s="25">
        <f t="shared" ca="1" si="98"/>
        <v>0</v>
      </c>
      <c r="T64" s="25">
        <f t="shared" ca="1" si="99"/>
        <v>0</v>
      </c>
      <c r="U64" s="25">
        <f t="shared" ca="1" si="100"/>
        <v>423405874.47999603</v>
      </c>
      <c r="V64" s="26">
        <f t="shared" ca="1" si="9"/>
        <v>423405874.47999603</v>
      </c>
      <c r="X64" s="27">
        <f t="shared" ca="1" si="10"/>
        <v>0</v>
      </c>
      <c r="Y64" s="27">
        <f t="shared" ca="1" si="10"/>
        <v>0</v>
      </c>
      <c r="Z64" s="27">
        <f t="shared" ca="1" si="10"/>
        <v>1</v>
      </c>
      <c r="AA64" s="27">
        <f t="shared" ca="1" si="11"/>
        <v>0</v>
      </c>
      <c r="AB64" s="27">
        <f t="shared" ca="1" si="11"/>
        <v>0</v>
      </c>
      <c r="AC64" s="27">
        <f t="shared" ca="1" si="11"/>
        <v>1</v>
      </c>
      <c r="AD64" s="27">
        <f t="shared" ca="1" si="12"/>
        <v>0</v>
      </c>
      <c r="AE64" s="27">
        <f t="shared" ca="1" si="12"/>
        <v>0</v>
      </c>
      <c r="AF64" s="27">
        <f t="shared" ca="1" si="12"/>
        <v>1</v>
      </c>
      <c r="AG64" s="27">
        <f t="shared" ca="1" si="13"/>
        <v>0</v>
      </c>
      <c r="AH64" s="27">
        <f t="shared" ca="1" si="13"/>
        <v>0</v>
      </c>
      <c r="AI64" s="27">
        <f t="shared" ca="1" si="13"/>
        <v>1</v>
      </c>
      <c r="AJ64" s="27">
        <f t="shared" ca="1" si="14"/>
        <v>0</v>
      </c>
      <c r="AK64" s="27">
        <f t="shared" ca="1" si="14"/>
        <v>0</v>
      </c>
      <c r="AL64" s="27">
        <f t="shared" ca="1" si="14"/>
        <v>1</v>
      </c>
    </row>
    <row r="65" spans="1:38" ht="12.75" customHeight="1" x14ac:dyDescent="0.3">
      <c r="A65" s="39" t="s">
        <v>71</v>
      </c>
      <c r="B65" s="24">
        <v>780</v>
      </c>
      <c r="C65" s="25">
        <f t="shared" ca="1" si="86"/>
        <v>2110910.12</v>
      </c>
      <c r="D65" s="25">
        <f t="shared" ca="1" si="87"/>
        <v>306082.8</v>
      </c>
      <c r="E65" s="25">
        <f t="shared" ca="1" si="88"/>
        <v>2196810.6399999987</v>
      </c>
      <c r="F65" s="26">
        <f t="shared" ca="1" si="5"/>
        <v>4613803.5599999987</v>
      </c>
      <c r="G65" s="25">
        <f t="shared" ca="1" si="89"/>
        <v>6369</v>
      </c>
      <c r="H65" s="25">
        <f t="shared" ca="1" si="90"/>
        <v>0</v>
      </c>
      <c r="I65" s="25">
        <f t="shared" ca="1" si="91"/>
        <v>3652475.65</v>
      </c>
      <c r="J65" s="26">
        <f t="shared" ca="1" si="6"/>
        <v>3658844.65</v>
      </c>
      <c r="K65" s="25">
        <f t="shared" ca="1" si="92"/>
        <v>0</v>
      </c>
      <c r="L65" s="25">
        <f t="shared" ca="1" si="93"/>
        <v>0</v>
      </c>
      <c r="M65" s="25">
        <f t="shared" ca="1" si="94"/>
        <v>6576527.3400000008</v>
      </c>
      <c r="N65" s="26">
        <f t="shared" ca="1" si="7"/>
        <v>6576527.3400000008</v>
      </c>
      <c r="O65" s="25">
        <f t="shared" ca="1" si="95"/>
        <v>0</v>
      </c>
      <c r="P65" s="25">
        <f t="shared" ca="1" si="96"/>
        <v>0</v>
      </c>
      <c r="Q65" s="25">
        <f t="shared" ca="1" si="97"/>
        <v>772615.0199999999</v>
      </c>
      <c r="R65" s="26">
        <f t="shared" ca="1" si="8"/>
        <v>772615.0199999999</v>
      </c>
      <c r="S65" s="25">
        <f t="shared" ca="1" si="98"/>
        <v>0</v>
      </c>
      <c r="T65" s="25">
        <f t="shared" ca="1" si="99"/>
        <v>0</v>
      </c>
      <c r="U65" s="25">
        <f t="shared" ca="1" si="100"/>
        <v>0</v>
      </c>
      <c r="V65" s="26">
        <f t="shared" ca="1" si="9"/>
        <v>0</v>
      </c>
      <c r="X65" s="27">
        <f t="shared" ca="1" si="10"/>
        <v>0.45752058850117161</v>
      </c>
      <c r="Y65" s="27">
        <f t="shared" ca="1" si="10"/>
        <v>6.634066579115476E-2</v>
      </c>
      <c r="Z65" s="27">
        <f t="shared" ca="1" si="10"/>
        <v>0.47613874570767362</v>
      </c>
      <c r="AA65" s="27">
        <f t="shared" ca="1" si="11"/>
        <v>1.7407134243865752E-3</v>
      </c>
      <c r="AB65" s="27">
        <f t="shared" ca="1" si="11"/>
        <v>0</v>
      </c>
      <c r="AC65" s="27">
        <f t="shared" ca="1" si="11"/>
        <v>0.99825928657561347</v>
      </c>
      <c r="AD65" s="27">
        <f t="shared" ca="1" si="12"/>
        <v>0</v>
      </c>
      <c r="AE65" s="27">
        <f t="shared" ca="1" si="12"/>
        <v>0</v>
      </c>
      <c r="AF65" s="27">
        <f t="shared" ca="1" si="12"/>
        <v>1</v>
      </c>
      <c r="AG65" s="27">
        <f t="shared" ca="1" si="13"/>
        <v>0</v>
      </c>
      <c r="AH65" s="27">
        <f t="shared" ca="1" si="13"/>
        <v>0</v>
      </c>
      <c r="AI65" s="27">
        <f t="shared" ca="1" si="13"/>
        <v>1</v>
      </c>
      <c r="AJ65" s="27">
        <f t="shared" ca="1" si="14"/>
        <v>0</v>
      </c>
      <c r="AK65" s="27">
        <f t="shared" ca="1" si="14"/>
        <v>0</v>
      </c>
      <c r="AL65" s="27">
        <f t="shared" ca="1" si="14"/>
        <v>0</v>
      </c>
    </row>
    <row r="66" spans="1:38" ht="12.75" customHeight="1" x14ac:dyDescent="0.3">
      <c r="A66" s="39" t="s">
        <v>72</v>
      </c>
      <c r="B66" s="24">
        <v>781</v>
      </c>
      <c r="C66" s="25">
        <f t="shared" ca="1" si="86"/>
        <v>0</v>
      </c>
      <c r="D66" s="25">
        <f t="shared" ca="1" si="87"/>
        <v>0</v>
      </c>
      <c r="E66" s="25">
        <f t="shared" ca="1" si="88"/>
        <v>2024597.99</v>
      </c>
      <c r="F66" s="26">
        <f t="shared" ca="1" si="5"/>
        <v>2024597.99</v>
      </c>
      <c r="G66" s="25">
        <f t="shared" ca="1" si="89"/>
        <v>0</v>
      </c>
      <c r="H66" s="25">
        <f t="shared" ca="1" si="90"/>
        <v>0</v>
      </c>
      <c r="I66" s="25">
        <f t="shared" ca="1" si="91"/>
        <v>0</v>
      </c>
      <c r="J66" s="26">
        <f t="shared" ca="1" si="6"/>
        <v>0</v>
      </c>
      <c r="K66" s="25">
        <f t="shared" ca="1" si="92"/>
        <v>0</v>
      </c>
      <c r="L66" s="25">
        <f t="shared" ca="1" si="93"/>
        <v>0</v>
      </c>
      <c r="M66" s="25">
        <f t="shared" ca="1" si="94"/>
        <v>0</v>
      </c>
      <c r="N66" s="26">
        <f t="shared" ca="1" si="7"/>
        <v>0</v>
      </c>
      <c r="O66" s="25">
        <f t="shared" ca="1" si="95"/>
        <v>0</v>
      </c>
      <c r="P66" s="25">
        <f t="shared" ca="1" si="96"/>
        <v>0</v>
      </c>
      <c r="Q66" s="25">
        <f t="shared" ca="1" si="97"/>
        <v>0</v>
      </c>
      <c r="R66" s="26">
        <f t="shared" ca="1" si="8"/>
        <v>0</v>
      </c>
      <c r="S66" s="25">
        <f t="shared" ca="1" si="98"/>
        <v>0</v>
      </c>
      <c r="T66" s="25">
        <f t="shared" ca="1" si="99"/>
        <v>0</v>
      </c>
      <c r="U66" s="25">
        <f t="shared" ca="1" si="100"/>
        <v>0</v>
      </c>
      <c r="V66" s="26">
        <f t="shared" ca="1" si="9"/>
        <v>0</v>
      </c>
      <c r="X66" s="27">
        <f t="shared" ca="1" si="10"/>
        <v>0</v>
      </c>
      <c r="Y66" s="27">
        <f t="shared" ca="1" si="10"/>
        <v>0</v>
      </c>
      <c r="Z66" s="27">
        <f t="shared" ca="1" si="10"/>
        <v>1</v>
      </c>
      <c r="AA66" s="27">
        <f t="shared" ca="1" si="11"/>
        <v>0</v>
      </c>
      <c r="AB66" s="27">
        <f t="shared" ca="1" si="11"/>
        <v>0</v>
      </c>
      <c r="AC66" s="27">
        <f t="shared" ca="1" si="11"/>
        <v>0</v>
      </c>
      <c r="AD66" s="27">
        <f t="shared" ca="1" si="12"/>
        <v>0</v>
      </c>
      <c r="AE66" s="27">
        <f t="shared" ca="1" si="12"/>
        <v>0</v>
      </c>
      <c r="AF66" s="27">
        <f t="shared" ca="1" si="12"/>
        <v>0</v>
      </c>
      <c r="AG66" s="27">
        <f t="shared" ca="1" si="13"/>
        <v>0</v>
      </c>
      <c r="AH66" s="27">
        <f t="shared" ca="1" si="13"/>
        <v>0</v>
      </c>
      <c r="AI66" s="27">
        <f t="shared" ca="1" si="13"/>
        <v>0</v>
      </c>
      <c r="AJ66" s="27">
        <f t="shared" ca="1" si="14"/>
        <v>0</v>
      </c>
      <c r="AK66" s="27">
        <f t="shared" ca="1" si="14"/>
        <v>0</v>
      </c>
      <c r="AL66" s="27">
        <f t="shared" ca="1" si="14"/>
        <v>0</v>
      </c>
    </row>
    <row r="67" spans="1:38" ht="12.75" customHeight="1" x14ac:dyDescent="0.3">
      <c r="A67" s="39" t="s">
        <v>73</v>
      </c>
      <c r="B67" s="24">
        <v>782</v>
      </c>
      <c r="C67" s="25">
        <f t="shared" ca="1" si="86"/>
        <v>0</v>
      </c>
      <c r="D67" s="25">
        <f t="shared" ca="1" si="87"/>
        <v>0</v>
      </c>
      <c r="E67" s="25">
        <f t="shared" ca="1" si="88"/>
        <v>132767930.18889999</v>
      </c>
      <c r="F67" s="26">
        <f t="shared" ca="1" si="5"/>
        <v>132767930.18889999</v>
      </c>
      <c r="G67" s="25">
        <f t="shared" ca="1" si="89"/>
        <v>0</v>
      </c>
      <c r="H67" s="25">
        <f t="shared" ca="1" si="90"/>
        <v>0</v>
      </c>
      <c r="I67" s="25">
        <f t="shared" ca="1" si="91"/>
        <v>43041126.109999999</v>
      </c>
      <c r="J67" s="26">
        <f t="shared" ca="1" si="6"/>
        <v>43041126.109999999</v>
      </c>
      <c r="K67" s="25">
        <f t="shared" ca="1" si="92"/>
        <v>0</v>
      </c>
      <c r="L67" s="25">
        <f t="shared" ca="1" si="93"/>
        <v>0</v>
      </c>
      <c r="M67" s="25">
        <f t="shared" ca="1" si="94"/>
        <v>108705352.58000001</v>
      </c>
      <c r="N67" s="26">
        <f t="shared" ca="1" si="7"/>
        <v>108705352.58000001</v>
      </c>
      <c r="O67" s="25">
        <f t="shared" ca="1" si="95"/>
        <v>0</v>
      </c>
      <c r="P67" s="25">
        <f t="shared" ca="1" si="96"/>
        <v>0</v>
      </c>
      <c r="Q67" s="25">
        <f t="shared" ca="1" si="97"/>
        <v>49296994.630000003</v>
      </c>
      <c r="R67" s="26">
        <f t="shared" ca="1" si="8"/>
        <v>49296994.630000003</v>
      </c>
      <c r="S67" s="25">
        <f t="shared" ca="1" si="98"/>
        <v>0</v>
      </c>
      <c r="T67" s="25">
        <f t="shared" ca="1" si="99"/>
        <v>0</v>
      </c>
      <c r="U67" s="25">
        <f t="shared" ca="1" si="100"/>
        <v>1809733.55</v>
      </c>
      <c r="V67" s="26">
        <f t="shared" ca="1" si="9"/>
        <v>1809733.55</v>
      </c>
      <c r="X67" s="27">
        <f t="shared" ca="1" si="10"/>
        <v>0</v>
      </c>
      <c r="Y67" s="27">
        <f t="shared" ca="1" si="10"/>
        <v>0</v>
      </c>
      <c r="Z67" s="27">
        <f t="shared" ca="1" si="10"/>
        <v>1</v>
      </c>
      <c r="AA67" s="27">
        <f t="shared" ca="1" si="11"/>
        <v>0</v>
      </c>
      <c r="AB67" s="27">
        <f t="shared" ca="1" si="11"/>
        <v>0</v>
      </c>
      <c r="AC67" s="27">
        <f t="shared" ca="1" si="11"/>
        <v>1</v>
      </c>
      <c r="AD67" s="27">
        <f t="shared" ca="1" si="12"/>
        <v>0</v>
      </c>
      <c r="AE67" s="27">
        <f t="shared" ca="1" si="12"/>
        <v>0</v>
      </c>
      <c r="AF67" s="27">
        <f t="shared" ca="1" si="12"/>
        <v>1</v>
      </c>
      <c r="AG67" s="27">
        <f t="shared" ca="1" si="13"/>
        <v>0</v>
      </c>
      <c r="AH67" s="27">
        <f t="shared" ca="1" si="13"/>
        <v>0</v>
      </c>
      <c r="AI67" s="27">
        <f t="shared" ca="1" si="13"/>
        <v>1</v>
      </c>
      <c r="AJ67" s="27">
        <f t="shared" ca="1" si="14"/>
        <v>0</v>
      </c>
      <c r="AK67" s="27">
        <f t="shared" ca="1" si="14"/>
        <v>0</v>
      </c>
      <c r="AL67" s="27">
        <f t="shared" ca="1" si="14"/>
        <v>1</v>
      </c>
    </row>
    <row r="68" spans="1:38" ht="12.75" customHeight="1" x14ac:dyDescent="0.3">
      <c r="A68" s="39" t="s">
        <v>74</v>
      </c>
      <c r="B68" s="24">
        <v>783</v>
      </c>
      <c r="C68" s="25">
        <f t="shared" ca="1" si="86"/>
        <v>0</v>
      </c>
      <c r="D68" s="25">
        <f t="shared" ca="1" si="87"/>
        <v>0</v>
      </c>
      <c r="E68" s="25">
        <f t="shared" ca="1" si="88"/>
        <v>385036612.22130013</v>
      </c>
      <c r="F68" s="26">
        <f t="shared" ca="1" si="5"/>
        <v>385036612.22130013</v>
      </c>
      <c r="G68" s="25">
        <f t="shared" ca="1" si="89"/>
        <v>0</v>
      </c>
      <c r="H68" s="25">
        <f t="shared" ca="1" si="90"/>
        <v>0</v>
      </c>
      <c r="I68" s="25">
        <f t="shared" ca="1" si="91"/>
        <v>12494058.209999943</v>
      </c>
      <c r="J68" s="26">
        <f t="shared" ca="1" si="6"/>
        <v>12494058.209999943</v>
      </c>
      <c r="K68" s="25">
        <f t="shared" ca="1" si="92"/>
        <v>0</v>
      </c>
      <c r="L68" s="25">
        <f t="shared" ca="1" si="93"/>
        <v>0</v>
      </c>
      <c r="M68" s="25">
        <f t="shared" ca="1" si="94"/>
        <v>1461679857.0800002</v>
      </c>
      <c r="N68" s="26">
        <f t="shared" ca="1" si="7"/>
        <v>1461679857.0800002</v>
      </c>
      <c r="O68" s="25">
        <f t="shared" ca="1" si="95"/>
        <v>0</v>
      </c>
      <c r="P68" s="25">
        <f t="shared" ca="1" si="96"/>
        <v>0</v>
      </c>
      <c r="Q68" s="25">
        <f t="shared" ca="1" si="97"/>
        <v>460050.69</v>
      </c>
      <c r="R68" s="26">
        <f t="shared" ca="1" si="8"/>
        <v>460050.69</v>
      </c>
      <c r="S68" s="25">
        <f t="shared" ca="1" si="98"/>
        <v>0</v>
      </c>
      <c r="T68" s="25">
        <f t="shared" ca="1" si="99"/>
        <v>0</v>
      </c>
      <c r="U68" s="25">
        <f t="shared" ca="1" si="100"/>
        <v>80049081.170000002</v>
      </c>
      <c r="V68" s="26">
        <f t="shared" ca="1" si="9"/>
        <v>80049081.170000002</v>
      </c>
      <c r="X68" s="27">
        <f t="shared" ca="1" si="10"/>
        <v>0</v>
      </c>
      <c r="Y68" s="27">
        <f t="shared" ca="1" si="10"/>
        <v>0</v>
      </c>
      <c r="Z68" s="27">
        <f t="shared" ca="1" si="10"/>
        <v>1</v>
      </c>
      <c r="AA68" s="27">
        <f t="shared" ca="1" si="11"/>
        <v>0</v>
      </c>
      <c r="AB68" s="27">
        <f t="shared" ca="1" si="11"/>
        <v>0</v>
      </c>
      <c r="AC68" s="27">
        <f t="shared" ca="1" si="11"/>
        <v>1</v>
      </c>
      <c r="AD68" s="27">
        <f t="shared" ca="1" si="12"/>
        <v>0</v>
      </c>
      <c r="AE68" s="27">
        <f t="shared" ca="1" si="12"/>
        <v>0</v>
      </c>
      <c r="AF68" s="27">
        <f t="shared" ca="1" si="12"/>
        <v>1</v>
      </c>
      <c r="AG68" s="27">
        <f t="shared" ca="1" si="13"/>
        <v>0</v>
      </c>
      <c r="AH68" s="27">
        <f t="shared" ca="1" si="13"/>
        <v>0</v>
      </c>
      <c r="AI68" s="27">
        <f t="shared" ca="1" si="13"/>
        <v>1</v>
      </c>
      <c r="AJ68" s="27">
        <f t="shared" ca="1" si="14"/>
        <v>0</v>
      </c>
      <c r="AK68" s="27">
        <f t="shared" ca="1" si="14"/>
        <v>0</v>
      </c>
      <c r="AL68" s="27">
        <f t="shared" ca="1" si="14"/>
        <v>1</v>
      </c>
    </row>
    <row r="69" spans="1:38" ht="12.75" customHeight="1" thickBot="1" x14ac:dyDescent="0.35">
      <c r="A69" s="69" t="s">
        <v>75</v>
      </c>
      <c r="B69" s="70"/>
      <c r="C69" s="21">
        <f ca="1">SUM(C51:C68)</f>
        <v>16167200.349942002</v>
      </c>
      <c r="D69" s="21">
        <f t="shared" ref="D69:E69" ca="1" si="101">SUM(D51:D68)</f>
        <v>3637988018.6749945</v>
      </c>
      <c r="E69" s="21">
        <f t="shared" ca="1" si="101"/>
        <v>18940337760.039963</v>
      </c>
      <c r="F69" s="21">
        <f t="shared" ca="1" si="5"/>
        <v>22594492979.064899</v>
      </c>
      <c r="G69" s="21">
        <f ca="1">SUM(G51:G68)</f>
        <v>1502228.06</v>
      </c>
      <c r="H69" s="21">
        <f t="shared" ref="H69:I69" ca="1" si="102">SUM(H51:H68)</f>
        <v>296506756.40998882</v>
      </c>
      <c r="I69" s="21">
        <f t="shared" ca="1" si="102"/>
        <v>20843759652.09774</v>
      </c>
      <c r="J69" s="21">
        <f t="shared" ca="1" si="6"/>
        <v>21141768636.56773</v>
      </c>
      <c r="K69" s="21">
        <f ca="1">SUM(K51:K68)</f>
        <v>30560192.59</v>
      </c>
      <c r="L69" s="21">
        <f t="shared" ref="L69:M69" ca="1" si="103">SUM(L51:L68)</f>
        <v>25597901.219986599</v>
      </c>
      <c r="M69" s="21">
        <f t="shared" ca="1" si="103"/>
        <v>29357505870.524609</v>
      </c>
      <c r="N69" s="21">
        <f t="shared" ca="1" si="7"/>
        <v>29413663964.334595</v>
      </c>
      <c r="O69" s="21">
        <f ca="1">SUM(O51:O68)</f>
        <v>1260003.9399594001</v>
      </c>
      <c r="P69" s="21">
        <f t="shared" ref="P69:Q69" ca="1" si="104">SUM(P51:P68)</f>
        <v>5785986.1299996004</v>
      </c>
      <c r="Q69" s="21">
        <f t="shared" ca="1" si="104"/>
        <v>4577366007.7949572</v>
      </c>
      <c r="R69" s="21">
        <f t="shared" ca="1" si="8"/>
        <v>4584411997.8649158</v>
      </c>
      <c r="S69" s="21">
        <f ca="1">SUM(S51:S68)</f>
        <v>0</v>
      </c>
      <c r="T69" s="21">
        <f t="shared" ref="T69:U69" ca="1" si="105">SUM(T51:T68)</f>
        <v>788.97</v>
      </c>
      <c r="U69" s="21">
        <f t="shared" ca="1" si="105"/>
        <v>5430798191.1516562</v>
      </c>
      <c r="V69" s="21">
        <f t="shared" ca="1" si="9"/>
        <v>5430798980.1216564</v>
      </c>
      <c r="X69" s="22">
        <f t="shared" ca="1" si="10"/>
        <v>7.1553720479241765E-4</v>
      </c>
      <c r="Y69" s="22">
        <f t="shared" ca="1" si="10"/>
        <v>0.16101215557462609</v>
      </c>
      <c r="Z69" s="22">
        <f t="shared" ca="1" si="10"/>
        <v>0.83827230722058144</v>
      </c>
      <c r="AA69" s="22">
        <f t="shared" ca="1" si="11"/>
        <v>7.1054985314789626E-5</v>
      </c>
      <c r="AB69" s="22">
        <f t="shared" ca="1" si="11"/>
        <v>1.4024690247396698E-2</v>
      </c>
      <c r="AC69" s="22">
        <f t="shared" ca="1" si="11"/>
        <v>0.98590425476728849</v>
      </c>
      <c r="AD69" s="22">
        <f t="shared" ca="1" si="12"/>
        <v>1.0389794561825288E-3</v>
      </c>
      <c r="AE69" s="22">
        <f t="shared" ca="1" si="12"/>
        <v>8.7027244382152516E-4</v>
      </c>
      <c r="AF69" s="22">
        <f t="shared" ca="1" si="12"/>
        <v>0.99809074809999598</v>
      </c>
      <c r="AG69" s="22">
        <f t="shared" ca="1" si="13"/>
        <v>2.7484526708031865E-4</v>
      </c>
      <c r="AH69" s="22">
        <f t="shared" ca="1" si="13"/>
        <v>1.2620999449208076E-3</v>
      </c>
      <c r="AI69" s="22">
        <f t="shared" ca="1" si="13"/>
        <v>0.9984630547879989</v>
      </c>
      <c r="AJ69" s="22">
        <f t="shared" ca="1" si="14"/>
        <v>0</v>
      </c>
      <c r="AK69" s="36">
        <f t="shared" ca="1" si="14"/>
        <v>1.4527696622317737E-7</v>
      </c>
      <c r="AL69" s="36">
        <f t="shared" ca="1" si="14"/>
        <v>0.99999985472303377</v>
      </c>
    </row>
    <row r="70" spans="1:38" ht="12.75" customHeight="1" x14ac:dyDescent="0.3">
      <c r="A70" s="10" t="s">
        <v>76</v>
      </c>
      <c r="B70" s="11">
        <v>714</v>
      </c>
      <c r="C70" s="12">
        <f ca="1">IFERROR(INDIRECT("'"&amp;$C$5&amp;"'!"&amp;ADDRESS(MATCH(IF($C$4="Tüm Şirketler",9003,IF($C$4="Hayatdışı Sigorta Şirketleri",9000,9001)),INDIRECT("'"&amp;$C$5&amp;"'!$B$1:$B$1095"),0),MATCH($B70,INDIRECT("'"&amp;$C$5&amp;"'!5:5"),0))),0)</f>
        <v>0</v>
      </c>
      <c r="D70" s="12">
        <f ca="1">IFERROR(INDIRECT("'"&amp;$C$5&amp;"'!"&amp;ADDRESS(MATCH(IF($C$4="Tüm Şirketler",9003,IF($C$4="Hayatdışı Sigorta Şirketleri",9000,9001)),INDIRECT("'"&amp;$C$5&amp;"'!$B$1:$B$1095"),0),MATCH($B70,INDIRECT("'"&amp;$C$5&amp;"'!5:5"),0)+1)),0)</f>
        <v>0</v>
      </c>
      <c r="E70" s="12">
        <f ca="1">IFERROR(INDIRECT("'"&amp;$C$5&amp;"'!"&amp;ADDRESS(MATCH(IF($C$4="Tüm Şirketler",9003,IF($C$4="Hayatdışı Sigorta Şirketleri",9000,9001)),INDIRECT("'"&amp;$C$5&amp;"'!$B$1:$B$1095"),0),MATCH($B70,INDIRECT("'"&amp;$C$5&amp;"'!5:5"),0)+2)),0)</f>
        <v>0</v>
      </c>
      <c r="F70" s="13">
        <f t="shared" ca="1" si="5"/>
        <v>0</v>
      </c>
      <c r="G70" s="12">
        <f ca="1">IFERROR(INDIRECT("'"&amp;$G$5&amp;"'!"&amp;ADDRESS(MATCH(IF($C$4="Tüm Şirketler",9003,IF($C$4="Hayatdışı Sigorta Şirketleri",9000,9001)),INDIRECT("'"&amp;$G$5&amp;"'!$B$1:$B$1095"),0),MATCH($B70,INDIRECT("'"&amp;$G$5&amp;"'!5:5"),0))),0)</f>
        <v>0</v>
      </c>
      <c r="H70" s="12">
        <f ca="1">IFERROR(INDIRECT("'"&amp;$G$5&amp;"'!"&amp;ADDRESS(MATCH(IF($C$4="Tüm Şirketler",9003,IF($C$4="Hayatdışı Sigorta Şirketleri",9000,9001)),INDIRECT("'"&amp;$G$5&amp;"'!$B$1:$B$1095"),0),MATCH($B70,INDIRECT("'"&amp;$G$5&amp;"'!5:5"),0)+1)),0)</f>
        <v>0</v>
      </c>
      <c r="I70" s="12">
        <f ca="1">IFERROR(INDIRECT("'"&amp;$G$5&amp;"'!"&amp;ADDRESS(MATCH(IF($C$4="Tüm Şirketler",9003,IF($C$4="Hayatdışı Sigorta Şirketleri",9000,9001)),INDIRECT("'"&amp;$G$5&amp;"'!$B$1:$B$1095"),0),MATCH($B70,INDIRECT("'"&amp;$G$5&amp;"'!5:5"),0)+2)),0)</f>
        <v>0</v>
      </c>
      <c r="J70" s="13">
        <f t="shared" ca="1" si="6"/>
        <v>0</v>
      </c>
      <c r="K70" s="12">
        <f ca="1">IFERROR(INDIRECT("'"&amp;$K$5&amp;"'!"&amp;ADDRESS(MATCH(IF($C$4="Tüm Şirketler",9003,IF($C$4="Hayatdışı Sigorta Şirketleri",9000,9001)),INDIRECT("'"&amp;$K$5&amp;"'!$B$1:$B$1095"),0),MATCH($B70,INDIRECT("'"&amp;$K$5&amp;"'!5:5"),0))),0)</f>
        <v>0</v>
      </c>
      <c r="L70" s="12">
        <f ca="1">IFERROR(INDIRECT("'"&amp;$K$5&amp;"'!"&amp;ADDRESS(MATCH(IF($C$4="Tüm Şirketler",9003,IF($C$4="Hayatdışı Sigorta Şirketleri",9000,9001)),INDIRECT("'"&amp;$K$5&amp;"'!$B$1:$B$1095"),0),MATCH($B70,INDIRECT("'"&amp;$K$5&amp;"'!5:5"),0)+1)),0)</f>
        <v>0</v>
      </c>
      <c r="M70" s="12">
        <f ca="1">IFERROR(INDIRECT("'"&amp;$K$5&amp;"'!"&amp;ADDRESS(MATCH(IF($C$4="Tüm Şirketler",9003,IF($C$4="Hayatdışı Sigorta Şirketleri",9000,9001)),INDIRECT("'"&amp;$K$5&amp;"'!$B$1:$B$1095"),0),MATCH($B70,INDIRECT("'"&amp;$K$5&amp;"'!5:5"),0)+2)),0)</f>
        <v>0</v>
      </c>
      <c r="N70" s="13">
        <f t="shared" ca="1" si="7"/>
        <v>0</v>
      </c>
      <c r="O70" s="12">
        <f ca="1">IFERROR(INDIRECT("'"&amp;$O$5&amp;"'!"&amp;ADDRESS(MATCH(IF($C$4="Tüm Şirketler",9003,IF($C$4="Hayatdışı Sigorta Şirketleri",9000,9001)),INDIRECT("'"&amp;$O$5&amp;"'!$B$1:$B$1095"),0),MATCH($B70,INDIRECT("'"&amp;$O$5&amp;"'!5:5"),0))),0)</f>
        <v>0</v>
      </c>
      <c r="P70" s="12">
        <f ca="1">IFERROR(INDIRECT("'"&amp;$O$5&amp;"'!"&amp;ADDRESS(MATCH(IF($C$4="Tüm Şirketler",9003,IF($C$4="Hayatdışı Sigorta Şirketleri",9000,9001)),INDIRECT("'"&amp;$O$5&amp;"'!$B$1:$B$1095"),0),MATCH($B70,INDIRECT("'"&amp;$O$5&amp;"'!5:5"),0)+1)),0)</f>
        <v>0</v>
      </c>
      <c r="Q70" s="12">
        <f ca="1">IFERROR(INDIRECT("'"&amp;$O$5&amp;"'!"&amp;ADDRESS(MATCH(IF($C$4="Tüm Şirketler",9003,IF($C$4="Hayatdışı Sigorta Şirketleri",9000,9001)),INDIRECT("'"&amp;$O$5&amp;"'!$B$1:$B$1095"),0),MATCH($B70,INDIRECT("'"&amp;$O$5&amp;"'!5:5"),0)+2)),0)</f>
        <v>0</v>
      </c>
      <c r="R70" s="13">
        <f t="shared" ca="1" si="8"/>
        <v>0</v>
      </c>
      <c r="S70" s="12">
        <f ca="1">IFERROR(INDIRECT("'"&amp;$S$5&amp;"'!"&amp;ADDRESS(MATCH(IF($C$4="Tüm Şirketler",9003,IF($C$4="Hayatdışı Sigorta Şirketleri",9000,9001)),INDIRECT("'"&amp;$S$5&amp;"'!$B$1:$B$1095"),0),MATCH($B70,INDIRECT("'"&amp;$S$5&amp;"'!5:5"),0))),0)</f>
        <v>0</v>
      </c>
      <c r="T70" s="12">
        <f ca="1">IFERROR(INDIRECT("'"&amp;$S$5&amp;"'!"&amp;ADDRESS(MATCH(IF($C$4="Tüm Şirketler",9003,IF($C$4="Hayatdışı Sigorta Şirketleri",9000,9001)),INDIRECT("'"&amp;$S$5&amp;"'!$B$1:$B$1095"),0),MATCH($B70,INDIRECT("'"&amp;$S$5&amp;"'!5:5"),0)+1)),0)</f>
        <v>0</v>
      </c>
      <c r="U70" s="12">
        <f ca="1">IFERROR(INDIRECT("'"&amp;$S$5&amp;"'!"&amp;ADDRESS(MATCH(IF($C$4="Tüm Şirketler",9003,IF($C$4="Hayatdışı Sigorta Şirketleri",9000,9001)),INDIRECT("'"&amp;$S$5&amp;"'!$B$1:$B$1095"),0),MATCH($B70,INDIRECT("'"&amp;$S$5&amp;"'!5:5"),0)+2)),0)</f>
        <v>0</v>
      </c>
      <c r="V70" s="13">
        <f t="shared" ca="1" si="9"/>
        <v>0</v>
      </c>
      <c r="X70" s="14">
        <f t="shared" ca="1" si="10"/>
        <v>0</v>
      </c>
      <c r="Y70" s="14">
        <f t="shared" ca="1" si="10"/>
        <v>0</v>
      </c>
      <c r="Z70" s="14">
        <f t="shared" ca="1" si="10"/>
        <v>0</v>
      </c>
      <c r="AA70" s="14">
        <f t="shared" ca="1" si="11"/>
        <v>0</v>
      </c>
      <c r="AB70" s="14">
        <f t="shared" ca="1" si="11"/>
        <v>0</v>
      </c>
      <c r="AC70" s="14">
        <f t="shared" ca="1" si="11"/>
        <v>0</v>
      </c>
      <c r="AD70" s="14">
        <f t="shared" ca="1" si="12"/>
        <v>0</v>
      </c>
      <c r="AE70" s="14">
        <f t="shared" ca="1" si="12"/>
        <v>0</v>
      </c>
      <c r="AF70" s="14">
        <f t="shared" ca="1" si="12"/>
        <v>0</v>
      </c>
      <c r="AG70" s="14">
        <f t="shared" ca="1" si="13"/>
        <v>0</v>
      </c>
      <c r="AH70" s="14">
        <f t="shared" ca="1" si="13"/>
        <v>0</v>
      </c>
      <c r="AI70" s="14">
        <f t="shared" ca="1" si="13"/>
        <v>0</v>
      </c>
      <c r="AJ70" s="14">
        <f t="shared" ca="1" si="14"/>
        <v>0</v>
      </c>
      <c r="AK70" s="14">
        <f t="shared" ca="1" si="14"/>
        <v>0</v>
      </c>
      <c r="AL70" s="14">
        <f t="shared" ca="1" si="14"/>
        <v>0</v>
      </c>
    </row>
    <row r="71" spans="1:38" ht="12.75" customHeight="1" x14ac:dyDescent="0.3">
      <c r="A71" s="39" t="s">
        <v>77</v>
      </c>
      <c r="B71" s="24">
        <v>715</v>
      </c>
      <c r="C71" s="25">
        <f ca="1">IFERROR(INDIRECT("'"&amp;$C$5&amp;"'!"&amp;ADDRESS(MATCH(IF($C$4="Tüm Şirketler",9003,IF($C$4="Hayatdışı Sigorta Şirketleri",9000,9001)),INDIRECT("'"&amp;$C$5&amp;"'!$B$1:$B$1095"),0),MATCH($B71,INDIRECT("'"&amp;$C$5&amp;"'!5:5"),0))),0)</f>
        <v>9419072.4299666695</v>
      </c>
      <c r="D71" s="25">
        <f ca="1">IFERROR(INDIRECT("'"&amp;$C$5&amp;"'!"&amp;ADDRESS(MATCH(IF($C$4="Tüm Şirketler",9003,IF($C$4="Hayatdışı Sigorta Şirketleri",9000,9001)),INDIRECT("'"&amp;$C$5&amp;"'!$B$1:$B$1095"),0),MATCH($B71,INDIRECT("'"&amp;$C$5&amp;"'!5:5"),0)+1)),0)</f>
        <v>62794400.889853798</v>
      </c>
      <c r="E71" s="25">
        <f ca="1">IFERROR(INDIRECT("'"&amp;$C$5&amp;"'!"&amp;ADDRESS(MATCH(IF($C$4="Tüm Şirketler",9003,IF($C$4="Hayatdışı Sigorta Şirketleri",9000,9001)),INDIRECT("'"&amp;$C$5&amp;"'!$B$1:$B$1095"),0),MATCH($B71,INDIRECT("'"&amp;$C$5&amp;"'!5:5"),0)+2)),0)</f>
        <v>7602682400.7178802</v>
      </c>
      <c r="F71" s="26">
        <f t="shared" ca="1" si="5"/>
        <v>7674895874.0377007</v>
      </c>
      <c r="G71" s="25">
        <f ca="1">IFERROR(INDIRECT("'"&amp;$G$5&amp;"'!"&amp;ADDRESS(MATCH(IF($C$4="Tüm Şirketler",9003,IF($C$4="Hayatdışı Sigorta Şirketleri",9000,9001)),INDIRECT("'"&amp;$G$5&amp;"'!$B$1:$B$1095"),0),MATCH($B71,INDIRECT("'"&amp;$G$5&amp;"'!5:5"),0))),0)</f>
        <v>4745205.66</v>
      </c>
      <c r="H71" s="25">
        <f ca="1">IFERROR(INDIRECT("'"&amp;$G$5&amp;"'!"&amp;ADDRESS(MATCH(IF($C$4="Tüm Şirketler",9003,IF($C$4="Hayatdışı Sigorta Şirketleri",9000,9001)),INDIRECT("'"&amp;$G$5&amp;"'!$B$1:$B$1095"),0),MATCH($B71,INDIRECT("'"&amp;$G$5&amp;"'!5:5"),0)+1)),0)</f>
        <v>59304076.440018199</v>
      </c>
      <c r="I71" s="25">
        <f ca="1">IFERROR(INDIRECT("'"&amp;$G$5&amp;"'!"&amp;ADDRESS(MATCH(IF($C$4="Tüm Şirketler",9003,IF($C$4="Hayatdışı Sigorta Şirketleri",9000,9001)),INDIRECT("'"&amp;$G$5&amp;"'!$B$1:$B$1095"),0),MATCH($B71,INDIRECT("'"&amp;$G$5&amp;"'!5:5"),0)+2)),0)</f>
        <v>120456654627.22954</v>
      </c>
      <c r="J71" s="26">
        <f t="shared" ca="1" si="6"/>
        <v>120520703909.32956</v>
      </c>
      <c r="K71" s="25">
        <f ca="1">IFERROR(INDIRECT("'"&amp;$K$5&amp;"'!"&amp;ADDRESS(MATCH(IF($C$4="Tüm Şirketler",9003,IF($C$4="Hayatdışı Sigorta Şirketleri",9000,9001)),INDIRECT("'"&amp;$K$5&amp;"'!$B$1:$B$1095"),0),MATCH($B71,INDIRECT("'"&amp;$K$5&amp;"'!5:5"),0))),0)</f>
        <v>37781344.350000001</v>
      </c>
      <c r="L71" s="25">
        <f ca="1">IFERROR(INDIRECT("'"&amp;$K$5&amp;"'!"&amp;ADDRESS(MATCH(IF($C$4="Tüm Şirketler",9003,IF($C$4="Hayatdışı Sigorta Şirketleri",9000,9001)),INDIRECT("'"&amp;$K$5&amp;"'!$B$1:$B$1095"),0),MATCH($B71,INDIRECT("'"&amp;$K$5&amp;"'!5:5"),0)+1)),0)</f>
        <v>111828692.51998518</v>
      </c>
      <c r="M71" s="25">
        <f ca="1">IFERROR(INDIRECT("'"&amp;$K$5&amp;"'!"&amp;ADDRESS(MATCH(IF($C$4="Tüm Şirketler",9003,IF($C$4="Hayatdışı Sigorta Şirketleri",9000,9001)),INDIRECT("'"&amp;$K$5&amp;"'!$B$1:$B$1095"),0),MATCH($B71,INDIRECT("'"&amp;$K$5&amp;"'!5:5"),0)+2)),0)</f>
        <v>2341974421.8304291</v>
      </c>
      <c r="N71" s="26">
        <f t="shared" ca="1" si="7"/>
        <v>2491584458.7004142</v>
      </c>
      <c r="O71" s="25">
        <f ca="1">IFERROR(INDIRECT("'"&amp;$O$5&amp;"'!"&amp;ADDRESS(MATCH(IF($C$4="Tüm Şirketler",9003,IF($C$4="Hayatdışı Sigorta Şirketleri",9000,9001)),INDIRECT("'"&amp;$O$5&amp;"'!$B$1:$B$1095"),0),MATCH($B71,INDIRECT("'"&amp;$O$5&amp;"'!5:5"),0))),0)</f>
        <v>25454641.42004149</v>
      </c>
      <c r="P71" s="25">
        <f ca="1">IFERROR(INDIRECT("'"&amp;$O$5&amp;"'!"&amp;ADDRESS(MATCH(IF($C$4="Tüm Şirketler",9003,IF($C$4="Hayatdışı Sigorta Şirketleri",9000,9001)),INDIRECT("'"&amp;$O$5&amp;"'!$B$1:$B$1095"),0),MATCH($B71,INDIRECT("'"&amp;$O$5&amp;"'!5:5"),0)+1)),0)</f>
        <v>220727974.57989559</v>
      </c>
      <c r="Q71" s="25">
        <f ca="1">IFERROR(INDIRECT("'"&amp;$O$5&amp;"'!"&amp;ADDRESS(MATCH(IF($C$4="Tüm Şirketler",9003,IF($C$4="Hayatdışı Sigorta Şirketleri",9000,9001)),INDIRECT("'"&amp;$O$5&amp;"'!$B$1:$B$1095"),0),MATCH($B71,INDIRECT("'"&amp;$O$5&amp;"'!5:5"),0)+2)),0)</f>
        <v>16863505256.775665</v>
      </c>
      <c r="R71" s="26">
        <f t="shared" ca="1" si="8"/>
        <v>17109687872.775602</v>
      </c>
      <c r="S71" s="25">
        <f ca="1">IFERROR(INDIRECT("'"&amp;$S$5&amp;"'!"&amp;ADDRESS(MATCH(IF($C$4="Tüm Şirketler",9003,IF($C$4="Hayatdışı Sigorta Şirketleri",9000,9001)),INDIRECT("'"&amp;$S$5&amp;"'!$B$1:$B$1095"),0),MATCH($B71,INDIRECT("'"&amp;$S$5&amp;"'!5:5"),0))),0)</f>
        <v>0</v>
      </c>
      <c r="T71" s="25">
        <f ca="1">IFERROR(INDIRECT("'"&amp;$S$5&amp;"'!"&amp;ADDRESS(MATCH(IF($C$4="Tüm Şirketler",9003,IF($C$4="Hayatdışı Sigorta Şirketleri",9000,9001)),INDIRECT("'"&amp;$S$5&amp;"'!$B$1:$B$1095"),0),MATCH($B71,INDIRECT("'"&amp;$S$5&amp;"'!5:5"),0)+1)),0)</f>
        <v>22494633.550000001</v>
      </c>
      <c r="U71" s="25">
        <f ca="1">IFERROR(INDIRECT("'"&amp;$S$5&amp;"'!"&amp;ADDRESS(MATCH(IF($C$4="Tüm Şirketler",9003,IF($C$4="Hayatdışı Sigorta Şirketleri",9000,9001)),INDIRECT("'"&amp;$S$5&amp;"'!$B$1:$B$1095"),0),MATCH($B71,INDIRECT("'"&amp;$S$5&amp;"'!5:5"),0)+2)),0)</f>
        <v>4410845278.2799921</v>
      </c>
      <c r="V71" s="26">
        <f t="shared" ca="1" si="9"/>
        <v>4433339911.8299923</v>
      </c>
      <c r="X71" s="27">
        <f t="shared" ca="1" si="10"/>
        <v>1.2272573575661258E-3</v>
      </c>
      <c r="Y71" s="27">
        <f t="shared" ca="1" si="10"/>
        <v>8.1817918992584549E-3</v>
      </c>
      <c r="Z71" s="27">
        <f t="shared" ca="1" si="10"/>
        <v>0.99059095074317538</v>
      </c>
      <c r="AA71" s="27">
        <f t="shared" ca="1" si="11"/>
        <v>3.9372535224901483E-5</v>
      </c>
      <c r="AB71" s="27">
        <f t="shared" ca="1" si="11"/>
        <v>4.9206546689798617E-4</v>
      </c>
      <c r="AC71" s="27">
        <f t="shared" ca="1" si="11"/>
        <v>0.99946856199787704</v>
      </c>
      <c r="AD71" s="27">
        <f t="shared" ca="1" si="12"/>
        <v>1.5163581639013103E-2</v>
      </c>
      <c r="AE71" s="27">
        <f t="shared" ca="1" si="12"/>
        <v>4.4882561427724559E-2</v>
      </c>
      <c r="AF71" s="27">
        <f t="shared" ca="1" si="12"/>
        <v>0.93995385693326239</v>
      </c>
      <c r="AG71" s="27">
        <f t="shared" ca="1" si="13"/>
        <v>1.4877326582061216E-3</v>
      </c>
      <c r="AH71" s="27">
        <f t="shared" ca="1" si="13"/>
        <v>1.2900759863136428E-2</v>
      </c>
      <c r="AI71" s="27">
        <f t="shared" ca="1" si="13"/>
        <v>0.98561150747865744</v>
      </c>
      <c r="AJ71" s="27">
        <f t="shared" ca="1" si="14"/>
        <v>0</v>
      </c>
      <c r="AK71" s="27">
        <f t="shared" ca="1" si="14"/>
        <v>5.0739699633621542E-3</v>
      </c>
      <c r="AL71" s="27">
        <f t="shared" ca="1" si="14"/>
        <v>0.99492603003663782</v>
      </c>
    </row>
    <row r="72" spans="1:38" ht="12.75" customHeight="1" x14ac:dyDescent="0.3">
      <c r="A72" s="39" t="s">
        <v>78</v>
      </c>
      <c r="B72" s="24">
        <v>903</v>
      </c>
      <c r="C72" s="25">
        <f ca="1">IFERROR(INDIRECT("'"&amp;$C$5&amp;"'!"&amp;ADDRESS(MATCH(IF($C$4="Tüm Şirketler",9003,IF($C$4="Hayatdışı Sigorta Şirketleri",9000,9001)),INDIRECT("'"&amp;$C$5&amp;"'!$B$1:$B$1095"),0),MATCH($B72,INDIRECT("'"&amp;$C$5&amp;"'!5:5"),0))),0)</f>
        <v>0</v>
      </c>
      <c r="D72" s="25">
        <f ca="1">IFERROR(INDIRECT("'"&amp;$C$5&amp;"'!"&amp;ADDRESS(MATCH(IF($C$4="Tüm Şirketler",9003,IF($C$4="Hayatdışı Sigorta Şirketleri",9000,9001)),INDIRECT("'"&amp;$C$5&amp;"'!$B$1:$B$1095"),0),MATCH($B72,INDIRECT("'"&amp;$C$5&amp;"'!5:5"),0)+1)),0)</f>
        <v>107217.0099983</v>
      </c>
      <c r="E72" s="25">
        <f ca="1">IFERROR(INDIRECT("'"&amp;$C$5&amp;"'!"&amp;ADDRESS(MATCH(IF($C$4="Tüm Şirketler",9003,IF($C$4="Hayatdışı Sigorta Şirketleri",9000,9001)),INDIRECT("'"&amp;$C$5&amp;"'!$B$1:$B$1095"),0),MATCH($B72,INDIRECT("'"&amp;$C$5&amp;"'!5:5"),0)+2)),0)</f>
        <v>596978571.81246257</v>
      </c>
      <c r="F72" s="26">
        <f t="shared" ca="1" si="5"/>
        <v>597085788.82246089</v>
      </c>
      <c r="G72" s="25">
        <f ca="1">IFERROR(INDIRECT("'"&amp;$G$5&amp;"'!"&amp;ADDRESS(MATCH(IF($C$4="Tüm Şirketler",9003,IF($C$4="Hayatdışı Sigorta Şirketleri",9000,9001)),INDIRECT("'"&amp;$G$5&amp;"'!$B$1:$B$1095"),0),MATCH($B72,INDIRECT("'"&amp;$G$5&amp;"'!5:5"),0))),0)</f>
        <v>0</v>
      </c>
      <c r="H72" s="25">
        <f ca="1">IFERROR(INDIRECT("'"&amp;$G$5&amp;"'!"&amp;ADDRESS(MATCH(IF($C$4="Tüm Şirketler",9003,IF($C$4="Hayatdışı Sigorta Şirketleri",9000,9001)),INDIRECT("'"&amp;$G$5&amp;"'!$B$1:$B$1095"),0),MATCH($B72,INDIRECT("'"&amp;$G$5&amp;"'!5:5"),0)+1)),0)</f>
        <v>7051.56</v>
      </c>
      <c r="I72" s="25">
        <f ca="1">IFERROR(INDIRECT("'"&amp;$G$5&amp;"'!"&amp;ADDRESS(MATCH(IF($C$4="Tüm Şirketler",9003,IF($C$4="Hayatdışı Sigorta Şirketleri",9000,9001)),INDIRECT("'"&amp;$G$5&amp;"'!$B$1:$B$1095"),0),MATCH($B72,INDIRECT("'"&amp;$G$5&amp;"'!5:5"),0)+2)),0)</f>
        <v>1288646643.5716894</v>
      </c>
      <c r="J72" s="26">
        <f t="shared" ca="1" si="6"/>
        <v>1288653695.1316893</v>
      </c>
      <c r="K72" s="25">
        <f ca="1">IFERROR(INDIRECT("'"&amp;$K$5&amp;"'!"&amp;ADDRESS(MATCH(IF($C$4="Tüm Şirketler",9003,IF($C$4="Hayatdışı Sigorta Şirketleri",9000,9001)),INDIRECT("'"&amp;$K$5&amp;"'!$B$1:$B$1095"),0),MATCH($B72,INDIRECT("'"&amp;$K$5&amp;"'!5:5"),0))),0)</f>
        <v>2386.09</v>
      </c>
      <c r="L72" s="25">
        <f ca="1">IFERROR(INDIRECT("'"&amp;$K$5&amp;"'!"&amp;ADDRESS(MATCH(IF($C$4="Tüm Şirketler",9003,IF($C$4="Hayatdışı Sigorta Şirketleri",9000,9001)),INDIRECT("'"&amp;$K$5&amp;"'!$B$1:$B$1095"),0),MATCH($B72,INDIRECT("'"&amp;$K$5&amp;"'!5:5"),0)+1)),0)</f>
        <v>29938.729999700001</v>
      </c>
      <c r="M72" s="25">
        <f ca="1">IFERROR(INDIRECT("'"&amp;$K$5&amp;"'!"&amp;ADDRESS(MATCH(IF($C$4="Tüm Şirketler",9003,IF($C$4="Hayatdışı Sigorta Şirketleri",9000,9001)),INDIRECT("'"&amp;$K$5&amp;"'!$B$1:$B$1095"),0),MATCH($B72,INDIRECT("'"&amp;$K$5&amp;"'!5:5"),0)+2)),0)</f>
        <v>11423400.020000299</v>
      </c>
      <c r="N72" s="26">
        <f t="shared" ca="1" si="7"/>
        <v>11455724.84</v>
      </c>
      <c r="O72" s="25">
        <f ca="1">IFERROR(INDIRECT("'"&amp;$O$5&amp;"'!"&amp;ADDRESS(MATCH(IF($C$4="Tüm Şirketler",9003,IF($C$4="Hayatdışı Sigorta Şirketleri",9000,9001)),INDIRECT("'"&amp;$O$5&amp;"'!$B$1:$B$1095"),0),MATCH($B72,INDIRECT("'"&amp;$O$5&amp;"'!5:5"),0))),0)</f>
        <v>0</v>
      </c>
      <c r="P72" s="25">
        <f ca="1">IFERROR(INDIRECT("'"&amp;$O$5&amp;"'!"&amp;ADDRESS(MATCH(IF($C$4="Tüm Şirketler",9003,IF($C$4="Hayatdışı Sigorta Şirketleri",9000,9001)),INDIRECT("'"&amp;$O$5&amp;"'!$B$1:$B$1095"),0),MATCH($B72,INDIRECT("'"&amp;$O$5&amp;"'!5:5"),0)+1)),0)</f>
        <v>0</v>
      </c>
      <c r="Q72" s="25">
        <f ca="1">IFERROR(INDIRECT("'"&amp;$O$5&amp;"'!"&amp;ADDRESS(MATCH(IF($C$4="Tüm Şirketler",9003,IF($C$4="Hayatdışı Sigorta Şirketleri",9000,9001)),INDIRECT("'"&amp;$O$5&amp;"'!$B$1:$B$1095"),0),MATCH($B72,INDIRECT("'"&amp;$O$5&amp;"'!5:5"),0)+2)),0)</f>
        <v>196052624.87184799</v>
      </c>
      <c r="R72" s="26">
        <f t="shared" ca="1" si="8"/>
        <v>196052624.87184799</v>
      </c>
      <c r="S72" s="25">
        <f ca="1">IFERROR(INDIRECT("'"&amp;$S$5&amp;"'!"&amp;ADDRESS(MATCH(IF($C$4="Tüm Şirketler",9003,IF($C$4="Hayatdışı Sigorta Şirketleri",9000,9001)),INDIRECT("'"&amp;$S$5&amp;"'!$B$1:$B$1095"),0),MATCH($B72,INDIRECT("'"&amp;$S$5&amp;"'!5:5"),0))),0)</f>
        <v>0</v>
      </c>
      <c r="T72" s="25">
        <f ca="1">IFERROR(INDIRECT("'"&amp;$S$5&amp;"'!"&amp;ADDRESS(MATCH(IF($C$4="Tüm Şirketler",9003,IF($C$4="Hayatdışı Sigorta Şirketleri",9000,9001)),INDIRECT("'"&amp;$S$5&amp;"'!$B$1:$B$1095"),0),MATCH($B72,INDIRECT("'"&amp;$S$5&amp;"'!5:5"),0)+1)),0)</f>
        <v>0</v>
      </c>
      <c r="U72" s="25">
        <f ca="1">IFERROR(INDIRECT("'"&amp;$S$5&amp;"'!"&amp;ADDRESS(MATCH(IF($C$4="Tüm Şirketler",9003,IF($C$4="Hayatdışı Sigorta Şirketleri",9000,9001)),INDIRECT("'"&amp;$S$5&amp;"'!$B$1:$B$1095"),0),MATCH($B72,INDIRECT("'"&amp;$S$5&amp;"'!5:5"),0)+2)),0)</f>
        <v>129355676.43895102</v>
      </c>
      <c r="V72" s="26">
        <f t="shared" ca="1" si="9"/>
        <v>129355676.43895102</v>
      </c>
      <c r="X72" s="27">
        <f t="shared" ca="1" si="10"/>
        <v>0</v>
      </c>
      <c r="Y72" s="27">
        <f t="shared" ca="1" si="10"/>
        <v>1.7956717779156554E-4</v>
      </c>
      <c r="Z72" s="27">
        <f t="shared" ca="1" si="10"/>
        <v>0.99982043282220845</v>
      </c>
      <c r="AA72" s="27">
        <f t="shared" ca="1" si="11"/>
        <v>0</v>
      </c>
      <c r="AB72" s="27">
        <f t="shared" ca="1" si="11"/>
        <v>5.4720364568383064E-6</v>
      </c>
      <c r="AC72" s="27">
        <f t="shared" ca="1" si="11"/>
        <v>0.99999452796354316</v>
      </c>
      <c r="AD72" s="27">
        <f t="shared" ca="1" si="12"/>
        <v>2.0828799864924132E-4</v>
      </c>
      <c r="AE72" s="27">
        <f t="shared" ca="1" si="12"/>
        <v>2.6134295662516979E-3</v>
      </c>
      <c r="AF72" s="27">
        <f t="shared" ca="1" si="12"/>
        <v>0.99717828243509898</v>
      </c>
      <c r="AG72" s="27">
        <f t="shared" ca="1" si="13"/>
        <v>0</v>
      </c>
      <c r="AH72" s="27">
        <f t="shared" ca="1" si="13"/>
        <v>0</v>
      </c>
      <c r="AI72" s="27">
        <f t="shared" ca="1" si="13"/>
        <v>1</v>
      </c>
      <c r="AJ72" s="27">
        <f t="shared" ca="1" si="14"/>
        <v>0</v>
      </c>
      <c r="AK72" s="27">
        <f t="shared" ca="1" si="14"/>
        <v>0</v>
      </c>
      <c r="AL72" s="27">
        <f t="shared" ca="1" si="14"/>
        <v>1</v>
      </c>
    </row>
    <row r="73" spans="1:38" ht="12.75" customHeight="1" x14ac:dyDescent="0.3">
      <c r="A73" s="15" t="s">
        <v>79</v>
      </c>
      <c r="B73" s="16">
        <v>716</v>
      </c>
      <c r="C73" s="17">
        <f ca="1">IFERROR(INDIRECT("'"&amp;$C$5&amp;"'!"&amp;ADDRESS(MATCH(IF($C$4="Tüm Şirketler",9003,IF($C$4="Hayatdışı Sigorta Şirketleri",9000,9001)),INDIRECT("'"&amp;$C$5&amp;"'!$B$1:$B$1095"),0),MATCH($B73,INDIRECT("'"&amp;$C$5&amp;"'!5:5"),0))),0)</f>
        <v>1212118.3099664999</v>
      </c>
      <c r="D73" s="17">
        <f ca="1">IFERROR(INDIRECT("'"&amp;$C$5&amp;"'!"&amp;ADDRESS(MATCH(IF($C$4="Tüm Şirketler",9003,IF($C$4="Hayatdışı Sigorta Şirketleri",9000,9001)),INDIRECT("'"&amp;$C$5&amp;"'!$B$1:$B$1095"),0),MATCH($B73,INDIRECT("'"&amp;$C$5&amp;"'!5:5"),0)+1)),0)</f>
        <v>2083105.7399825999</v>
      </c>
      <c r="E73" s="17">
        <f ca="1">IFERROR(INDIRECT("'"&amp;$C$5&amp;"'!"&amp;ADDRESS(MATCH(IF($C$4="Tüm Şirketler",9003,IF($C$4="Hayatdışı Sigorta Şirketleri",9000,9001)),INDIRECT("'"&amp;$C$5&amp;"'!$B$1:$B$1095"),0),MATCH($B73,INDIRECT("'"&amp;$C$5&amp;"'!5:5"),0)+2)),0)</f>
        <v>427285515.94821638</v>
      </c>
      <c r="F73" s="18">
        <f t="shared" ref="F73:F133" ca="1" si="106">SUM(C73:E73)</f>
        <v>430580739.99816549</v>
      </c>
      <c r="G73" s="17">
        <f ca="1">IFERROR(INDIRECT("'"&amp;$G$5&amp;"'!"&amp;ADDRESS(MATCH(IF($C$4="Tüm Şirketler",9003,IF($C$4="Hayatdışı Sigorta Şirketleri",9000,9001)),INDIRECT("'"&amp;$G$5&amp;"'!$B$1:$B$1095"),0),MATCH($B73,INDIRECT("'"&amp;$G$5&amp;"'!5:5"),0))),0)</f>
        <v>299080.49</v>
      </c>
      <c r="H73" s="17">
        <f ca="1">IFERROR(INDIRECT("'"&amp;$G$5&amp;"'!"&amp;ADDRESS(MATCH(IF($C$4="Tüm Şirketler",9003,IF($C$4="Hayatdışı Sigorta Şirketleri",9000,9001)),INDIRECT("'"&amp;$G$5&amp;"'!$B$1:$B$1095"),0),MATCH($B73,INDIRECT("'"&amp;$G$5&amp;"'!5:5"),0)+1)),0)</f>
        <v>13672934.490003001</v>
      </c>
      <c r="I73" s="17">
        <f ca="1">IFERROR(INDIRECT("'"&amp;$G$5&amp;"'!"&amp;ADDRESS(MATCH(IF($C$4="Tüm Şirketler",9003,IF($C$4="Hayatdışı Sigorta Şirketleri",9000,9001)),INDIRECT("'"&amp;$G$5&amp;"'!$B$1:$B$1095"),0),MATCH($B73,INDIRECT("'"&amp;$G$5&amp;"'!5:5"),0)+2)),0)</f>
        <v>9572869029.8468685</v>
      </c>
      <c r="J73" s="18">
        <f t="shared" ref="J73:J133" ca="1" si="107">SUM(G73:I73)</f>
        <v>9586841044.8268719</v>
      </c>
      <c r="K73" s="17">
        <f ca="1">IFERROR(INDIRECT("'"&amp;$K$5&amp;"'!"&amp;ADDRESS(MATCH(IF($C$4="Tüm Şirketler",9003,IF($C$4="Hayatdışı Sigorta Şirketleri",9000,9001)),INDIRECT("'"&amp;$K$5&amp;"'!$B$1:$B$1095"),0),MATCH($B73,INDIRECT("'"&amp;$K$5&amp;"'!5:5"),0))),0)</f>
        <v>35274672.060000002</v>
      </c>
      <c r="L73" s="17">
        <f ca="1">IFERROR(INDIRECT("'"&amp;$K$5&amp;"'!"&amp;ADDRESS(MATCH(IF($C$4="Tüm Şirketler",9003,IF($C$4="Hayatdışı Sigorta Şirketleri",9000,9001)),INDIRECT("'"&amp;$K$5&amp;"'!$B$1:$B$1095"),0),MATCH($B73,INDIRECT("'"&amp;$K$5&amp;"'!5:5"),0)+1)),0)</f>
        <v>7615981.4000000991</v>
      </c>
      <c r="M73" s="17">
        <f ca="1">IFERROR(INDIRECT("'"&amp;$K$5&amp;"'!"&amp;ADDRESS(MATCH(IF($C$4="Tüm Şirketler",9003,IF($C$4="Hayatdışı Sigorta Şirketleri",9000,9001)),INDIRECT("'"&amp;$K$5&amp;"'!$B$1:$B$1095"),0),MATCH($B73,INDIRECT("'"&amp;$K$5&amp;"'!5:5"),0)+2)),0)</f>
        <v>599992708.36000276</v>
      </c>
      <c r="N73" s="18">
        <f t="shared" ref="N73:N133" ca="1" si="108">SUM(K73:M73)</f>
        <v>642883361.82000279</v>
      </c>
      <c r="O73" s="17">
        <f ca="1">IFERROR(INDIRECT("'"&amp;$O$5&amp;"'!"&amp;ADDRESS(MATCH(IF($C$4="Tüm Şirketler",9003,IF($C$4="Hayatdışı Sigorta Şirketleri",9000,9001)),INDIRECT("'"&amp;$O$5&amp;"'!$B$1:$B$1095"),0),MATCH($B73,INDIRECT("'"&amp;$O$5&amp;"'!5:5"),0))),0)</f>
        <v>2291067.1500086999</v>
      </c>
      <c r="P73" s="17">
        <f ca="1">IFERROR(INDIRECT("'"&amp;$O$5&amp;"'!"&amp;ADDRESS(MATCH(IF($C$4="Tüm Şirketler",9003,IF($C$4="Hayatdışı Sigorta Şirketleri",9000,9001)),INDIRECT("'"&amp;$O$5&amp;"'!$B$1:$B$1095"),0),MATCH($B73,INDIRECT("'"&amp;$O$5&amp;"'!5:5"),0)+1)),0)</f>
        <v>28378868.10989951</v>
      </c>
      <c r="Q73" s="17">
        <f ca="1">IFERROR(INDIRECT("'"&amp;$O$5&amp;"'!"&amp;ADDRESS(MATCH(IF($C$4="Tüm Şirketler",9003,IF($C$4="Hayatdışı Sigorta Şirketleri",9000,9001)),INDIRECT("'"&amp;$O$5&amp;"'!$B$1:$B$1095"),0),MATCH($B73,INDIRECT("'"&amp;$O$5&amp;"'!5:5"),0)+2)),0)</f>
        <v>1161092248.6897798</v>
      </c>
      <c r="R73" s="18">
        <f t="shared" ref="R73:R133" ca="1" si="109">SUM(O73:Q73)</f>
        <v>1191762183.949688</v>
      </c>
      <c r="S73" s="17">
        <f ca="1">IFERROR(INDIRECT("'"&amp;$S$5&amp;"'!"&amp;ADDRESS(MATCH(IF($C$4="Tüm Şirketler",9003,IF($C$4="Hayatdışı Sigorta Şirketleri",9000,9001)),INDIRECT("'"&amp;$S$5&amp;"'!$B$1:$B$1095"),0),MATCH($B73,INDIRECT("'"&amp;$S$5&amp;"'!5:5"),0))),0)</f>
        <v>0</v>
      </c>
      <c r="T73" s="17">
        <f ca="1">IFERROR(INDIRECT("'"&amp;$S$5&amp;"'!"&amp;ADDRESS(MATCH(IF($C$4="Tüm Şirketler",9003,IF($C$4="Hayatdışı Sigorta Şirketleri",9000,9001)),INDIRECT("'"&amp;$S$5&amp;"'!$B$1:$B$1095"),0),MATCH($B73,INDIRECT("'"&amp;$S$5&amp;"'!5:5"),0)+1)),0)</f>
        <v>2427201.23</v>
      </c>
      <c r="U73" s="17">
        <f ca="1">IFERROR(INDIRECT("'"&amp;$S$5&amp;"'!"&amp;ADDRESS(MATCH(IF($C$4="Tüm Şirketler",9003,IF($C$4="Hayatdışı Sigorta Şirketleri",9000,9001)),INDIRECT("'"&amp;$S$5&amp;"'!$B$1:$B$1095"),0),MATCH($B73,INDIRECT("'"&amp;$S$5&amp;"'!5:5"),0)+2)),0)</f>
        <v>27778814.880000599</v>
      </c>
      <c r="V73" s="18">
        <f t="shared" ref="V73:V133" ca="1" si="110">SUM(S73:U73)</f>
        <v>30206016.110000599</v>
      </c>
      <c r="X73" s="19">
        <f t="shared" ref="X73:Z133" ca="1" si="111">IF($F73=0,0,C73/$F73)</f>
        <v>2.8150778643087106E-3</v>
      </c>
      <c r="Y73" s="19">
        <f t="shared" ca="1" si="111"/>
        <v>4.8378980908237446E-3</v>
      </c>
      <c r="Z73" s="19">
        <f t="shared" ca="1" si="111"/>
        <v>0.99234702404486752</v>
      </c>
      <c r="AA73" s="19">
        <f t="shared" ref="AA73:AC133" ca="1" si="112">IF($J73=0,0,G73/$J73)</f>
        <v>3.119698017329556E-5</v>
      </c>
      <c r="AB73" s="19">
        <f t="shared" ca="1" si="112"/>
        <v>1.4262189626457835E-3</v>
      </c>
      <c r="AC73" s="19">
        <f t="shared" ca="1" si="112"/>
        <v>0.99854258405718088</v>
      </c>
      <c r="AD73" s="19">
        <f t="shared" ref="AD73:AF133" ca="1" si="113">IF($N73=0,0,K73/$N73)</f>
        <v>5.4869474238899894E-2</v>
      </c>
      <c r="AE73" s="19">
        <f t="shared" ca="1" si="113"/>
        <v>1.1846599013605292E-2</v>
      </c>
      <c r="AF73" s="19">
        <f t="shared" ca="1" si="113"/>
        <v>0.93328392674749494</v>
      </c>
      <c r="AG73" s="19">
        <f t="shared" ref="AG73:AI133" ca="1" si="114">IF($R73=0,0,O73/$R73)</f>
        <v>1.9224197418445867E-3</v>
      </c>
      <c r="AH73" s="19">
        <f t="shared" ca="1" si="114"/>
        <v>2.3812526099668191E-2</v>
      </c>
      <c r="AI73" s="19">
        <f t="shared" ca="1" si="114"/>
        <v>0.97426505415848719</v>
      </c>
      <c r="AJ73" s="19">
        <f t="shared" ref="AJ73:AL133" ca="1" si="115">IF($V73=0,0,S73/$V73)</f>
        <v>0</v>
      </c>
      <c r="AK73" s="19">
        <f t="shared" ca="1" si="115"/>
        <v>8.0354894242289795E-2</v>
      </c>
      <c r="AL73" s="19">
        <f t="shared" ca="1" si="115"/>
        <v>0.91964510575771019</v>
      </c>
    </row>
    <row r="74" spans="1:38" ht="12.75" customHeight="1" thickBot="1" x14ac:dyDescent="0.35">
      <c r="A74" s="69" t="s">
        <v>80</v>
      </c>
      <c r="B74" s="70"/>
      <c r="C74" s="21">
        <f ca="1">SUM(C70:C73)</f>
        <v>10631190.73993317</v>
      </c>
      <c r="D74" s="21">
        <f t="shared" ref="D74:E74" ca="1" si="116">SUM(D70:D73)</f>
        <v>64984723.639834695</v>
      </c>
      <c r="E74" s="21">
        <f t="shared" ca="1" si="116"/>
        <v>8626946488.4785595</v>
      </c>
      <c r="F74" s="21">
        <f t="shared" ca="1" si="106"/>
        <v>8702562402.8583279</v>
      </c>
      <c r="G74" s="21">
        <f ca="1">SUM(G70:G73)</f>
        <v>5044286.1500000004</v>
      </c>
      <c r="H74" s="21">
        <f t="shared" ref="H74:I74" ca="1" si="117">SUM(H70:H73)</f>
        <v>72984062.490021199</v>
      </c>
      <c r="I74" s="21">
        <f t="shared" ca="1" si="117"/>
        <v>131318170300.64809</v>
      </c>
      <c r="J74" s="21">
        <f t="shared" ca="1" si="107"/>
        <v>131396198649.2881</v>
      </c>
      <c r="K74" s="21">
        <f ca="1">SUM(K70:K73)</f>
        <v>73058402.5</v>
      </c>
      <c r="L74" s="21">
        <f t="shared" ref="L74:M74" ca="1" si="118">SUM(L70:L73)</f>
        <v>119474612.64998499</v>
      </c>
      <c r="M74" s="21">
        <f t="shared" ca="1" si="118"/>
        <v>2953390530.2104321</v>
      </c>
      <c r="N74" s="21">
        <f t="shared" ca="1" si="108"/>
        <v>3145923545.3604169</v>
      </c>
      <c r="O74" s="21">
        <f ca="1">SUM(O70:O73)</f>
        <v>27745708.570050191</v>
      </c>
      <c r="P74" s="21">
        <f t="shared" ref="P74:Q74" ca="1" si="119">SUM(P70:P73)</f>
        <v>249106842.68979511</v>
      </c>
      <c r="Q74" s="21">
        <f t="shared" ca="1" si="119"/>
        <v>18220650130.337292</v>
      </c>
      <c r="R74" s="21">
        <f t="shared" ca="1" si="109"/>
        <v>18497502681.597137</v>
      </c>
      <c r="S74" s="21">
        <f ca="1">SUM(S70:S73)</f>
        <v>0</v>
      </c>
      <c r="T74" s="21">
        <f t="shared" ref="T74:U74" ca="1" si="120">SUM(T70:T73)</f>
        <v>24921834.780000001</v>
      </c>
      <c r="U74" s="21">
        <f t="shared" ca="1" si="120"/>
        <v>4567979769.5989437</v>
      </c>
      <c r="V74" s="21">
        <f t="shared" ca="1" si="110"/>
        <v>4592901604.3789434</v>
      </c>
      <c r="X74" s="22">
        <f t="shared" ca="1" si="111"/>
        <v>1.2216161456585926E-3</v>
      </c>
      <c r="Y74" s="22">
        <f t="shared" ca="1" si="111"/>
        <v>7.467309124780384E-3</v>
      </c>
      <c r="Z74" s="22">
        <f t="shared" ca="1" si="111"/>
        <v>0.99131107472956093</v>
      </c>
      <c r="AA74" s="22">
        <f t="shared" ca="1" si="112"/>
        <v>3.8389894090192007E-5</v>
      </c>
      <c r="AB74" s="22">
        <f t="shared" ca="1" si="112"/>
        <v>5.5545033448664853E-4</v>
      </c>
      <c r="AC74" s="22">
        <f t="shared" ca="1" si="112"/>
        <v>0.99940615977142322</v>
      </c>
      <c r="AD74" s="22">
        <f t="shared" ca="1" si="113"/>
        <v>2.3223197082378546E-2</v>
      </c>
      <c r="AE74" s="22">
        <f t="shared" ca="1" si="113"/>
        <v>3.7977595744875997E-2</v>
      </c>
      <c r="AF74" s="22">
        <f t="shared" ca="1" si="113"/>
        <v>0.93879920717274545</v>
      </c>
      <c r="AG74" s="22">
        <f t="shared" ca="1" si="114"/>
        <v>1.4999705121088557E-3</v>
      </c>
      <c r="AH74" s="22">
        <f t="shared" ca="1" si="114"/>
        <v>1.3467052659904595E-2</v>
      </c>
      <c r="AI74" s="22">
        <f t="shared" ca="1" si="114"/>
        <v>0.98503297682798652</v>
      </c>
      <c r="AJ74" s="22">
        <f t="shared" ca="1" si="115"/>
        <v>0</v>
      </c>
      <c r="AK74" s="36">
        <f t="shared" ca="1" si="115"/>
        <v>5.4261634423518109E-3</v>
      </c>
      <c r="AL74" s="36">
        <f t="shared" ca="1" si="115"/>
        <v>0.99457383655764819</v>
      </c>
    </row>
    <row r="75" spans="1:38" ht="12.75" customHeight="1" x14ac:dyDescent="0.3">
      <c r="A75" s="23" t="s">
        <v>81</v>
      </c>
      <c r="B75" s="24">
        <v>728</v>
      </c>
      <c r="C75" s="25">
        <f ca="1">IFERROR(INDIRECT("'"&amp;$C$5&amp;"'!"&amp;ADDRESS(MATCH(IF($C$4="Tüm Şirketler",9003,IF($C$4="Hayatdışı Sigorta Şirketleri",9000,9001)),INDIRECT("'"&amp;$C$5&amp;"'!$B$1:$B$1095"),0),MATCH($B75,INDIRECT("'"&amp;$C$5&amp;"'!5:5"),0))),0)</f>
        <v>0</v>
      </c>
      <c r="D75" s="25">
        <f ca="1">IFERROR(INDIRECT("'"&amp;$C$5&amp;"'!"&amp;ADDRESS(MATCH(IF($C$4="Tüm Şirketler",9003,IF($C$4="Hayatdışı Sigorta Şirketleri",9000,9001)),INDIRECT("'"&amp;$C$5&amp;"'!$B$1:$B$1095"),0),MATCH($B75,INDIRECT("'"&amp;$C$5&amp;"'!5:5"),0)+1)),0)</f>
        <v>0</v>
      </c>
      <c r="E75" s="25">
        <f ca="1">IFERROR(INDIRECT("'"&amp;$C$5&amp;"'!"&amp;ADDRESS(MATCH(IF($C$4="Tüm Şirketler",9003,IF($C$4="Hayatdışı Sigorta Şirketleri",9000,9001)),INDIRECT("'"&amp;$C$5&amp;"'!$B$1:$B$1095"),0),MATCH($B75,INDIRECT("'"&amp;$C$5&amp;"'!5:5"),0)+2)),0)</f>
        <v>252093802.88</v>
      </c>
      <c r="F75" s="26">
        <f t="shared" ca="1" si="106"/>
        <v>252093802.88</v>
      </c>
      <c r="G75" s="25">
        <f ca="1">IFERROR(INDIRECT("'"&amp;$G$5&amp;"'!"&amp;ADDRESS(MATCH(IF($C$4="Tüm Şirketler",9003,IF($C$4="Hayatdışı Sigorta Şirketleri",9000,9001)),INDIRECT("'"&amp;$G$5&amp;"'!$B$1:$B$1095"),0),MATCH($B75,INDIRECT("'"&amp;$G$5&amp;"'!5:5"),0))),0)</f>
        <v>0</v>
      </c>
      <c r="H75" s="25">
        <f ca="1">IFERROR(INDIRECT("'"&amp;$G$5&amp;"'!"&amp;ADDRESS(MATCH(IF($C$4="Tüm Şirketler",9003,IF($C$4="Hayatdışı Sigorta Şirketleri",9000,9001)),INDIRECT("'"&amp;$G$5&amp;"'!$B$1:$B$1095"),0),MATCH($B75,INDIRECT("'"&amp;$G$5&amp;"'!5:5"),0)+1)),0)</f>
        <v>0</v>
      </c>
      <c r="I75" s="25">
        <f ca="1">IFERROR(INDIRECT("'"&amp;$G$5&amp;"'!"&amp;ADDRESS(MATCH(IF($C$4="Tüm Şirketler",9003,IF($C$4="Hayatdışı Sigorta Şirketleri",9000,9001)),INDIRECT("'"&amp;$G$5&amp;"'!$B$1:$B$1095"),0),MATCH($B75,INDIRECT("'"&amp;$G$5&amp;"'!5:5"),0)+2)),0)</f>
        <v>174856909.3650648</v>
      </c>
      <c r="J75" s="26">
        <f t="shared" ca="1" si="107"/>
        <v>174856909.3650648</v>
      </c>
      <c r="K75" s="25">
        <f ca="1">IFERROR(INDIRECT("'"&amp;$K$5&amp;"'!"&amp;ADDRESS(MATCH(IF($C$4="Tüm Şirketler",9003,IF($C$4="Hayatdışı Sigorta Şirketleri",9000,9001)),INDIRECT("'"&amp;$K$5&amp;"'!$B$1:$B$1095"),0),MATCH($B75,INDIRECT("'"&amp;$K$5&amp;"'!5:5"),0))),0)</f>
        <v>0</v>
      </c>
      <c r="L75" s="25">
        <f ca="1">IFERROR(INDIRECT("'"&amp;$K$5&amp;"'!"&amp;ADDRESS(MATCH(IF($C$4="Tüm Şirketler",9003,IF($C$4="Hayatdışı Sigorta Şirketleri",9000,9001)),INDIRECT("'"&amp;$K$5&amp;"'!$B$1:$B$1095"),0),MATCH($B75,INDIRECT("'"&amp;$K$5&amp;"'!5:5"),0)+1)),0)</f>
        <v>0</v>
      </c>
      <c r="M75" s="25">
        <f ca="1">IFERROR(INDIRECT("'"&amp;$K$5&amp;"'!"&amp;ADDRESS(MATCH(IF($C$4="Tüm Şirketler",9003,IF($C$4="Hayatdışı Sigorta Şirketleri",9000,9001)),INDIRECT("'"&amp;$K$5&amp;"'!$B$1:$B$1095"),0),MATCH($B75,INDIRECT("'"&amp;$K$5&amp;"'!5:5"),0)+2)),0)</f>
        <v>814043335.98000002</v>
      </c>
      <c r="N75" s="26">
        <f t="shared" ca="1" si="108"/>
        <v>814043335.98000002</v>
      </c>
      <c r="O75" s="25">
        <f ca="1">IFERROR(INDIRECT("'"&amp;$O$5&amp;"'!"&amp;ADDRESS(MATCH(IF($C$4="Tüm Şirketler",9003,IF($C$4="Hayatdışı Sigorta Şirketleri",9000,9001)),INDIRECT("'"&amp;$O$5&amp;"'!$B$1:$B$1095"),0),MATCH($B75,INDIRECT("'"&amp;$O$5&amp;"'!5:5"),0))),0)</f>
        <v>0</v>
      </c>
      <c r="P75" s="25">
        <f ca="1">IFERROR(INDIRECT("'"&amp;$O$5&amp;"'!"&amp;ADDRESS(MATCH(IF($C$4="Tüm Şirketler",9003,IF($C$4="Hayatdışı Sigorta Şirketleri",9000,9001)),INDIRECT("'"&amp;$O$5&amp;"'!$B$1:$B$1095"),0),MATCH($B75,INDIRECT("'"&amp;$O$5&amp;"'!5:5"),0)+1)),0)</f>
        <v>0</v>
      </c>
      <c r="Q75" s="25">
        <f ca="1">IFERROR(INDIRECT("'"&amp;$O$5&amp;"'!"&amp;ADDRESS(MATCH(IF($C$4="Tüm Şirketler",9003,IF($C$4="Hayatdışı Sigorta Şirketleri",9000,9001)),INDIRECT("'"&amp;$O$5&amp;"'!$B$1:$B$1095"),0),MATCH($B75,INDIRECT("'"&amp;$O$5&amp;"'!5:5"),0)+2)),0)</f>
        <v>250860910.75</v>
      </c>
      <c r="R75" s="26">
        <f t="shared" ca="1" si="109"/>
        <v>250860910.75</v>
      </c>
      <c r="S75" s="25">
        <f ca="1">IFERROR(INDIRECT("'"&amp;$S$5&amp;"'!"&amp;ADDRESS(MATCH(IF($C$4="Tüm Şirketler",9003,IF($C$4="Hayatdışı Sigorta Şirketleri",9000,9001)),INDIRECT("'"&amp;$S$5&amp;"'!$B$1:$B$1095"),0),MATCH($B75,INDIRECT("'"&amp;$S$5&amp;"'!5:5"),0))),0)</f>
        <v>0</v>
      </c>
      <c r="T75" s="25">
        <f ca="1">IFERROR(INDIRECT("'"&amp;$S$5&amp;"'!"&amp;ADDRESS(MATCH(IF($C$4="Tüm Şirketler",9003,IF($C$4="Hayatdışı Sigorta Şirketleri",9000,9001)),INDIRECT("'"&amp;$S$5&amp;"'!$B$1:$B$1095"),0),MATCH($B75,INDIRECT("'"&amp;$S$5&amp;"'!5:5"),0)+1)),0)</f>
        <v>0</v>
      </c>
      <c r="U75" s="25">
        <f ca="1">IFERROR(INDIRECT("'"&amp;$S$5&amp;"'!"&amp;ADDRESS(MATCH(IF($C$4="Tüm Şirketler",9003,IF($C$4="Hayatdışı Sigorta Şirketleri",9000,9001)),INDIRECT("'"&amp;$S$5&amp;"'!$B$1:$B$1095"),0),MATCH($B75,INDIRECT("'"&amp;$S$5&amp;"'!5:5"),0)+2)),0)</f>
        <v>0</v>
      </c>
      <c r="V75" s="26">
        <f t="shared" ca="1" si="110"/>
        <v>0</v>
      </c>
      <c r="X75" s="27">
        <f t="shared" ca="1" si="111"/>
        <v>0</v>
      </c>
      <c r="Y75" s="27">
        <f t="shared" ca="1" si="111"/>
        <v>0</v>
      </c>
      <c r="Z75" s="27">
        <f t="shared" ca="1" si="111"/>
        <v>1</v>
      </c>
      <c r="AA75" s="27">
        <f t="shared" ca="1" si="112"/>
        <v>0</v>
      </c>
      <c r="AB75" s="27">
        <f t="shared" ca="1" si="112"/>
        <v>0</v>
      </c>
      <c r="AC75" s="27">
        <f t="shared" ca="1" si="112"/>
        <v>1</v>
      </c>
      <c r="AD75" s="27">
        <f t="shared" ca="1" si="113"/>
        <v>0</v>
      </c>
      <c r="AE75" s="27">
        <f t="shared" ca="1" si="113"/>
        <v>0</v>
      </c>
      <c r="AF75" s="27">
        <f t="shared" ca="1" si="113"/>
        <v>1</v>
      </c>
      <c r="AG75" s="27">
        <f t="shared" ca="1" si="114"/>
        <v>0</v>
      </c>
      <c r="AH75" s="27">
        <f t="shared" ca="1" si="114"/>
        <v>0</v>
      </c>
      <c r="AI75" s="27">
        <f t="shared" ca="1" si="114"/>
        <v>1</v>
      </c>
      <c r="AJ75" s="27">
        <f t="shared" ca="1" si="115"/>
        <v>0</v>
      </c>
      <c r="AK75" s="27">
        <f t="shared" ca="1" si="115"/>
        <v>0</v>
      </c>
      <c r="AL75" s="27">
        <f t="shared" ca="1" si="115"/>
        <v>0</v>
      </c>
    </row>
    <row r="76" spans="1:38" ht="12.75" customHeight="1" thickBot="1" x14ac:dyDescent="0.35">
      <c r="A76" s="71" t="s">
        <v>82</v>
      </c>
      <c r="B76" s="72"/>
      <c r="C76" s="37">
        <f ca="1">C75</f>
        <v>0</v>
      </c>
      <c r="D76" s="37">
        <f t="shared" ref="D76:E76" ca="1" si="121">D75</f>
        <v>0</v>
      </c>
      <c r="E76" s="37">
        <f t="shared" ca="1" si="121"/>
        <v>252093802.88</v>
      </c>
      <c r="F76" s="37">
        <f t="shared" ca="1" si="106"/>
        <v>252093802.88</v>
      </c>
      <c r="G76" s="37">
        <f ca="1">G75</f>
        <v>0</v>
      </c>
      <c r="H76" s="37">
        <f t="shared" ref="H76:I76" ca="1" si="122">H75</f>
        <v>0</v>
      </c>
      <c r="I76" s="37">
        <f t="shared" ca="1" si="122"/>
        <v>174856909.3650648</v>
      </c>
      <c r="J76" s="37">
        <f t="shared" ca="1" si="107"/>
        <v>174856909.3650648</v>
      </c>
      <c r="K76" s="37">
        <f ca="1">K75</f>
        <v>0</v>
      </c>
      <c r="L76" s="37">
        <f t="shared" ref="L76:M76" ca="1" si="123">L75</f>
        <v>0</v>
      </c>
      <c r="M76" s="37">
        <f t="shared" ca="1" si="123"/>
        <v>814043335.98000002</v>
      </c>
      <c r="N76" s="37">
        <f t="shared" ca="1" si="108"/>
        <v>814043335.98000002</v>
      </c>
      <c r="O76" s="37">
        <f ca="1">O75</f>
        <v>0</v>
      </c>
      <c r="P76" s="37">
        <f t="shared" ref="P76:Q76" ca="1" si="124">P75</f>
        <v>0</v>
      </c>
      <c r="Q76" s="37">
        <f t="shared" ca="1" si="124"/>
        <v>250860910.75</v>
      </c>
      <c r="R76" s="37">
        <f t="shared" ca="1" si="109"/>
        <v>250860910.75</v>
      </c>
      <c r="S76" s="37">
        <f ca="1">S75</f>
        <v>0</v>
      </c>
      <c r="T76" s="37">
        <f t="shared" ref="T76:U76" ca="1" si="125">T75</f>
        <v>0</v>
      </c>
      <c r="U76" s="37">
        <f t="shared" ca="1" si="125"/>
        <v>0</v>
      </c>
      <c r="V76" s="37">
        <f t="shared" ca="1" si="110"/>
        <v>0</v>
      </c>
      <c r="X76" s="38">
        <f t="shared" ca="1" si="111"/>
        <v>0</v>
      </c>
      <c r="Y76" s="38">
        <f t="shared" ca="1" si="111"/>
        <v>0</v>
      </c>
      <c r="Z76" s="38">
        <f t="shared" ca="1" si="111"/>
        <v>1</v>
      </c>
      <c r="AA76" s="38">
        <f t="shared" ca="1" si="112"/>
        <v>0</v>
      </c>
      <c r="AB76" s="38">
        <f t="shared" ca="1" si="112"/>
        <v>0</v>
      </c>
      <c r="AC76" s="38">
        <f t="shared" ca="1" si="112"/>
        <v>1</v>
      </c>
      <c r="AD76" s="38">
        <f t="shared" ca="1" si="113"/>
        <v>0</v>
      </c>
      <c r="AE76" s="38">
        <f t="shared" ca="1" si="113"/>
        <v>0</v>
      </c>
      <c r="AF76" s="38">
        <f t="shared" ca="1" si="113"/>
        <v>1</v>
      </c>
      <c r="AG76" s="38">
        <f t="shared" ca="1" si="114"/>
        <v>0</v>
      </c>
      <c r="AH76" s="38">
        <f t="shared" ca="1" si="114"/>
        <v>0</v>
      </c>
      <c r="AI76" s="38">
        <f t="shared" ca="1" si="114"/>
        <v>1</v>
      </c>
      <c r="AJ76" s="38">
        <f t="shared" ca="1" si="115"/>
        <v>0</v>
      </c>
      <c r="AK76" s="36">
        <f t="shared" ca="1" si="115"/>
        <v>0</v>
      </c>
      <c r="AL76" s="36">
        <f t="shared" ca="1" si="115"/>
        <v>0</v>
      </c>
    </row>
    <row r="77" spans="1:38" ht="12.75" customHeight="1" x14ac:dyDescent="0.3">
      <c r="A77" s="23" t="s">
        <v>83</v>
      </c>
      <c r="B77" s="24">
        <v>735</v>
      </c>
      <c r="C77" s="25">
        <f ca="1">IFERROR(INDIRECT("'"&amp;$C$5&amp;"'!"&amp;ADDRESS(MATCH(IF($C$4="Tüm Şirketler",9003,IF($C$4="Hayatdışı Sigorta Şirketleri",9000,9001)),INDIRECT("'"&amp;$C$5&amp;"'!$B$1:$B$1095"),0),MATCH($B77,INDIRECT("'"&amp;$C$5&amp;"'!5:5"),0))),0)</f>
        <v>0</v>
      </c>
      <c r="D77" s="25">
        <f ca="1">IFERROR(INDIRECT("'"&amp;$C$5&amp;"'!"&amp;ADDRESS(MATCH(IF($C$4="Tüm Şirketler",9003,IF($C$4="Hayatdışı Sigorta Şirketleri",9000,9001)),INDIRECT("'"&amp;$C$5&amp;"'!$B$1:$B$1095"),0),MATCH($B77,INDIRECT("'"&amp;$C$5&amp;"'!5:5"),0)+1)),0)</f>
        <v>0</v>
      </c>
      <c r="E77" s="25">
        <f ca="1">IFERROR(INDIRECT("'"&amp;$C$5&amp;"'!"&amp;ADDRESS(MATCH(IF($C$4="Tüm Şirketler",9003,IF($C$4="Hayatdışı Sigorta Şirketleri",9000,9001)),INDIRECT("'"&amp;$C$5&amp;"'!$B$1:$B$1095"),0),MATCH($B77,INDIRECT("'"&amp;$C$5&amp;"'!5:5"),0)+2)),0)</f>
        <v>86433569.719999999</v>
      </c>
      <c r="F77" s="26">
        <f t="shared" ca="1" si="106"/>
        <v>86433569.719999999</v>
      </c>
      <c r="G77" s="25">
        <f ca="1">IFERROR(INDIRECT("'"&amp;$G$5&amp;"'!"&amp;ADDRESS(MATCH(IF($C$4="Tüm Şirketler",9003,IF($C$4="Hayatdışı Sigorta Şirketleri",9000,9001)),INDIRECT("'"&amp;$G$5&amp;"'!$B$1:$B$1095"),0),MATCH($B77,INDIRECT("'"&amp;$G$5&amp;"'!5:5"),0))),0)</f>
        <v>0</v>
      </c>
      <c r="H77" s="25">
        <f ca="1">IFERROR(INDIRECT("'"&amp;$G$5&amp;"'!"&amp;ADDRESS(MATCH(IF($C$4="Tüm Şirketler",9003,IF($C$4="Hayatdışı Sigorta Şirketleri",9000,9001)),INDIRECT("'"&amp;$G$5&amp;"'!$B$1:$B$1095"),0),MATCH($B77,INDIRECT("'"&amp;$G$5&amp;"'!5:5"),0)+1)),0)</f>
        <v>0</v>
      </c>
      <c r="I77" s="25">
        <f ca="1">IFERROR(INDIRECT("'"&amp;$G$5&amp;"'!"&amp;ADDRESS(MATCH(IF($C$4="Tüm Şirketler",9003,IF($C$4="Hayatdışı Sigorta Şirketleri",9000,9001)),INDIRECT("'"&amp;$G$5&amp;"'!$B$1:$B$1095"),0),MATCH($B77,INDIRECT("'"&amp;$G$5&amp;"'!5:5"),0)+2)),0)</f>
        <v>100537609.72749999</v>
      </c>
      <c r="J77" s="26">
        <f t="shared" ca="1" si="107"/>
        <v>100537609.72749999</v>
      </c>
      <c r="K77" s="25">
        <f ca="1">IFERROR(INDIRECT("'"&amp;$K$5&amp;"'!"&amp;ADDRESS(MATCH(IF($C$4="Tüm Şirketler",9003,IF($C$4="Hayatdışı Sigorta Şirketleri",9000,9001)),INDIRECT("'"&amp;$K$5&amp;"'!$B$1:$B$1095"),0),MATCH($B77,INDIRECT("'"&amp;$K$5&amp;"'!5:5"),0))),0)</f>
        <v>0</v>
      </c>
      <c r="L77" s="25">
        <f ca="1">IFERROR(INDIRECT("'"&amp;$K$5&amp;"'!"&amp;ADDRESS(MATCH(IF($C$4="Tüm Şirketler",9003,IF($C$4="Hayatdışı Sigorta Şirketleri",9000,9001)),INDIRECT("'"&amp;$K$5&amp;"'!$B$1:$B$1095"),0),MATCH($B77,INDIRECT("'"&amp;$K$5&amp;"'!5:5"),0)+1)),0)</f>
        <v>0</v>
      </c>
      <c r="M77" s="25">
        <f ca="1">IFERROR(INDIRECT("'"&amp;$K$5&amp;"'!"&amp;ADDRESS(MATCH(IF($C$4="Tüm Şirketler",9003,IF($C$4="Hayatdışı Sigorta Şirketleri",9000,9001)),INDIRECT("'"&amp;$K$5&amp;"'!$B$1:$B$1095"),0),MATCH($B77,INDIRECT("'"&amp;$K$5&amp;"'!5:5"),0)+2)),0)</f>
        <v>0</v>
      </c>
      <c r="N77" s="26">
        <f t="shared" ca="1" si="108"/>
        <v>0</v>
      </c>
      <c r="O77" s="25">
        <f ca="1">IFERROR(INDIRECT("'"&amp;$O$5&amp;"'!"&amp;ADDRESS(MATCH(IF($C$4="Tüm Şirketler",9003,IF($C$4="Hayatdışı Sigorta Şirketleri",9000,9001)),INDIRECT("'"&amp;$O$5&amp;"'!$B$1:$B$1095"),0),MATCH($B77,INDIRECT("'"&amp;$O$5&amp;"'!5:5"),0))),0)</f>
        <v>0</v>
      </c>
      <c r="P77" s="25">
        <f ca="1">IFERROR(INDIRECT("'"&amp;$O$5&amp;"'!"&amp;ADDRESS(MATCH(IF($C$4="Tüm Şirketler",9003,IF($C$4="Hayatdışı Sigorta Şirketleri",9000,9001)),INDIRECT("'"&amp;$O$5&amp;"'!$B$1:$B$1095"),0),MATCH($B77,INDIRECT("'"&amp;$O$5&amp;"'!5:5"),0)+1)),0)</f>
        <v>0</v>
      </c>
      <c r="Q77" s="25">
        <f ca="1">IFERROR(INDIRECT("'"&amp;$O$5&amp;"'!"&amp;ADDRESS(MATCH(IF($C$4="Tüm Şirketler",9003,IF($C$4="Hayatdışı Sigorta Şirketleri",9000,9001)),INDIRECT("'"&amp;$O$5&amp;"'!$B$1:$B$1095"),0),MATCH($B77,INDIRECT("'"&amp;$O$5&amp;"'!5:5"),0)+2)),0)</f>
        <v>1005264018.34</v>
      </c>
      <c r="R77" s="26">
        <f t="shared" ca="1" si="109"/>
        <v>1005264018.34</v>
      </c>
      <c r="S77" s="25">
        <f ca="1">IFERROR(INDIRECT("'"&amp;$S$5&amp;"'!"&amp;ADDRESS(MATCH(IF($C$4="Tüm Şirketler",9003,IF($C$4="Hayatdışı Sigorta Şirketleri",9000,9001)),INDIRECT("'"&amp;$S$5&amp;"'!$B$1:$B$1095"),0),MATCH($B77,INDIRECT("'"&amp;$S$5&amp;"'!5:5"),0))),0)</f>
        <v>0</v>
      </c>
      <c r="T77" s="25">
        <f ca="1">IFERROR(INDIRECT("'"&amp;$S$5&amp;"'!"&amp;ADDRESS(MATCH(IF($C$4="Tüm Şirketler",9003,IF($C$4="Hayatdışı Sigorta Şirketleri",9000,9001)),INDIRECT("'"&amp;$S$5&amp;"'!$B$1:$B$1095"),0),MATCH($B77,INDIRECT("'"&amp;$S$5&amp;"'!5:5"),0)+1)),0)</f>
        <v>0</v>
      </c>
      <c r="U77" s="25">
        <f ca="1">IFERROR(INDIRECT("'"&amp;$S$5&amp;"'!"&amp;ADDRESS(MATCH(IF($C$4="Tüm Şirketler",9003,IF($C$4="Hayatdışı Sigorta Şirketleri",9000,9001)),INDIRECT("'"&amp;$S$5&amp;"'!$B$1:$B$1095"),0),MATCH($B77,INDIRECT("'"&amp;$S$5&amp;"'!5:5"),0)+2)),0)</f>
        <v>0</v>
      </c>
      <c r="V77" s="26">
        <f t="shared" ca="1" si="110"/>
        <v>0</v>
      </c>
      <c r="X77" s="27">
        <f t="shared" ca="1" si="111"/>
        <v>0</v>
      </c>
      <c r="Y77" s="27">
        <f t="shared" ca="1" si="111"/>
        <v>0</v>
      </c>
      <c r="Z77" s="27">
        <f t="shared" ca="1" si="111"/>
        <v>1</v>
      </c>
      <c r="AA77" s="27">
        <f t="shared" ca="1" si="112"/>
        <v>0</v>
      </c>
      <c r="AB77" s="27">
        <f t="shared" ca="1" si="112"/>
        <v>0</v>
      </c>
      <c r="AC77" s="27">
        <f t="shared" ca="1" si="112"/>
        <v>1</v>
      </c>
      <c r="AD77" s="27">
        <f t="shared" ca="1" si="113"/>
        <v>0</v>
      </c>
      <c r="AE77" s="27">
        <f t="shared" ca="1" si="113"/>
        <v>0</v>
      </c>
      <c r="AF77" s="27">
        <f t="shared" ca="1" si="113"/>
        <v>0</v>
      </c>
      <c r="AG77" s="27">
        <f t="shared" ca="1" si="114"/>
        <v>0</v>
      </c>
      <c r="AH77" s="27">
        <f t="shared" ca="1" si="114"/>
        <v>0</v>
      </c>
      <c r="AI77" s="27">
        <f t="shared" ca="1" si="114"/>
        <v>1</v>
      </c>
      <c r="AJ77" s="27">
        <f t="shared" ca="1" si="115"/>
        <v>0</v>
      </c>
      <c r="AK77" s="27">
        <f t="shared" ca="1" si="115"/>
        <v>0</v>
      </c>
      <c r="AL77" s="27">
        <f t="shared" ca="1" si="115"/>
        <v>0</v>
      </c>
    </row>
    <row r="78" spans="1:38" ht="12.75" customHeight="1" thickBot="1" x14ac:dyDescent="0.35">
      <c r="A78" s="71" t="s">
        <v>84</v>
      </c>
      <c r="B78" s="72"/>
      <c r="C78" s="37">
        <f ca="1">C77</f>
        <v>0</v>
      </c>
      <c r="D78" s="37">
        <f t="shared" ref="D78:E78" ca="1" si="126">D77</f>
        <v>0</v>
      </c>
      <c r="E78" s="37">
        <f t="shared" ca="1" si="126"/>
        <v>86433569.719999999</v>
      </c>
      <c r="F78" s="37">
        <f t="shared" ca="1" si="106"/>
        <v>86433569.719999999</v>
      </c>
      <c r="G78" s="37">
        <f ca="1">G77</f>
        <v>0</v>
      </c>
      <c r="H78" s="37">
        <f t="shared" ref="H78:I78" ca="1" si="127">H77</f>
        <v>0</v>
      </c>
      <c r="I78" s="37">
        <f t="shared" ca="1" si="127"/>
        <v>100537609.72749999</v>
      </c>
      <c r="J78" s="37">
        <f t="shared" ca="1" si="107"/>
        <v>100537609.72749999</v>
      </c>
      <c r="K78" s="37">
        <f ca="1">K77</f>
        <v>0</v>
      </c>
      <c r="L78" s="37">
        <f t="shared" ref="L78:M78" ca="1" si="128">L77</f>
        <v>0</v>
      </c>
      <c r="M78" s="37">
        <f t="shared" ca="1" si="128"/>
        <v>0</v>
      </c>
      <c r="N78" s="37">
        <f t="shared" ca="1" si="108"/>
        <v>0</v>
      </c>
      <c r="O78" s="37">
        <f ca="1">O77</f>
        <v>0</v>
      </c>
      <c r="P78" s="37">
        <f t="shared" ref="P78:Q78" ca="1" si="129">P77</f>
        <v>0</v>
      </c>
      <c r="Q78" s="37">
        <f t="shared" ca="1" si="129"/>
        <v>1005264018.34</v>
      </c>
      <c r="R78" s="37">
        <f t="shared" ca="1" si="109"/>
        <v>1005264018.34</v>
      </c>
      <c r="S78" s="37">
        <f ca="1">S77</f>
        <v>0</v>
      </c>
      <c r="T78" s="37">
        <f t="shared" ref="T78:U78" ca="1" si="130">T77</f>
        <v>0</v>
      </c>
      <c r="U78" s="37">
        <f t="shared" ca="1" si="130"/>
        <v>0</v>
      </c>
      <c r="V78" s="37">
        <f t="shared" ca="1" si="110"/>
        <v>0</v>
      </c>
      <c r="X78" s="38">
        <f t="shared" ca="1" si="111"/>
        <v>0</v>
      </c>
      <c r="Y78" s="38">
        <f t="shared" ca="1" si="111"/>
        <v>0</v>
      </c>
      <c r="Z78" s="38">
        <f t="shared" ca="1" si="111"/>
        <v>1</v>
      </c>
      <c r="AA78" s="38">
        <f t="shared" ca="1" si="112"/>
        <v>0</v>
      </c>
      <c r="AB78" s="38">
        <f t="shared" ca="1" si="112"/>
        <v>0</v>
      </c>
      <c r="AC78" s="38">
        <f t="shared" ca="1" si="112"/>
        <v>1</v>
      </c>
      <c r="AD78" s="38">
        <f t="shared" ca="1" si="113"/>
        <v>0</v>
      </c>
      <c r="AE78" s="38">
        <f t="shared" ca="1" si="113"/>
        <v>0</v>
      </c>
      <c r="AF78" s="38">
        <f t="shared" ca="1" si="113"/>
        <v>0</v>
      </c>
      <c r="AG78" s="38">
        <f t="shared" ca="1" si="114"/>
        <v>0</v>
      </c>
      <c r="AH78" s="38">
        <f t="shared" ca="1" si="114"/>
        <v>0</v>
      </c>
      <c r="AI78" s="38">
        <f t="shared" ca="1" si="114"/>
        <v>1</v>
      </c>
      <c r="AJ78" s="38">
        <f t="shared" ca="1" si="115"/>
        <v>0</v>
      </c>
      <c r="AK78" s="36">
        <f t="shared" ca="1" si="115"/>
        <v>0</v>
      </c>
      <c r="AL78" s="36">
        <f t="shared" ca="1" si="115"/>
        <v>0</v>
      </c>
    </row>
    <row r="79" spans="1:38" ht="12.75" customHeight="1" x14ac:dyDescent="0.3">
      <c r="A79" s="10" t="s">
        <v>85</v>
      </c>
      <c r="B79" s="11">
        <v>719</v>
      </c>
      <c r="C79" s="12">
        <f t="shared" ref="C79:C92" ca="1" si="131">IFERROR(INDIRECT("'"&amp;$C$5&amp;"'!"&amp;ADDRESS(MATCH(IF($C$4="Tüm Şirketler",9003,IF($C$4="Hayatdışı Sigorta Şirketleri",9000,9001)),INDIRECT("'"&amp;$C$5&amp;"'!$B$1:$B$1095"),0),MATCH($B79,INDIRECT("'"&amp;$C$5&amp;"'!5:5"),0))),0)</f>
        <v>460</v>
      </c>
      <c r="D79" s="12">
        <f t="shared" ref="D79:D92" ca="1" si="132">IFERROR(INDIRECT("'"&amp;$C$5&amp;"'!"&amp;ADDRESS(MATCH(IF($C$4="Tüm Şirketler",9003,IF($C$4="Hayatdışı Sigorta Şirketleri",9000,9001)),INDIRECT("'"&amp;$C$5&amp;"'!$B$1:$B$1095"),0),MATCH($B79,INDIRECT("'"&amp;$C$5&amp;"'!5:5"),0)+1)),0)</f>
        <v>0</v>
      </c>
      <c r="E79" s="12">
        <f t="shared" ref="E79:E92" ca="1" si="133">IFERROR(INDIRECT("'"&amp;$C$5&amp;"'!"&amp;ADDRESS(MATCH(IF($C$4="Tüm Şirketler",9003,IF($C$4="Hayatdışı Sigorta Şirketleri",9000,9001)),INDIRECT("'"&amp;$C$5&amp;"'!$B$1:$B$1095"),0),MATCH($B79,INDIRECT("'"&amp;$C$5&amp;"'!5:5"),0)+2)),0)</f>
        <v>224379821.91810903</v>
      </c>
      <c r="F79" s="13">
        <f t="shared" ca="1" si="106"/>
        <v>224380281.91810903</v>
      </c>
      <c r="G79" s="12">
        <f t="shared" ref="G79:G92" ca="1" si="134">IFERROR(INDIRECT("'"&amp;$G$5&amp;"'!"&amp;ADDRESS(MATCH(IF($C$4="Tüm Şirketler",9003,IF($C$4="Hayatdışı Sigorta Şirketleri",9000,9001)),INDIRECT("'"&amp;$G$5&amp;"'!$B$1:$B$1095"),0),MATCH($B79,INDIRECT("'"&amp;$G$5&amp;"'!5:5"),0))),0)</f>
        <v>0</v>
      </c>
      <c r="H79" s="12">
        <f t="shared" ref="H79:H92" ca="1" si="135">IFERROR(INDIRECT("'"&amp;$G$5&amp;"'!"&amp;ADDRESS(MATCH(IF($C$4="Tüm Şirketler",9003,IF($C$4="Hayatdışı Sigorta Şirketleri",9000,9001)),INDIRECT("'"&amp;$G$5&amp;"'!$B$1:$B$1095"),0),MATCH($B79,INDIRECT("'"&amp;$G$5&amp;"'!5:5"),0)+1)),0)</f>
        <v>10093.33</v>
      </c>
      <c r="I79" s="12">
        <f t="shared" ref="I79:I92" ca="1" si="136">IFERROR(INDIRECT("'"&amp;$G$5&amp;"'!"&amp;ADDRESS(MATCH(IF($C$4="Tüm Şirketler",9003,IF($C$4="Hayatdışı Sigorta Şirketleri",9000,9001)),INDIRECT("'"&amp;$G$5&amp;"'!$B$1:$B$1095"),0),MATCH($B79,INDIRECT("'"&amp;$G$5&amp;"'!5:5"),0)+2)),0)</f>
        <v>1355940459.5574167</v>
      </c>
      <c r="J79" s="13">
        <f t="shared" ca="1" si="107"/>
        <v>1355950552.8874166</v>
      </c>
      <c r="K79" s="12">
        <f t="shared" ref="K79:K92" ca="1" si="137">IFERROR(INDIRECT("'"&amp;$K$5&amp;"'!"&amp;ADDRESS(MATCH(IF($C$4="Tüm Şirketler",9003,IF($C$4="Hayatdışı Sigorta Şirketleri",9000,9001)),INDIRECT("'"&amp;$K$5&amp;"'!$B$1:$B$1095"),0),MATCH($B79,INDIRECT("'"&amp;$K$5&amp;"'!5:5"),0))),0)</f>
        <v>90670.03</v>
      </c>
      <c r="L79" s="12">
        <f t="shared" ref="L79:L92" ca="1" si="138">IFERROR(INDIRECT("'"&amp;$K$5&amp;"'!"&amp;ADDRESS(MATCH(IF($C$4="Tüm Şirketler",9003,IF($C$4="Hayatdışı Sigorta Şirketleri",9000,9001)),INDIRECT("'"&amp;$K$5&amp;"'!$B$1:$B$1095"),0),MATCH($B79,INDIRECT("'"&amp;$K$5&amp;"'!5:5"),0)+1)),0)</f>
        <v>48411</v>
      </c>
      <c r="M79" s="12">
        <f t="shared" ref="M79:M92" ca="1" si="139">IFERROR(INDIRECT("'"&amp;$K$5&amp;"'!"&amp;ADDRESS(MATCH(IF($C$4="Tüm Şirketler",9003,IF($C$4="Hayatdışı Sigorta Şirketleri",9000,9001)),INDIRECT("'"&amp;$K$5&amp;"'!$B$1:$B$1095"),0),MATCH($B79,INDIRECT("'"&amp;$K$5&amp;"'!5:5"),0)+2)),0)</f>
        <v>491553572.34094113</v>
      </c>
      <c r="N79" s="13">
        <f t="shared" ca="1" si="108"/>
        <v>491692653.3709411</v>
      </c>
      <c r="O79" s="12">
        <f t="shared" ref="O79:O92" ca="1" si="140">IFERROR(INDIRECT("'"&amp;$O$5&amp;"'!"&amp;ADDRESS(MATCH(IF($C$4="Tüm Şirketler",9003,IF($C$4="Hayatdışı Sigorta Şirketleri",9000,9001)),INDIRECT("'"&amp;$O$5&amp;"'!$B$1:$B$1095"),0),MATCH($B79,INDIRECT("'"&amp;$O$5&amp;"'!5:5"),0))),0)</f>
        <v>16370.2</v>
      </c>
      <c r="P79" s="12">
        <f t="shared" ref="P79:P92" ca="1" si="141">IFERROR(INDIRECT("'"&amp;$O$5&amp;"'!"&amp;ADDRESS(MATCH(IF($C$4="Tüm Şirketler",9003,IF($C$4="Hayatdışı Sigorta Şirketleri",9000,9001)),INDIRECT("'"&amp;$O$5&amp;"'!$B$1:$B$1095"),0),MATCH($B79,INDIRECT("'"&amp;$O$5&amp;"'!5:5"),0)+1)),0)</f>
        <v>251385.71</v>
      </c>
      <c r="Q79" s="12">
        <f t="shared" ref="Q79:Q92" ca="1" si="142">IFERROR(INDIRECT("'"&amp;$O$5&amp;"'!"&amp;ADDRESS(MATCH(IF($C$4="Tüm Şirketler",9003,IF($C$4="Hayatdışı Sigorta Şirketleri",9000,9001)),INDIRECT("'"&amp;$O$5&amp;"'!$B$1:$B$1095"),0),MATCH($B79,INDIRECT("'"&amp;$O$5&amp;"'!5:5"),0)+2)),0)</f>
        <v>1094131705.8700027</v>
      </c>
      <c r="R79" s="13">
        <f t="shared" ca="1" si="109"/>
        <v>1094399461.7800028</v>
      </c>
      <c r="S79" s="12">
        <f t="shared" ref="S79:S92" ca="1" si="143">IFERROR(INDIRECT("'"&amp;$S$5&amp;"'!"&amp;ADDRESS(MATCH(IF($C$4="Tüm Şirketler",9003,IF($C$4="Hayatdışı Sigorta Şirketleri",9000,9001)),INDIRECT("'"&amp;$S$5&amp;"'!$B$1:$B$1095"),0),MATCH($B79,INDIRECT("'"&amp;$S$5&amp;"'!5:5"),0))),0)</f>
        <v>0</v>
      </c>
      <c r="T79" s="12">
        <f t="shared" ref="T79:T92" ca="1" si="144">IFERROR(INDIRECT("'"&amp;$S$5&amp;"'!"&amp;ADDRESS(MATCH(IF($C$4="Tüm Şirketler",9003,IF($C$4="Hayatdışı Sigorta Şirketleri",9000,9001)),INDIRECT("'"&amp;$S$5&amp;"'!$B$1:$B$1095"),0),MATCH($B79,INDIRECT("'"&amp;$S$5&amp;"'!5:5"),0)+1)),0)</f>
        <v>0</v>
      </c>
      <c r="U79" s="12">
        <f t="shared" ref="U79:U92" ca="1" si="145">IFERROR(INDIRECT("'"&amp;$S$5&amp;"'!"&amp;ADDRESS(MATCH(IF($C$4="Tüm Şirketler",9003,IF($C$4="Hayatdışı Sigorta Şirketleri",9000,9001)),INDIRECT("'"&amp;$S$5&amp;"'!$B$1:$B$1095"),0),MATCH($B79,INDIRECT("'"&amp;$S$5&amp;"'!5:5"),0)+2)),0)</f>
        <v>4587872.1999999993</v>
      </c>
      <c r="V79" s="13">
        <f t="shared" ca="1" si="110"/>
        <v>4587872.1999999993</v>
      </c>
      <c r="X79" s="14">
        <f t="shared" ca="1" si="111"/>
        <v>2.0500910154301523E-6</v>
      </c>
      <c r="Y79" s="14">
        <f t="shared" ca="1" si="111"/>
        <v>0</v>
      </c>
      <c r="Z79" s="14">
        <f t="shared" ca="1" si="111"/>
        <v>0.99999794990898461</v>
      </c>
      <c r="AA79" s="14">
        <f t="shared" ca="1" si="112"/>
        <v>0</v>
      </c>
      <c r="AB79" s="14">
        <f t="shared" ca="1" si="112"/>
        <v>7.4437301408276647E-6</v>
      </c>
      <c r="AC79" s="14">
        <f t="shared" ca="1" si="112"/>
        <v>0.99999255626985928</v>
      </c>
      <c r="AD79" s="14">
        <f t="shared" ca="1" si="113"/>
        <v>1.8440387379877531E-4</v>
      </c>
      <c r="AE79" s="14">
        <f t="shared" ca="1" si="113"/>
        <v>9.8457846925522263E-5</v>
      </c>
      <c r="AF79" s="14">
        <f t="shared" ca="1" si="113"/>
        <v>0.99971713827927577</v>
      </c>
      <c r="AG79" s="14">
        <f t="shared" ca="1" si="114"/>
        <v>1.4958157941136445E-5</v>
      </c>
      <c r="AH79" s="14">
        <f t="shared" ca="1" si="114"/>
        <v>2.2970196786384548E-4</v>
      </c>
      <c r="AI79" s="14">
        <f t="shared" ca="1" si="114"/>
        <v>0.99975533987419496</v>
      </c>
      <c r="AJ79" s="14">
        <f t="shared" ca="1" si="115"/>
        <v>0</v>
      </c>
      <c r="AK79" s="14">
        <f t="shared" ca="1" si="115"/>
        <v>0</v>
      </c>
      <c r="AL79" s="14">
        <f t="shared" ca="1" si="115"/>
        <v>1</v>
      </c>
    </row>
    <row r="80" spans="1:38" ht="12.75" customHeight="1" x14ac:dyDescent="0.3">
      <c r="A80" s="39" t="s">
        <v>86</v>
      </c>
      <c r="B80" s="24">
        <v>720</v>
      </c>
      <c r="C80" s="25">
        <f t="shared" ca="1" si="131"/>
        <v>36896.639984499991</v>
      </c>
      <c r="D80" s="25">
        <f t="shared" ca="1" si="132"/>
        <v>42528.699971399961</v>
      </c>
      <c r="E80" s="25">
        <f t="shared" ca="1" si="133"/>
        <v>950989108.96821356</v>
      </c>
      <c r="F80" s="26">
        <f t="shared" ca="1" si="106"/>
        <v>951068534.30816948</v>
      </c>
      <c r="G80" s="25">
        <f t="shared" ca="1" si="134"/>
        <v>10960.29</v>
      </c>
      <c r="H80" s="25">
        <f t="shared" ca="1" si="135"/>
        <v>58628.279991999996</v>
      </c>
      <c r="I80" s="25">
        <f t="shared" ca="1" si="136"/>
        <v>1276134395.6501846</v>
      </c>
      <c r="J80" s="26">
        <f t="shared" ca="1" si="107"/>
        <v>1276203984.2201767</v>
      </c>
      <c r="K80" s="25">
        <f t="shared" ca="1" si="137"/>
        <v>98283.23000000001</v>
      </c>
      <c r="L80" s="25">
        <f t="shared" ca="1" si="138"/>
        <v>3250197.9199855998</v>
      </c>
      <c r="M80" s="25">
        <f t="shared" ca="1" si="139"/>
        <v>570780239.68639231</v>
      </c>
      <c r="N80" s="26">
        <f t="shared" ca="1" si="108"/>
        <v>574128720.83637786</v>
      </c>
      <c r="O80" s="25">
        <f t="shared" ca="1" si="140"/>
        <v>39852.259986500154</v>
      </c>
      <c r="P80" s="25">
        <f t="shared" ca="1" si="141"/>
        <v>59708.689999900002</v>
      </c>
      <c r="Q80" s="25">
        <f t="shared" ca="1" si="142"/>
        <v>1928190623.050498</v>
      </c>
      <c r="R80" s="26">
        <f t="shared" ca="1" si="109"/>
        <v>1928290184.0004845</v>
      </c>
      <c r="S80" s="25">
        <f t="shared" ca="1" si="143"/>
        <v>0</v>
      </c>
      <c r="T80" s="25">
        <f t="shared" ca="1" si="144"/>
        <v>168</v>
      </c>
      <c r="U80" s="25">
        <f t="shared" ca="1" si="145"/>
        <v>372624573.04000002</v>
      </c>
      <c r="V80" s="26">
        <f t="shared" ca="1" si="110"/>
        <v>372624741.04000002</v>
      </c>
      <c r="X80" s="27">
        <f t="shared" ca="1" si="111"/>
        <v>3.8794932913367287E-5</v>
      </c>
      <c r="Y80" s="27">
        <f t="shared" ca="1" si="111"/>
        <v>4.4716756403192729E-5</v>
      </c>
      <c r="Z80" s="27">
        <f t="shared" ca="1" si="111"/>
        <v>0.99991648831068336</v>
      </c>
      <c r="AA80" s="27">
        <f t="shared" ca="1" si="112"/>
        <v>8.5881960372481342E-6</v>
      </c>
      <c r="AB80" s="27">
        <f t="shared" ca="1" si="112"/>
        <v>4.5939583888562102E-5</v>
      </c>
      <c r="AC80" s="27">
        <f t="shared" ca="1" si="112"/>
        <v>0.99994547222007413</v>
      </c>
      <c r="AD80" s="27">
        <f t="shared" ca="1" si="113"/>
        <v>1.71186750345503E-4</v>
      </c>
      <c r="AE80" s="27">
        <f t="shared" ca="1" si="113"/>
        <v>5.6610962002576429E-3</v>
      </c>
      <c r="AF80" s="27">
        <f t="shared" ca="1" si="113"/>
        <v>0.99416771704939699</v>
      </c>
      <c r="AG80" s="27">
        <f t="shared" ca="1" si="114"/>
        <v>2.0667148708822211E-5</v>
      </c>
      <c r="AH80" s="27">
        <f t="shared" ca="1" si="114"/>
        <v>3.0964577061750473E-5</v>
      </c>
      <c r="AI80" s="27">
        <f t="shared" ca="1" si="114"/>
        <v>0.99994836827422939</v>
      </c>
      <c r="AJ80" s="27">
        <f t="shared" ca="1" si="115"/>
        <v>0</v>
      </c>
      <c r="AK80" s="27">
        <f t="shared" ca="1" si="115"/>
        <v>4.5085573097242556E-7</v>
      </c>
      <c r="AL80" s="27">
        <f t="shared" ca="1" si="115"/>
        <v>0.99999954914426903</v>
      </c>
    </row>
    <row r="81" spans="1:38" ht="12.75" customHeight="1" x14ac:dyDescent="0.3">
      <c r="A81" s="39" t="s">
        <v>87</v>
      </c>
      <c r="B81" s="24">
        <v>721</v>
      </c>
      <c r="C81" s="25">
        <f t="shared" ca="1" si="131"/>
        <v>0</v>
      </c>
      <c r="D81" s="25">
        <f t="shared" ca="1" si="132"/>
        <v>0</v>
      </c>
      <c r="E81" s="25">
        <f t="shared" ca="1" si="133"/>
        <v>3470.019999999553</v>
      </c>
      <c r="F81" s="26">
        <f t="shared" ca="1" si="106"/>
        <v>3470.019999999553</v>
      </c>
      <c r="G81" s="25">
        <f t="shared" ca="1" si="134"/>
        <v>0</v>
      </c>
      <c r="H81" s="25">
        <f t="shared" ca="1" si="135"/>
        <v>36</v>
      </c>
      <c r="I81" s="25">
        <f t="shared" ca="1" si="136"/>
        <v>1011911.0599999998</v>
      </c>
      <c r="J81" s="26">
        <f t="shared" ca="1" si="107"/>
        <v>1011947.0599999998</v>
      </c>
      <c r="K81" s="25">
        <f t="shared" ca="1" si="137"/>
        <v>0</v>
      </c>
      <c r="L81" s="25">
        <f t="shared" ca="1" si="138"/>
        <v>0</v>
      </c>
      <c r="M81" s="25">
        <f t="shared" ca="1" si="139"/>
        <v>87093.78</v>
      </c>
      <c r="N81" s="26">
        <f t="shared" ca="1" si="108"/>
        <v>87093.78</v>
      </c>
      <c r="O81" s="25">
        <f t="shared" ca="1" si="140"/>
        <v>0</v>
      </c>
      <c r="P81" s="25">
        <f t="shared" ca="1" si="141"/>
        <v>0</v>
      </c>
      <c r="Q81" s="25">
        <f t="shared" ca="1" si="142"/>
        <v>79811.3</v>
      </c>
      <c r="R81" s="26">
        <f t="shared" ca="1" si="109"/>
        <v>79811.3</v>
      </c>
      <c r="S81" s="25">
        <f t="shared" ca="1" si="143"/>
        <v>0</v>
      </c>
      <c r="T81" s="25">
        <f t="shared" ca="1" si="144"/>
        <v>0</v>
      </c>
      <c r="U81" s="25">
        <f t="shared" ca="1" si="145"/>
        <v>0</v>
      </c>
      <c r="V81" s="26">
        <f t="shared" ca="1" si="110"/>
        <v>0</v>
      </c>
      <c r="X81" s="27">
        <f t="shared" ca="1" si="111"/>
        <v>0</v>
      </c>
      <c r="Y81" s="27">
        <f t="shared" ca="1" si="111"/>
        <v>0</v>
      </c>
      <c r="Z81" s="27">
        <f t="shared" ca="1" si="111"/>
        <v>1</v>
      </c>
      <c r="AA81" s="27">
        <f t="shared" ca="1" si="112"/>
        <v>0</v>
      </c>
      <c r="AB81" s="27">
        <f t="shared" ca="1" si="112"/>
        <v>3.5574983537182275E-5</v>
      </c>
      <c r="AC81" s="27">
        <f t="shared" ca="1" si="112"/>
        <v>0.99996442501646277</v>
      </c>
      <c r="AD81" s="27">
        <f t="shared" ca="1" si="113"/>
        <v>0</v>
      </c>
      <c r="AE81" s="27">
        <f t="shared" ca="1" si="113"/>
        <v>0</v>
      </c>
      <c r="AF81" s="27">
        <f t="shared" ca="1" si="113"/>
        <v>1</v>
      </c>
      <c r="AG81" s="27">
        <f t="shared" ca="1" si="114"/>
        <v>0</v>
      </c>
      <c r="AH81" s="27">
        <f t="shared" ca="1" si="114"/>
        <v>0</v>
      </c>
      <c r="AI81" s="27">
        <f t="shared" ca="1" si="114"/>
        <v>1</v>
      </c>
      <c r="AJ81" s="27">
        <f t="shared" ca="1" si="115"/>
        <v>0</v>
      </c>
      <c r="AK81" s="27">
        <f t="shared" ca="1" si="115"/>
        <v>0</v>
      </c>
      <c r="AL81" s="27">
        <f t="shared" ca="1" si="115"/>
        <v>0</v>
      </c>
    </row>
    <row r="82" spans="1:38" ht="12.75" customHeight="1" x14ac:dyDescent="0.3">
      <c r="A82" s="39" t="s">
        <v>88</v>
      </c>
      <c r="B82" s="24">
        <v>722</v>
      </c>
      <c r="C82" s="25">
        <f t="shared" ca="1" si="131"/>
        <v>0</v>
      </c>
      <c r="D82" s="25">
        <f t="shared" ca="1" si="132"/>
        <v>0</v>
      </c>
      <c r="E82" s="25">
        <f t="shared" ca="1" si="133"/>
        <v>0</v>
      </c>
      <c r="F82" s="26">
        <f t="shared" ca="1" si="106"/>
        <v>0</v>
      </c>
      <c r="G82" s="25">
        <f t="shared" ca="1" si="134"/>
        <v>0</v>
      </c>
      <c r="H82" s="25">
        <f t="shared" ca="1" si="135"/>
        <v>0</v>
      </c>
      <c r="I82" s="25">
        <f t="shared" ca="1" si="136"/>
        <v>1429.76</v>
      </c>
      <c r="J82" s="26">
        <f t="shared" ca="1" si="107"/>
        <v>1429.76</v>
      </c>
      <c r="K82" s="25">
        <f t="shared" ca="1" si="137"/>
        <v>0</v>
      </c>
      <c r="L82" s="25">
        <f t="shared" ca="1" si="138"/>
        <v>0</v>
      </c>
      <c r="M82" s="25">
        <f t="shared" ca="1" si="139"/>
        <v>114286</v>
      </c>
      <c r="N82" s="26">
        <f t="shared" ca="1" si="108"/>
        <v>114286</v>
      </c>
      <c r="O82" s="25">
        <f t="shared" ca="1" si="140"/>
        <v>0</v>
      </c>
      <c r="P82" s="25">
        <f t="shared" ca="1" si="141"/>
        <v>0</v>
      </c>
      <c r="Q82" s="25">
        <f t="shared" ca="1" si="142"/>
        <v>14403936.24</v>
      </c>
      <c r="R82" s="26">
        <f t="shared" ca="1" si="109"/>
        <v>14403936.24</v>
      </c>
      <c r="S82" s="25">
        <f t="shared" ca="1" si="143"/>
        <v>0</v>
      </c>
      <c r="T82" s="25">
        <f t="shared" ca="1" si="144"/>
        <v>0</v>
      </c>
      <c r="U82" s="25">
        <f t="shared" ca="1" si="145"/>
        <v>0</v>
      </c>
      <c r="V82" s="26">
        <f t="shared" ca="1" si="110"/>
        <v>0</v>
      </c>
      <c r="X82" s="27">
        <f t="shared" ca="1" si="111"/>
        <v>0</v>
      </c>
      <c r="Y82" s="27">
        <f t="shared" ca="1" si="111"/>
        <v>0</v>
      </c>
      <c r="Z82" s="27">
        <f t="shared" ca="1" si="111"/>
        <v>0</v>
      </c>
      <c r="AA82" s="27">
        <f t="shared" ca="1" si="112"/>
        <v>0</v>
      </c>
      <c r="AB82" s="27">
        <f t="shared" ca="1" si="112"/>
        <v>0</v>
      </c>
      <c r="AC82" s="27">
        <f t="shared" ca="1" si="112"/>
        <v>1</v>
      </c>
      <c r="AD82" s="27">
        <f t="shared" ca="1" si="113"/>
        <v>0</v>
      </c>
      <c r="AE82" s="27">
        <f t="shared" ca="1" si="113"/>
        <v>0</v>
      </c>
      <c r="AF82" s="27">
        <f t="shared" ca="1" si="113"/>
        <v>1</v>
      </c>
      <c r="AG82" s="27">
        <f t="shared" ca="1" si="114"/>
        <v>0</v>
      </c>
      <c r="AH82" s="27">
        <f t="shared" ca="1" si="114"/>
        <v>0</v>
      </c>
      <c r="AI82" s="27">
        <f t="shared" ca="1" si="114"/>
        <v>1</v>
      </c>
      <c r="AJ82" s="27">
        <f t="shared" ca="1" si="115"/>
        <v>0</v>
      </c>
      <c r="AK82" s="27">
        <f t="shared" ca="1" si="115"/>
        <v>0</v>
      </c>
      <c r="AL82" s="27">
        <f t="shared" ca="1" si="115"/>
        <v>0</v>
      </c>
    </row>
    <row r="83" spans="1:38" ht="12.75" customHeight="1" x14ac:dyDescent="0.3">
      <c r="A83" s="39" t="s">
        <v>89</v>
      </c>
      <c r="B83" s="24">
        <v>725</v>
      </c>
      <c r="C83" s="25">
        <f t="shared" ca="1" si="131"/>
        <v>0</v>
      </c>
      <c r="D83" s="25">
        <f t="shared" ca="1" si="132"/>
        <v>0</v>
      </c>
      <c r="E83" s="25">
        <f t="shared" ca="1" si="133"/>
        <v>0</v>
      </c>
      <c r="F83" s="26">
        <f t="shared" ca="1" si="106"/>
        <v>0</v>
      </c>
      <c r="G83" s="25">
        <f t="shared" ca="1" si="134"/>
        <v>0</v>
      </c>
      <c r="H83" s="25">
        <f t="shared" ca="1" si="135"/>
        <v>0</v>
      </c>
      <c r="I83" s="25">
        <f t="shared" ca="1" si="136"/>
        <v>20464858.609999999</v>
      </c>
      <c r="J83" s="26">
        <f t="shared" ca="1" si="107"/>
        <v>20464858.609999999</v>
      </c>
      <c r="K83" s="25">
        <f t="shared" ca="1" si="137"/>
        <v>0</v>
      </c>
      <c r="L83" s="25">
        <f t="shared" ca="1" si="138"/>
        <v>0</v>
      </c>
      <c r="M83" s="25">
        <f t="shared" ca="1" si="139"/>
        <v>0</v>
      </c>
      <c r="N83" s="26">
        <f t="shared" ca="1" si="108"/>
        <v>0</v>
      </c>
      <c r="O83" s="25">
        <f t="shared" ca="1" si="140"/>
        <v>0</v>
      </c>
      <c r="P83" s="25">
        <f t="shared" ca="1" si="141"/>
        <v>0</v>
      </c>
      <c r="Q83" s="25">
        <f t="shared" ca="1" si="142"/>
        <v>8188176.2300000004</v>
      </c>
      <c r="R83" s="26">
        <f t="shared" ca="1" si="109"/>
        <v>8188176.2300000004</v>
      </c>
      <c r="S83" s="25">
        <f t="shared" ca="1" si="143"/>
        <v>0</v>
      </c>
      <c r="T83" s="25">
        <f t="shared" ca="1" si="144"/>
        <v>0</v>
      </c>
      <c r="U83" s="25">
        <f t="shared" ca="1" si="145"/>
        <v>0</v>
      </c>
      <c r="V83" s="26">
        <f t="shared" ca="1" si="110"/>
        <v>0</v>
      </c>
      <c r="X83" s="27">
        <f t="shared" ca="1" si="111"/>
        <v>0</v>
      </c>
      <c r="Y83" s="27">
        <f t="shared" ca="1" si="111"/>
        <v>0</v>
      </c>
      <c r="Z83" s="27">
        <f t="shared" ca="1" si="111"/>
        <v>0</v>
      </c>
      <c r="AA83" s="27">
        <f t="shared" ca="1" si="112"/>
        <v>0</v>
      </c>
      <c r="AB83" s="27">
        <f t="shared" ca="1" si="112"/>
        <v>0</v>
      </c>
      <c r="AC83" s="27">
        <f t="shared" ca="1" si="112"/>
        <v>1</v>
      </c>
      <c r="AD83" s="27">
        <f t="shared" ca="1" si="113"/>
        <v>0</v>
      </c>
      <c r="AE83" s="27">
        <f t="shared" ca="1" si="113"/>
        <v>0</v>
      </c>
      <c r="AF83" s="27">
        <f t="shared" ca="1" si="113"/>
        <v>0</v>
      </c>
      <c r="AG83" s="27">
        <f t="shared" ca="1" si="114"/>
        <v>0</v>
      </c>
      <c r="AH83" s="27">
        <f t="shared" ca="1" si="114"/>
        <v>0</v>
      </c>
      <c r="AI83" s="27">
        <f t="shared" ca="1" si="114"/>
        <v>1</v>
      </c>
      <c r="AJ83" s="27">
        <f t="shared" ca="1" si="115"/>
        <v>0</v>
      </c>
      <c r="AK83" s="27">
        <f t="shared" ca="1" si="115"/>
        <v>0</v>
      </c>
      <c r="AL83" s="27">
        <f t="shared" ca="1" si="115"/>
        <v>0</v>
      </c>
    </row>
    <row r="84" spans="1:38" ht="12.75" customHeight="1" x14ac:dyDescent="0.3">
      <c r="A84" s="39" t="s">
        <v>90</v>
      </c>
      <c r="B84" s="24">
        <v>726</v>
      </c>
      <c r="C84" s="25">
        <f t="shared" ca="1" si="131"/>
        <v>0</v>
      </c>
      <c r="D84" s="25">
        <f t="shared" ca="1" si="132"/>
        <v>0</v>
      </c>
      <c r="E84" s="25">
        <f t="shared" ca="1" si="133"/>
        <v>18318488.34</v>
      </c>
      <c r="F84" s="26">
        <f t="shared" ca="1" si="106"/>
        <v>18318488.34</v>
      </c>
      <c r="G84" s="25">
        <f t="shared" ca="1" si="134"/>
        <v>0</v>
      </c>
      <c r="H84" s="25">
        <f t="shared" ca="1" si="135"/>
        <v>0</v>
      </c>
      <c r="I84" s="25">
        <f t="shared" ca="1" si="136"/>
        <v>222189191.14010412</v>
      </c>
      <c r="J84" s="26">
        <f t="shared" ca="1" si="107"/>
        <v>222189191.14010412</v>
      </c>
      <c r="K84" s="25">
        <f t="shared" ca="1" si="137"/>
        <v>0</v>
      </c>
      <c r="L84" s="25">
        <f t="shared" ca="1" si="138"/>
        <v>0</v>
      </c>
      <c r="M84" s="25">
        <f t="shared" ca="1" si="139"/>
        <v>8980470.4600029998</v>
      </c>
      <c r="N84" s="26">
        <f t="shared" ca="1" si="108"/>
        <v>8980470.4600029998</v>
      </c>
      <c r="O84" s="25">
        <f t="shared" ca="1" si="140"/>
        <v>0</v>
      </c>
      <c r="P84" s="25">
        <f t="shared" ca="1" si="141"/>
        <v>0</v>
      </c>
      <c r="Q84" s="25">
        <f t="shared" ca="1" si="142"/>
        <v>56723987.659891993</v>
      </c>
      <c r="R84" s="26">
        <f t="shared" ca="1" si="109"/>
        <v>56723987.659891993</v>
      </c>
      <c r="S84" s="25">
        <f t="shared" ca="1" si="143"/>
        <v>0</v>
      </c>
      <c r="T84" s="25">
        <f t="shared" ca="1" si="144"/>
        <v>0</v>
      </c>
      <c r="U84" s="25">
        <f t="shared" ca="1" si="145"/>
        <v>-2225956.9500000002</v>
      </c>
      <c r="V84" s="26">
        <f t="shared" ca="1" si="110"/>
        <v>-2225956.9500000002</v>
      </c>
      <c r="X84" s="27">
        <f t="shared" ca="1" si="111"/>
        <v>0</v>
      </c>
      <c r="Y84" s="27">
        <f t="shared" ca="1" si="111"/>
        <v>0</v>
      </c>
      <c r="Z84" s="27">
        <f t="shared" ca="1" si="111"/>
        <v>1</v>
      </c>
      <c r="AA84" s="27">
        <f t="shared" ca="1" si="112"/>
        <v>0</v>
      </c>
      <c r="AB84" s="27">
        <f t="shared" ca="1" si="112"/>
        <v>0</v>
      </c>
      <c r="AC84" s="27">
        <f t="shared" ca="1" si="112"/>
        <v>1</v>
      </c>
      <c r="AD84" s="27">
        <f t="shared" ca="1" si="113"/>
        <v>0</v>
      </c>
      <c r="AE84" s="27">
        <f t="shared" ca="1" si="113"/>
        <v>0</v>
      </c>
      <c r="AF84" s="27">
        <f t="shared" ca="1" si="113"/>
        <v>1</v>
      </c>
      <c r="AG84" s="27">
        <f t="shared" ca="1" si="114"/>
        <v>0</v>
      </c>
      <c r="AH84" s="27">
        <f t="shared" ca="1" si="114"/>
        <v>0</v>
      </c>
      <c r="AI84" s="27">
        <f t="shared" ca="1" si="114"/>
        <v>1</v>
      </c>
      <c r="AJ84" s="27">
        <f t="shared" ca="1" si="115"/>
        <v>0</v>
      </c>
      <c r="AK84" s="27">
        <f t="shared" ca="1" si="115"/>
        <v>0</v>
      </c>
      <c r="AL84" s="27">
        <f t="shared" ca="1" si="115"/>
        <v>1</v>
      </c>
    </row>
    <row r="85" spans="1:38" ht="12.75" customHeight="1" x14ac:dyDescent="0.3">
      <c r="A85" s="39" t="s">
        <v>91</v>
      </c>
      <c r="B85" s="24">
        <v>730</v>
      </c>
      <c r="C85" s="25">
        <f t="shared" ca="1" si="131"/>
        <v>0</v>
      </c>
      <c r="D85" s="25">
        <f t="shared" ca="1" si="132"/>
        <v>0</v>
      </c>
      <c r="E85" s="25">
        <f t="shared" ca="1" si="133"/>
        <v>80271279.334702432</v>
      </c>
      <c r="F85" s="26">
        <f t="shared" ca="1" si="106"/>
        <v>80271279.334702432</v>
      </c>
      <c r="G85" s="25">
        <f t="shared" ca="1" si="134"/>
        <v>0</v>
      </c>
      <c r="H85" s="25">
        <f t="shared" ca="1" si="135"/>
        <v>0</v>
      </c>
      <c r="I85" s="25">
        <f t="shared" ca="1" si="136"/>
        <v>107342813.22999999</v>
      </c>
      <c r="J85" s="26">
        <f t="shared" ca="1" si="107"/>
        <v>107342813.22999999</v>
      </c>
      <c r="K85" s="25">
        <f t="shared" ca="1" si="137"/>
        <v>0</v>
      </c>
      <c r="L85" s="25">
        <f t="shared" ca="1" si="138"/>
        <v>0</v>
      </c>
      <c r="M85" s="25">
        <f t="shared" ca="1" si="139"/>
        <v>16952168.739999998</v>
      </c>
      <c r="N85" s="26">
        <f t="shared" ca="1" si="108"/>
        <v>16952168.739999998</v>
      </c>
      <c r="O85" s="25">
        <f t="shared" ca="1" si="140"/>
        <v>0</v>
      </c>
      <c r="P85" s="25">
        <f t="shared" ca="1" si="141"/>
        <v>35486.83</v>
      </c>
      <c r="Q85" s="25">
        <f t="shared" ca="1" si="142"/>
        <v>14161123.936999999</v>
      </c>
      <c r="R85" s="26">
        <f t="shared" ca="1" si="109"/>
        <v>14196610.766999999</v>
      </c>
      <c r="S85" s="25">
        <f t="shared" ca="1" si="143"/>
        <v>0</v>
      </c>
      <c r="T85" s="25">
        <f t="shared" ca="1" si="144"/>
        <v>0</v>
      </c>
      <c r="U85" s="25">
        <f t="shared" ca="1" si="145"/>
        <v>29659355.081079412</v>
      </c>
      <c r="V85" s="26">
        <f t="shared" ca="1" si="110"/>
        <v>29659355.081079412</v>
      </c>
      <c r="X85" s="27">
        <f t="shared" ca="1" si="111"/>
        <v>0</v>
      </c>
      <c r="Y85" s="27">
        <f t="shared" ca="1" si="111"/>
        <v>0</v>
      </c>
      <c r="Z85" s="27">
        <f t="shared" ca="1" si="111"/>
        <v>1</v>
      </c>
      <c r="AA85" s="27">
        <f t="shared" ca="1" si="112"/>
        <v>0</v>
      </c>
      <c r="AB85" s="27">
        <f t="shared" ca="1" si="112"/>
        <v>0</v>
      </c>
      <c r="AC85" s="27">
        <f t="shared" ca="1" si="112"/>
        <v>1</v>
      </c>
      <c r="AD85" s="27">
        <f t="shared" ca="1" si="113"/>
        <v>0</v>
      </c>
      <c r="AE85" s="27">
        <f t="shared" ca="1" si="113"/>
        <v>0</v>
      </c>
      <c r="AF85" s="27">
        <f t="shared" ca="1" si="113"/>
        <v>1</v>
      </c>
      <c r="AG85" s="27">
        <f t="shared" ca="1" si="114"/>
        <v>0</v>
      </c>
      <c r="AH85" s="27">
        <f t="shared" ca="1" si="114"/>
        <v>2.4996691521957542E-3</v>
      </c>
      <c r="AI85" s="27">
        <f t="shared" ca="1" si="114"/>
        <v>0.99750033084780421</v>
      </c>
      <c r="AJ85" s="27">
        <f t="shared" ca="1" si="115"/>
        <v>0</v>
      </c>
      <c r="AK85" s="27">
        <f t="shared" ca="1" si="115"/>
        <v>0</v>
      </c>
      <c r="AL85" s="27">
        <f t="shared" ca="1" si="115"/>
        <v>1</v>
      </c>
    </row>
    <row r="86" spans="1:38" ht="12.75" customHeight="1" x14ac:dyDescent="0.3">
      <c r="A86" s="39" t="s">
        <v>92</v>
      </c>
      <c r="B86" s="24">
        <v>731</v>
      </c>
      <c r="C86" s="25">
        <f t="shared" ca="1" si="131"/>
        <v>0</v>
      </c>
      <c r="D86" s="25">
        <f t="shared" ca="1" si="132"/>
        <v>0</v>
      </c>
      <c r="E86" s="25">
        <f t="shared" ca="1" si="133"/>
        <v>311795.1100000001</v>
      </c>
      <c r="F86" s="26">
        <f t="shared" ca="1" si="106"/>
        <v>311795.1100000001</v>
      </c>
      <c r="G86" s="25">
        <f t="shared" ca="1" si="134"/>
        <v>0</v>
      </c>
      <c r="H86" s="25">
        <f t="shared" ca="1" si="135"/>
        <v>0</v>
      </c>
      <c r="I86" s="25">
        <f t="shared" ca="1" si="136"/>
        <v>34366057.059723511</v>
      </c>
      <c r="J86" s="26">
        <f t="shared" ca="1" si="107"/>
        <v>34366057.059723511</v>
      </c>
      <c r="K86" s="25">
        <f t="shared" ca="1" si="137"/>
        <v>0</v>
      </c>
      <c r="L86" s="25">
        <f t="shared" ca="1" si="138"/>
        <v>0</v>
      </c>
      <c r="M86" s="25">
        <f t="shared" ca="1" si="139"/>
        <v>1533593.8700060002</v>
      </c>
      <c r="N86" s="26">
        <f t="shared" ca="1" si="108"/>
        <v>1533593.8700060002</v>
      </c>
      <c r="O86" s="25">
        <f t="shared" ca="1" si="140"/>
        <v>0</v>
      </c>
      <c r="P86" s="25">
        <f t="shared" ca="1" si="141"/>
        <v>0</v>
      </c>
      <c r="Q86" s="25">
        <f t="shared" ca="1" si="142"/>
        <v>7857484.5702703986</v>
      </c>
      <c r="R86" s="26">
        <f t="shared" ca="1" si="109"/>
        <v>7857484.5702703986</v>
      </c>
      <c r="S86" s="25">
        <f t="shared" ca="1" si="143"/>
        <v>0</v>
      </c>
      <c r="T86" s="25">
        <f t="shared" ca="1" si="144"/>
        <v>0</v>
      </c>
      <c r="U86" s="25">
        <f t="shared" ca="1" si="145"/>
        <v>0</v>
      </c>
      <c r="V86" s="26">
        <f t="shared" ca="1" si="110"/>
        <v>0</v>
      </c>
      <c r="X86" s="27">
        <f t="shared" ca="1" si="111"/>
        <v>0</v>
      </c>
      <c r="Y86" s="27">
        <f t="shared" ca="1" si="111"/>
        <v>0</v>
      </c>
      <c r="Z86" s="27">
        <f t="shared" ca="1" si="111"/>
        <v>1</v>
      </c>
      <c r="AA86" s="27">
        <f t="shared" ca="1" si="112"/>
        <v>0</v>
      </c>
      <c r="AB86" s="27">
        <f t="shared" ca="1" si="112"/>
        <v>0</v>
      </c>
      <c r="AC86" s="27">
        <f t="shared" ca="1" si="112"/>
        <v>1</v>
      </c>
      <c r="AD86" s="27">
        <f t="shared" ca="1" si="113"/>
        <v>0</v>
      </c>
      <c r="AE86" s="27">
        <f t="shared" ca="1" si="113"/>
        <v>0</v>
      </c>
      <c r="AF86" s="27">
        <f t="shared" ca="1" si="113"/>
        <v>1</v>
      </c>
      <c r="AG86" s="27">
        <f t="shared" ca="1" si="114"/>
        <v>0</v>
      </c>
      <c r="AH86" s="27">
        <f t="shared" ca="1" si="114"/>
        <v>0</v>
      </c>
      <c r="AI86" s="27">
        <f t="shared" ca="1" si="114"/>
        <v>1</v>
      </c>
      <c r="AJ86" s="27">
        <f t="shared" ca="1" si="115"/>
        <v>0</v>
      </c>
      <c r="AK86" s="27">
        <f t="shared" ca="1" si="115"/>
        <v>0</v>
      </c>
      <c r="AL86" s="27">
        <f t="shared" ca="1" si="115"/>
        <v>0</v>
      </c>
    </row>
    <row r="87" spans="1:38" ht="12.75" customHeight="1" x14ac:dyDescent="0.3">
      <c r="A87" s="39" t="s">
        <v>93</v>
      </c>
      <c r="B87" s="24">
        <v>732</v>
      </c>
      <c r="C87" s="25">
        <f t="shared" ca="1" si="131"/>
        <v>0</v>
      </c>
      <c r="D87" s="25">
        <f t="shared" ca="1" si="132"/>
        <v>0</v>
      </c>
      <c r="E87" s="25">
        <f t="shared" ca="1" si="133"/>
        <v>0</v>
      </c>
      <c r="F87" s="26">
        <f t="shared" ca="1" si="106"/>
        <v>0</v>
      </c>
      <c r="G87" s="25">
        <f t="shared" ca="1" si="134"/>
        <v>0</v>
      </c>
      <c r="H87" s="25">
        <f t="shared" ca="1" si="135"/>
        <v>0</v>
      </c>
      <c r="I87" s="25">
        <f t="shared" ca="1" si="136"/>
        <v>0</v>
      </c>
      <c r="J87" s="26">
        <f t="shared" ca="1" si="107"/>
        <v>0</v>
      </c>
      <c r="K87" s="25">
        <f t="shared" ca="1" si="137"/>
        <v>0</v>
      </c>
      <c r="L87" s="25">
        <f t="shared" ca="1" si="138"/>
        <v>0</v>
      </c>
      <c r="M87" s="25">
        <f t="shared" ca="1" si="139"/>
        <v>0</v>
      </c>
      <c r="N87" s="26">
        <f t="shared" ca="1" si="108"/>
        <v>0</v>
      </c>
      <c r="O87" s="25">
        <f t="shared" ca="1" si="140"/>
        <v>0</v>
      </c>
      <c r="P87" s="25">
        <f t="shared" ca="1" si="141"/>
        <v>0</v>
      </c>
      <c r="Q87" s="25">
        <f t="shared" ca="1" si="142"/>
        <v>0</v>
      </c>
      <c r="R87" s="26">
        <f t="shared" ca="1" si="109"/>
        <v>0</v>
      </c>
      <c r="S87" s="25">
        <f t="shared" ca="1" si="143"/>
        <v>0</v>
      </c>
      <c r="T87" s="25">
        <f t="shared" ca="1" si="144"/>
        <v>0</v>
      </c>
      <c r="U87" s="25">
        <f t="shared" ca="1" si="145"/>
        <v>0</v>
      </c>
      <c r="V87" s="26">
        <f t="shared" ca="1" si="110"/>
        <v>0</v>
      </c>
      <c r="X87" s="27">
        <f t="shared" ca="1" si="111"/>
        <v>0</v>
      </c>
      <c r="Y87" s="27">
        <f t="shared" ca="1" si="111"/>
        <v>0</v>
      </c>
      <c r="Z87" s="27">
        <f t="shared" ca="1" si="111"/>
        <v>0</v>
      </c>
      <c r="AA87" s="27">
        <f t="shared" ca="1" si="112"/>
        <v>0</v>
      </c>
      <c r="AB87" s="27">
        <f t="shared" ca="1" si="112"/>
        <v>0</v>
      </c>
      <c r="AC87" s="27">
        <f t="shared" ca="1" si="112"/>
        <v>0</v>
      </c>
      <c r="AD87" s="27">
        <f t="shared" ca="1" si="113"/>
        <v>0</v>
      </c>
      <c r="AE87" s="27">
        <f t="shared" ca="1" si="113"/>
        <v>0</v>
      </c>
      <c r="AF87" s="27">
        <f t="shared" ca="1" si="113"/>
        <v>0</v>
      </c>
      <c r="AG87" s="27">
        <f t="shared" ca="1" si="114"/>
        <v>0</v>
      </c>
      <c r="AH87" s="27">
        <f t="shared" ca="1" si="114"/>
        <v>0</v>
      </c>
      <c r="AI87" s="27">
        <f t="shared" ca="1" si="114"/>
        <v>0</v>
      </c>
      <c r="AJ87" s="27">
        <f t="shared" ca="1" si="115"/>
        <v>0</v>
      </c>
      <c r="AK87" s="27">
        <f t="shared" ca="1" si="115"/>
        <v>0</v>
      </c>
      <c r="AL87" s="27">
        <f t="shared" ca="1" si="115"/>
        <v>0</v>
      </c>
    </row>
    <row r="88" spans="1:38" ht="12.75" customHeight="1" x14ac:dyDescent="0.3">
      <c r="A88" s="39" t="s">
        <v>94</v>
      </c>
      <c r="B88" s="24">
        <v>733</v>
      </c>
      <c r="C88" s="25">
        <f t="shared" ca="1" si="131"/>
        <v>0</v>
      </c>
      <c r="D88" s="25">
        <f t="shared" ca="1" si="132"/>
        <v>0</v>
      </c>
      <c r="E88" s="25">
        <f t="shared" ca="1" si="133"/>
        <v>200780811.888879</v>
      </c>
      <c r="F88" s="26">
        <f t="shared" ca="1" si="106"/>
        <v>200780811.888879</v>
      </c>
      <c r="G88" s="25">
        <f t="shared" ca="1" si="134"/>
        <v>0</v>
      </c>
      <c r="H88" s="25">
        <f t="shared" ca="1" si="135"/>
        <v>123</v>
      </c>
      <c r="I88" s="25">
        <f t="shared" ca="1" si="136"/>
        <v>802226573.16183329</v>
      </c>
      <c r="J88" s="26">
        <f t="shared" ca="1" si="107"/>
        <v>802226696.16183329</v>
      </c>
      <c r="K88" s="25">
        <f t="shared" ca="1" si="137"/>
        <v>0</v>
      </c>
      <c r="L88" s="25">
        <f t="shared" ca="1" si="138"/>
        <v>0</v>
      </c>
      <c r="M88" s="25">
        <f t="shared" ca="1" si="139"/>
        <v>167119393.09999907</v>
      </c>
      <c r="N88" s="26">
        <f t="shared" ca="1" si="108"/>
        <v>167119393.09999907</v>
      </c>
      <c r="O88" s="25">
        <f t="shared" ca="1" si="140"/>
        <v>90</v>
      </c>
      <c r="P88" s="25">
        <f t="shared" ca="1" si="141"/>
        <v>0</v>
      </c>
      <c r="Q88" s="25">
        <f t="shared" ca="1" si="142"/>
        <v>828957046.5243659</v>
      </c>
      <c r="R88" s="26">
        <f t="shared" ca="1" si="109"/>
        <v>828957136.5243659</v>
      </c>
      <c r="S88" s="25">
        <f t="shared" ca="1" si="143"/>
        <v>0</v>
      </c>
      <c r="T88" s="25">
        <f t="shared" ca="1" si="144"/>
        <v>0</v>
      </c>
      <c r="U88" s="25">
        <f t="shared" ca="1" si="145"/>
        <v>7991924.5</v>
      </c>
      <c r="V88" s="26">
        <f t="shared" ca="1" si="110"/>
        <v>7991924.5</v>
      </c>
      <c r="X88" s="27">
        <f t="shared" ca="1" si="111"/>
        <v>0</v>
      </c>
      <c r="Y88" s="27">
        <f t="shared" ca="1" si="111"/>
        <v>0</v>
      </c>
      <c r="Z88" s="27">
        <f t="shared" ca="1" si="111"/>
        <v>1</v>
      </c>
      <c r="AA88" s="27">
        <f t="shared" ca="1" si="112"/>
        <v>0</v>
      </c>
      <c r="AB88" s="27">
        <f t="shared" ca="1" si="112"/>
        <v>1.5332324464952386E-7</v>
      </c>
      <c r="AC88" s="27">
        <f t="shared" ca="1" si="112"/>
        <v>0.99999984667675534</v>
      </c>
      <c r="AD88" s="27">
        <f t="shared" ca="1" si="113"/>
        <v>0</v>
      </c>
      <c r="AE88" s="27">
        <f t="shared" ca="1" si="113"/>
        <v>0</v>
      </c>
      <c r="AF88" s="27">
        <f t="shared" ca="1" si="113"/>
        <v>1</v>
      </c>
      <c r="AG88" s="27">
        <f t="shared" ca="1" si="114"/>
        <v>1.0857014920861905E-7</v>
      </c>
      <c r="AH88" s="27">
        <f t="shared" ca="1" si="114"/>
        <v>0</v>
      </c>
      <c r="AI88" s="27">
        <f t="shared" ca="1" si="114"/>
        <v>0.9999998914298508</v>
      </c>
      <c r="AJ88" s="27">
        <f t="shared" ca="1" si="115"/>
        <v>0</v>
      </c>
      <c r="AK88" s="27">
        <f t="shared" ca="1" si="115"/>
        <v>0</v>
      </c>
      <c r="AL88" s="27">
        <f t="shared" ca="1" si="115"/>
        <v>1</v>
      </c>
    </row>
    <row r="89" spans="1:38" ht="12.75" customHeight="1" x14ac:dyDescent="0.3">
      <c r="A89" s="39" t="s">
        <v>95</v>
      </c>
      <c r="B89" s="24">
        <v>734</v>
      </c>
      <c r="C89" s="25">
        <f t="shared" ca="1" si="131"/>
        <v>0</v>
      </c>
      <c r="D89" s="25">
        <f t="shared" ca="1" si="132"/>
        <v>0</v>
      </c>
      <c r="E89" s="25">
        <f t="shared" ca="1" si="133"/>
        <v>21319032.719999999</v>
      </c>
      <c r="F89" s="26">
        <f t="shared" ca="1" si="106"/>
        <v>21319032.719999999</v>
      </c>
      <c r="G89" s="25">
        <f t="shared" ca="1" si="134"/>
        <v>0</v>
      </c>
      <c r="H89" s="25">
        <f t="shared" ca="1" si="135"/>
        <v>0</v>
      </c>
      <c r="I89" s="25">
        <f t="shared" ca="1" si="136"/>
        <v>18991182.752292</v>
      </c>
      <c r="J89" s="26">
        <f t="shared" ca="1" si="107"/>
        <v>18991182.752292</v>
      </c>
      <c r="K89" s="25">
        <f t="shared" ca="1" si="137"/>
        <v>0</v>
      </c>
      <c r="L89" s="25">
        <f t="shared" ca="1" si="138"/>
        <v>0</v>
      </c>
      <c r="M89" s="25">
        <f t="shared" ca="1" si="139"/>
        <v>302751.16000000003</v>
      </c>
      <c r="N89" s="26">
        <f t="shared" ca="1" si="108"/>
        <v>302751.16000000003</v>
      </c>
      <c r="O89" s="25">
        <f t="shared" ca="1" si="140"/>
        <v>0</v>
      </c>
      <c r="P89" s="25">
        <f t="shared" ca="1" si="141"/>
        <v>0</v>
      </c>
      <c r="Q89" s="25">
        <f t="shared" ca="1" si="142"/>
        <v>8805166.8266080003</v>
      </c>
      <c r="R89" s="26">
        <f t="shared" ca="1" si="109"/>
        <v>8805166.8266080003</v>
      </c>
      <c r="S89" s="25">
        <f t="shared" ca="1" si="143"/>
        <v>0</v>
      </c>
      <c r="T89" s="25">
        <f t="shared" ca="1" si="144"/>
        <v>0</v>
      </c>
      <c r="U89" s="25">
        <f t="shared" ca="1" si="145"/>
        <v>0</v>
      </c>
      <c r="V89" s="26">
        <f t="shared" ca="1" si="110"/>
        <v>0</v>
      </c>
      <c r="X89" s="27">
        <f t="shared" ca="1" si="111"/>
        <v>0</v>
      </c>
      <c r="Y89" s="27">
        <f t="shared" ca="1" si="111"/>
        <v>0</v>
      </c>
      <c r="Z89" s="27">
        <f t="shared" ca="1" si="111"/>
        <v>1</v>
      </c>
      <c r="AA89" s="27">
        <f t="shared" ca="1" si="112"/>
        <v>0</v>
      </c>
      <c r="AB89" s="27">
        <f t="shared" ca="1" si="112"/>
        <v>0</v>
      </c>
      <c r="AC89" s="27">
        <f t="shared" ca="1" si="112"/>
        <v>1</v>
      </c>
      <c r="AD89" s="27">
        <f t="shared" ca="1" si="113"/>
        <v>0</v>
      </c>
      <c r="AE89" s="27">
        <f t="shared" ca="1" si="113"/>
        <v>0</v>
      </c>
      <c r="AF89" s="27">
        <f t="shared" ca="1" si="113"/>
        <v>1</v>
      </c>
      <c r="AG89" s="27">
        <f t="shared" ca="1" si="114"/>
        <v>0</v>
      </c>
      <c r="AH89" s="27">
        <f t="shared" ca="1" si="114"/>
        <v>0</v>
      </c>
      <c r="AI89" s="27">
        <f t="shared" ca="1" si="114"/>
        <v>1</v>
      </c>
      <c r="AJ89" s="27">
        <f t="shared" ca="1" si="115"/>
        <v>0</v>
      </c>
      <c r="AK89" s="27">
        <f t="shared" ca="1" si="115"/>
        <v>0</v>
      </c>
      <c r="AL89" s="27">
        <f t="shared" ca="1" si="115"/>
        <v>0</v>
      </c>
    </row>
    <row r="90" spans="1:38" ht="12.75" customHeight="1" x14ac:dyDescent="0.3">
      <c r="A90" s="39" t="s">
        <v>96</v>
      </c>
      <c r="B90" s="24">
        <v>769</v>
      </c>
      <c r="C90" s="25">
        <f t="shared" ca="1" si="131"/>
        <v>0</v>
      </c>
      <c r="D90" s="25">
        <f t="shared" ca="1" si="132"/>
        <v>0</v>
      </c>
      <c r="E90" s="25">
        <f t="shared" ca="1" si="133"/>
        <v>0</v>
      </c>
      <c r="F90" s="26">
        <f t="shared" ca="1" si="106"/>
        <v>0</v>
      </c>
      <c r="G90" s="25">
        <f t="shared" ca="1" si="134"/>
        <v>0</v>
      </c>
      <c r="H90" s="25">
        <f t="shared" ca="1" si="135"/>
        <v>0</v>
      </c>
      <c r="I90" s="25">
        <f t="shared" ca="1" si="136"/>
        <v>0</v>
      </c>
      <c r="J90" s="26">
        <f t="shared" ca="1" si="107"/>
        <v>0</v>
      </c>
      <c r="K90" s="25">
        <f t="shared" ca="1" si="137"/>
        <v>0</v>
      </c>
      <c r="L90" s="25">
        <f t="shared" ca="1" si="138"/>
        <v>0</v>
      </c>
      <c r="M90" s="25">
        <f t="shared" ca="1" si="139"/>
        <v>0</v>
      </c>
      <c r="N90" s="26">
        <f t="shared" ca="1" si="108"/>
        <v>0</v>
      </c>
      <c r="O90" s="25">
        <f t="shared" ca="1" si="140"/>
        <v>0</v>
      </c>
      <c r="P90" s="25">
        <f t="shared" ca="1" si="141"/>
        <v>0</v>
      </c>
      <c r="Q90" s="25">
        <f t="shared" ca="1" si="142"/>
        <v>0</v>
      </c>
      <c r="R90" s="26">
        <f t="shared" ca="1" si="109"/>
        <v>0</v>
      </c>
      <c r="S90" s="25">
        <f t="shared" ca="1" si="143"/>
        <v>0</v>
      </c>
      <c r="T90" s="25">
        <f t="shared" ca="1" si="144"/>
        <v>0</v>
      </c>
      <c r="U90" s="25">
        <f t="shared" ca="1" si="145"/>
        <v>0</v>
      </c>
      <c r="V90" s="26">
        <f t="shared" ca="1" si="110"/>
        <v>0</v>
      </c>
      <c r="X90" s="27">
        <f t="shared" ca="1" si="111"/>
        <v>0</v>
      </c>
      <c r="Y90" s="27">
        <f t="shared" ca="1" si="111"/>
        <v>0</v>
      </c>
      <c r="Z90" s="27">
        <f t="shared" ca="1" si="111"/>
        <v>0</v>
      </c>
      <c r="AA90" s="27">
        <f t="shared" ca="1" si="112"/>
        <v>0</v>
      </c>
      <c r="AB90" s="27">
        <f t="shared" ca="1" si="112"/>
        <v>0</v>
      </c>
      <c r="AC90" s="27">
        <f t="shared" ca="1" si="112"/>
        <v>0</v>
      </c>
      <c r="AD90" s="27">
        <f t="shared" ca="1" si="113"/>
        <v>0</v>
      </c>
      <c r="AE90" s="27">
        <f t="shared" ca="1" si="113"/>
        <v>0</v>
      </c>
      <c r="AF90" s="27">
        <f t="shared" ca="1" si="113"/>
        <v>0</v>
      </c>
      <c r="AG90" s="27">
        <f t="shared" ca="1" si="114"/>
        <v>0</v>
      </c>
      <c r="AH90" s="27">
        <f t="shared" ca="1" si="114"/>
        <v>0</v>
      </c>
      <c r="AI90" s="27">
        <f t="shared" ca="1" si="114"/>
        <v>0</v>
      </c>
      <c r="AJ90" s="27">
        <f t="shared" ca="1" si="115"/>
        <v>0</v>
      </c>
      <c r="AK90" s="27">
        <f t="shared" ca="1" si="115"/>
        <v>0</v>
      </c>
      <c r="AL90" s="27">
        <f t="shared" ca="1" si="115"/>
        <v>0</v>
      </c>
    </row>
    <row r="91" spans="1:38" ht="12.75" customHeight="1" x14ac:dyDescent="0.3">
      <c r="A91" s="39" t="s">
        <v>97</v>
      </c>
      <c r="B91" s="24">
        <v>770</v>
      </c>
      <c r="C91" s="25">
        <f t="shared" ca="1" si="131"/>
        <v>0</v>
      </c>
      <c r="D91" s="25">
        <f t="shared" ca="1" si="132"/>
        <v>0</v>
      </c>
      <c r="E91" s="25">
        <f t="shared" ca="1" si="133"/>
        <v>0</v>
      </c>
      <c r="F91" s="26">
        <f t="shared" ca="1" si="106"/>
        <v>0</v>
      </c>
      <c r="G91" s="25">
        <f t="shared" ca="1" si="134"/>
        <v>0</v>
      </c>
      <c r="H91" s="25">
        <f t="shared" ca="1" si="135"/>
        <v>0</v>
      </c>
      <c r="I91" s="25">
        <f t="shared" ca="1" si="136"/>
        <v>0</v>
      </c>
      <c r="J91" s="26">
        <f t="shared" ca="1" si="107"/>
        <v>0</v>
      </c>
      <c r="K91" s="25">
        <f t="shared" ca="1" si="137"/>
        <v>0</v>
      </c>
      <c r="L91" s="25">
        <f t="shared" ca="1" si="138"/>
        <v>0</v>
      </c>
      <c r="M91" s="25">
        <f t="shared" ca="1" si="139"/>
        <v>0</v>
      </c>
      <c r="N91" s="26">
        <f t="shared" ca="1" si="108"/>
        <v>0</v>
      </c>
      <c r="O91" s="25">
        <f t="shared" ca="1" si="140"/>
        <v>0</v>
      </c>
      <c r="P91" s="25">
        <f t="shared" ca="1" si="141"/>
        <v>0</v>
      </c>
      <c r="Q91" s="25">
        <f t="shared" ca="1" si="142"/>
        <v>0</v>
      </c>
      <c r="R91" s="26">
        <f t="shared" ca="1" si="109"/>
        <v>0</v>
      </c>
      <c r="S91" s="25">
        <f t="shared" ca="1" si="143"/>
        <v>0</v>
      </c>
      <c r="T91" s="25">
        <f t="shared" ca="1" si="144"/>
        <v>0</v>
      </c>
      <c r="U91" s="25">
        <f t="shared" ca="1" si="145"/>
        <v>0</v>
      </c>
      <c r="V91" s="26">
        <f t="shared" ca="1" si="110"/>
        <v>0</v>
      </c>
      <c r="X91" s="27">
        <f t="shared" ca="1" si="111"/>
        <v>0</v>
      </c>
      <c r="Y91" s="27">
        <f t="shared" ca="1" si="111"/>
        <v>0</v>
      </c>
      <c r="Z91" s="27">
        <f t="shared" ca="1" si="111"/>
        <v>0</v>
      </c>
      <c r="AA91" s="27">
        <f t="shared" ca="1" si="112"/>
        <v>0</v>
      </c>
      <c r="AB91" s="27">
        <f t="shared" ca="1" si="112"/>
        <v>0</v>
      </c>
      <c r="AC91" s="27">
        <f t="shared" ca="1" si="112"/>
        <v>0</v>
      </c>
      <c r="AD91" s="27">
        <f t="shared" ca="1" si="113"/>
        <v>0</v>
      </c>
      <c r="AE91" s="27">
        <f t="shared" ca="1" si="113"/>
        <v>0</v>
      </c>
      <c r="AF91" s="27">
        <f t="shared" ca="1" si="113"/>
        <v>0</v>
      </c>
      <c r="AG91" s="27">
        <f t="shared" ca="1" si="114"/>
        <v>0</v>
      </c>
      <c r="AH91" s="27">
        <f t="shared" ca="1" si="114"/>
        <v>0</v>
      </c>
      <c r="AI91" s="27">
        <f t="shared" ca="1" si="114"/>
        <v>0</v>
      </c>
      <c r="AJ91" s="27">
        <f t="shared" ca="1" si="115"/>
        <v>0</v>
      </c>
      <c r="AK91" s="27">
        <f t="shared" ca="1" si="115"/>
        <v>0</v>
      </c>
      <c r="AL91" s="27">
        <f t="shared" ca="1" si="115"/>
        <v>0</v>
      </c>
    </row>
    <row r="92" spans="1:38" ht="12.75" customHeight="1" x14ac:dyDescent="0.3">
      <c r="A92" s="39" t="s">
        <v>98</v>
      </c>
      <c r="B92" s="24">
        <v>771</v>
      </c>
      <c r="C92" s="25">
        <f t="shared" ca="1" si="131"/>
        <v>0</v>
      </c>
      <c r="D92" s="25">
        <f t="shared" ca="1" si="132"/>
        <v>0</v>
      </c>
      <c r="E92" s="25">
        <f t="shared" ca="1" si="133"/>
        <v>47218549.503104001</v>
      </c>
      <c r="F92" s="26">
        <f t="shared" ca="1" si="106"/>
        <v>47218549.503104001</v>
      </c>
      <c r="G92" s="25">
        <f t="shared" ca="1" si="134"/>
        <v>0</v>
      </c>
      <c r="H92" s="25">
        <f t="shared" ca="1" si="135"/>
        <v>25</v>
      </c>
      <c r="I92" s="25">
        <f t="shared" ca="1" si="136"/>
        <v>524535079.5707671</v>
      </c>
      <c r="J92" s="26">
        <f t="shared" ca="1" si="107"/>
        <v>524535104.5707671</v>
      </c>
      <c r="K92" s="25">
        <f t="shared" ca="1" si="137"/>
        <v>0</v>
      </c>
      <c r="L92" s="25">
        <f t="shared" ca="1" si="138"/>
        <v>0</v>
      </c>
      <c r="M92" s="25">
        <f t="shared" ca="1" si="139"/>
        <v>68162397.486635</v>
      </c>
      <c r="N92" s="26">
        <f t="shared" ca="1" si="108"/>
        <v>68162397.486635</v>
      </c>
      <c r="O92" s="25">
        <f t="shared" ca="1" si="140"/>
        <v>0</v>
      </c>
      <c r="P92" s="25">
        <f t="shared" ca="1" si="141"/>
        <v>0</v>
      </c>
      <c r="Q92" s="25">
        <f t="shared" ca="1" si="142"/>
        <v>743164041.36759388</v>
      </c>
      <c r="R92" s="26">
        <f t="shared" ca="1" si="109"/>
        <v>743164041.36759388</v>
      </c>
      <c r="S92" s="25">
        <f t="shared" ca="1" si="143"/>
        <v>0</v>
      </c>
      <c r="T92" s="25">
        <f t="shared" ca="1" si="144"/>
        <v>0</v>
      </c>
      <c r="U92" s="25">
        <f t="shared" ca="1" si="145"/>
        <v>87171.72</v>
      </c>
      <c r="V92" s="26">
        <f t="shared" ca="1" si="110"/>
        <v>87171.72</v>
      </c>
      <c r="X92" s="27">
        <f t="shared" ca="1" si="111"/>
        <v>0</v>
      </c>
      <c r="Y92" s="27">
        <f t="shared" ca="1" si="111"/>
        <v>0</v>
      </c>
      <c r="Z92" s="27">
        <f t="shared" ca="1" si="111"/>
        <v>1</v>
      </c>
      <c r="AA92" s="27">
        <f t="shared" ca="1" si="112"/>
        <v>0</v>
      </c>
      <c r="AB92" s="27">
        <f t="shared" ca="1" si="112"/>
        <v>4.766125237787045E-8</v>
      </c>
      <c r="AC92" s="27">
        <f t="shared" ca="1" si="112"/>
        <v>0.99999995233874761</v>
      </c>
      <c r="AD92" s="27">
        <f t="shared" ca="1" si="113"/>
        <v>0</v>
      </c>
      <c r="AE92" s="27">
        <f t="shared" ca="1" si="113"/>
        <v>0</v>
      </c>
      <c r="AF92" s="27">
        <f t="shared" ca="1" si="113"/>
        <v>1</v>
      </c>
      <c r="AG92" s="27">
        <f t="shared" ca="1" si="114"/>
        <v>0</v>
      </c>
      <c r="AH92" s="27">
        <f t="shared" ca="1" si="114"/>
        <v>0</v>
      </c>
      <c r="AI92" s="27">
        <f t="shared" ca="1" si="114"/>
        <v>1</v>
      </c>
      <c r="AJ92" s="27">
        <f t="shared" ca="1" si="115"/>
        <v>0</v>
      </c>
      <c r="AK92" s="27">
        <f t="shared" ca="1" si="115"/>
        <v>0</v>
      </c>
      <c r="AL92" s="27">
        <f t="shared" ca="1" si="115"/>
        <v>1</v>
      </c>
    </row>
    <row r="93" spans="1:38" ht="12.75" customHeight="1" thickBot="1" x14ac:dyDescent="0.35">
      <c r="A93" s="43" t="s">
        <v>99</v>
      </c>
      <c r="B93" s="44"/>
      <c r="C93" s="37">
        <f ca="1">SUM(C79:C92)</f>
        <v>37356.639984499991</v>
      </c>
      <c r="D93" s="37">
        <f t="shared" ref="D93:E93" ca="1" si="146">SUM(D79:D92)</f>
        <v>42528.699971399961</v>
      </c>
      <c r="E93" s="37">
        <f t="shared" ca="1" si="146"/>
        <v>1543592357.8030078</v>
      </c>
      <c r="F93" s="37">
        <f t="shared" ca="1" si="106"/>
        <v>1543672243.1429636</v>
      </c>
      <c r="G93" s="37">
        <f ca="1">SUM(G79:G92)</f>
        <v>10960.29</v>
      </c>
      <c r="H93" s="37">
        <f t="shared" ref="H93:I93" ca="1" si="147">SUM(H79:H92)</f>
        <v>68905.609991999998</v>
      </c>
      <c r="I93" s="37">
        <f t="shared" ca="1" si="147"/>
        <v>4363203951.5523224</v>
      </c>
      <c r="J93" s="37">
        <f t="shared" ca="1" si="107"/>
        <v>4363283817.4523144</v>
      </c>
      <c r="K93" s="37">
        <f ca="1">SUM(K79:K92)</f>
        <v>188953.26</v>
      </c>
      <c r="L93" s="37">
        <f t="shared" ref="L93:M93" ca="1" si="148">SUM(L79:L92)</f>
        <v>3298608.9199855998</v>
      </c>
      <c r="M93" s="37">
        <f t="shared" ca="1" si="148"/>
        <v>1325585966.6239767</v>
      </c>
      <c r="N93" s="37">
        <f t="shared" ca="1" si="108"/>
        <v>1329073528.8039622</v>
      </c>
      <c r="O93" s="37">
        <f ca="1">SUM(O79:O92)</f>
        <v>56312.459986500151</v>
      </c>
      <c r="P93" s="37">
        <f t="shared" ref="P93:Q93" ca="1" si="149">SUM(P79:P92)</f>
        <v>346581.22999990004</v>
      </c>
      <c r="Q93" s="37">
        <f t="shared" ca="1" si="149"/>
        <v>4704663103.576231</v>
      </c>
      <c r="R93" s="37">
        <f t="shared" ca="1" si="109"/>
        <v>4705065997.2662172</v>
      </c>
      <c r="S93" s="37">
        <f ca="1">SUM(S79:S92)</f>
        <v>0</v>
      </c>
      <c r="T93" s="37">
        <f t="shared" ref="T93:U93" ca="1" si="150">SUM(T79:T92)</f>
        <v>168</v>
      </c>
      <c r="U93" s="37">
        <f t="shared" ca="1" si="150"/>
        <v>412724939.59107947</v>
      </c>
      <c r="V93" s="37">
        <f t="shared" ca="1" si="110"/>
        <v>412725107.59107947</v>
      </c>
      <c r="X93" s="38">
        <f t="shared" ca="1" si="111"/>
        <v>2.4199852106196285E-5</v>
      </c>
      <c r="Y93" s="38">
        <f t="shared" ca="1" si="111"/>
        <v>2.7550343125176776E-5</v>
      </c>
      <c r="Z93" s="38">
        <f t="shared" ca="1" si="111"/>
        <v>0.99994824980476871</v>
      </c>
      <c r="AA93" s="38">
        <f t="shared" ca="1" si="112"/>
        <v>2.5119360689215088E-6</v>
      </c>
      <c r="AB93" s="38">
        <f t="shared" ca="1" si="112"/>
        <v>1.5792144832841386E-5</v>
      </c>
      <c r="AC93" s="38">
        <f t="shared" ca="1" si="112"/>
        <v>0.99998169591909825</v>
      </c>
      <c r="AD93" s="38">
        <f t="shared" ca="1" si="113"/>
        <v>1.4216915460654739E-4</v>
      </c>
      <c r="AE93" s="38">
        <f t="shared" ca="1" si="113"/>
        <v>2.4818859517531954E-3</v>
      </c>
      <c r="AF93" s="38">
        <f t="shared" ca="1" si="113"/>
        <v>0.99737594489364034</v>
      </c>
      <c r="AG93" s="38">
        <f t="shared" ca="1" si="114"/>
        <v>1.1968473985108681E-5</v>
      </c>
      <c r="AH93" s="38">
        <f t="shared" ca="1" si="114"/>
        <v>7.3661289810020517E-5</v>
      </c>
      <c r="AI93" s="38">
        <f t="shared" ca="1" si="114"/>
        <v>0.99991437023620489</v>
      </c>
      <c r="AJ93" s="38">
        <f t="shared" ca="1" si="115"/>
        <v>0</v>
      </c>
      <c r="AK93" s="38">
        <f t="shared" ca="1" si="115"/>
        <v>4.0705059350654128E-7</v>
      </c>
      <c r="AL93" s="38">
        <f t="shared" ca="1" si="115"/>
        <v>0.99999959294940655</v>
      </c>
    </row>
    <row r="94" spans="1:38" ht="12.75" customHeight="1" x14ac:dyDescent="0.3">
      <c r="A94" s="39" t="s">
        <v>100</v>
      </c>
      <c r="B94" s="24">
        <v>707</v>
      </c>
      <c r="C94" s="25">
        <f t="shared" ref="C94:C99" ca="1" si="151">IFERROR(INDIRECT("'"&amp;$C$5&amp;"'!"&amp;ADDRESS(MATCH(IF($C$4="Tüm Şirketler",9003,IF($C$4="Hayatdışı Sigorta Şirketleri",9000,9001)),INDIRECT("'"&amp;$C$5&amp;"'!$B$1:$B$1095"),0),MATCH($B94,INDIRECT("'"&amp;$C$5&amp;"'!5:5"),0))),0)</f>
        <v>0</v>
      </c>
      <c r="D94" s="25">
        <f t="shared" ref="D94:D99" ca="1" si="152">IFERROR(INDIRECT("'"&amp;$C$5&amp;"'!"&amp;ADDRESS(MATCH(IF($C$4="Tüm Şirketler",9003,IF($C$4="Hayatdışı Sigorta Şirketleri",9000,9001)),INDIRECT("'"&amp;$C$5&amp;"'!$B$1:$B$1095"),0),MATCH($B94,INDIRECT("'"&amp;$C$5&amp;"'!5:5"),0)+1)),0)</f>
        <v>0</v>
      </c>
      <c r="E94" s="25">
        <f t="shared" ref="E94:E99" ca="1" si="153">IFERROR(INDIRECT("'"&amp;$C$5&amp;"'!"&amp;ADDRESS(MATCH(IF($C$4="Tüm Şirketler",9003,IF($C$4="Hayatdışı Sigorta Şirketleri",9000,9001)),INDIRECT("'"&amp;$C$5&amp;"'!$B$1:$B$1095"),0),MATCH($B94,INDIRECT("'"&amp;$C$5&amp;"'!5:5"),0)+2)),0)</f>
        <v>0</v>
      </c>
      <c r="F94" s="26">
        <f t="shared" ca="1" si="106"/>
        <v>0</v>
      </c>
      <c r="G94" s="25">
        <f t="shared" ref="G94:G99" ca="1" si="154">IFERROR(INDIRECT("'"&amp;$G$5&amp;"'!"&amp;ADDRESS(MATCH(IF($C$4="Tüm Şirketler",9003,IF($C$4="Hayatdışı Sigorta Şirketleri",9000,9001)),INDIRECT("'"&amp;$G$5&amp;"'!$B$1:$B$1095"),0),MATCH($B94,INDIRECT("'"&amp;$G$5&amp;"'!5:5"),0))),0)</f>
        <v>0</v>
      </c>
      <c r="H94" s="25">
        <f t="shared" ref="H94:H99" ca="1" si="155">IFERROR(INDIRECT("'"&amp;$G$5&amp;"'!"&amp;ADDRESS(MATCH(IF($C$4="Tüm Şirketler",9003,IF($C$4="Hayatdışı Sigorta Şirketleri",9000,9001)),INDIRECT("'"&amp;$G$5&amp;"'!$B$1:$B$1095"),0),MATCH($B94,INDIRECT("'"&amp;$G$5&amp;"'!5:5"),0)+1)),0)</f>
        <v>0</v>
      </c>
      <c r="I94" s="25">
        <f t="shared" ref="I94:I99" ca="1" si="156">IFERROR(INDIRECT("'"&amp;$G$5&amp;"'!"&amp;ADDRESS(MATCH(IF($C$4="Tüm Şirketler",9003,IF($C$4="Hayatdışı Sigorta Şirketleri",9000,9001)),INDIRECT("'"&amp;$G$5&amp;"'!$B$1:$B$1095"),0),MATCH($B94,INDIRECT("'"&amp;$G$5&amp;"'!5:5"),0)+2)),0)</f>
        <v>26950275.229999997</v>
      </c>
      <c r="J94" s="26">
        <f t="shared" ca="1" si="107"/>
        <v>26950275.229999997</v>
      </c>
      <c r="K94" s="25">
        <f t="shared" ref="K94:K99" ca="1" si="157">IFERROR(INDIRECT("'"&amp;$K$5&amp;"'!"&amp;ADDRESS(MATCH(IF($C$4="Tüm Şirketler",9003,IF($C$4="Hayatdışı Sigorta Şirketleri",9000,9001)),INDIRECT("'"&amp;$K$5&amp;"'!$B$1:$B$1095"),0),MATCH($B94,INDIRECT("'"&amp;$K$5&amp;"'!5:5"),0))),0)</f>
        <v>0</v>
      </c>
      <c r="L94" s="25">
        <f t="shared" ref="L94:L99" ca="1" si="158">IFERROR(INDIRECT("'"&amp;$K$5&amp;"'!"&amp;ADDRESS(MATCH(IF($C$4="Tüm Şirketler",9003,IF($C$4="Hayatdışı Sigorta Şirketleri",9000,9001)),INDIRECT("'"&amp;$K$5&amp;"'!$B$1:$B$1095"),0),MATCH($B94,INDIRECT("'"&amp;$K$5&amp;"'!5:5"),0)+1)),0)</f>
        <v>0</v>
      </c>
      <c r="M94" s="25">
        <f t="shared" ref="M94:M99" ca="1" si="159">IFERROR(INDIRECT("'"&amp;$K$5&amp;"'!"&amp;ADDRESS(MATCH(IF($C$4="Tüm Şirketler",9003,IF($C$4="Hayatdışı Sigorta Şirketleri",9000,9001)),INDIRECT("'"&amp;$K$5&amp;"'!$B$1:$B$1095"),0),MATCH($B94,INDIRECT("'"&amp;$K$5&amp;"'!5:5"),0)+2)),0)</f>
        <v>11813409.010000002</v>
      </c>
      <c r="N94" s="26">
        <f t="shared" ca="1" si="108"/>
        <v>11813409.010000002</v>
      </c>
      <c r="O94" s="25">
        <f t="shared" ref="O94:O99" ca="1" si="160">IFERROR(INDIRECT("'"&amp;$O$5&amp;"'!"&amp;ADDRESS(MATCH(IF($C$4="Tüm Şirketler",9003,IF($C$4="Hayatdışı Sigorta Şirketleri",9000,9001)),INDIRECT("'"&amp;$O$5&amp;"'!$B$1:$B$1095"),0),MATCH($B94,INDIRECT("'"&amp;$O$5&amp;"'!5:5"),0))),0)</f>
        <v>0</v>
      </c>
      <c r="P94" s="25">
        <f t="shared" ref="P94:P99" ca="1" si="161">IFERROR(INDIRECT("'"&amp;$O$5&amp;"'!"&amp;ADDRESS(MATCH(IF($C$4="Tüm Şirketler",9003,IF($C$4="Hayatdışı Sigorta Şirketleri",9000,9001)),INDIRECT("'"&amp;$O$5&amp;"'!$B$1:$B$1095"),0),MATCH($B94,INDIRECT("'"&amp;$O$5&amp;"'!5:5"),0)+1)),0)</f>
        <v>0</v>
      </c>
      <c r="Q94" s="25">
        <f t="shared" ref="Q94:Q99" ca="1" si="162">IFERROR(INDIRECT("'"&amp;$O$5&amp;"'!"&amp;ADDRESS(MATCH(IF($C$4="Tüm Şirketler",9003,IF($C$4="Hayatdışı Sigorta Şirketleri",9000,9001)),INDIRECT("'"&amp;$O$5&amp;"'!$B$1:$B$1095"),0),MATCH($B94,INDIRECT("'"&amp;$O$5&amp;"'!5:5"),0)+2)),0)</f>
        <v>23027620.960000001</v>
      </c>
      <c r="R94" s="26">
        <f t="shared" ca="1" si="109"/>
        <v>23027620.960000001</v>
      </c>
      <c r="S94" s="25">
        <f t="shared" ref="S94:S99" ca="1" si="163">IFERROR(INDIRECT("'"&amp;$S$5&amp;"'!"&amp;ADDRESS(MATCH(IF($C$4="Tüm Şirketler",9003,IF($C$4="Hayatdışı Sigorta Şirketleri",9000,9001)),INDIRECT("'"&amp;$S$5&amp;"'!$B$1:$B$1095"),0),MATCH($B94,INDIRECT("'"&amp;$S$5&amp;"'!5:5"),0))),0)</f>
        <v>0</v>
      </c>
      <c r="T94" s="25">
        <f t="shared" ref="T94:T99" ca="1" si="164">IFERROR(INDIRECT("'"&amp;$S$5&amp;"'!"&amp;ADDRESS(MATCH(IF($C$4="Tüm Şirketler",9003,IF($C$4="Hayatdışı Sigorta Şirketleri",9000,9001)),INDIRECT("'"&amp;$S$5&amp;"'!$B$1:$B$1095"),0),MATCH($B94,INDIRECT("'"&amp;$S$5&amp;"'!5:5"),0)+1)),0)</f>
        <v>0</v>
      </c>
      <c r="U94" s="25">
        <f t="shared" ref="U94:U99" ca="1" si="165">IFERROR(INDIRECT("'"&amp;$S$5&amp;"'!"&amp;ADDRESS(MATCH(IF($C$4="Tüm Şirketler",9003,IF($C$4="Hayatdışı Sigorta Şirketleri",9000,9001)),INDIRECT("'"&amp;$S$5&amp;"'!$B$1:$B$1095"),0),MATCH($B94,INDIRECT("'"&amp;$S$5&amp;"'!5:5"),0)+2)),0)</f>
        <v>0</v>
      </c>
      <c r="V94" s="26">
        <f t="shared" ca="1" si="110"/>
        <v>0</v>
      </c>
      <c r="X94" s="27">
        <f t="shared" ca="1" si="111"/>
        <v>0</v>
      </c>
      <c r="Y94" s="27">
        <f t="shared" ca="1" si="111"/>
        <v>0</v>
      </c>
      <c r="Z94" s="27">
        <f t="shared" ca="1" si="111"/>
        <v>0</v>
      </c>
      <c r="AA94" s="27">
        <f t="shared" ca="1" si="112"/>
        <v>0</v>
      </c>
      <c r="AB94" s="27">
        <f t="shared" ca="1" si="112"/>
        <v>0</v>
      </c>
      <c r="AC94" s="27">
        <f t="shared" ca="1" si="112"/>
        <v>1</v>
      </c>
      <c r="AD94" s="27">
        <f t="shared" ca="1" si="113"/>
        <v>0</v>
      </c>
      <c r="AE94" s="27">
        <f t="shared" ca="1" si="113"/>
        <v>0</v>
      </c>
      <c r="AF94" s="27">
        <f t="shared" ca="1" si="113"/>
        <v>1</v>
      </c>
      <c r="AG94" s="27">
        <f t="shared" ca="1" si="114"/>
        <v>0</v>
      </c>
      <c r="AH94" s="27">
        <f t="shared" ca="1" si="114"/>
        <v>0</v>
      </c>
      <c r="AI94" s="27">
        <f t="shared" ca="1" si="114"/>
        <v>1</v>
      </c>
      <c r="AJ94" s="27">
        <f t="shared" ca="1" si="115"/>
        <v>0</v>
      </c>
      <c r="AK94" s="27">
        <f t="shared" ca="1" si="115"/>
        <v>0</v>
      </c>
      <c r="AL94" s="27">
        <f t="shared" ca="1" si="115"/>
        <v>0</v>
      </c>
    </row>
    <row r="95" spans="1:38" ht="12.75" customHeight="1" x14ac:dyDescent="0.3">
      <c r="A95" s="39" t="s">
        <v>101</v>
      </c>
      <c r="B95" s="24">
        <v>745</v>
      </c>
      <c r="C95" s="25">
        <f t="shared" ca="1" si="151"/>
        <v>0</v>
      </c>
      <c r="D95" s="25">
        <f t="shared" ca="1" si="152"/>
        <v>0</v>
      </c>
      <c r="E95" s="25">
        <f t="shared" ca="1" si="153"/>
        <v>0</v>
      </c>
      <c r="F95" s="26">
        <f t="shared" ca="1" si="106"/>
        <v>0</v>
      </c>
      <c r="G95" s="25">
        <f t="shared" ca="1" si="154"/>
        <v>0</v>
      </c>
      <c r="H95" s="25">
        <f t="shared" ca="1" si="155"/>
        <v>0</v>
      </c>
      <c r="I95" s="25">
        <f t="shared" ca="1" si="156"/>
        <v>0</v>
      </c>
      <c r="J95" s="26">
        <f t="shared" ca="1" si="107"/>
        <v>0</v>
      </c>
      <c r="K95" s="25">
        <f t="shared" ca="1" si="157"/>
        <v>0</v>
      </c>
      <c r="L95" s="25">
        <f t="shared" ca="1" si="158"/>
        <v>0</v>
      </c>
      <c r="M95" s="25">
        <f t="shared" ca="1" si="159"/>
        <v>0</v>
      </c>
      <c r="N95" s="26">
        <f t="shared" ca="1" si="108"/>
        <v>0</v>
      </c>
      <c r="O95" s="25">
        <f t="shared" ca="1" si="160"/>
        <v>0</v>
      </c>
      <c r="P95" s="25">
        <f t="shared" ca="1" si="161"/>
        <v>0</v>
      </c>
      <c r="Q95" s="25">
        <f t="shared" ca="1" si="162"/>
        <v>0</v>
      </c>
      <c r="R95" s="26">
        <f t="shared" ca="1" si="109"/>
        <v>0</v>
      </c>
      <c r="S95" s="25">
        <f t="shared" ca="1" si="163"/>
        <v>0</v>
      </c>
      <c r="T95" s="25">
        <f t="shared" ca="1" si="164"/>
        <v>0</v>
      </c>
      <c r="U95" s="25">
        <f t="shared" ca="1" si="165"/>
        <v>0</v>
      </c>
      <c r="V95" s="26">
        <f t="shared" ca="1" si="110"/>
        <v>0</v>
      </c>
      <c r="X95" s="27">
        <f t="shared" ca="1" si="111"/>
        <v>0</v>
      </c>
      <c r="Y95" s="27">
        <f t="shared" ca="1" si="111"/>
        <v>0</v>
      </c>
      <c r="Z95" s="27">
        <f t="shared" ca="1" si="111"/>
        <v>0</v>
      </c>
      <c r="AA95" s="27">
        <f t="shared" ca="1" si="112"/>
        <v>0</v>
      </c>
      <c r="AB95" s="27">
        <f t="shared" ca="1" si="112"/>
        <v>0</v>
      </c>
      <c r="AC95" s="27">
        <f t="shared" ca="1" si="112"/>
        <v>0</v>
      </c>
      <c r="AD95" s="27">
        <f t="shared" ca="1" si="113"/>
        <v>0</v>
      </c>
      <c r="AE95" s="27">
        <f t="shared" ca="1" si="113"/>
        <v>0</v>
      </c>
      <c r="AF95" s="27">
        <f t="shared" ca="1" si="113"/>
        <v>0</v>
      </c>
      <c r="AG95" s="27">
        <f t="shared" ca="1" si="114"/>
        <v>0</v>
      </c>
      <c r="AH95" s="27">
        <f t="shared" ca="1" si="114"/>
        <v>0</v>
      </c>
      <c r="AI95" s="27">
        <f t="shared" ca="1" si="114"/>
        <v>0</v>
      </c>
      <c r="AJ95" s="27">
        <f t="shared" ca="1" si="115"/>
        <v>0</v>
      </c>
      <c r="AK95" s="27">
        <f t="shared" ca="1" si="115"/>
        <v>0</v>
      </c>
      <c r="AL95" s="27">
        <f t="shared" ca="1" si="115"/>
        <v>0</v>
      </c>
    </row>
    <row r="96" spans="1:38" ht="12.75" customHeight="1" x14ac:dyDescent="0.3">
      <c r="A96" s="39" t="s">
        <v>102</v>
      </c>
      <c r="B96" s="24">
        <v>746</v>
      </c>
      <c r="C96" s="25">
        <f t="shared" ca="1" si="151"/>
        <v>0</v>
      </c>
      <c r="D96" s="25">
        <f t="shared" ca="1" si="152"/>
        <v>0</v>
      </c>
      <c r="E96" s="25">
        <f t="shared" ca="1" si="153"/>
        <v>0</v>
      </c>
      <c r="F96" s="26">
        <f t="shared" ca="1" si="106"/>
        <v>0</v>
      </c>
      <c r="G96" s="25">
        <f t="shared" ca="1" si="154"/>
        <v>0</v>
      </c>
      <c r="H96" s="25">
        <f t="shared" ca="1" si="155"/>
        <v>0</v>
      </c>
      <c r="I96" s="25">
        <f t="shared" ca="1" si="156"/>
        <v>0</v>
      </c>
      <c r="J96" s="26">
        <f t="shared" ca="1" si="107"/>
        <v>0</v>
      </c>
      <c r="K96" s="25">
        <f t="shared" ca="1" si="157"/>
        <v>0</v>
      </c>
      <c r="L96" s="25">
        <f t="shared" ca="1" si="158"/>
        <v>0</v>
      </c>
      <c r="M96" s="25">
        <f t="shared" ca="1" si="159"/>
        <v>0</v>
      </c>
      <c r="N96" s="26">
        <f t="shared" ca="1" si="108"/>
        <v>0</v>
      </c>
      <c r="O96" s="25">
        <f t="shared" ca="1" si="160"/>
        <v>0</v>
      </c>
      <c r="P96" s="25">
        <f t="shared" ca="1" si="161"/>
        <v>0</v>
      </c>
      <c r="Q96" s="25">
        <f t="shared" ca="1" si="162"/>
        <v>0</v>
      </c>
      <c r="R96" s="26">
        <f t="shared" ca="1" si="109"/>
        <v>0</v>
      </c>
      <c r="S96" s="25">
        <f t="shared" ca="1" si="163"/>
        <v>0</v>
      </c>
      <c r="T96" s="25">
        <f t="shared" ca="1" si="164"/>
        <v>0</v>
      </c>
      <c r="U96" s="25">
        <f t="shared" ca="1" si="165"/>
        <v>0</v>
      </c>
      <c r="V96" s="26">
        <f t="shared" ca="1" si="110"/>
        <v>0</v>
      </c>
      <c r="X96" s="27">
        <f t="shared" ca="1" si="111"/>
        <v>0</v>
      </c>
      <c r="Y96" s="27">
        <f t="shared" ca="1" si="111"/>
        <v>0</v>
      </c>
      <c r="Z96" s="27">
        <f t="shared" ca="1" si="111"/>
        <v>0</v>
      </c>
      <c r="AA96" s="27">
        <f t="shared" ca="1" si="112"/>
        <v>0</v>
      </c>
      <c r="AB96" s="27">
        <f t="shared" ca="1" si="112"/>
        <v>0</v>
      </c>
      <c r="AC96" s="27">
        <f t="shared" ca="1" si="112"/>
        <v>0</v>
      </c>
      <c r="AD96" s="27">
        <f t="shared" ca="1" si="113"/>
        <v>0</v>
      </c>
      <c r="AE96" s="27">
        <f t="shared" ca="1" si="113"/>
        <v>0</v>
      </c>
      <c r="AF96" s="27">
        <f t="shared" ca="1" si="113"/>
        <v>0</v>
      </c>
      <c r="AG96" s="27">
        <f t="shared" ca="1" si="114"/>
        <v>0</v>
      </c>
      <c r="AH96" s="27">
        <f t="shared" ca="1" si="114"/>
        <v>0</v>
      </c>
      <c r="AI96" s="27">
        <f t="shared" ca="1" si="114"/>
        <v>0</v>
      </c>
      <c r="AJ96" s="27">
        <f t="shared" ca="1" si="115"/>
        <v>0</v>
      </c>
      <c r="AK96" s="27">
        <f t="shared" ca="1" si="115"/>
        <v>0</v>
      </c>
      <c r="AL96" s="27">
        <f t="shared" ca="1" si="115"/>
        <v>0</v>
      </c>
    </row>
    <row r="97" spans="1:38" ht="12.75" customHeight="1" x14ac:dyDescent="0.3">
      <c r="A97" s="39" t="s">
        <v>103</v>
      </c>
      <c r="B97" s="24">
        <v>747</v>
      </c>
      <c r="C97" s="25">
        <f t="shared" ca="1" si="151"/>
        <v>0</v>
      </c>
      <c r="D97" s="25">
        <f t="shared" ca="1" si="152"/>
        <v>0</v>
      </c>
      <c r="E97" s="25">
        <f t="shared" ca="1" si="153"/>
        <v>139458.06</v>
      </c>
      <c r="F97" s="26">
        <f t="shared" ca="1" si="106"/>
        <v>139458.06</v>
      </c>
      <c r="G97" s="25">
        <f t="shared" ca="1" si="154"/>
        <v>0</v>
      </c>
      <c r="H97" s="25">
        <f t="shared" ca="1" si="155"/>
        <v>0</v>
      </c>
      <c r="I97" s="25">
        <f t="shared" ca="1" si="156"/>
        <v>0</v>
      </c>
      <c r="J97" s="26">
        <f t="shared" ca="1" si="107"/>
        <v>0</v>
      </c>
      <c r="K97" s="25">
        <f t="shared" ca="1" si="157"/>
        <v>0</v>
      </c>
      <c r="L97" s="25">
        <f t="shared" ca="1" si="158"/>
        <v>0</v>
      </c>
      <c r="M97" s="25">
        <f t="shared" ca="1" si="159"/>
        <v>0</v>
      </c>
      <c r="N97" s="26">
        <f t="shared" ca="1" si="108"/>
        <v>0</v>
      </c>
      <c r="O97" s="25">
        <f t="shared" ca="1" si="160"/>
        <v>0</v>
      </c>
      <c r="P97" s="25">
        <f t="shared" ca="1" si="161"/>
        <v>0</v>
      </c>
      <c r="Q97" s="25">
        <f t="shared" ca="1" si="162"/>
        <v>0</v>
      </c>
      <c r="R97" s="26">
        <f t="shared" ca="1" si="109"/>
        <v>0</v>
      </c>
      <c r="S97" s="25">
        <f t="shared" ca="1" si="163"/>
        <v>0</v>
      </c>
      <c r="T97" s="25">
        <f t="shared" ca="1" si="164"/>
        <v>0</v>
      </c>
      <c r="U97" s="25">
        <f t="shared" ca="1" si="165"/>
        <v>0</v>
      </c>
      <c r="V97" s="26">
        <f t="shared" ca="1" si="110"/>
        <v>0</v>
      </c>
      <c r="X97" s="27">
        <f t="shared" ca="1" si="111"/>
        <v>0</v>
      </c>
      <c r="Y97" s="27">
        <f t="shared" ca="1" si="111"/>
        <v>0</v>
      </c>
      <c r="Z97" s="27">
        <f t="shared" ca="1" si="111"/>
        <v>1</v>
      </c>
      <c r="AA97" s="27">
        <f t="shared" ca="1" si="112"/>
        <v>0</v>
      </c>
      <c r="AB97" s="27">
        <f t="shared" ca="1" si="112"/>
        <v>0</v>
      </c>
      <c r="AC97" s="27">
        <f t="shared" ca="1" si="112"/>
        <v>0</v>
      </c>
      <c r="AD97" s="27">
        <f t="shared" ca="1" si="113"/>
        <v>0</v>
      </c>
      <c r="AE97" s="27">
        <f t="shared" ca="1" si="113"/>
        <v>0</v>
      </c>
      <c r="AF97" s="27">
        <f t="shared" ca="1" si="113"/>
        <v>0</v>
      </c>
      <c r="AG97" s="27">
        <f t="shared" ca="1" si="114"/>
        <v>0</v>
      </c>
      <c r="AH97" s="27">
        <f t="shared" ca="1" si="114"/>
        <v>0</v>
      </c>
      <c r="AI97" s="27">
        <f t="shared" ca="1" si="114"/>
        <v>0</v>
      </c>
      <c r="AJ97" s="27">
        <f t="shared" ca="1" si="115"/>
        <v>0</v>
      </c>
      <c r="AK97" s="27">
        <f t="shared" ca="1" si="115"/>
        <v>0</v>
      </c>
      <c r="AL97" s="27">
        <f t="shared" ca="1" si="115"/>
        <v>0</v>
      </c>
    </row>
    <row r="98" spans="1:38" ht="12.75" customHeight="1" x14ac:dyDescent="0.3">
      <c r="A98" s="39" t="s">
        <v>104</v>
      </c>
      <c r="B98" s="24">
        <v>755</v>
      </c>
      <c r="C98" s="25">
        <f t="shared" ca="1" si="151"/>
        <v>0</v>
      </c>
      <c r="D98" s="25">
        <f t="shared" ca="1" si="152"/>
        <v>0</v>
      </c>
      <c r="E98" s="25">
        <f t="shared" ca="1" si="153"/>
        <v>325665916.68958676</v>
      </c>
      <c r="F98" s="26">
        <f t="shared" ca="1" si="106"/>
        <v>325665916.68958676</v>
      </c>
      <c r="G98" s="25">
        <f t="shared" ca="1" si="154"/>
        <v>0</v>
      </c>
      <c r="H98" s="25">
        <f t="shared" ca="1" si="155"/>
        <v>0</v>
      </c>
      <c r="I98" s="25">
        <f t="shared" ca="1" si="156"/>
        <v>199490543.86844426</v>
      </c>
      <c r="J98" s="26">
        <f t="shared" ca="1" si="107"/>
        <v>199490543.86844426</v>
      </c>
      <c r="K98" s="25">
        <f t="shared" ca="1" si="157"/>
        <v>0</v>
      </c>
      <c r="L98" s="25">
        <f t="shared" ca="1" si="158"/>
        <v>0</v>
      </c>
      <c r="M98" s="25">
        <f t="shared" ca="1" si="159"/>
        <v>22244470.490000002</v>
      </c>
      <c r="N98" s="26">
        <f t="shared" ca="1" si="108"/>
        <v>22244470.490000002</v>
      </c>
      <c r="O98" s="25">
        <f t="shared" ca="1" si="160"/>
        <v>0</v>
      </c>
      <c r="P98" s="25">
        <f t="shared" ca="1" si="161"/>
        <v>0</v>
      </c>
      <c r="Q98" s="25">
        <f t="shared" ca="1" si="162"/>
        <v>1272761606.7592208</v>
      </c>
      <c r="R98" s="26">
        <f t="shared" ca="1" si="109"/>
        <v>1272761606.7592208</v>
      </c>
      <c r="S98" s="25">
        <f t="shared" ca="1" si="163"/>
        <v>0</v>
      </c>
      <c r="T98" s="25">
        <f t="shared" ca="1" si="164"/>
        <v>0</v>
      </c>
      <c r="U98" s="25">
        <f t="shared" ca="1" si="165"/>
        <v>3623537.879999999</v>
      </c>
      <c r="V98" s="26">
        <f t="shared" ca="1" si="110"/>
        <v>3623537.879999999</v>
      </c>
      <c r="X98" s="27">
        <f t="shared" ca="1" si="111"/>
        <v>0</v>
      </c>
      <c r="Y98" s="27">
        <f t="shared" ca="1" si="111"/>
        <v>0</v>
      </c>
      <c r="Z98" s="27">
        <f t="shared" ca="1" si="111"/>
        <v>1</v>
      </c>
      <c r="AA98" s="27">
        <f t="shared" ca="1" si="112"/>
        <v>0</v>
      </c>
      <c r="AB98" s="27">
        <f t="shared" ca="1" si="112"/>
        <v>0</v>
      </c>
      <c r="AC98" s="27">
        <f t="shared" ca="1" si="112"/>
        <v>1</v>
      </c>
      <c r="AD98" s="27">
        <f t="shared" ca="1" si="113"/>
        <v>0</v>
      </c>
      <c r="AE98" s="27">
        <f t="shared" ca="1" si="113"/>
        <v>0</v>
      </c>
      <c r="AF98" s="27">
        <f t="shared" ca="1" si="113"/>
        <v>1</v>
      </c>
      <c r="AG98" s="27">
        <f t="shared" ca="1" si="114"/>
        <v>0</v>
      </c>
      <c r="AH98" s="27">
        <f t="shared" ca="1" si="114"/>
        <v>0</v>
      </c>
      <c r="AI98" s="27">
        <f t="shared" ca="1" si="114"/>
        <v>1</v>
      </c>
      <c r="AJ98" s="27">
        <f t="shared" ca="1" si="115"/>
        <v>0</v>
      </c>
      <c r="AK98" s="27">
        <f t="shared" ca="1" si="115"/>
        <v>0</v>
      </c>
      <c r="AL98" s="27">
        <f t="shared" ca="1" si="115"/>
        <v>1</v>
      </c>
    </row>
    <row r="99" spans="1:38" ht="12.75" customHeight="1" x14ac:dyDescent="0.3">
      <c r="A99" s="15" t="s">
        <v>105</v>
      </c>
      <c r="B99" s="16">
        <v>756</v>
      </c>
      <c r="C99" s="17">
        <f t="shared" ca="1" si="151"/>
        <v>0</v>
      </c>
      <c r="D99" s="17">
        <f t="shared" ca="1" si="152"/>
        <v>0</v>
      </c>
      <c r="E99" s="17">
        <f t="shared" ca="1" si="153"/>
        <v>56649821.746249996</v>
      </c>
      <c r="F99" s="18">
        <f t="shared" ca="1" si="106"/>
        <v>56649821.746249996</v>
      </c>
      <c r="G99" s="17">
        <f t="shared" ca="1" si="154"/>
        <v>0</v>
      </c>
      <c r="H99" s="17">
        <f t="shared" ca="1" si="155"/>
        <v>0</v>
      </c>
      <c r="I99" s="17">
        <f t="shared" ca="1" si="156"/>
        <v>10558809.092234001</v>
      </c>
      <c r="J99" s="18">
        <f t="shared" ca="1" si="107"/>
        <v>10558809.092234001</v>
      </c>
      <c r="K99" s="17">
        <f t="shared" ca="1" si="157"/>
        <v>0</v>
      </c>
      <c r="L99" s="17">
        <f t="shared" ca="1" si="158"/>
        <v>0</v>
      </c>
      <c r="M99" s="17">
        <f t="shared" ca="1" si="159"/>
        <v>687192.46944200038</v>
      </c>
      <c r="N99" s="18">
        <f t="shared" ca="1" si="108"/>
        <v>687192.46944200038</v>
      </c>
      <c r="O99" s="17">
        <f t="shared" ca="1" si="160"/>
        <v>0</v>
      </c>
      <c r="P99" s="17">
        <f t="shared" ca="1" si="161"/>
        <v>0</v>
      </c>
      <c r="Q99" s="17">
        <f t="shared" ca="1" si="162"/>
        <v>322817374.12285995</v>
      </c>
      <c r="R99" s="18">
        <f t="shared" ca="1" si="109"/>
        <v>322817374.12285995</v>
      </c>
      <c r="S99" s="17">
        <f t="shared" ca="1" si="163"/>
        <v>0</v>
      </c>
      <c r="T99" s="17">
        <f t="shared" ca="1" si="164"/>
        <v>0</v>
      </c>
      <c r="U99" s="17">
        <f t="shared" ca="1" si="165"/>
        <v>7990881.9542393982</v>
      </c>
      <c r="V99" s="18">
        <f t="shared" ca="1" si="110"/>
        <v>7990881.9542393982</v>
      </c>
      <c r="X99" s="19">
        <f t="shared" ca="1" si="111"/>
        <v>0</v>
      </c>
      <c r="Y99" s="19">
        <f t="shared" ca="1" si="111"/>
        <v>0</v>
      </c>
      <c r="Z99" s="19">
        <f t="shared" ca="1" si="111"/>
        <v>1</v>
      </c>
      <c r="AA99" s="19">
        <f t="shared" ca="1" si="112"/>
        <v>0</v>
      </c>
      <c r="AB99" s="19">
        <f t="shared" ca="1" si="112"/>
        <v>0</v>
      </c>
      <c r="AC99" s="19">
        <f t="shared" ca="1" si="112"/>
        <v>1</v>
      </c>
      <c r="AD99" s="19">
        <f t="shared" ca="1" si="113"/>
        <v>0</v>
      </c>
      <c r="AE99" s="19">
        <f t="shared" ca="1" si="113"/>
        <v>0</v>
      </c>
      <c r="AF99" s="19">
        <f t="shared" ca="1" si="113"/>
        <v>1</v>
      </c>
      <c r="AG99" s="19">
        <f t="shared" ca="1" si="114"/>
        <v>0</v>
      </c>
      <c r="AH99" s="19">
        <f t="shared" ca="1" si="114"/>
        <v>0</v>
      </c>
      <c r="AI99" s="19">
        <f t="shared" ca="1" si="114"/>
        <v>1</v>
      </c>
      <c r="AJ99" s="19">
        <f t="shared" ca="1" si="115"/>
        <v>0</v>
      </c>
      <c r="AK99" s="19">
        <f t="shared" ca="1" si="115"/>
        <v>0</v>
      </c>
      <c r="AL99" s="19">
        <f t="shared" ca="1" si="115"/>
        <v>1</v>
      </c>
    </row>
    <row r="100" spans="1:38" ht="12.75" customHeight="1" thickBot="1" x14ac:dyDescent="0.35">
      <c r="A100" s="45" t="s">
        <v>106</v>
      </c>
      <c r="B100" s="46"/>
      <c r="C100" s="21">
        <f ca="1">SUM(C94:C99)</f>
        <v>0</v>
      </c>
      <c r="D100" s="21">
        <f t="shared" ref="D100:E100" ca="1" si="166">SUM(D94:D99)</f>
        <v>0</v>
      </c>
      <c r="E100" s="21">
        <f t="shared" ca="1" si="166"/>
        <v>382455196.49583673</v>
      </c>
      <c r="F100" s="21">
        <f t="shared" ca="1" si="106"/>
        <v>382455196.49583673</v>
      </c>
      <c r="G100" s="21">
        <f ca="1">SUM(G94:G99)</f>
        <v>0</v>
      </c>
      <c r="H100" s="21">
        <f t="shared" ref="H100:I100" ca="1" si="167">SUM(H94:H99)</f>
        <v>0</v>
      </c>
      <c r="I100" s="21">
        <f t="shared" ca="1" si="167"/>
        <v>236999628.19067824</v>
      </c>
      <c r="J100" s="21">
        <f t="shared" ca="1" si="107"/>
        <v>236999628.19067824</v>
      </c>
      <c r="K100" s="21">
        <f ca="1">SUM(K94:K99)</f>
        <v>0</v>
      </c>
      <c r="L100" s="21">
        <f t="shared" ref="L100:M100" ca="1" si="168">SUM(L94:L99)</f>
        <v>0</v>
      </c>
      <c r="M100" s="21">
        <f t="shared" ca="1" si="168"/>
        <v>34745071.969442002</v>
      </c>
      <c r="N100" s="21">
        <f t="shared" ca="1" si="108"/>
        <v>34745071.969442002</v>
      </c>
      <c r="O100" s="21">
        <f ca="1">SUM(O94:O99)</f>
        <v>0</v>
      </c>
      <c r="P100" s="21">
        <f t="shared" ref="P100:Q100" ca="1" si="169">SUM(P94:P99)</f>
        <v>0</v>
      </c>
      <c r="Q100" s="21">
        <f t="shared" ca="1" si="169"/>
        <v>1618606601.8420808</v>
      </c>
      <c r="R100" s="21">
        <f t="shared" ca="1" si="109"/>
        <v>1618606601.8420808</v>
      </c>
      <c r="S100" s="21">
        <f ca="1">SUM(S94:S99)</f>
        <v>0</v>
      </c>
      <c r="T100" s="21">
        <f t="shared" ref="T100:U100" ca="1" si="170">SUM(T94:T99)</f>
        <v>0</v>
      </c>
      <c r="U100" s="21">
        <f t="shared" ca="1" si="170"/>
        <v>11614419.834239397</v>
      </c>
      <c r="V100" s="21">
        <f t="shared" ca="1" si="110"/>
        <v>11614419.834239397</v>
      </c>
      <c r="X100" s="22">
        <f t="shared" ca="1" si="111"/>
        <v>0</v>
      </c>
      <c r="Y100" s="22">
        <f t="shared" ca="1" si="111"/>
        <v>0</v>
      </c>
      <c r="Z100" s="22">
        <f t="shared" ca="1" si="111"/>
        <v>1</v>
      </c>
      <c r="AA100" s="22">
        <f t="shared" ca="1" si="112"/>
        <v>0</v>
      </c>
      <c r="AB100" s="22">
        <f t="shared" ca="1" si="112"/>
        <v>0</v>
      </c>
      <c r="AC100" s="22">
        <f t="shared" ca="1" si="112"/>
        <v>1</v>
      </c>
      <c r="AD100" s="22">
        <f t="shared" ca="1" si="113"/>
        <v>0</v>
      </c>
      <c r="AE100" s="22">
        <f t="shared" ca="1" si="113"/>
        <v>0</v>
      </c>
      <c r="AF100" s="22">
        <f t="shared" ca="1" si="113"/>
        <v>1</v>
      </c>
      <c r="AG100" s="22">
        <f t="shared" ca="1" si="114"/>
        <v>0</v>
      </c>
      <c r="AH100" s="22">
        <f t="shared" ca="1" si="114"/>
        <v>0</v>
      </c>
      <c r="AI100" s="22">
        <f t="shared" ca="1" si="114"/>
        <v>1</v>
      </c>
      <c r="AJ100" s="22">
        <f t="shared" ca="1" si="115"/>
        <v>0</v>
      </c>
      <c r="AK100" s="22">
        <f t="shared" ca="1" si="115"/>
        <v>0</v>
      </c>
      <c r="AL100" s="22">
        <f t="shared" ca="1" si="115"/>
        <v>1</v>
      </c>
    </row>
    <row r="101" spans="1:38" ht="12.75" customHeight="1" x14ac:dyDescent="0.3">
      <c r="A101" s="39" t="s">
        <v>107</v>
      </c>
      <c r="B101" s="24">
        <v>705</v>
      </c>
      <c r="C101" s="25">
        <f ca="1">IFERROR(INDIRECT("'"&amp;$C$5&amp;"'!"&amp;ADDRESS(MATCH(IF($C$4="Tüm Şirketler",9003,IF($C$4="Hayatdışı Sigorta Şirketleri",9000,9001)),INDIRECT("'"&amp;$C$5&amp;"'!$B$1:$B$1095"),0),MATCH($B101,INDIRECT("'"&amp;$C$5&amp;"'!5:5"),0))),0)</f>
        <v>0</v>
      </c>
      <c r="D101" s="25">
        <f ca="1">IFERROR(INDIRECT("'"&amp;$C$5&amp;"'!"&amp;ADDRESS(MATCH(IF($C$4="Tüm Şirketler",9003,IF($C$4="Hayatdışı Sigorta Şirketleri",9000,9001)),INDIRECT("'"&amp;$C$5&amp;"'!$B$1:$B$1095"),0),MATCH($B101,INDIRECT("'"&amp;$C$5&amp;"'!5:5"),0)+1)),0)</f>
        <v>0</v>
      </c>
      <c r="E101" s="25">
        <f ca="1">IFERROR(INDIRECT("'"&amp;$C$5&amp;"'!"&amp;ADDRESS(MATCH(IF($C$4="Tüm Şirketler",9003,IF($C$4="Hayatdışı Sigorta Şirketleri",9000,9001)),INDIRECT("'"&amp;$C$5&amp;"'!$B$1:$B$1095"),0),MATCH($B101,INDIRECT("'"&amp;$C$5&amp;"'!5:5"),0)+2)),0)</f>
        <v>29490968.179999992</v>
      </c>
      <c r="F101" s="26">
        <f t="shared" ca="1" si="106"/>
        <v>29490968.179999992</v>
      </c>
      <c r="G101" s="25">
        <f ca="1">IFERROR(INDIRECT("'"&amp;$G$5&amp;"'!"&amp;ADDRESS(MATCH(IF($C$4="Tüm Şirketler",9003,IF($C$4="Hayatdışı Sigorta Şirketleri",9000,9001)),INDIRECT("'"&amp;$G$5&amp;"'!$B$1:$B$1095"),0),MATCH($B101,INDIRECT("'"&amp;$G$5&amp;"'!5:5"),0))),0)</f>
        <v>0</v>
      </c>
      <c r="H101" s="25">
        <f ca="1">IFERROR(INDIRECT("'"&amp;$G$5&amp;"'!"&amp;ADDRESS(MATCH(IF($C$4="Tüm Şirketler",9003,IF($C$4="Hayatdışı Sigorta Şirketleri",9000,9001)),INDIRECT("'"&amp;$G$5&amp;"'!$B$1:$B$1095"),0),MATCH($B101,INDIRECT("'"&amp;$G$5&amp;"'!5:5"),0)+1)),0)</f>
        <v>0</v>
      </c>
      <c r="I101" s="25">
        <f ca="1">IFERROR(INDIRECT("'"&amp;$G$5&amp;"'!"&amp;ADDRESS(MATCH(IF($C$4="Tüm Şirketler",9003,IF($C$4="Hayatdışı Sigorta Şirketleri",9000,9001)),INDIRECT("'"&amp;$G$5&amp;"'!$B$1:$B$1095"),0),MATCH($B101,INDIRECT("'"&amp;$G$5&amp;"'!5:5"),0)+2)),0)</f>
        <v>129921037.52999997</v>
      </c>
      <c r="J101" s="26">
        <f t="shared" ca="1" si="107"/>
        <v>129921037.52999997</v>
      </c>
      <c r="K101" s="25">
        <f ca="1">IFERROR(INDIRECT("'"&amp;$K$5&amp;"'!"&amp;ADDRESS(MATCH(IF($C$4="Tüm Şirketler",9003,IF($C$4="Hayatdışı Sigorta Şirketleri",9000,9001)),INDIRECT("'"&amp;$K$5&amp;"'!$B$1:$B$1095"),0),MATCH($B101,INDIRECT("'"&amp;$K$5&amp;"'!5:5"),0))),0)</f>
        <v>0</v>
      </c>
      <c r="L101" s="25">
        <f ca="1">IFERROR(INDIRECT("'"&amp;$K$5&amp;"'!"&amp;ADDRESS(MATCH(IF($C$4="Tüm Şirketler",9003,IF($C$4="Hayatdışı Sigorta Şirketleri",9000,9001)),INDIRECT("'"&amp;$K$5&amp;"'!$B$1:$B$1095"),0),MATCH($B101,INDIRECT("'"&amp;$K$5&amp;"'!5:5"),0)+1)),0)</f>
        <v>0</v>
      </c>
      <c r="M101" s="25">
        <f ca="1">IFERROR(INDIRECT("'"&amp;$K$5&amp;"'!"&amp;ADDRESS(MATCH(IF($C$4="Tüm Şirketler",9003,IF($C$4="Hayatdışı Sigorta Şirketleri",9000,9001)),INDIRECT("'"&amp;$K$5&amp;"'!$B$1:$B$1095"),0),MATCH($B101,INDIRECT("'"&amp;$K$5&amp;"'!5:5"),0)+2)),0)</f>
        <v>6479531.5500000007</v>
      </c>
      <c r="N101" s="26">
        <f t="shared" ca="1" si="108"/>
        <v>6479531.5500000007</v>
      </c>
      <c r="O101" s="25">
        <f ca="1">IFERROR(INDIRECT("'"&amp;$O$5&amp;"'!"&amp;ADDRESS(MATCH(IF($C$4="Tüm Şirketler",9003,IF($C$4="Hayatdışı Sigorta Şirketleri",9000,9001)),INDIRECT("'"&amp;$O$5&amp;"'!$B$1:$B$1095"),0),MATCH($B101,INDIRECT("'"&amp;$O$5&amp;"'!5:5"),0))),0)</f>
        <v>0</v>
      </c>
      <c r="P101" s="25">
        <f ca="1">IFERROR(INDIRECT("'"&amp;$O$5&amp;"'!"&amp;ADDRESS(MATCH(IF($C$4="Tüm Şirketler",9003,IF($C$4="Hayatdışı Sigorta Şirketleri",9000,9001)),INDIRECT("'"&amp;$O$5&amp;"'!$B$1:$B$1095"),0),MATCH($B101,INDIRECT("'"&amp;$O$5&amp;"'!5:5"),0)+1)),0)</f>
        <v>0</v>
      </c>
      <c r="Q101" s="25">
        <f ca="1">IFERROR(INDIRECT("'"&amp;$O$5&amp;"'!"&amp;ADDRESS(MATCH(IF($C$4="Tüm Şirketler",9003,IF($C$4="Hayatdışı Sigorta Şirketleri",9000,9001)),INDIRECT("'"&amp;$O$5&amp;"'!$B$1:$B$1095"),0),MATCH($B101,INDIRECT("'"&amp;$O$5&amp;"'!5:5"),0)+2)),0)</f>
        <v>136141455.45999998</v>
      </c>
      <c r="R101" s="26">
        <f t="shared" ca="1" si="109"/>
        <v>136141455.45999998</v>
      </c>
      <c r="S101" s="25">
        <f ca="1">IFERROR(INDIRECT("'"&amp;$S$5&amp;"'!"&amp;ADDRESS(MATCH(IF($C$4="Tüm Şirketler",9003,IF($C$4="Hayatdışı Sigorta Şirketleri",9000,9001)),INDIRECT("'"&amp;$S$5&amp;"'!$B$1:$B$1095"),0),MATCH($B101,INDIRECT("'"&amp;$S$5&amp;"'!5:5"),0))),0)</f>
        <v>0</v>
      </c>
      <c r="T101" s="25">
        <f ca="1">IFERROR(INDIRECT("'"&amp;$S$5&amp;"'!"&amp;ADDRESS(MATCH(IF($C$4="Tüm Şirketler",9003,IF($C$4="Hayatdışı Sigorta Şirketleri",9000,9001)),INDIRECT("'"&amp;$S$5&amp;"'!$B$1:$B$1095"),0),MATCH($B101,INDIRECT("'"&amp;$S$5&amp;"'!5:5"),0)+1)),0)</f>
        <v>0</v>
      </c>
      <c r="U101" s="25">
        <f ca="1">IFERROR(INDIRECT("'"&amp;$S$5&amp;"'!"&amp;ADDRESS(MATCH(IF($C$4="Tüm Şirketler",9003,IF($C$4="Hayatdışı Sigorta Şirketleri",9000,9001)),INDIRECT("'"&amp;$S$5&amp;"'!$B$1:$B$1095"),0),MATCH($B101,INDIRECT("'"&amp;$S$5&amp;"'!5:5"),0)+2)),0)</f>
        <v>0</v>
      </c>
      <c r="V101" s="26">
        <f t="shared" ca="1" si="110"/>
        <v>0</v>
      </c>
      <c r="X101" s="27">
        <f t="shared" ca="1" si="111"/>
        <v>0</v>
      </c>
      <c r="Y101" s="27">
        <f t="shared" ca="1" si="111"/>
        <v>0</v>
      </c>
      <c r="Z101" s="27">
        <f t="shared" ca="1" si="111"/>
        <v>1</v>
      </c>
      <c r="AA101" s="27">
        <f t="shared" ca="1" si="112"/>
        <v>0</v>
      </c>
      <c r="AB101" s="27">
        <f t="shared" ca="1" si="112"/>
        <v>0</v>
      </c>
      <c r="AC101" s="27">
        <f t="shared" ca="1" si="112"/>
        <v>1</v>
      </c>
      <c r="AD101" s="27">
        <f t="shared" ca="1" si="113"/>
        <v>0</v>
      </c>
      <c r="AE101" s="27">
        <f t="shared" ca="1" si="113"/>
        <v>0</v>
      </c>
      <c r="AF101" s="27">
        <f t="shared" ca="1" si="113"/>
        <v>1</v>
      </c>
      <c r="AG101" s="27">
        <f t="shared" ca="1" si="114"/>
        <v>0</v>
      </c>
      <c r="AH101" s="27">
        <f t="shared" ca="1" si="114"/>
        <v>0</v>
      </c>
      <c r="AI101" s="27">
        <f t="shared" ca="1" si="114"/>
        <v>1</v>
      </c>
      <c r="AJ101" s="27">
        <f t="shared" ca="1" si="115"/>
        <v>0</v>
      </c>
      <c r="AK101" s="27">
        <f t="shared" ca="1" si="115"/>
        <v>0</v>
      </c>
      <c r="AL101" s="27">
        <f t="shared" ca="1" si="115"/>
        <v>0</v>
      </c>
    </row>
    <row r="102" spans="1:38" ht="12.75" customHeight="1" x14ac:dyDescent="0.3">
      <c r="A102" s="39" t="s">
        <v>108</v>
      </c>
      <c r="B102" s="24">
        <v>706</v>
      </c>
      <c r="C102" s="25">
        <f ca="1">IFERROR(INDIRECT("'"&amp;$C$5&amp;"'!"&amp;ADDRESS(MATCH(IF($C$4="Tüm Şirketler",9003,IF($C$4="Hayatdışı Sigorta Şirketleri",9000,9001)),INDIRECT("'"&amp;$C$5&amp;"'!$B$1:$B$1095"),0),MATCH($B102,INDIRECT("'"&amp;$C$5&amp;"'!5:5"),0))),0)</f>
        <v>0</v>
      </c>
      <c r="D102" s="25">
        <f ca="1">IFERROR(INDIRECT("'"&amp;$C$5&amp;"'!"&amp;ADDRESS(MATCH(IF($C$4="Tüm Şirketler",9003,IF($C$4="Hayatdışı Sigorta Şirketleri",9000,9001)),INDIRECT("'"&amp;$C$5&amp;"'!$B$1:$B$1095"),0),MATCH($B102,INDIRECT("'"&amp;$C$5&amp;"'!5:5"),0)+1)),0)</f>
        <v>0</v>
      </c>
      <c r="E102" s="25">
        <f ca="1">IFERROR(INDIRECT("'"&amp;$C$5&amp;"'!"&amp;ADDRESS(MATCH(IF($C$4="Tüm Şirketler",9003,IF($C$4="Hayatdışı Sigorta Şirketleri",9000,9001)),INDIRECT("'"&amp;$C$5&amp;"'!$B$1:$B$1095"),0),MATCH($B102,INDIRECT("'"&amp;$C$5&amp;"'!5:5"),0)+2)),0)</f>
        <v>3193716.65</v>
      </c>
      <c r="F102" s="26">
        <f t="shared" ca="1" si="106"/>
        <v>3193716.65</v>
      </c>
      <c r="G102" s="25">
        <f ca="1">IFERROR(INDIRECT("'"&amp;$G$5&amp;"'!"&amp;ADDRESS(MATCH(IF($C$4="Tüm Şirketler",9003,IF($C$4="Hayatdışı Sigorta Şirketleri",9000,9001)),INDIRECT("'"&amp;$G$5&amp;"'!$B$1:$B$1095"),0),MATCH($B102,INDIRECT("'"&amp;$G$5&amp;"'!5:5"),0))),0)</f>
        <v>0</v>
      </c>
      <c r="H102" s="25">
        <f ca="1">IFERROR(INDIRECT("'"&amp;$G$5&amp;"'!"&amp;ADDRESS(MATCH(IF($C$4="Tüm Şirketler",9003,IF($C$4="Hayatdışı Sigorta Şirketleri",9000,9001)),INDIRECT("'"&amp;$G$5&amp;"'!$B$1:$B$1095"),0),MATCH($B102,INDIRECT("'"&amp;$G$5&amp;"'!5:5"),0)+1)),0)</f>
        <v>0</v>
      </c>
      <c r="I102" s="25">
        <f ca="1">IFERROR(INDIRECT("'"&amp;$G$5&amp;"'!"&amp;ADDRESS(MATCH(IF($C$4="Tüm Şirketler",9003,IF($C$4="Hayatdışı Sigorta Şirketleri",9000,9001)),INDIRECT("'"&amp;$G$5&amp;"'!$B$1:$B$1095"),0),MATCH($B102,INDIRECT("'"&amp;$G$5&amp;"'!5:5"),0)+2)),0)</f>
        <v>56731224.86999999</v>
      </c>
      <c r="J102" s="26">
        <f t="shared" ca="1" si="107"/>
        <v>56731224.86999999</v>
      </c>
      <c r="K102" s="25">
        <f ca="1">IFERROR(INDIRECT("'"&amp;$K$5&amp;"'!"&amp;ADDRESS(MATCH(IF($C$4="Tüm Şirketler",9003,IF($C$4="Hayatdışı Sigorta Şirketleri",9000,9001)),INDIRECT("'"&amp;$K$5&amp;"'!$B$1:$B$1095"),0),MATCH($B102,INDIRECT("'"&amp;$K$5&amp;"'!5:5"),0))),0)</f>
        <v>0</v>
      </c>
      <c r="L102" s="25">
        <f ca="1">IFERROR(INDIRECT("'"&amp;$K$5&amp;"'!"&amp;ADDRESS(MATCH(IF($C$4="Tüm Şirketler",9003,IF($C$4="Hayatdışı Sigorta Şirketleri",9000,9001)),INDIRECT("'"&amp;$K$5&amp;"'!$B$1:$B$1095"),0),MATCH($B102,INDIRECT("'"&amp;$K$5&amp;"'!5:5"),0)+1)),0)</f>
        <v>0</v>
      </c>
      <c r="M102" s="25">
        <f ca="1">IFERROR(INDIRECT("'"&amp;$K$5&amp;"'!"&amp;ADDRESS(MATCH(IF($C$4="Tüm Şirketler",9003,IF($C$4="Hayatdışı Sigorta Şirketleri",9000,9001)),INDIRECT("'"&amp;$K$5&amp;"'!$B$1:$B$1095"),0),MATCH($B102,INDIRECT("'"&amp;$K$5&amp;"'!5:5"),0)+2)),0)</f>
        <v>0</v>
      </c>
      <c r="N102" s="26">
        <f t="shared" ca="1" si="108"/>
        <v>0</v>
      </c>
      <c r="O102" s="25">
        <f ca="1">IFERROR(INDIRECT("'"&amp;$O$5&amp;"'!"&amp;ADDRESS(MATCH(IF($C$4="Tüm Şirketler",9003,IF($C$4="Hayatdışı Sigorta Şirketleri",9000,9001)),INDIRECT("'"&amp;$O$5&amp;"'!$B$1:$B$1095"),0),MATCH($B102,INDIRECT("'"&amp;$O$5&amp;"'!5:5"),0))),0)</f>
        <v>0</v>
      </c>
      <c r="P102" s="25">
        <f ca="1">IFERROR(INDIRECT("'"&amp;$O$5&amp;"'!"&amp;ADDRESS(MATCH(IF($C$4="Tüm Şirketler",9003,IF($C$4="Hayatdışı Sigorta Şirketleri",9000,9001)),INDIRECT("'"&amp;$O$5&amp;"'!$B$1:$B$1095"),0),MATCH($B102,INDIRECT("'"&amp;$O$5&amp;"'!5:5"),0)+1)),0)</f>
        <v>0</v>
      </c>
      <c r="Q102" s="25">
        <f ca="1">IFERROR(INDIRECT("'"&amp;$O$5&amp;"'!"&amp;ADDRESS(MATCH(IF($C$4="Tüm Şirketler",9003,IF($C$4="Hayatdışı Sigorta Şirketleri",9000,9001)),INDIRECT("'"&amp;$O$5&amp;"'!$B$1:$B$1095"),0),MATCH($B102,INDIRECT("'"&amp;$O$5&amp;"'!5:5"),0)+2)),0)</f>
        <v>0</v>
      </c>
      <c r="R102" s="26">
        <f t="shared" ca="1" si="109"/>
        <v>0</v>
      </c>
      <c r="S102" s="25">
        <f ca="1">IFERROR(INDIRECT("'"&amp;$S$5&amp;"'!"&amp;ADDRESS(MATCH(IF($C$4="Tüm Şirketler",9003,IF($C$4="Hayatdışı Sigorta Şirketleri",9000,9001)),INDIRECT("'"&amp;$S$5&amp;"'!$B$1:$B$1095"),0),MATCH($B102,INDIRECT("'"&amp;$S$5&amp;"'!5:5"),0))),0)</f>
        <v>0</v>
      </c>
      <c r="T102" s="25">
        <f ca="1">IFERROR(INDIRECT("'"&amp;$S$5&amp;"'!"&amp;ADDRESS(MATCH(IF($C$4="Tüm Şirketler",9003,IF($C$4="Hayatdışı Sigorta Şirketleri",9000,9001)),INDIRECT("'"&amp;$S$5&amp;"'!$B$1:$B$1095"),0),MATCH($B102,INDIRECT("'"&amp;$S$5&amp;"'!5:5"),0)+1)),0)</f>
        <v>0</v>
      </c>
      <c r="U102" s="25">
        <f ca="1">IFERROR(INDIRECT("'"&amp;$S$5&amp;"'!"&amp;ADDRESS(MATCH(IF($C$4="Tüm Şirketler",9003,IF($C$4="Hayatdışı Sigorta Şirketleri",9000,9001)),INDIRECT("'"&amp;$S$5&amp;"'!$B$1:$B$1095"),0),MATCH($B102,INDIRECT("'"&amp;$S$5&amp;"'!5:5"),0)+2)),0)</f>
        <v>0</v>
      </c>
      <c r="V102" s="26">
        <f t="shared" ca="1" si="110"/>
        <v>0</v>
      </c>
      <c r="X102" s="27">
        <f t="shared" ca="1" si="111"/>
        <v>0</v>
      </c>
      <c r="Y102" s="27">
        <f t="shared" ca="1" si="111"/>
        <v>0</v>
      </c>
      <c r="Z102" s="27">
        <f t="shared" ca="1" si="111"/>
        <v>1</v>
      </c>
      <c r="AA102" s="27">
        <f t="shared" ca="1" si="112"/>
        <v>0</v>
      </c>
      <c r="AB102" s="27">
        <f t="shared" ca="1" si="112"/>
        <v>0</v>
      </c>
      <c r="AC102" s="27">
        <f t="shared" ca="1" si="112"/>
        <v>1</v>
      </c>
      <c r="AD102" s="27">
        <f t="shared" ca="1" si="113"/>
        <v>0</v>
      </c>
      <c r="AE102" s="27">
        <f t="shared" ca="1" si="113"/>
        <v>0</v>
      </c>
      <c r="AF102" s="27">
        <f t="shared" ca="1" si="113"/>
        <v>0</v>
      </c>
      <c r="AG102" s="27">
        <f t="shared" ca="1" si="114"/>
        <v>0</v>
      </c>
      <c r="AH102" s="27">
        <f t="shared" ca="1" si="114"/>
        <v>0</v>
      </c>
      <c r="AI102" s="27">
        <f t="shared" ca="1" si="114"/>
        <v>0</v>
      </c>
      <c r="AJ102" s="27">
        <f t="shared" ca="1" si="115"/>
        <v>0</v>
      </c>
      <c r="AK102" s="27">
        <f t="shared" ca="1" si="115"/>
        <v>0</v>
      </c>
      <c r="AL102" s="27">
        <f t="shared" ca="1" si="115"/>
        <v>0</v>
      </c>
    </row>
    <row r="103" spans="1:38" ht="12.75" customHeight="1" x14ac:dyDescent="0.3">
      <c r="A103" s="39" t="s">
        <v>109</v>
      </c>
      <c r="B103" s="24">
        <v>708</v>
      </c>
      <c r="C103" s="25">
        <f ca="1">IFERROR(INDIRECT("'"&amp;$C$5&amp;"'!"&amp;ADDRESS(MATCH(IF($C$4="Tüm Şirketler",9003,IF($C$4="Hayatdışı Sigorta Şirketleri",9000,9001)),INDIRECT("'"&amp;$C$5&amp;"'!$B$1:$B$1095"),0),MATCH($B103,INDIRECT("'"&amp;$C$5&amp;"'!5:5"),0))),0)</f>
        <v>0</v>
      </c>
      <c r="D103" s="25">
        <f ca="1">IFERROR(INDIRECT("'"&amp;$C$5&amp;"'!"&amp;ADDRESS(MATCH(IF($C$4="Tüm Şirketler",9003,IF($C$4="Hayatdışı Sigorta Şirketleri",9000,9001)),INDIRECT("'"&amp;$C$5&amp;"'!$B$1:$B$1095"),0),MATCH($B103,INDIRECT("'"&amp;$C$5&amp;"'!5:5"),0)+1)),0)</f>
        <v>0</v>
      </c>
      <c r="E103" s="25">
        <f ca="1">IFERROR(INDIRECT("'"&amp;$C$5&amp;"'!"&amp;ADDRESS(MATCH(IF($C$4="Tüm Şirketler",9003,IF($C$4="Hayatdışı Sigorta Şirketleri",9000,9001)),INDIRECT("'"&amp;$C$5&amp;"'!$B$1:$B$1095"),0),MATCH($B103,INDIRECT("'"&amp;$C$5&amp;"'!5:5"),0)+2)),0)</f>
        <v>1634285.71</v>
      </c>
      <c r="F103" s="26">
        <f t="shared" ca="1" si="106"/>
        <v>1634285.71</v>
      </c>
      <c r="G103" s="25">
        <f ca="1">IFERROR(INDIRECT("'"&amp;$G$5&amp;"'!"&amp;ADDRESS(MATCH(IF($C$4="Tüm Şirketler",9003,IF($C$4="Hayatdışı Sigorta Şirketleri",9000,9001)),INDIRECT("'"&amp;$G$5&amp;"'!$B$1:$B$1095"),0),MATCH($B103,INDIRECT("'"&amp;$G$5&amp;"'!5:5"),0))),0)</f>
        <v>0</v>
      </c>
      <c r="H103" s="25">
        <f ca="1">IFERROR(INDIRECT("'"&amp;$G$5&amp;"'!"&amp;ADDRESS(MATCH(IF($C$4="Tüm Şirketler",9003,IF($C$4="Hayatdışı Sigorta Şirketleri",9000,9001)),INDIRECT("'"&amp;$G$5&amp;"'!$B$1:$B$1095"),0),MATCH($B103,INDIRECT("'"&amp;$G$5&amp;"'!5:5"),0)+1)),0)</f>
        <v>0</v>
      </c>
      <c r="I103" s="25">
        <f ca="1">IFERROR(INDIRECT("'"&amp;$G$5&amp;"'!"&amp;ADDRESS(MATCH(IF($C$4="Tüm Şirketler",9003,IF($C$4="Hayatdışı Sigorta Şirketleri",9000,9001)),INDIRECT("'"&amp;$G$5&amp;"'!$B$1:$B$1095"),0),MATCH($B103,INDIRECT("'"&amp;$G$5&amp;"'!5:5"),0)+2)),0)</f>
        <v>5314285.6900000004</v>
      </c>
      <c r="J103" s="26">
        <f t="shared" ca="1" si="107"/>
        <v>5314285.6900000004</v>
      </c>
      <c r="K103" s="25">
        <f ca="1">IFERROR(INDIRECT("'"&amp;$K$5&amp;"'!"&amp;ADDRESS(MATCH(IF($C$4="Tüm Şirketler",9003,IF($C$4="Hayatdışı Sigorta Şirketleri",9000,9001)),INDIRECT("'"&amp;$K$5&amp;"'!$B$1:$B$1095"),0),MATCH($B103,INDIRECT("'"&amp;$K$5&amp;"'!5:5"),0))),0)</f>
        <v>0</v>
      </c>
      <c r="L103" s="25">
        <f ca="1">IFERROR(INDIRECT("'"&amp;$K$5&amp;"'!"&amp;ADDRESS(MATCH(IF($C$4="Tüm Şirketler",9003,IF($C$4="Hayatdışı Sigorta Şirketleri",9000,9001)),INDIRECT("'"&amp;$K$5&amp;"'!$B$1:$B$1095"),0),MATCH($B103,INDIRECT("'"&amp;$K$5&amp;"'!5:5"),0)+1)),0)</f>
        <v>0</v>
      </c>
      <c r="M103" s="25">
        <f ca="1">IFERROR(INDIRECT("'"&amp;$K$5&amp;"'!"&amp;ADDRESS(MATCH(IF($C$4="Tüm Şirketler",9003,IF($C$4="Hayatdışı Sigorta Şirketleri",9000,9001)),INDIRECT("'"&amp;$K$5&amp;"'!$B$1:$B$1095"),0),MATCH($B103,INDIRECT("'"&amp;$K$5&amp;"'!5:5"),0)+2)),0)</f>
        <v>0</v>
      </c>
      <c r="N103" s="26">
        <f t="shared" ca="1" si="108"/>
        <v>0</v>
      </c>
      <c r="O103" s="25">
        <f ca="1">IFERROR(INDIRECT("'"&amp;$O$5&amp;"'!"&amp;ADDRESS(MATCH(IF($C$4="Tüm Şirketler",9003,IF($C$4="Hayatdışı Sigorta Şirketleri",9000,9001)),INDIRECT("'"&amp;$O$5&amp;"'!$B$1:$B$1095"),0),MATCH($B103,INDIRECT("'"&amp;$O$5&amp;"'!5:5"),0))),0)</f>
        <v>0</v>
      </c>
      <c r="P103" s="25">
        <f ca="1">IFERROR(INDIRECT("'"&amp;$O$5&amp;"'!"&amp;ADDRESS(MATCH(IF($C$4="Tüm Şirketler",9003,IF($C$4="Hayatdışı Sigorta Şirketleri",9000,9001)),INDIRECT("'"&amp;$O$5&amp;"'!$B$1:$B$1095"),0),MATCH($B103,INDIRECT("'"&amp;$O$5&amp;"'!5:5"),0)+1)),0)</f>
        <v>0</v>
      </c>
      <c r="Q103" s="25">
        <f ca="1">IFERROR(INDIRECT("'"&amp;$O$5&amp;"'!"&amp;ADDRESS(MATCH(IF($C$4="Tüm Şirketler",9003,IF($C$4="Hayatdışı Sigorta Şirketleri",9000,9001)),INDIRECT("'"&amp;$O$5&amp;"'!$B$1:$B$1095"),0),MATCH($B103,INDIRECT("'"&amp;$O$5&amp;"'!5:5"),0)+2)),0)</f>
        <v>4287270.4800000004</v>
      </c>
      <c r="R103" s="26">
        <f t="shared" ca="1" si="109"/>
        <v>4287270.4800000004</v>
      </c>
      <c r="S103" s="25">
        <f ca="1">IFERROR(INDIRECT("'"&amp;$S$5&amp;"'!"&amp;ADDRESS(MATCH(IF($C$4="Tüm Şirketler",9003,IF($C$4="Hayatdışı Sigorta Şirketleri",9000,9001)),INDIRECT("'"&amp;$S$5&amp;"'!$B$1:$B$1095"),0),MATCH($B103,INDIRECT("'"&amp;$S$5&amp;"'!5:5"),0))),0)</f>
        <v>0</v>
      </c>
      <c r="T103" s="25">
        <f ca="1">IFERROR(INDIRECT("'"&amp;$S$5&amp;"'!"&amp;ADDRESS(MATCH(IF($C$4="Tüm Şirketler",9003,IF($C$4="Hayatdışı Sigorta Şirketleri",9000,9001)),INDIRECT("'"&amp;$S$5&amp;"'!$B$1:$B$1095"),0),MATCH($B103,INDIRECT("'"&amp;$S$5&amp;"'!5:5"),0)+1)),0)</f>
        <v>0</v>
      </c>
      <c r="U103" s="25">
        <f ca="1">IFERROR(INDIRECT("'"&amp;$S$5&amp;"'!"&amp;ADDRESS(MATCH(IF($C$4="Tüm Şirketler",9003,IF($C$4="Hayatdışı Sigorta Şirketleri",9000,9001)),INDIRECT("'"&amp;$S$5&amp;"'!$B$1:$B$1095"),0),MATCH($B103,INDIRECT("'"&amp;$S$5&amp;"'!5:5"),0)+2)),0)</f>
        <v>0</v>
      </c>
      <c r="V103" s="26">
        <f t="shared" ca="1" si="110"/>
        <v>0</v>
      </c>
      <c r="X103" s="27">
        <f t="shared" ca="1" si="111"/>
        <v>0</v>
      </c>
      <c r="Y103" s="27">
        <f t="shared" ca="1" si="111"/>
        <v>0</v>
      </c>
      <c r="Z103" s="27">
        <f t="shared" ca="1" si="111"/>
        <v>1</v>
      </c>
      <c r="AA103" s="27">
        <f t="shared" ca="1" si="112"/>
        <v>0</v>
      </c>
      <c r="AB103" s="27">
        <f t="shared" ca="1" si="112"/>
        <v>0</v>
      </c>
      <c r="AC103" s="27">
        <f t="shared" ca="1" si="112"/>
        <v>1</v>
      </c>
      <c r="AD103" s="27">
        <f t="shared" ca="1" si="113"/>
        <v>0</v>
      </c>
      <c r="AE103" s="27">
        <f t="shared" ca="1" si="113"/>
        <v>0</v>
      </c>
      <c r="AF103" s="27">
        <f t="shared" ca="1" si="113"/>
        <v>0</v>
      </c>
      <c r="AG103" s="27">
        <f t="shared" ca="1" si="114"/>
        <v>0</v>
      </c>
      <c r="AH103" s="27">
        <f t="shared" ca="1" si="114"/>
        <v>0</v>
      </c>
      <c r="AI103" s="27">
        <f t="shared" ca="1" si="114"/>
        <v>1</v>
      </c>
      <c r="AJ103" s="27">
        <f t="shared" ca="1" si="115"/>
        <v>0</v>
      </c>
      <c r="AK103" s="27">
        <f t="shared" ca="1" si="115"/>
        <v>0</v>
      </c>
      <c r="AL103" s="27">
        <f t="shared" ca="1" si="115"/>
        <v>0</v>
      </c>
    </row>
    <row r="104" spans="1:38" ht="12.75" customHeight="1" x14ac:dyDescent="0.3">
      <c r="A104" s="39" t="s">
        <v>110</v>
      </c>
      <c r="B104" s="24">
        <v>736</v>
      </c>
      <c r="C104" s="25">
        <f ca="1">IFERROR(INDIRECT("'"&amp;$C$5&amp;"'!"&amp;ADDRESS(MATCH(IF($C$4="Tüm Şirketler",9003,IF($C$4="Hayatdışı Sigorta Şirketleri",9000,9001)),INDIRECT("'"&amp;$C$5&amp;"'!$B$1:$B$1095"),0),MATCH($B104,INDIRECT("'"&amp;$C$5&amp;"'!5:5"),0))),0)</f>
        <v>0</v>
      </c>
      <c r="D104" s="25">
        <f ca="1">IFERROR(INDIRECT("'"&amp;$C$5&amp;"'!"&amp;ADDRESS(MATCH(IF($C$4="Tüm Şirketler",9003,IF($C$4="Hayatdışı Sigorta Şirketleri",9000,9001)),INDIRECT("'"&amp;$C$5&amp;"'!$B$1:$B$1095"),0),MATCH($B104,INDIRECT("'"&amp;$C$5&amp;"'!5:5"),0)+1)),0)</f>
        <v>13.69</v>
      </c>
      <c r="E104" s="25">
        <f ca="1">IFERROR(INDIRECT("'"&amp;$C$5&amp;"'!"&amp;ADDRESS(MATCH(IF($C$4="Tüm Şirketler",9003,IF($C$4="Hayatdışı Sigorta Şirketleri",9000,9001)),INDIRECT("'"&amp;$C$5&amp;"'!$B$1:$B$1095"),0),MATCH($B104,INDIRECT("'"&amp;$C$5&amp;"'!5:5"),0)+2)),0)</f>
        <v>8304600.2594211018</v>
      </c>
      <c r="F104" s="26">
        <f t="shared" ca="1" si="106"/>
        <v>8304613.9494211022</v>
      </c>
      <c r="G104" s="25">
        <f ca="1">IFERROR(INDIRECT("'"&amp;$G$5&amp;"'!"&amp;ADDRESS(MATCH(IF($C$4="Tüm Şirketler",9003,IF($C$4="Hayatdışı Sigorta Şirketleri",9000,9001)),INDIRECT("'"&amp;$G$5&amp;"'!$B$1:$B$1095"),0),MATCH($B104,INDIRECT("'"&amp;$G$5&amp;"'!5:5"),0))),0)</f>
        <v>229</v>
      </c>
      <c r="H104" s="25">
        <f ca="1">IFERROR(INDIRECT("'"&amp;$G$5&amp;"'!"&amp;ADDRESS(MATCH(IF($C$4="Tüm Şirketler",9003,IF($C$4="Hayatdışı Sigorta Şirketleri",9000,9001)),INDIRECT("'"&amp;$G$5&amp;"'!$B$1:$B$1095"),0),MATCH($B104,INDIRECT("'"&amp;$G$5&amp;"'!5:5"),0)+1)),0)</f>
        <v>37.86</v>
      </c>
      <c r="I104" s="25">
        <f ca="1">IFERROR(INDIRECT("'"&amp;$G$5&amp;"'!"&amp;ADDRESS(MATCH(IF($C$4="Tüm Şirketler",9003,IF($C$4="Hayatdışı Sigorta Şirketleri",9000,9001)),INDIRECT("'"&amp;$G$5&amp;"'!$B$1:$B$1095"),0),MATCH($B104,INDIRECT("'"&amp;$G$5&amp;"'!5:5"),0)+2)),0)</f>
        <v>42041709.23018793</v>
      </c>
      <c r="J104" s="26">
        <f t="shared" ca="1" si="107"/>
        <v>42041976.09018793</v>
      </c>
      <c r="K104" s="25">
        <f ca="1">IFERROR(INDIRECT("'"&amp;$K$5&amp;"'!"&amp;ADDRESS(MATCH(IF($C$4="Tüm Şirketler",9003,IF($C$4="Hayatdışı Sigorta Şirketleri",9000,9001)),INDIRECT("'"&amp;$K$5&amp;"'!$B$1:$B$1095"),0),MATCH($B104,INDIRECT("'"&amp;$K$5&amp;"'!5:5"),0))),0)</f>
        <v>100</v>
      </c>
      <c r="L104" s="25">
        <f ca="1">IFERROR(INDIRECT("'"&amp;$K$5&amp;"'!"&amp;ADDRESS(MATCH(IF($C$4="Tüm Şirketler",9003,IF($C$4="Hayatdışı Sigorta Şirketleri",9000,9001)),INDIRECT("'"&amp;$K$5&amp;"'!$B$1:$B$1095"),0),MATCH($B104,INDIRECT("'"&amp;$K$5&amp;"'!5:5"),0)+1)),0)</f>
        <v>0</v>
      </c>
      <c r="M104" s="25">
        <f ca="1">IFERROR(INDIRECT("'"&amp;$K$5&amp;"'!"&amp;ADDRESS(MATCH(IF($C$4="Tüm Şirketler",9003,IF($C$4="Hayatdışı Sigorta Şirketleri",9000,9001)),INDIRECT("'"&amp;$K$5&amp;"'!$B$1:$B$1095"),0),MATCH($B104,INDIRECT("'"&amp;$K$5&amp;"'!5:5"),0)+2)),0)</f>
        <v>100265268.02014652</v>
      </c>
      <c r="N104" s="26">
        <f t="shared" ca="1" si="108"/>
        <v>100265368.02014652</v>
      </c>
      <c r="O104" s="25">
        <f ca="1">IFERROR(INDIRECT("'"&amp;$O$5&amp;"'!"&amp;ADDRESS(MATCH(IF($C$4="Tüm Şirketler",9003,IF($C$4="Hayatdışı Sigorta Şirketleri",9000,9001)),INDIRECT("'"&amp;$O$5&amp;"'!$B$1:$B$1095"),0),MATCH($B104,INDIRECT("'"&amp;$O$5&amp;"'!5:5"),0))),0)</f>
        <v>0</v>
      </c>
      <c r="P104" s="25">
        <f ca="1">IFERROR(INDIRECT("'"&amp;$O$5&amp;"'!"&amp;ADDRESS(MATCH(IF($C$4="Tüm Şirketler",9003,IF($C$4="Hayatdışı Sigorta Şirketleri",9000,9001)),INDIRECT("'"&amp;$O$5&amp;"'!$B$1:$B$1095"),0),MATCH($B104,INDIRECT("'"&amp;$O$5&amp;"'!5:5"),0)+1)),0)</f>
        <v>4521.53</v>
      </c>
      <c r="Q104" s="25">
        <f ca="1">IFERROR(INDIRECT("'"&amp;$O$5&amp;"'!"&amp;ADDRESS(MATCH(IF($C$4="Tüm Şirketler",9003,IF($C$4="Hayatdışı Sigorta Şirketleri",9000,9001)),INDIRECT("'"&amp;$O$5&amp;"'!$B$1:$B$1095"),0),MATCH($B104,INDIRECT("'"&amp;$O$5&amp;"'!5:5"),0)+2)),0)</f>
        <v>91935633.398343951</v>
      </c>
      <c r="R104" s="26">
        <f t="shared" ca="1" si="109"/>
        <v>91940154.928343952</v>
      </c>
      <c r="S104" s="25">
        <f ca="1">IFERROR(INDIRECT("'"&amp;$S$5&amp;"'!"&amp;ADDRESS(MATCH(IF($C$4="Tüm Şirketler",9003,IF($C$4="Hayatdışı Sigorta Şirketleri",9000,9001)),INDIRECT("'"&amp;$S$5&amp;"'!$B$1:$B$1095"),0),MATCH($B104,INDIRECT("'"&amp;$S$5&amp;"'!5:5"),0))),0)</f>
        <v>0</v>
      </c>
      <c r="T104" s="25">
        <f ca="1">IFERROR(INDIRECT("'"&amp;$S$5&amp;"'!"&amp;ADDRESS(MATCH(IF($C$4="Tüm Şirketler",9003,IF($C$4="Hayatdışı Sigorta Şirketleri",9000,9001)),INDIRECT("'"&amp;$S$5&amp;"'!$B$1:$B$1095"),0),MATCH($B104,INDIRECT("'"&amp;$S$5&amp;"'!5:5"),0)+1)),0)</f>
        <v>0</v>
      </c>
      <c r="U104" s="25">
        <f ca="1">IFERROR(INDIRECT("'"&amp;$S$5&amp;"'!"&amp;ADDRESS(MATCH(IF($C$4="Tüm Şirketler",9003,IF($C$4="Hayatdışı Sigorta Şirketleri",9000,9001)),INDIRECT("'"&amp;$S$5&amp;"'!$B$1:$B$1095"),0),MATCH($B104,INDIRECT("'"&amp;$S$5&amp;"'!5:5"),0)+2)),0)</f>
        <v>2328559.77</v>
      </c>
      <c r="V104" s="26">
        <f t="shared" ca="1" si="110"/>
        <v>2328559.77</v>
      </c>
      <c r="X104" s="27">
        <f t="shared" ca="1" si="111"/>
        <v>0</v>
      </c>
      <c r="Y104" s="27">
        <f t="shared" ca="1" si="111"/>
        <v>1.6484812037475024E-6</v>
      </c>
      <c r="Z104" s="27">
        <f t="shared" ca="1" si="111"/>
        <v>0.99999835151879624</v>
      </c>
      <c r="AA104" s="27">
        <f t="shared" ca="1" si="112"/>
        <v>5.446937116103963E-6</v>
      </c>
      <c r="AB104" s="27">
        <f t="shared" ca="1" si="112"/>
        <v>9.0052855552705686E-7</v>
      </c>
      <c r="AC104" s="27">
        <f t="shared" ca="1" si="112"/>
        <v>0.99999365253432837</v>
      </c>
      <c r="AD104" s="27">
        <f t="shared" ca="1" si="113"/>
        <v>9.9735334317933977E-7</v>
      </c>
      <c r="AE104" s="27">
        <f t="shared" ca="1" si="113"/>
        <v>0</v>
      </c>
      <c r="AF104" s="27">
        <f t="shared" ca="1" si="113"/>
        <v>0.99999900264665686</v>
      </c>
      <c r="AG104" s="27">
        <f t="shared" ca="1" si="114"/>
        <v>0</v>
      </c>
      <c r="AH104" s="27">
        <f t="shared" ca="1" si="114"/>
        <v>4.917905569687126E-5</v>
      </c>
      <c r="AI104" s="27">
        <f t="shared" ca="1" si="114"/>
        <v>0.9999508209443031</v>
      </c>
      <c r="AJ104" s="27">
        <f t="shared" ca="1" si="115"/>
        <v>0</v>
      </c>
      <c r="AK104" s="27">
        <f t="shared" ca="1" si="115"/>
        <v>0</v>
      </c>
      <c r="AL104" s="27">
        <f t="shared" ca="1" si="115"/>
        <v>1</v>
      </c>
    </row>
    <row r="105" spans="1:38" ht="12.75" customHeight="1" thickBot="1" x14ac:dyDescent="0.35">
      <c r="A105" s="43" t="s">
        <v>111</v>
      </c>
      <c r="B105" s="44"/>
      <c r="C105" s="37">
        <f ca="1">C104+C102+C101+C103</f>
        <v>0</v>
      </c>
      <c r="D105" s="37">
        <f t="shared" ref="D105:E105" ca="1" si="171">D104+D102+D101+D103</f>
        <v>13.69</v>
      </c>
      <c r="E105" s="37">
        <f t="shared" ca="1" si="171"/>
        <v>42623570.799421094</v>
      </c>
      <c r="F105" s="37">
        <f t="shared" ca="1" si="106"/>
        <v>42623584.489421092</v>
      </c>
      <c r="G105" s="37">
        <f ca="1">G104+G102+G101+G103</f>
        <v>229</v>
      </c>
      <c r="H105" s="37">
        <f t="shared" ref="H105:I105" ca="1" si="172">H104+H102+H101+H103</f>
        <v>37.86</v>
      </c>
      <c r="I105" s="37">
        <f t="shared" ca="1" si="172"/>
        <v>234008257.3201879</v>
      </c>
      <c r="J105" s="37">
        <f t="shared" ca="1" si="107"/>
        <v>234008524.18018791</v>
      </c>
      <c r="K105" s="37">
        <f ca="1">K104+K102+K101+K103</f>
        <v>100</v>
      </c>
      <c r="L105" s="37">
        <f t="shared" ref="L105:M105" ca="1" si="173">L104+L102+L101+L103</f>
        <v>0</v>
      </c>
      <c r="M105" s="37">
        <f t="shared" ca="1" si="173"/>
        <v>106744799.57014652</v>
      </c>
      <c r="N105" s="37">
        <f t="shared" ca="1" si="108"/>
        <v>106744899.57014652</v>
      </c>
      <c r="O105" s="37">
        <f ca="1">O104+O102+O101+O103</f>
        <v>0</v>
      </c>
      <c r="P105" s="37">
        <f t="shared" ref="P105:Q105" ca="1" si="174">P104+P102+P101+P103</f>
        <v>4521.53</v>
      </c>
      <c r="Q105" s="37">
        <f t="shared" ca="1" si="174"/>
        <v>232364359.33834392</v>
      </c>
      <c r="R105" s="37">
        <f t="shared" ca="1" si="109"/>
        <v>232368880.86834392</v>
      </c>
      <c r="S105" s="37">
        <f ca="1">S104+S102+S101+S103</f>
        <v>0</v>
      </c>
      <c r="T105" s="37">
        <f t="shared" ref="T105:U105" ca="1" si="175">T104+T102+T101+T103</f>
        <v>0</v>
      </c>
      <c r="U105" s="37">
        <f t="shared" ca="1" si="175"/>
        <v>2328559.77</v>
      </c>
      <c r="V105" s="37">
        <f t="shared" ca="1" si="110"/>
        <v>2328559.77</v>
      </c>
      <c r="X105" s="38">
        <f t="shared" ca="1" si="111"/>
        <v>0</v>
      </c>
      <c r="Y105" s="38">
        <f t="shared" ca="1" si="111"/>
        <v>3.2118368654325098E-7</v>
      </c>
      <c r="Z105" s="38">
        <f t="shared" ca="1" si="111"/>
        <v>0.99999967881631346</v>
      </c>
      <c r="AA105" s="38">
        <f t="shared" ca="1" si="112"/>
        <v>9.7859683018926568E-7</v>
      </c>
      <c r="AB105" s="38">
        <f t="shared" ca="1" si="112"/>
        <v>1.6178897812648732E-7</v>
      </c>
      <c r="AC105" s="38">
        <f t="shared" ca="1" si="112"/>
        <v>0.99999885961419166</v>
      </c>
      <c r="AD105" s="38">
        <f t="shared" ca="1" si="113"/>
        <v>9.3681291005652071E-7</v>
      </c>
      <c r="AE105" s="38">
        <f t="shared" ca="1" si="113"/>
        <v>0</v>
      </c>
      <c r="AF105" s="38">
        <f t="shared" ca="1" si="113"/>
        <v>0.99999906318708998</v>
      </c>
      <c r="AG105" s="38">
        <f t="shared" ca="1" si="114"/>
        <v>0</v>
      </c>
      <c r="AH105" s="38">
        <f t="shared" ca="1" si="114"/>
        <v>1.9458414496396437E-5</v>
      </c>
      <c r="AI105" s="38">
        <f t="shared" ca="1" si="114"/>
        <v>0.99998054158550365</v>
      </c>
      <c r="AJ105" s="38">
        <f t="shared" ca="1" si="115"/>
        <v>0</v>
      </c>
      <c r="AK105" s="38">
        <f t="shared" ca="1" si="115"/>
        <v>0</v>
      </c>
      <c r="AL105" s="38">
        <f t="shared" ca="1" si="115"/>
        <v>1</v>
      </c>
    </row>
    <row r="106" spans="1:38" ht="12.75" customHeight="1" x14ac:dyDescent="0.3">
      <c r="A106" s="10" t="s">
        <v>112</v>
      </c>
      <c r="B106" s="11">
        <v>702</v>
      </c>
      <c r="C106" s="12">
        <f t="shared" ref="C106:C114" ca="1" si="176">IFERROR(INDIRECT("'"&amp;$C$5&amp;"'!"&amp;ADDRESS(MATCH(IF($C$4="Tüm Şirketler",9003,IF($C$4="Hayatdışı Sigorta Şirketleri",9000,9001)),INDIRECT("'"&amp;$C$5&amp;"'!$B$1:$B$1095"),0),MATCH($B106,INDIRECT("'"&amp;$C$5&amp;"'!5:5"),0))),0)</f>
        <v>0</v>
      </c>
      <c r="D106" s="12">
        <f t="shared" ref="D106:D114" ca="1" si="177">IFERROR(INDIRECT("'"&amp;$C$5&amp;"'!"&amp;ADDRESS(MATCH(IF($C$4="Tüm Şirketler",9003,IF($C$4="Hayatdışı Sigorta Şirketleri",9000,9001)),INDIRECT("'"&amp;$C$5&amp;"'!$B$1:$B$1095"),0),MATCH($B106,INDIRECT("'"&amp;$C$5&amp;"'!5:5"),0)+1)),0)</f>
        <v>0</v>
      </c>
      <c r="E106" s="12">
        <f t="shared" ref="E106:E114" ca="1" si="178">IFERROR(INDIRECT("'"&amp;$C$5&amp;"'!"&amp;ADDRESS(MATCH(IF($C$4="Tüm Şirketler",9003,IF($C$4="Hayatdışı Sigorta Şirketleri",9000,9001)),INDIRECT("'"&amp;$C$5&amp;"'!$B$1:$B$1095"),0),MATCH($B106,INDIRECT("'"&amp;$C$5&amp;"'!5:5"),0)+2)),0)</f>
        <v>593468193.68753457</v>
      </c>
      <c r="F106" s="13">
        <f t="shared" ca="1" si="106"/>
        <v>593468193.68753457</v>
      </c>
      <c r="G106" s="12">
        <f t="shared" ref="G106:G114" ca="1" si="179">IFERROR(INDIRECT("'"&amp;$G$5&amp;"'!"&amp;ADDRESS(MATCH(IF($C$4="Tüm Şirketler",9003,IF($C$4="Hayatdışı Sigorta Şirketleri",9000,9001)),INDIRECT("'"&amp;$G$5&amp;"'!$B$1:$B$1095"),0),MATCH($B106,INDIRECT("'"&amp;$G$5&amp;"'!5:5"),0))),0)</f>
        <v>0</v>
      </c>
      <c r="H106" s="12">
        <f t="shared" ref="H106:H114" ca="1" si="180">IFERROR(INDIRECT("'"&amp;$G$5&amp;"'!"&amp;ADDRESS(MATCH(IF($C$4="Tüm Şirketler",9003,IF($C$4="Hayatdışı Sigorta Şirketleri",9000,9001)),INDIRECT("'"&amp;$G$5&amp;"'!$B$1:$B$1095"),0),MATCH($B106,INDIRECT("'"&amp;$G$5&amp;"'!5:5"),0)+1)),0)</f>
        <v>0</v>
      </c>
      <c r="I106" s="12">
        <f t="shared" ref="I106:I114" ca="1" si="181">IFERROR(INDIRECT("'"&amp;$G$5&amp;"'!"&amp;ADDRESS(MATCH(IF($C$4="Tüm Şirketler",9003,IF($C$4="Hayatdışı Sigorta Şirketleri",9000,9001)),INDIRECT("'"&amp;$G$5&amp;"'!$B$1:$B$1095"),0),MATCH($B106,INDIRECT("'"&amp;$G$5&amp;"'!5:5"),0)+2)),0)</f>
        <v>540782620.9463408</v>
      </c>
      <c r="J106" s="13">
        <f t="shared" ca="1" si="107"/>
        <v>540782620.9463408</v>
      </c>
      <c r="K106" s="12">
        <f t="shared" ref="K106:K114" ca="1" si="182">IFERROR(INDIRECT("'"&amp;$K$5&amp;"'!"&amp;ADDRESS(MATCH(IF($C$4="Tüm Şirketler",9003,IF($C$4="Hayatdışı Sigorta Şirketleri",9000,9001)),INDIRECT("'"&amp;$K$5&amp;"'!$B$1:$B$1095"),0),MATCH($B106,INDIRECT("'"&amp;$K$5&amp;"'!5:5"),0))),0)</f>
        <v>0</v>
      </c>
      <c r="L106" s="12">
        <f t="shared" ref="L106:L114" ca="1" si="183">IFERROR(INDIRECT("'"&amp;$K$5&amp;"'!"&amp;ADDRESS(MATCH(IF($C$4="Tüm Şirketler",9003,IF($C$4="Hayatdışı Sigorta Şirketleri",9000,9001)),INDIRECT("'"&amp;$K$5&amp;"'!$B$1:$B$1095"),0),MATCH($B106,INDIRECT("'"&amp;$K$5&amp;"'!5:5"),0)+1)),0)</f>
        <v>0</v>
      </c>
      <c r="M106" s="12">
        <f t="shared" ref="M106:M114" ca="1" si="184">IFERROR(INDIRECT("'"&amp;$K$5&amp;"'!"&amp;ADDRESS(MATCH(IF($C$4="Tüm Şirketler",9003,IF($C$4="Hayatdışı Sigorta Şirketleri",9000,9001)),INDIRECT("'"&amp;$K$5&amp;"'!$B$1:$B$1095"),0),MATCH($B106,INDIRECT("'"&amp;$K$5&amp;"'!5:5"),0)+2)),0)</f>
        <v>105565929.229974</v>
      </c>
      <c r="N106" s="13">
        <f t="shared" ca="1" si="108"/>
        <v>105565929.229974</v>
      </c>
      <c r="O106" s="12">
        <f t="shared" ref="O106:O114" ca="1" si="185">IFERROR(INDIRECT("'"&amp;$O$5&amp;"'!"&amp;ADDRESS(MATCH(IF($C$4="Tüm Şirketler",9003,IF($C$4="Hayatdışı Sigorta Şirketleri",9000,9001)),INDIRECT("'"&amp;$O$5&amp;"'!$B$1:$B$1095"),0),MATCH($B106,INDIRECT("'"&amp;$O$5&amp;"'!5:5"),0))),0)</f>
        <v>0</v>
      </c>
      <c r="P106" s="12">
        <f t="shared" ref="P106:P114" ca="1" si="186">IFERROR(INDIRECT("'"&amp;$O$5&amp;"'!"&amp;ADDRESS(MATCH(IF($C$4="Tüm Şirketler",9003,IF($C$4="Hayatdışı Sigorta Şirketleri",9000,9001)),INDIRECT("'"&amp;$O$5&amp;"'!$B$1:$B$1095"),0),MATCH($B106,INDIRECT("'"&amp;$O$5&amp;"'!5:5"),0)+1)),0)</f>
        <v>3877700.3</v>
      </c>
      <c r="Q106" s="12">
        <f t="shared" ref="Q106:Q114" ca="1" si="187">IFERROR(INDIRECT("'"&amp;$O$5&amp;"'!"&amp;ADDRESS(MATCH(IF($C$4="Tüm Şirketler",9003,IF($C$4="Hayatdışı Sigorta Şirketleri",9000,9001)),INDIRECT("'"&amp;$O$5&amp;"'!$B$1:$B$1095"),0),MATCH($B106,INDIRECT("'"&amp;$O$5&amp;"'!5:5"),0)+2)),0)</f>
        <v>2830610778.8108654</v>
      </c>
      <c r="R106" s="13">
        <f t="shared" ca="1" si="109"/>
        <v>2834488479.1108656</v>
      </c>
      <c r="S106" s="12">
        <f t="shared" ref="S106:S114" ca="1" si="188">IFERROR(INDIRECT("'"&amp;$S$5&amp;"'!"&amp;ADDRESS(MATCH(IF($C$4="Tüm Şirketler",9003,IF($C$4="Hayatdışı Sigorta Şirketleri",9000,9001)),INDIRECT("'"&amp;$S$5&amp;"'!$B$1:$B$1095"),0),MATCH($B106,INDIRECT("'"&amp;$S$5&amp;"'!5:5"),0))),0)</f>
        <v>0</v>
      </c>
      <c r="T106" s="12">
        <f t="shared" ref="T106:T114" ca="1" si="189">IFERROR(INDIRECT("'"&amp;$S$5&amp;"'!"&amp;ADDRESS(MATCH(IF($C$4="Tüm Şirketler",9003,IF($C$4="Hayatdışı Sigorta Şirketleri",9000,9001)),INDIRECT("'"&amp;$S$5&amp;"'!$B$1:$B$1095"),0),MATCH($B106,INDIRECT("'"&amp;$S$5&amp;"'!5:5"),0)+1)),0)</f>
        <v>0</v>
      </c>
      <c r="U106" s="12">
        <f t="shared" ref="U106:U114" ca="1" si="190">IFERROR(INDIRECT("'"&amp;$S$5&amp;"'!"&amp;ADDRESS(MATCH(IF($C$4="Tüm Şirketler",9003,IF($C$4="Hayatdışı Sigorta Şirketleri",9000,9001)),INDIRECT("'"&amp;$S$5&amp;"'!$B$1:$B$1095"),0),MATCH($B106,INDIRECT("'"&amp;$S$5&amp;"'!5:5"),0)+2)),0)</f>
        <v>58393331.8825</v>
      </c>
      <c r="V106" s="13">
        <f t="shared" ca="1" si="110"/>
        <v>58393331.8825</v>
      </c>
      <c r="X106" s="14">
        <f t="shared" ca="1" si="111"/>
        <v>0</v>
      </c>
      <c r="Y106" s="14">
        <f t="shared" ca="1" si="111"/>
        <v>0</v>
      </c>
      <c r="Z106" s="14">
        <f t="shared" ca="1" si="111"/>
        <v>1</v>
      </c>
      <c r="AA106" s="14">
        <f t="shared" ca="1" si="112"/>
        <v>0</v>
      </c>
      <c r="AB106" s="14">
        <f t="shared" ca="1" si="112"/>
        <v>0</v>
      </c>
      <c r="AC106" s="14">
        <f t="shared" ca="1" si="112"/>
        <v>1</v>
      </c>
      <c r="AD106" s="14">
        <f t="shared" ca="1" si="113"/>
        <v>0</v>
      </c>
      <c r="AE106" s="14">
        <f t="shared" ca="1" si="113"/>
        <v>0</v>
      </c>
      <c r="AF106" s="14">
        <f t="shared" ca="1" si="113"/>
        <v>1</v>
      </c>
      <c r="AG106" s="14">
        <f t="shared" ca="1" si="114"/>
        <v>0</v>
      </c>
      <c r="AH106" s="14">
        <f t="shared" ca="1" si="114"/>
        <v>1.3680423570521527E-3</v>
      </c>
      <c r="AI106" s="14">
        <f t="shared" ca="1" si="114"/>
        <v>0.99863195764294777</v>
      </c>
      <c r="AJ106" s="14">
        <f t="shared" ca="1" si="115"/>
        <v>0</v>
      </c>
      <c r="AK106" s="14">
        <f t="shared" ca="1" si="115"/>
        <v>0</v>
      </c>
      <c r="AL106" s="14">
        <f t="shared" ca="1" si="115"/>
        <v>1</v>
      </c>
    </row>
    <row r="107" spans="1:38" ht="12.75" customHeight="1" x14ac:dyDescent="0.3">
      <c r="A107" s="39" t="s">
        <v>113</v>
      </c>
      <c r="B107" s="24">
        <v>748</v>
      </c>
      <c r="C107" s="25">
        <f t="shared" ca="1" si="176"/>
        <v>0</v>
      </c>
      <c r="D107" s="25">
        <f t="shared" ca="1" si="177"/>
        <v>0</v>
      </c>
      <c r="E107" s="25">
        <f t="shared" ca="1" si="178"/>
        <v>0</v>
      </c>
      <c r="F107" s="26">
        <f t="shared" ca="1" si="106"/>
        <v>0</v>
      </c>
      <c r="G107" s="25">
        <f t="shared" ca="1" si="179"/>
        <v>0</v>
      </c>
      <c r="H107" s="25">
        <f t="shared" ca="1" si="180"/>
        <v>0</v>
      </c>
      <c r="I107" s="25">
        <f t="shared" ca="1" si="181"/>
        <v>43289.78</v>
      </c>
      <c r="J107" s="26">
        <f t="shared" ca="1" si="107"/>
        <v>43289.78</v>
      </c>
      <c r="K107" s="25">
        <f t="shared" ca="1" si="182"/>
        <v>0</v>
      </c>
      <c r="L107" s="25">
        <f t="shared" ca="1" si="183"/>
        <v>0</v>
      </c>
      <c r="M107" s="25">
        <f t="shared" ca="1" si="184"/>
        <v>229693029.03999999</v>
      </c>
      <c r="N107" s="26">
        <f t="shared" ca="1" si="108"/>
        <v>229693029.03999999</v>
      </c>
      <c r="O107" s="25">
        <f t="shared" ca="1" si="185"/>
        <v>0</v>
      </c>
      <c r="P107" s="25">
        <f t="shared" ca="1" si="186"/>
        <v>0</v>
      </c>
      <c r="Q107" s="25">
        <f t="shared" ca="1" si="187"/>
        <v>2250</v>
      </c>
      <c r="R107" s="26">
        <f t="shared" ca="1" si="109"/>
        <v>2250</v>
      </c>
      <c r="S107" s="25">
        <f t="shared" ca="1" si="188"/>
        <v>0</v>
      </c>
      <c r="T107" s="25">
        <f t="shared" ca="1" si="189"/>
        <v>0</v>
      </c>
      <c r="U107" s="25">
        <f t="shared" ca="1" si="190"/>
        <v>0</v>
      </c>
      <c r="V107" s="26">
        <f t="shared" ca="1" si="110"/>
        <v>0</v>
      </c>
      <c r="X107" s="27">
        <f t="shared" ca="1" si="111"/>
        <v>0</v>
      </c>
      <c r="Y107" s="27">
        <f t="shared" ca="1" si="111"/>
        <v>0</v>
      </c>
      <c r="Z107" s="27">
        <f t="shared" ca="1" si="111"/>
        <v>0</v>
      </c>
      <c r="AA107" s="27">
        <f t="shared" ca="1" si="112"/>
        <v>0</v>
      </c>
      <c r="AB107" s="27">
        <f t="shared" ca="1" si="112"/>
        <v>0</v>
      </c>
      <c r="AC107" s="27">
        <f t="shared" ca="1" si="112"/>
        <v>1</v>
      </c>
      <c r="AD107" s="27">
        <f t="shared" ca="1" si="113"/>
        <v>0</v>
      </c>
      <c r="AE107" s="27">
        <f t="shared" ca="1" si="113"/>
        <v>0</v>
      </c>
      <c r="AF107" s="27">
        <f t="shared" ca="1" si="113"/>
        <v>1</v>
      </c>
      <c r="AG107" s="27">
        <f t="shared" ca="1" si="114"/>
        <v>0</v>
      </c>
      <c r="AH107" s="27">
        <f t="shared" ca="1" si="114"/>
        <v>0</v>
      </c>
      <c r="AI107" s="27">
        <f t="shared" ca="1" si="114"/>
        <v>1</v>
      </c>
      <c r="AJ107" s="27">
        <f t="shared" ca="1" si="115"/>
        <v>0</v>
      </c>
      <c r="AK107" s="27">
        <f t="shared" ca="1" si="115"/>
        <v>0</v>
      </c>
      <c r="AL107" s="27">
        <f t="shared" ca="1" si="115"/>
        <v>0</v>
      </c>
    </row>
    <row r="108" spans="1:38" ht="12.75" customHeight="1" x14ac:dyDescent="0.3">
      <c r="A108" s="39" t="s">
        <v>114</v>
      </c>
      <c r="B108" s="24">
        <v>749</v>
      </c>
      <c r="C108" s="25">
        <f t="shared" ca="1" si="176"/>
        <v>0</v>
      </c>
      <c r="D108" s="25">
        <f t="shared" ca="1" si="177"/>
        <v>0</v>
      </c>
      <c r="E108" s="25">
        <f t="shared" ca="1" si="178"/>
        <v>0</v>
      </c>
      <c r="F108" s="26">
        <f t="shared" ca="1" si="106"/>
        <v>0</v>
      </c>
      <c r="G108" s="25">
        <f t="shared" ca="1" si="179"/>
        <v>0</v>
      </c>
      <c r="H108" s="25">
        <f t="shared" ca="1" si="180"/>
        <v>0</v>
      </c>
      <c r="I108" s="25">
        <f t="shared" ca="1" si="181"/>
        <v>0</v>
      </c>
      <c r="J108" s="26">
        <f t="shared" ca="1" si="107"/>
        <v>0</v>
      </c>
      <c r="K108" s="25">
        <f t="shared" ca="1" si="182"/>
        <v>0</v>
      </c>
      <c r="L108" s="25">
        <f t="shared" ca="1" si="183"/>
        <v>0</v>
      </c>
      <c r="M108" s="25">
        <f t="shared" ca="1" si="184"/>
        <v>5204571.7699999996</v>
      </c>
      <c r="N108" s="26">
        <f t="shared" ca="1" si="108"/>
        <v>5204571.7699999996</v>
      </c>
      <c r="O108" s="25">
        <f t="shared" ca="1" si="185"/>
        <v>0</v>
      </c>
      <c r="P108" s="25">
        <f t="shared" ca="1" si="186"/>
        <v>0</v>
      </c>
      <c r="Q108" s="25">
        <f t="shared" ca="1" si="187"/>
        <v>0</v>
      </c>
      <c r="R108" s="26">
        <f t="shared" ca="1" si="109"/>
        <v>0</v>
      </c>
      <c r="S108" s="25">
        <f t="shared" ca="1" si="188"/>
        <v>0</v>
      </c>
      <c r="T108" s="25">
        <f t="shared" ca="1" si="189"/>
        <v>0</v>
      </c>
      <c r="U108" s="25">
        <f t="shared" ca="1" si="190"/>
        <v>0</v>
      </c>
      <c r="V108" s="26">
        <f t="shared" ca="1" si="110"/>
        <v>0</v>
      </c>
      <c r="X108" s="27">
        <f t="shared" ca="1" si="111"/>
        <v>0</v>
      </c>
      <c r="Y108" s="27">
        <f t="shared" ca="1" si="111"/>
        <v>0</v>
      </c>
      <c r="Z108" s="27">
        <f t="shared" ca="1" si="111"/>
        <v>0</v>
      </c>
      <c r="AA108" s="27">
        <f t="shared" ca="1" si="112"/>
        <v>0</v>
      </c>
      <c r="AB108" s="27">
        <f t="shared" ca="1" si="112"/>
        <v>0</v>
      </c>
      <c r="AC108" s="27">
        <f t="shared" ca="1" si="112"/>
        <v>0</v>
      </c>
      <c r="AD108" s="27">
        <f t="shared" ca="1" si="113"/>
        <v>0</v>
      </c>
      <c r="AE108" s="27">
        <f t="shared" ca="1" si="113"/>
        <v>0</v>
      </c>
      <c r="AF108" s="27">
        <f t="shared" ca="1" si="113"/>
        <v>1</v>
      </c>
      <c r="AG108" s="27">
        <f t="shared" ca="1" si="114"/>
        <v>0</v>
      </c>
      <c r="AH108" s="27">
        <f t="shared" ca="1" si="114"/>
        <v>0</v>
      </c>
      <c r="AI108" s="27">
        <f t="shared" ca="1" si="114"/>
        <v>0</v>
      </c>
      <c r="AJ108" s="27">
        <f t="shared" ca="1" si="115"/>
        <v>0</v>
      </c>
      <c r="AK108" s="27">
        <f t="shared" ca="1" si="115"/>
        <v>0</v>
      </c>
      <c r="AL108" s="27">
        <f t="shared" ca="1" si="115"/>
        <v>0</v>
      </c>
    </row>
    <row r="109" spans="1:38" ht="12.75" customHeight="1" x14ac:dyDescent="0.3">
      <c r="A109" s="39" t="s">
        <v>115</v>
      </c>
      <c r="B109" s="24">
        <v>752</v>
      </c>
      <c r="C109" s="25">
        <f t="shared" ca="1" si="176"/>
        <v>0</v>
      </c>
      <c r="D109" s="25">
        <f t="shared" ca="1" si="177"/>
        <v>0</v>
      </c>
      <c r="E109" s="25">
        <f t="shared" ca="1" si="178"/>
        <v>0</v>
      </c>
      <c r="F109" s="26">
        <f t="shared" ca="1" si="106"/>
        <v>0</v>
      </c>
      <c r="G109" s="25">
        <f t="shared" ca="1" si="179"/>
        <v>0</v>
      </c>
      <c r="H109" s="25">
        <f t="shared" ca="1" si="180"/>
        <v>0</v>
      </c>
      <c r="I109" s="25">
        <f t="shared" ca="1" si="181"/>
        <v>0</v>
      </c>
      <c r="J109" s="26">
        <f t="shared" ca="1" si="107"/>
        <v>0</v>
      </c>
      <c r="K109" s="25">
        <f t="shared" ca="1" si="182"/>
        <v>0</v>
      </c>
      <c r="L109" s="25">
        <f t="shared" ca="1" si="183"/>
        <v>0</v>
      </c>
      <c r="M109" s="25">
        <f t="shared" ca="1" si="184"/>
        <v>0</v>
      </c>
      <c r="N109" s="26">
        <f t="shared" ca="1" si="108"/>
        <v>0</v>
      </c>
      <c r="O109" s="25">
        <f t="shared" ca="1" si="185"/>
        <v>0</v>
      </c>
      <c r="P109" s="25">
        <f t="shared" ca="1" si="186"/>
        <v>0</v>
      </c>
      <c r="Q109" s="25">
        <f t="shared" ca="1" si="187"/>
        <v>0</v>
      </c>
      <c r="R109" s="26">
        <f t="shared" ca="1" si="109"/>
        <v>0</v>
      </c>
      <c r="S109" s="25">
        <f t="shared" ca="1" si="188"/>
        <v>0</v>
      </c>
      <c r="T109" s="25">
        <f t="shared" ca="1" si="189"/>
        <v>0</v>
      </c>
      <c r="U109" s="25">
        <f t="shared" ca="1" si="190"/>
        <v>0</v>
      </c>
      <c r="V109" s="26">
        <f t="shared" ca="1" si="110"/>
        <v>0</v>
      </c>
      <c r="X109" s="27">
        <f t="shared" ca="1" si="111"/>
        <v>0</v>
      </c>
      <c r="Y109" s="27">
        <f t="shared" ca="1" si="111"/>
        <v>0</v>
      </c>
      <c r="Z109" s="27">
        <f t="shared" ca="1" si="111"/>
        <v>0</v>
      </c>
      <c r="AA109" s="27">
        <f t="shared" ca="1" si="112"/>
        <v>0</v>
      </c>
      <c r="AB109" s="27">
        <f t="shared" ca="1" si="112"/>
        <v>0</v>
      </c>
      <c r="AC109" s="27">
        <f t="shared" ca="1" si="112"/>
        <v>0</v>
      </c>
      <c r="AD109" s="27">
        <f t="shared" ca="1" si="113"/>
        <v>0</v>
      </c>
      <c r="AE109" s="27">
        <f t="shared" ca="1" si="113"/>
        <v>0</v>
      </c>
      <c r="AF109" s="27">
        <f t="shared" ca="1" si="113"/>
        <v>0</v>
      </c>
      <c r="AG109" s="27">
        <f t="shared" ca="1" si="114"/>
        <v>0</v>
      </c>
      <c r="AH109" s="27">
        <f t="shared" ca="1" si="114"/>
        <v>0</v>
      </c>
      <c r="AI109" s="27">
        <f t="shared" ca="1" si="114"/>
        <v>0</v>
      </c>
      <c r="AJ109" s="27">
        <f t="shared" ca="1" si="115"/>
        <v>0</v>
      </c>
      <c r="AK109" s="27">
        <f t="shared" ca="1" si="115"/>
        <v>0</v>
      </c>
      <c r="AL109" s="27">
        <f t="shared" ca="1" si="115"/>
        <v>0</v>
      </c>
    </row>
    <row r="110" spans="1:38" ht="12.75" customHeight="1" x14ac:dyDescent="0.3">
      <c r="A110" s="39" t="s">
        <v>116</v>
      </c>
      <c r="B110" s="24">
        <v>753</v>
      </c>
      <c r="C110" s="25">
        <f t="shared" ca="1" si="176"/>
        <v>0</v>
      </c>
      <c r="D110" s="25">
        <f t="shared" ca="1" si="177"/>
        <v>0</v>
      </c>
      <c r="E110" s="25">
        <f t="shared" ca="1" si="178"/>
        <v>0</v>
      </c>
      <c r="F110" s="26">
        <f t="shared" ca="1" si="106"/>
        <v>0</v>
      </c>
      <c r="G110" s="25">
        <f t="shared" ca="1" si="179"/>
        <v>0</v>
      </c>
      <c r="H110" s="25">
        <f t="shared" ca="1" si="180"/>
        <v>0</v>
      </c>
      <c r="I110" s="25">
        <f t="shared" ca="1" si="181"/>
        <v>0</v>
      </c>
      <c r="J110" s="26">
        <f t="shared" ca="1" si="107"/>
        <v>0</v>
      </c>
      <c r="K110" s="25">
        <f t="shared" ca="1" si="182"/>
        <v>0</v>
      </c>
      <c r="L110" s="25">
        <f t="shared" ca="1" si="183"/>
        <v>0</v>
      </c>
      <c r="M110" s="25">
        <f t="shared" ca="1" si="184"/>
        <v>0</v>
      </c>
      <c r="N110" s="26">
        <f t="shared" ca="1" si="108"/>
        <v>0</v>
      </c>
      <c r="O110" s="25">
        <f t="shared" ca="1" si="185"/>
        <v>0</v>
      </c>
      <c r="P110" s="25">
        <f t="shared" ca="1" si="186"/>
        <v>0</v>
      </c>
      <c r="Q110" s="25">
        <f t="shared" ca="1" si="187"/>
        <v>0</v>
      </c>
      <c r="R110" s="26">
        <f t="shared" ca="1" si="109"/>
        <v>0</v>
      </c>
      <c r="S110" s="25">
        <f t="shared" ca="1" si="188"/>
        <v>0</v>
      </c>
      <c r="T110" s="25">
        <f t="shared" ca="1" si="189"/>
        <v>0</v>
      </c>
      <c r="U110" s="25">
        <f t="shared" ca="1" si="190"/>
        <v>0</v>
      </c>
      <c r="V110" s="26">
        <f t="shared" ca="1" si="110"/>
        <v>0</v>
      </c>
      <c r="X110" s="27">
        <f t="shared" ca="1" si="111"/>
        <v>0</v>
      </c>
      <c r="Y110" s="27">
        <f t="shared" ca="1" si="111"/>
        <v>0</v>
      </c>
      <c r="Z110" s="27">
        <f t="shared" ca="1" si="111"/>
        <v>0</v>
      </c>
      <c r="AA110" s="27">
        <f t="shared" ca="1" si="112"/>
        <v>0</v>
      </c>
      <c r="AB110" s="27">
        <f t="shared" ca="1" si="112"/>
        <v>0</v>
      </c>
      <c r="AC110" s="27">
        <f t="shared" ca="1" si="112"/>
        <v>0</v>
      </c>
      <c r="AD110" s="27">
        <f t="shared" ca="1" si="113"/>
        <v>0</v>
      </c>
      <c r="AE110" s="27">
        <f t="shared" ca="1" si="113"/>
        <v>0</v>
      </c>
      <c r="AF110" s="27">
        <f t="shared" ca="1" si="113"/>
        <v>0</v>
      </c>
      <c r="AG110" s="27">
        <f t="shared" ca="1" si="114"/>
        <v>0</v>
      </c>
      <c r="AH110" s="27">
        <f t="shared" ca="1" si="114"/>
        <v>0</v>
      </c>
      <c r="AI110" s="27">
        <f t="shared" ca="1" si="114"/>
        <v>0</v>
      </c>
      <c r="AJ110" s="27">
        <f t="shared" ca="1" si="115"/>
        <v>0</v>
      </c>
      <c r="AK110" s="27">
        <f t="shared" ca="1" si="115"/>
        <v>0</v>
      </c>
      <c r="AL110" s="27">
        <f t="shared" ca="1" si="115"/>
        <v>0</v>
      </c>
    </row>
    <row r="111" spans="1:38" ht="12.75" customHeight="1" x14ac:dyDescent="0.3">
      <c r="A111" s="39" t="s">
        <v>117</v>
      </c>
      <c r="B111" s="24">
        <v>754</v>
      </c>
      <c r="C111" s="25">
        <f t="shared" ca="1" si="176"/>
        <v>0</v>
      </c>
      <c r="D111" s="25">
        <f t="shared" ca="1" si="177"/>
        <v>0</v>
      </c>
      <c r="E111" s="25">
        <f t="shared" ca="1" si="178"/>
        <v>7521.44</v>
      </c>
      <c r="F111" s="26">
        <f t="shared" ca="1" si="106"/>
        <v>7521.44</v>
      </c>
      <c r="G111" s="25">
        <f t="shared" ca="1" si="179"/>
        <v>0</v>
      </c>
      <c r="H111" s="25">
        <f t="shared" ca="1" si="180"/>
        <v>0</v>
      </c>
      <c r="I111" s="25">
        <f t="shared" ca="1" si="181"/>
        <v>2210095.9400000004</v>
      </c>
      <c r="J111" s="26">
        <f t="shared" ca="1" si="107"/>
        <v>2210095.9400000004</v>
      </c>
      <c r="K111" s="25">
        <f t="shared" ca="1" si="182"/>
        <v>0</v>
      </c>
      <c r="L111" s="25">
        <f t="shared" ca="1" si="183"/>
        <v>0</v>
      </c>
      <c r="M111" s="25">
        <f t="shared" ca="1" si="184"/>
        <v>1530038.7</v>
      </c>
      <c r="N111" s="26">
        <f t="shared" ca="1" si="108"/>
        <v>1530038.7</v>
      </c>
      <c r="O111" s="25">
        <f t="shared" ca="1" si="185"/>
        <v>0</v>
      </c>
      <c r="P111" s="25">
        <f t="shared" ca="1" si="186"/>
        <v>0</v>
      </c>
      <c r="Q111" s="25">
        <f t="shared" ca="1" si="187"/>
        <v>128719.62</v>
      </c>
      <c r="R111" s="26">
        <f t="shared" ca="1" si="109"/>
        <v>128719.62</v>
      </c>
      <c r="S111" s="25">
        <f t="shared" ca="1" si="188"/>
        <v>0</v>
      </c>
      <c r="T111" s="25">
        <f t="shared" ca="1" si="189"/>
        <v>0</v>
      </c>
      <c r="U111" s="25">
        <f t="shared" ca="1" si="190"/>
        <v>0</v>
      </c>
      <c r="V111" s="26">
        <f t="shared" ca="1" si="110"/>
        <v>0</v>
      </c>
      <c r="X111" s="27">
        <f t="shared" ca="1" si="111"/>
        <v>0</v>
      </c>
      <c r="Y111" s="27">
        <f t="shared" ca="1" si="111"/>
        <v>0</v>
      </c>
      <c r="Z111" s="27">
        <f t="shared" ca="1" si="111"/>
        <v>1</v>
      </c>
      <c r="AA111" s="27">
        <f t="shared" ca="1" si="112"/>
        <v>0</v>
      </c>
      <c r="AB111" s="27">
        <f t="shared" ca="1" si="112"/>
        <v>0</v>
      </c>
      <c r="AC111" s="27">
        <f t="shared" ca="1" si="112"/>
        <v>1</v>
      </c>
      <c r="AD111" s="27">
        <f t="shared" ca="1" si="113"/>
        <v>0</v>
      </c>
      <c r="AE111" s="27">
        <f t="shared" ca="1" si="113"/>
        <v>0</v>
      </c>
      <c r="AF111" s="27">
        <f t="shared" ca="1" si="113"/>
        <v>1</v>
      </c>
      <c r="AG111" s="27">
        <f t="shared" ca="1" si="114"/>
        <v>0</v>
      </c>
      <c r="AH111" s="27">
        <f t="shared" ca="1" si="114"/>
        <v>0</v>
      </c>
      <c r="AI111" s="27">
        <f t="shared" ca="1" si="114"/>
        <v>1</v>
      </c>
      <c r="AJ111" s="27">
        <f t="shared" ca="1" si="115"/>
        <v>0</v>
      </c>
      <c r="AK111" s="27">
        <f t="shared" ca="1" si="115"/>
        <v>0</v>
      </c>
      <c r="AL111" s="27">
        <f t="shared" ca="1" si="115"/>
        <v>0</v>
      </c>
    </row>
    <row r="112" spans="1:38" ht="12.75" customHeight="1" x14ac:dyDescent="0.3">
      <c r="A112" s="39" t="s">
        <v>118</v>
      </c>
      <c r="B112" s="24">
        <v>757</v>
      </c>
      <c r="C112" s="25">
        <f t="shared" ca="1" si="176"/>
        <v>0</v>
      </c>
      <c r="D112" s="25">
        <f t="shared" ca="1" si="177"/>
        <v>0</v>
      </c>
      <c r="E112" s="25">
        <f t="shared" ca="1" si="178"/>
        <v>0</v>
      </c>
      <c r="F112" s="26">
        <f t="shared" ca="1" si="106"/>
        <v>0</v>
      </c>
      <c r="G112" s="25">
        <f t="shared" ca="1" si="179"/>
        <v>0</v>
      </c>
      <c r="H112" s="25">
        <f t="shared" ca="1" si="180"/>
        <v>0</v>
      </c>
      <c r="I112" s="25">
        <f t="shared" ca="1" si="181"/>
        <v>940224.71999999799</v>
      </c>
      <c r="J112" s="26">
        <f t="shared" ca="1" si="107"/>
        <v>940224.71999999799</v>
      </c>
      <c r="K112" s="25">
        <f t="shared" ca="1" si="182"/>
        <v>0</v>
      </c>
      <c r="L112" s="25">
        <f t="shared" ca="1" si="183"/>
        <v>0</v>
      </c>
      <c r="M112" s="25">
        <f t="shared" ca="1" si="184"/>
        <v>0</v>
      </c>
      <c r="N112" s="26">
        <f t="shared" ca="1" si="108"/>
        <v>0</v>
      </c>
      <c r="O112" s="25">
        <f t="shared" ca="1" si="185"/>
        <v>0</v>
      </c>
      <c r="P112" s="25">
        <f t="shared" ca="1" si="186"/>
        <v>0</v>
      </c>
      <c r="Q112" s="25">
        <f t="shared" ca="1" si="187"/>
        <v>0</v>
      </c>
      <c r="R112" s="26">
        <f t="shared" ca="1" si="109"/>
        <v>0</v>
      </c>
      <c r="S112" s="25">
        <f t="shared" ca="1" si="188"/>
        <v>0</v>
      </c>
      <c r="T112" s="25">
        <f t="shared" ca="1" si="189"/>
        <v>0</v>
      </c>
      <c r="U112" s="25">
        <f t="shared" ca="1" si="190"/>
        <v>0</v>
      </c>
      <c r="V112" s="26">
        <f t="shared" ca="1" si="110"/>
        <v>0</v>
      </c>
      <c r="X112" s="27">
        <f t="shared" ca="1" si="111"/>
        <v>0</v>
      </c>
      <c r="Y112" s="27">
        <f t="shared" ca="1" si="111"/>
        <v>0</v>
      </c>
      <c r="Z112" s="27">
        <f t="shared" ca="1" si="111"/>
        <v>0</v>
      </c>
      <c r="AA112" s="27">
        <f t="shared" ca="1" si="112"/>
        <v>0</v>
      </c>
      <c r="AB112" s="27">
        <f t="shared" ca="1" si="112"/>
        <v>0</v>
      </c>
      <c r="AC112" s="27">
        <f t="shared" ca="1" si="112"/>
        <v>1</v>
      </c>
      <c r="AD112" s="27">
        <f t="shared" ca="1" si="113"/>
        <v>0</v>
      </c>
      <c r="AE112" s="27">
        <f t="shared" ca="1" si="113"/>
        <v>0</v>
      </c>
      <c r="AF112" s="27">
        <f t="shared" ca="1" si="113"/>
        <v>0</v>
      </c>
      <c r="AG112" s="27">
        <f t="shared" ca="1" si="114"/>
        <v>0</v>
      </c>
      <c r="AH112" s="27">
        <f t="shared" ca="1" si="114"/>
        <v>0</v>
      </c>
      <c r="AI112" s="27">
        <f t="shared" ca="1" si="114"/>
        <v>0</v>
      </c>
      <c r="AJ112" s="27">
        <f t="shared" ca="1" si="115"/>
        <v>0</v>
      </c>
      <c r="AK112" s="27">
        <f t="shared" ca="1" si="115"/>
        <v>0</v>
      </c>
      <c r="AL112" s="27">
        <f t="shared" ca="1" si="115"/>
        <v>0</v>
      </c>
    </row>
    <row r="113" spans="1:38" ht="12.75" customHeight="1" x14ac:dyDescent="0.3">
      <c r="A113" s="39" t="s">
        <v>119</v>
      </c>
      <c r="B113" s="24">
        <v>758</v>
      </c>
      <c r="C113" s="25">
        <f t="shared" ca="1" si="176"/>
        <v>0</v>
      </c>
      <c r="D113" s="25">
        <f t="shared" ca="1" si="177"/>
        <v>0</v>
      </c>
      <c r="E113" s="25">
        <f t="shared" ca="1" si="178"/>
        <v>7790.6000790000007</v>
      </c>
      <c r="F113" s="26">
        <f t="shared" ca="1" si="106"/>
        <v>7790.6000790000007</v>
      </c>
      <c r="G113" s="25">
        <f t="shared" ca="1" si="179"/>
        <v>0</v>
      </c>
      <c r="H113" s="25">
        <f t="shared" ca="1" si="180"/>
        <v>0</v>
      </c>
      <c r="I113" s="25">
        <f t="shared" ca="1" si="181"/>
        <v>2894448.470275999</v>
      </c>
      <c r="J113" s="26">
        <f t="shared" ca="1" si="107"/>
        <v>2894448.470275999</v>
      </c>
      <c r="K113" s="25">
        <f t="shared" ca="1" si="182"/>
        <v>0</v>
      </c>
      <c r="L113" s="25">
        <f t="shared" ca="1" si="183"/>
        <v>0</v>
      </c>
      <c r="M113" s="25">
        <f t="shared" ca="1" si="184"/>
        <v>16319982.692681938</v>
      </c>
      <c r="N113" s="26">
        <f t="shared" ca="1" si="108"/>
        <v>16319982.692681938</v>
      </c>
      <c r="O113" s="25">
        <f t="shared" ca="1" si="185"/>
        <v>0</v>
      </c>
      <c r="P113" s="25">
        <f t="shared" ca="1" si="186"/>
        <v>0</v>
      </c>
      <c r="Q113" s="25">
        <f t="shared" ca="1" si="187"/>
        <v>575838.71060300001</v>
      </c>
      <c r="R113" s="26">
        <f t="shared" ca="1" si="109"/>
        <v>575838.71060300001</v>
      </c>
      <c r="S113" s="25">
        <f t="shared" ca="1" si="188"/>
        <v>0</v>
      </c>
      <c r="T113" s="25">
        <f t="shared" ca="1" si="189"/>
        <v>0</v>
      </c>
      <c r="U113" s="25">
        <f t="shared" ca="1" si="190"/>
        <v>0</v>
      </c>
      <c r="V113" s="26">
        <f t="shared" ca="1" si="110"/>
        <v>0</v>
      </c>
      <c r="X113" s="27">
        <f t="shared" ca="1" si="111"/>
        <v>0</v>
      </c>
      <c r="Y113" s="27">
        <f t="shared" ca="1" si="111"/>
        <v>0</v>
      </c>
      <c r="Z113" s="27">
        <f t="shared" ca="1" si="111"/>
        <v>1</v>
      </c>
      <c r="AA113" s="27">
        <f t="shared" ca="1" si="112"/>
        <v>0</v>
      </c>
      <c r="AB113" s="27">
        <f t="shared" ca="1" si="112"/>
        <v>0</v>
      </c>
      <c r="AC113" s="27">
        <f t="shared" ca="1" si="112"/>
        <v>1</v>
      </c>
      <c r="AD113" s="27">
        <f t="shared" ca="1" si="113"/>
        <v>0</v>
      </c>
      <c r="AE113" s="27">
        <f t="shared" ca="1" si="113"/>
        <v>0</v>
      </c>
      <c r="AF113" s="27">
        <f t="shared" ca="1" si="113"/>
        <v>1</v>
      </c>
      <c r="AG113" s="27">
        <f t="shared" ca="1" si="114"/>
        <v>0</v>
      </c>
      <c r="AH113" s="27">
        <f t="shared" ca="1" si="114"/>
        <v>0</v>
      </c>
      <c r="AI113" s="27">
        <f t="shared" ca="1" si="114"/>
        <v>1</v>
      </c>
      <c r="AJ113" s="27">
        <f t="shared" ca="1" si="115"/>
        <v>0</v>
      </c>
      <c r="AK113" s="27">
        <f t="shared" ca="1" si="115"/>
        <v>0</v>
      </c>
      <c r="AL113" s="27">
        <f t="shared" ca="1" si="115"/>
        <v>0</v>
      </c>
    </row>
    <row r="114" spans="1:38" ht="12.75" customHeight="1" x14ac:dyDescent="0.3">
      <c r="A114" s="39" t="s">
        <v>120</v>
      </c>
      <c r="B114" s="24">
        <v>759</v>
      </c>
      <c r="C114" s="25">
        <f t="shared" ca="1" si="176"/>
        <v>-2076.48</v>
      </c>
      <c r="D114" s="25">
        <f t="shared" ca="1" si="177"/>
        <v>93623.519998200005</v>
      </c>
      <c r="E114" s="25">
        <f t="shared" ca="1" si="178"/>
        <v>103539124.54000181</v>
      </c>
      <c r="F114" s="26">
        <f t="shared" ca="1" si="106"/>
        <v>103630671.58000001</v>
      </c>
      <c r="G114" s="25">
        <f t="shared" ca="1" si="179"/>
        <v>0</v>
      </c>
      <c r="H114" s="25">
        <f t="shared" ca="1" si="180"/>
        <v>73691221.309999898</v>
      </c>
      <c r="I114" s="25">
        <f t="shared" ca="1" si="181"/>
        <v>127517355.7390479</v>
      </c>
      <c r="J114" s="26">
        <f t="shared" ca="1" si="107"/>
        <v>201208577.0490478</v>
      </c>
      <c r="K114" s="25">
        <f t="shared" ca="1" si="182"/>
        <v>7336.93</v>
      </c>
      <c r="L114" s="25">
        <f t="shared" ca="1" si="183"/>
        <v>1900912.0399998999</v>
      </c>
      <c r="M114" s="25">
        <f t="shared" ca="1" si="184"/>
        <v>27480800.900000099</v>
      </c>
      <c r="N114" s="26">
        <f t="shared" ca="1" si="108"/>
        <v>29389049.869999997</v>
      </c>
      <c r="O114" s="25">
        <f t="shared" ca="1" si="185"/>
        <v>155217.59999809999</v>
      </c>
      <c r="P114" s="25">
        <f t="shared" ca="1" si="186"/>
        <v>0</v>
      </c>
      <c r="Q114" s="25">
        <f t="shared" ca="1" si="187"/>
        <v>40521532.090001903</v>
      </c>
      <c r="R114" s="26">
        <f t="shared" ca="1" si="109"/>
        <v>40676749.690000005</v>
      </c>
      <c r="S114" s="25">
        <f t="shared" ca="1" si="188"/>
        <v>0</v>
      </c>
      <c r="T114" s="25">
        <f t="shared" ca="1" si="189"/>
        <v>0</v>
      </c>
      <c r="U114" s="25">
        <f t="shared" ca="1" si="190"/>
        <v>26371109.73</v>
      </c>
      <c r="V114" s="26">
        <f t="shared" ca="1" si="110"/>
        <v>26371109.73</v>
      </c>
      <c r="X114" s="27">
        <f t="shared" ca="1" si="111"/>
        <v>-2.0037311042580813E-5</v>
      </c>
      <c r="Y114" s="27">
        <f t="shared" ca="1" si="111"/>
        <v>9.0343446173583115E-4</v>
      </c>
      <c r="Z114" s="27">
        <f t="shared" ca="1" si="111"/>
        <v>0.9991166028493067</v>
      </c>
      <c r="AA114" s="27">
        <f t="shared" ca="1" si="112"/>
        <v>0</v>
      </c>
      <c r="AB114" s="27">
        <f t="shared" ca="1" si="112"/>
        <v>0.36624294247673395</v>
      </c>
      <c r="AC114" s="27">
        <f t="shared" ca="1" si="112"/>
        <v>0.63375705752326605</v>
      </c>
      <c r="AD114" s="27">
        <f t="shared" ca="1" si="113"/>
        <v>2.4964842458175056E-4</v>
      </c>
      <c r="AE114" s="27">
        <f t="shared" ca="1" si="113"/>
        <v>6.4680962753420931E-2</v>
      </c>
      <c r="AF114" s="27">
        <f t="shared" ca="1" si="113"/>
        <v>0.93506938882199742</v>
      </c>
      <c r="AG114" s="27">
        <f t="shared" ca="1" si="114"/>
        <v>3.8158801079492045E-3</v>
      </c>
      <c r="AH114" s="27">
        <f t="shared" ca="1" si="114"/>
        <v>0</v>
      </c>
      <c r="AI114" s="27">
        <f t="shared" ca="1" si="114"/>
        <v>0.9961841198920508</v>
      </c>
      <c r="AJ114" s="27">
        <f t="shared" ca="1" si="115"/>
        <v>0</v>
      </c>
      <c r="AK114" s="27">
        <f t="shared" ca="1" si="115"/>
        <v>0</v>
      </c>
      <c r="AL114" s="27">
        <f t="shared" ca="1" si="115"/>
        <v>1</v>
      </c>
    </row>
    <row r="115" spans="1:38" ht="12.75" customHeight="1" thickBot="1" x14ac:dyDescent="0.35">
      <c r="A115" s="45" t="s">
        <v>121</v>
      </c>
      <c r="B115" s="46"/>
      <c r="C115" s="21">
        <f ca="1">SUM(C106:C114)</f>
        <v>-2076.48</v>
      </c>
      <c r="D115" s="21">
        <f t="shared" ref="D115:E115" ca="1" si="191">SUM(D106:D114)</f>
        <v>93623.519998200005</v>
      </c>
      <c r="E115" s="21">
        <f t="shared" ca="1" si="191"/>
        <v>697022630.26761556</v>
      </c>
      <c r="F115" s="21">
        <f t="shared" ca="1" si="106"/>
        <v>697114177.30761373</v>
      </c>
      <c r="G115" s="21">
        <f ca="1">SUM(G106:G114)</f>
        <v>0</v>
      </c>
      <c r="H115" s="21">
        <f t="shared" ref="H115:I115" ca="1" si="192">SUM(H106:H114)</f>
        <v>73691221.309999898</v>
      </c>
      <c r="I115" s="21">
        <f t="shared" ca="1" si="192"/>
        <v>674388035.59566474</v>
      </c>
      <c r="J115" s="21">
        <f t="shared" ca="1" si="107"/>
        <v>748079256.90566468</v>
      </c>
      <c r="K115" s="21">
        <f ca="1">SUM(K106:K114)</f>
        <v>7336.93</v>
      </c>
      <c r="L115" s="21">
        <f t="shared" ref="L115:M115" ca="1" si="193">SUM(L106:L114)</f>
        <v>1900912.0399998999</v>
      </c>
      <c r="M115" s="21">
        <f t="shared" ca="1" si="193"/>
        <v>385794352.33265603</v>
      </c>
      <c r="N115" s="21">
        <f t="shared" ca="1" si="108"/>
        <v>387702601.30265594</v>
      </c>
      <c r="O115" s="21">
        <f ca="1">SUM(O106:O114)</f>
        <v>155217.59999809999</v>
      </c>
      <c r="P115" s="21">
        <f t="shared" ref="P115:Q115" ca="1" si="194">SUM(P106:P114)</f>
        <v>3877700.3</v>
      </c>
      <c r="Q115" s="21">
        <f t="shared" ca="1" si="194"/>
        <v>2871839119.2314706</v>
      </c>
      <c r="R115" s="21">
        <f t="shared" ca="1" si="109"/>
        <v>2875872037.1314688</v>
      </c>
      <c r="S115" s="21">
        <f ca="1">SUM(S106:S114)</f>
        <v>0</v>
      </c>
      <c r="T115" s="21">
        <f t="shared" ref="T115:U115" ca="1" si="195">SUM(T106:T114)</f>
        <v>0</v>
      </c>
      <c r="U115" s="21">
        <f t="shared" ca="1" si="195"/>
        <v>84764441.612499997</v>
      </c>
      <c r="V115" s="21">
        <f t="shared" ca="1" si="110"/>
        <v>84764441.612499997</v>
      </c>
      <c r="X115" s="22">
        <f t="shared" ca="1" si="111"/>
        <v>-2.9786799172837898E-6</v>
      </c>
      <c r="Y115" s="22">
        <f t="shared" ca="1" si="111"/>
        <v>1.3430155783058619E-4</v>
      </c>
      <c r="Z115" s="22">
        <f t="shared" ca="1" si="111"/>
        <v>0.99986867712208671</v>
      </c>
      <c r="AA115" s="22">
        <f t="shared" ca="1" si="112"/>
        <v>0</v>
      </c>
      <c r="AB115" s="22">
        <f t="shared" ca="1" si="112"/>
        <v>9.8507237875855996E-2</v>
      </c>
      <c r="AC115" s="22">
        <f t="shared" ca="1" si="112"/>
        <v>0.90149276212414398</v>
      </c>
      <c r="AD115" s="22">
        <f t="shared" ca="1" si="113"/>
        <v>1.8924118577869698E-5</v>
      </c>
      <c r="AE115" s="22">
        <f t="shared" ca="1" si="113"/>
        <v>4.9030159550463607E-3</v>
      </c>
      <c r="AF115" s="22">
        <f t="shared" ca="1" si="113"/>
        <v>0.99507805992637577</v>
      </c>
      <c r="AG115" s="22">
        <f t="shared" ca="1" si="114"/>
        <v>5.3972359685697768E-5</v>
      </c>
      <c r="AH115" s="22">
        <f t="shared" ca="1" si="114"/>
        <v>1.3483563419837699E-3</v>
      </c>
      <c r="AI115" s="22">
        <f t="shared" ca="1" si="114"/>
        <v>0.99859767129833055</v>
      </c>
      <c r="AJ115" s="22">
        <f t="shared" ca="1" si="115"/>
        <v>0</v>
      </c>
      <c r="AK115" s="22">
        <f t="shared" ca="1" si="115"/>
        <v>0</v>
      </c>
      <c r="AL115" s="22">
        <f t="shared" ca="1" si="115"/>
        <v>1</v>
      </c>
    </row>
    <row r="116" spans="1:38" ht="12.75" customHeight="1" x14ac:dyDescent="0.3">
      <c r="A116" s="23" t="s">
        <v>122</v>
      </c>
      <c r="B116" s="24">
        <v>760</v>
      </c>
      <c r="C116" s="25">
        <f ca="1">IFERROR(INDIRECT("'"&amp;$C$5&amp;"'!"&amp;ADDRESS(MATCH(IF($C$4="Tüm Şirketler",9003,IF($C$4="Hayatdışı Sigorta Şirketleri",9000,9001)),INDIRECT("'"&amp;$C$5&amp;"'!$B$1:$B$1095"),0),MATCH($B116,INDIRECT("'"&amp;$C$5&amp;"'!5:5"),0))),0)</f>
        <v>669656.7199554001</v>
      </c>
      <c r="D116" s="25">
        <f ca="1">IFERROR(INDIRECT("'"&amp;$C$5&amp;"'!"&amp;ADDRESS(MATCH(IF($C$4="Tüm Şirketler",9003,IF($C$4="Hayatdışı Sigorta Şirketleri",9000,9001)),INDIRECT("'"&amp;$C$5&amp;"'!$B$1:$B$1095"),0),MATCH($B116,INDIRECT("'"&amp;$C$5&amp;"'!5:5"),0)+1)),0)</f>
        <v>4941699.229813911</v>
      </c>
      <c r="E116" s="25">
        <f ca="1">IFERROR(INDIRECT("'"&amp;$C$5&amp;"'!"&amp;ADDRESS(MATCH(IF($C$4="Tüm Şirketler",9003,IF($C$4="Hayatdışı Sigorta Şirketleri",9000,9001)),INDIRECT("'"&amp;$C$5&amp;"'!$B$1:$B$1095"),0),MATCH($B116,INDIRECT("'"&amp;$C$5&amp;"'!5:5"),0)+2)),0)</f>
        <v>169969160.88722321</v>
      </c>
      <c r="F116" s="26">
        <f t="shared" ca="1" si="106"/>
        <v>175580516.83699253</v>
      </c>
      <c r="G116" s="25">
        <f ca="1">IFERROR(INDIRECT("'"&amp;$G$5&amp;"'!"&amp;ADDRESS(MATCH(IF($C$4="Tüm Şirketler",9003,IF($C$4="Hayatdışı Sigorta Şirketleri",9000,9001)),INDIRECT("'"&amp;$G$5&amp;"'!$B$1:$B$1095"),0),MATCH($B116,INDIRECT("'"&amp;$G$5&amp;"'!5:5"),0))),0)</f>
        <v>20742.339999999982</v>
      </c>
      <c r="H116" s="25">
        <f ca="1">IFERROR(INDIRECT("'"&amp;$G$5&amp;"'!"&amp;ADDRESS(MATCH(IF($C$4="Tüm Şirketler",9003,IF($C$4="Hayatdışı Sigorta Şirketleri",9000,9001)),INDIRECT("'"&amp;$G$5&amp;"'!$B$1:$B$1095"),0),MATCH($B116,INDIRECT("'"&amp;$G$5&amp;"'!5:5"),0)+1)),0)</f>
        <v>282150.05000500008</v>
      </c>
      <c r="I116" s="25">
        <f ca="1">IFERROR(INDIRECT("'"&amp;$G$5&amp;"'!"&amp;ADDRESS(MATCH(IF($C$4="Tüm Şirketler",9003,IF($C$4="Hayatdışı Sigorta Şirketleri",9000,9001)),INDIRECT("'"&amp;$G$5&amp;"'!$B$1:$B$1095"),0),MATCH($B116,INDIRECT("'"&amp;$G$5&amp;"'!5:5"),0)+2)),0)</f>
        <v>2467034619.8256464</v>
      </c>
      <c r="J116" s="26">
        <f t="shared" ca="1" si="107"/>
        <v>2467337512.2156515</v>
      </c>
      <c r="K116" s="25">
        <f ca="1">IFERROR(INDIRECT("'"&amp;$K$5&amp;"'!"&amp;ADDRESS(MATCH(IF($C$4="Tüm Şirketler",9003,IF($C$4="Hayatdışı Sigorta Şirketleri",9000,9001)),INDIRECT("'"&amp;$K$5&amp;"'!$B$1:$B$1095"),0),MATCH($B116,INDIRECT("'"&amp;$K$5&amp;"'!5:5"),0))),0)</f>
        <v>4661713.7299999995</v>
      </c>
      <c r="L116" s="25">
        <f ca="1">IFERROR(INDIRECT("'"&amp;$K$5&amp;"'!"&amp;ADDRESS(MATCH(IF($C$4="Tüm Şirketler",9003,IF($C$4="Hayatdışı Sigorta Şirketleri",9000,9001)),INDIRECT("'"&amp;$K$5&amp;"'!$B$1:$B$1095"),0),MATCH($B116,INDIRECT("'"&amp;$K$5&amp;"'!5:5"),0)+1)),0)</f>
        <v>1798335.8499800991</v>
      </c>
      <c r="M116" s="25">
        <f ca="1">IFERROR(INDIRECT("'"&amp;$K$5&amp;"'!"&amp;ADDRESS(MATCH(IF($C$4="Tüm Şirketler",9003,IF($C$4="Hayatdışı Sigorta Şirketleri",9000,9001)),INDIRECT("'"&amp;$K$5&amp;"'!$B$1:$B$1095"),0),MATCH($B116,INDIRECT("'"&amp;$K$5&amp;"'!5:5"),0)+2)),0)</f>
        <v>815751764.93573892</v>
      </c>
      <c r="N116" s="26">
        <f t="shared" ca="1" si="108"/>
        <v>822211814.51571906</v>
      </c>
      <c r="O116" s="25">
        <f ca="1">IFERROR(INDIRECT("'"&amp;$O$5&amp;"'!"&amp;ADDRESS(MATCH(IF($C$4="Tüm Şirketler",9003,IF($C$4="Hayatdışı Sigorta Şirketleri",9000,9001)),INDIRECT("'"&amp;$O$5&amp;"'!$B$1:$B$1095"),0),MATCH($B116,INDIRECT("'"&amp;$O$5&amp;"'!5:5"),0))),0)</f>
        <v>273038.27003439877</v>
      </c>
      <c r="P116" s="25">
        <f ca="1">IFERROR(INDIRECT("'"&amp;$O$5&amp;"'!"&amp;ADDRESS(MATCH(IF($C$4="Tüm Şirketler",9003,IF($C$4="Hayatdışı Sigorta Şirketleri",9000,9001)),INDIRECT("'"&amp;$O$5&amp;"'!$B$1:$B$1095"),0),MATCH($B116,INDIRECT("'"&amp;$O$5&amp;"'!5:5"),0)+1)),0)</f>
        <v>4441703.3499204954</v>
      </c>
      <c r="Q116" s="25">
        <f ca="1">IFERROR(INDIRECT("'"&amp;$O$5&amp;"'!"&amp;ADDRESS(MATCH(IF($C$4="Tüm Şirketler",9003,IF($C$4="Hayatdışı Sigorta Şirketleri",9000,9001)),INDIRECT("'"&amp;$O$5&amp;"'!$B$1:$B$1095"),0),MATCH($B116,INDIRECT("'"&amp;$O$5&amp;"'!5:5"),0)+2)),0)</f>
        <v>434792819.25363457</v>
      </c>
      <c r="R116" s="26">
        <f t="shared" ca="1" si="109"/>
        <v>439507560.87358946</v>
      </c>
      <c r="S116" s="25">
        <f ca="1">IFERROR(INDIRECT("'"&amp;$S$5&amp;"'!"&amp;ADDRESS(MATCH(IF($C$4="Tüm Şirketler",9003,IF($C$4="Hayatdışı Sigorta Şirketleri",9000,9001)),INDIRECT("'"&amp;$S$5&amp;"'!$B$1:$B$1095"),0),MATCH($B116,INDIRECT("'"&amp;$S$5&amp;"'!5:5"),0))),0)</f>
        <v>0</v>
      </c>
      <c r="T116" s="25">
        <f ca="1">IFERROR(INDIRECT("'"&amp;$S$5&amp;"'!"&amp;ADDRESS(MATCH(IF($C$4="Tüm Şirketler",9003,IF($C$4="Hayatdışı Sigorta Şirketleri",9000,9001)),INDIRECT("'"&amp;$S$5&amp;"'!$B$1:$B$1095"),0),MATCH($B116,INDIRECT("'"&amp;$S$5&amp;"'!5:5"),0)+1)),0)</f>
        <v>41128.6</v>
      </c>
      <c r="U116" s="25">
        <f ca="1">IFERROR(INDIRECT("'"&amp;$S$5&amp;"'!"&amp;ADDRESS(MATCH(IF($C$4="Tüm Şirketler",9003,IF($C$4="Hayatdışı Sigorta Şirketleri",9000,9001)),INDIRECT("'"&amp;$S$5&amp;"'!$B$1:$B$1095"),0),MATCH($B116,INDIRECT("'"&amp;$S$5&amp;"'!5:5"),0)+2)),0)</f>
        <v>7023928.2000000607</v>
      </c>
      <c r="V116" s="26">
        <f t="shared" ca="1" si="110"/>
        <v>7065056.8000000603</v>
      </c>
      <c r="X116" s="27">
        <f t="shared" ca="1" si="111"/>
        <v>3.8139580177742826E-3</v>
      </c>
      <c r="Y116" s="27">
        <f t="shared" ca="1" si="111"/>
        <v>2.8144917892010436E-2</v>
      </c>
      <c r="Z116" s="27">
        <f t="shared" ca="1" si="111"/>
        <v>0.96804112409021525</v>
      </c>
      <c r="AA116" s="27">
        <f t="shared" ca="1" si="112"/>
        <v>8.4067704143862785E-6</v>
      </c>
      <c r="AB116" s="27">
        <f t="shared" ca="1" si="112"/>
        <v>1.1435405517408576E-4</v>
      </c>
      <c r="AC116" s="27">
        <f t="shared" ca="1" si="112"/>
        <v>0.99987723917441151</v>
      </c>
      <c r="AD116" s="27">
        <f t="shared" ca="1" si="113"/>
        <v>5.6697236012665892E-3</v>
      </c>
      <c r="AE116" s="27">
        <f t="shared" ca="1" si="113"/>
        <v>2.1871929084834605E-3</v>
      </c>
      <c r="AF116" s="27">
        <f t="shared" ca="1" si="113"/>
        <v>0.99214308349024993</v>
      </c>
      <c r="AG116" s="27">
        <f t="shared" ca="1" si="114"/>
        <v>6.2123679850169776E-4</v>
      </c>
      <c r="AH116" s="27">
        <f t="shared" ca="1" si="114"/>
        <v>1.0106090873822332E-2</v>
      </c>
      <c r="AI116" s="27">
        <f t="shared" ca="1" si="114"/>
        <v>0.98927267232767602</v>
      </c>
      <c r="AJ116" s="27">
        <f t="shared" ca="1" si="115"/>
        <v>0</v>
      </c>
      <c r="AK116" s="27">
        <f t="shared" ca="1" si="115"/>
        <v>5.821411089009171E-3</v>
      </c>
      <c r="AL116" s="27">
        <f t="shared" ca="1" si="115"/>
        <v>0.99417858891099087</v>
      </c>
    </row>
    <row r="117" spans="1:38" ht="12.75" customHeight="1" thickBot="1" x14ac:dyDescent="0.35">
      <c r="A117" s="43" t="s">
        <v>123</v>
      </c>
      <c r="B117" s="44"/>
      <c r="C117" s="37">
        <f ca="1">C116</f>
        <v>669656.7199554001</v>
      </c>
      <c r="D117" s="37">
        <f t="shared" ref="D117:E117" ca="1" si="196">D116</f>
        <v>4941699.229813911</v>
      </c>
      <c r="E117" s="37">
        <f t="shared" ca="1" si="196"/>
        <v>169969160.88722321</v>
      </c>
      <c r="F117" s="37">
        <f t="shared" ca="1" si="106"/>
        <v>175580516.83699253</v>
      </c>
      <c r="G117" s="37">
        <f ca="1">G116</f>
        <v>20742.339999999982</v>
      </c>
      <c r="H117" s="37">
        <f t="shared" ref="H117:I117" ca="1" si="197">H116</f>
        <v>282150.05000500008</v>
      </c>
      <c r="I117" s="37">
        <f t="shared" ca="1" si="197"/>
        <v>2467034619.8256464</v>
      </c>
      <c r="J117" s="37">
        <f t="shared" ca="1" si="107"/>
        <v>2467337512.2156515</v>
      </c>
      <c r="K117" s="37">
        <f ca="1">K116</f>
        <v>4661713.7299999995</v>
      </c>
      <c r="L117" s="37">
        <f t="shared" ref="L117:M117" ca="1" si="198">L116</f>
        <v>1798335.8499800991</v>
      </c>
      <c r="M117" s="37">
        <f t="shared" ca="1" si="198"/>
        <v>815751764.93573892</v>
      </c>
      <c r="N117" s="37">
        <f t="shared" ca="1" si="108"/>
        <v>822211814.51571906</v>
      </c>
      <c r="O117" s="37">
        <f ca="1">O116</f>
        <v>273038.27003439877</v>
      </c>
      <c r="P117" s="37">
        <f t="shared" ref="P117:Q117" ca="1" si="199">P116</f>
        <v>4441703.3499204954</v>
      </c>
      <c r="Q117" s="37">
        <f t="shared" ca="1" si="199"/>
        <v>434792819.25363457</v>
      </c>
      <c r="R117" s="37">
        <f t="shared" ca="1" si="109"/>
        <v>439507560.87358946</v>
      </c>
      <c r="S117" s="37">
        <f ca="1">S116</f>
        <v>0</v>
      </c>
      <c r="T117" s="37">
        <f t="shared" ref="T117:U117" ca="1" si="200">T116</f>
        <v>41128.6</v>
      </c>
      <c r="U117" s="37">
        <f t="shared" ca="1" si="200"/>
        <v>7023928.2000000607</v>
      </c>
      <c r="V117" s="37">
        <f t="shared" ca="1" si="110"/>
        <v>7065056.8000000603</v>
      </c>
      <c r="X117" s="38">
        <f t="shared" ca="1" si="111"/>
        <v>3.8139580177742826E-3</v>
      </c>
      <c r="Y117" s="38">
        <f t="shared" ca="1" si="111"/>
        <v>2.8144917892010436E-2</v>
      </c>
      <c r="Z117" s="38">
        <f t="shared" ca="1" si="111"/>
        <v>0.96804112409021525</v>
      </c>
      <c r="AA117" s="38">
        <f t="shared" ca="1" si="112"/>
        <v>8.4067704143862785E-6</v>
      </c>
      <c r="AB117" s="38">
        <f t="shared" ca="1" si="112"/>
        <v>1.1435405517408576E-4</v>
      </c>
      <c r="AC117" s="38">
        <f t="shared" ca="1" si="112"/>
        <v>0.99987723917441151</v>
      </c>
      <c r="AD117" s="38">
        <f t="shared" ca="1" si="113"/>
        <v>5.6697236012665892E-3</v>
      </c>
      <c r="AE117" s="38">
        <f t="shared" ca="1" si="113"/>
        <v>2.1871929084834605E-3</v>
      </c>
      <c r="AF117" s="38">
        <f t="shared" ca="1" si="113"/>
        <v>0.99214308349024993</v>
      </c>
      <c r="AG117" s="38">
        <f t="shared" ca="1" si="114"/>
        <v>6.2123679850169776E-4</v>
      </c>
      <c r="AH117" s="38">
        <f t="shared" ca="1" si="114"/>
        <v>1.0106090873822332E-2</v>
      </c>
      <c r="AI117" s="38">
        <f t="shared" ca="1" si="114"/>
        <v>0.98927267232767602</v>
      </c>
      <c r="AJ117" s="38">
        <f t="shared" ca="1" si="115"/>
        <v>0</v>
      </c>
      <c r="AK117" s="38">
        <f t="shared" ca="1" si="115"/>
        <v>5.821411089009171E-3</v>
      </c>
      <c r="AL117" s="38">
        <f t="shared" ca="1" si="115"/>
        <v>0.99417858891099087</v>
      </c>
    </row>
    <row r="118" spans="1:38" ht="12.75" customHeight="1" x14ac:dyDescent="0.3">
      <c r="A118" s="10" t="s">
        <v>124</v>
      </c>
      <c r="B118" s="11">
        <v>789</v>
      </c>
      <c r="C118" s="12">
        <f ca="1">IFERROR(INDIRECT("'"&amp;$C$5&amp;"'!"&amp;ADDRESS(MATCH(IF($C$4="Tüm Şirketler",9003,IF($C$4="Hayatdışı Sigorta Şirketleri",9000,9001)),INDIRECT("'"&amp;$C$5&amp;"'!$B$1:$B$1095"),0),MATCH($B118,INDIRECT("'"&amp;$C$5&amp;"'!5:5"),0))),0)</f>
        <v>0</v>
      </c>
      <c r="D118" s="12">
        <f ca="1">IFERROR(INDIRECT("'"&amp;$C$5&amp;"'!"&amp;ADDRESS(MATCH(IF($C$4="Tüm Şirketler",9003,IF($C$4="Hayatdışı Sigorta Şirketleri",9000,9001)),INDIRECT("'"&amp;$C$5&amp;"'!$B$1:$B$1095"),0),MATCH($B118,INDIRECT("'"&amp;$C$5&amp;"'!5:5"),0)+1)),0)</f>
        <v>0</v>
      </c>
      <c r="E118" s="12">
        <f ca="1">IFERROR(INDIRECT("'"&amp;$C$5&amp;"'!"&amp;ADDRESS(MATCH(IF($C$4="Tüm Şirketler",9003,IF($C$4="Hayatdışı Sigorta Şirketleri",9000,9001)),INDIRECT("'"&amp;$C$5&amp;"'!$B$1:$B$1095"),0),MATCH($B118,INDIRECT("'"&amp;$C$5&amp;"'!5:5"),0)+2)),0)</f>
        <v>1396374.86</v>
      </c>
      <c r="F118" s="13">
        <f t="shared" ca="1" si="106"/>
        <v>1396374.86</v>
      </c>
      <c r="G118" s="12">
        <f ca="1">IFERROR(INDIRECT("'"&amp;$G$5&amp;"'!"&amp;ADDRESS(MATCH(IF($C$4="Tüm Şirketler",9003,IF($C$4="Hayatdışı Sigorta Şirketleri",9000,9001)),INDIRECT("'"&amp;$G$5&amp;"'!$B$1:$B$1095"),0),MATCH($B118,INDIRECT("'"&amp;$G$5&amp;"'!5:5"),0))),0)</f>
        <v>0</v>
      </c>
      <c r="H118" s="12">
        <f ca="1">IFERROR(INDIRECT("'"&amp;$G$5&amp;"'!"&amp;ADDRESS(MATCH(IF($C$4="Tüm Şirketler",9003,IF($C$4="Hayatdışı Sigorta Şirketleri",9000,9001)),INDIRECT("'"&amp;$G$5&amp;"'!$B$1:$B$1095"),0),MATCH($B118,INDIRECT("'"&amp;$G$5&amp;"'!5:5"),0)+1)),0)</f>
        <v>0</v>
      </c>
      <c r="I118" s="12">
        <f ca="1">IFERROR(INDIRECT("'"&amp;$G$5&amp;"'!"&amp;ADDRESS(MATCH(IF($C$4="Tüm Şirketler",9003,IF($C$4="Hayatdışı Sigorta Şirketleri",9000,9001)),INDIRECT("'"&amp;$G$5&amp;"'!$B$1:$B$1095"),0),MATCH($B118,INDIRECT("'"&amp;$G$5&amp;"'!5:5"),0)+2)),0)</f>
        <v>1644887373.2900012</v>
      </c>
      <c r="J118" s="13">
        <f t="shared" ca="1" si="107"/>
        <v>1644887373.2900012</v>
      </c>
      <c r="K118" s="12">
        <f ca="1">IFERROR(INDIRECT("'"&amp;$K$5&amp;"'!"&amp;ADDRESS(MATCH(IF($C$4="Tüm Şirketler",9003,IF($C$4="Hayatdışı Sigorta Şirketleri",9000,9001)),INDIRECT("'"&amp;$K$5&amp;"'!$B$1:$B$1095"),0),MATCH($B118,INDIRECT("'"&amp;$K$5&amp;"'!5:5"),0))),0)</f>
        <v>0</v>
      </c>
      <c r="L118" s="12">
        <f ca="1">IFERROR(INDIRECT("'"&amp;$K$5&amp;"'!"&amp;ADDRESS(MATCH(IF($C$4="Tüm Şirketler",9003,IF($C$4="Hayatdışı Sigorta Şirketleri",9000,9001)),INDIRECT("'"&amp;$K$5&amp;"'!$B$1:$B$1095"),0),MATCH($B118,INDIRECT("'"&amp;$K$5&amp;"'!5:5"),0)+1)),0)</f>
        <v>0</v>
      </c>
      <c r="M118" s="12">
        <f ca="1">IFERROR(INDIRECT("'"&amp;$K$5&amp;"'!"&amp;ADDRESS(MATCH(IF($C$4="Tüm Şirketler",9003,IF($C$4="Hayatdışı Sigorta Şirketleri",9000,9001)),INDIRECT("'"&amp;$K$5&amp;"'!$B$1:$B$1095"),0),MATCH($B118,INDIRECT("'"&amp;$K$5&amp;"'!5:5"),0)+2)),0)</f>
        <v>1742794.91</v>
      </c>
      <c r="N118" s="13">
        <f t="shared" ca="1" si="108"/>
        <v>1742794.91</v>
      </c>
      <c r="O118" s="12">
        <f ca="1">IFERROR(INDIRECT("'"&amp;$O$5&amp;"'!"&amp;ADDRESS(MATCH(IF($C$4="Tüm Şirketler",9003,IF($C$4="Hayatdışı Sigorta Şirketleri",9000,9001)),INDIRECT("'"&amp;$O$5&amp;"'!$B$1:$B$1095"),0),MATCH($B118,INDIRECT("'"&amp;$O$5&amp;"'!5:5"),0))),0)</f>
        <v>0</v>
      </c>
      <c r="P118" s="12">
        <f ca="1">IFERROR(INDIRECT("'"&amp;$O$5&amp;"'!"&amp;ADDRESS(MATCH(IF($C$4="Tüm Şirketler",9003,IF($C$4="Hayatdışı Sigorta Şirketleri",9000,9001)),INDIRECT("'"&amp;$O$5&amp;"'!$B$1:$B$1095"),0),MATCH($B118,INDIRECT("'"&amp;$O$5&amp;"'!5:5"),0)+1)),0)</f>
        <v>0</v>
      </c>
      <c r="Q118" s="12">
        <f ca="1">IFERROR(INDIRECT("'"&amp;$O$5&amp;"'!"&amp;ADDRESS(MATCH(IF($C$4="Tüm Şirketler",9003,IF($C$4="Hayatdışı Sigorta Şirketleri",9000,9001)),INDIRECT("'"&amp;$O$5&amp;"'!$B$1:$B$1095"),0),MATCH($B118,INDIRECT("'"&amp;$O$5&amp;"'!5:5"),0)+2)),0)</f>
        <v>187731595.14999998</v>
      </c>
      <c r="R118" s="13">
        <f t="shared" ca="1" si="109"/>
        <v>187731595.14999998</v>
      </c>
      <c r="S118" s="12">
        <f ca="1">IFERROR(INDIRECT("'"&amp;$S$5&amp;"'!"&amp;ADDRESS(MATCH(IF($C$4="Tüm Şirketler",9003,IF($C$4="Hayatdışı Sigorta Şirketleri",9000,9001)),INDIRECT("'"&amp;$S$5&amp;"'!$B$1:$B$1095"),0),MATCH($B118,INDIRECT("'"&amp;$S$5&amp;"'!5:5"),0))),0)</f>
        <v>0</v>
      </c>
      <c r="T118" s="12">
        <f ca="1">IFERROR(INDIRECT("'"&amp;$S$5&amp;"'!"&amp;ADDRESS(MATCH(IF($C$4="Tüm Şirketler",9003,IF($C$4="Hayatdışı Sigorta Şirketleri",9000,9001)),INDIRECT("'"&amp;$S$5&amp;"'!$B$1:$B$1095"),0),MATCH($B118,INDIRECT("'"&amp;$S$5&amp;"'!5:5"),0)+1)),0)</f>
        <v>2021566.28</v>
      </c>
      <c r="U118" s="12">
        <f ca="1">IFERROR(INDIRECT("'"&amp;$S$5&amp;"'!"&amp;ADDRESS(MATCH(IF($C$4="Tüm Şirketler",9003,IF($C$4="Hayatdışı Sigorta Şirketleri",9000,9001)),INDIRECT("'"&amp;$S$5&amp;"'!$B$1:$B$1095"),0),MATCH($B118,INDIRECT("'"&amp;$S$5&amp;"'!5:5"),0)+2)),0)</f>
        <v>0</v>
      </c>
      <c r="V118" s="13">
        <f t="shared" ca="1" si="110"/>
        <v>2021566.28</v>
      </c>
      <c r="X118" s="14">
        <f t="shared" ca="1" si="111"/>
        <v>0</v>
      </c>
      <c r="Y118" s="14">
        <f t="shared" ca="1" si="111"/>
        <v>0</v>
      </c>
      <c r="Z118" s="14">
        <f t="shared" ca="1" si="111"/>
        <v>1</v>
      </c>
      <c r="AA118" s="14">
        <f t="shared" ca="1" si="112"/>
        <v>0</v>
      </c>
      <c r="AB118" s="14">
        <f t="shared" ca="1" si="112"/>
        <v>0</v>
      </c>
      <c r="AC118" s="14">
        <f t="shared" ca="1" si="112"/>
        <v>1</v>
      </c>
      <c r="AD118" s="14">
        <f t="shared" ca="1" si="113"/>
        <v>0</v>
      </c>
      <c r="AE118" s="14">
        <f t="shared" ca="1" si="113"/>
        <v>0</v>
      </c>
      <c r="AF118" s="14">
        <f t="shared" ca="1" si="113"/>
        <v>1</v>
      </c>
      <c r="AG118" s="14">
        <f t="shared" ca="1" si="114"/>
        <v>0</v>
      </c>
      <c r="AH118" s="14">
        <f t="shared" ca="1" si="114"/>
        <v>0</v>
      </c>
      <c r="AI118" s="14">
        <f t="shared" ca="1" si="114"/>
        <v>1</v>
      </c>
      <c r="AJ118" s="14">
        <f t="shared" ca="1" si="115"/>
        <v>0</v>
      </c>
      <c r="AK118" s="14">
        <f t="shared" ca="1" si="115"/>
        <v>1</v>
      </c>
      <c r="AL118" s="14">
        <f t="shared" ca="1" si="115"/>
        <v>0</v>
      </c>
    </row>
    <row r="119" spans="1:38" ht="12.75" customHeight="1" x14ac:dyDescent="0.3">
      <c r="A119" s="15" t="s">
        <v>125</v>
      </c>
      <c r="B119" s="16">
        <v>798</v>
      </c>
      <c r="C119" s="17">
        <f ca="1">IFERROR(INDIRECT("'"&amp;$C$5&amp;"'!"&amp;ADDRESS(MATCH(IF($C$4="Tüm Şirketler",9003,IF($C$4="Hayatdışı Sigorta Şirketleri",9000,9001)),INDIRECT("'"&amp;$C$5&amp;"'!$B$1:$B$1095"),0),MATCH($B119,INDIRECT("'"&amp;$C$5&amp;"'!5:5"),0))),0)</f>
        <v>0</v>
      </c>
      <c r="D119" s="17">
        <f ca="1">IFERROR(INDIRECT("'"&amp;$C$5&amp;"'!"&amp;ADDRESS(MATCH(IF($C$4="Tüm Şirketler",9003,IF($C$4="Hayatdışı Sigorta Şirketleri",9000,9001)),INDIRECT("'"&amp;$C$5&amp;"'!$B$1:$B$1095"),0),MATCH($B119,INDIRECT("'"&amp;$C$5&amp;"'!5:5"),0)+1)),0)</f>
        <v>0</v>
      </c>
      <c r="E119" s="17">
        <f ca="1">IFERROR(INDIRECT("'"&amp;$C$5&amp;"'!"&amp;ADDRESS(MATCH(IF($C$4="Tüm Şirketler",9003,IF($C$4="Hayatdışı Sigorta Şirketleri",9000,9001)),INDIRECT("'"&amp;$C$5&amp;"'!$B$1:$B$1095"),0),MATCH($B119,INDIRECT("'"&amp;$C$5&amp;"'!5:5"),0)+2)),0)</f>
        <v>1130.08</v>
      </c>
      <c r="F119" s="18">
        <f t="shared" ca="1" si="106"/>
        <v>1130.08</v>
      </c>
      <c r="G119" s="17">
        <f ca="1">IFERROR(INDIRECT("'"&amp;$G$5&amp;"'!"&amp;ADDRESS(MATCH(IF($C$4="Tüm Şirketler",9003,IF($C$4="Hayatdışı Sigorta Şirketleri",9000,9001)),INDIRECT("'"&amp;$G$5&amp;"'!$B$1:$B$1095"),0),MATCH($B119,INDIRECT("'"&amp;$G$5&amp;"'!5:5"),0))),0)</f>
        <v>0</v>
      </c>
      <c r="H119" s="17">
        <f ca="1">IFERROR(INDIRECT("'"&amp;$G$5&amp;"'!"&amp;ADDRESS(MATCH(IF($C$4="Tüm Şirketler",9003,IF($C$4="Hayatdışı Sigorta Şirketleri",9000,9001)),INDIRECT("'"&amp;$G$5&amp;"'!$B$1:$B$1095"),0),MATCH($B119,INDIRECT("'"&amp;$G$5&amp;"'!5:5"),0)+1)),0)</f>
        <v>0</v>
      </c>
      <c r="I119" s="17">
        <f ca="1">IFERROR(INDIRECT("'"&amp;$G$5&amp;"'!"&amp;ADDRESS(MATCH(IF($C$4="Tüm Şirketler",9003,IF($C$4="Hayatdışı Sigorta Şirketleri",9000,9001)),INDIRECT("'"&amp;$G$5&amp;"'!$B$1:$B$1095"),0),MATCH($B119,INDIRECT("'"&amp;$G$5&amp;"'!5:5"),0)+2)),0)</f>
        <v>423744</v>
      </c>
      <c r="J119" s="18">
        <f t="shared" ca="1" si="107"/>
        <v>423744</v>
      </c>
      <c r="K119" s="17">
        <f ca="1">IFERROR(INDIRECT("'"&amp;$K$5&amp;"'!"&amp;ADDRESS(MATCH(IF($C$4="Tüm Şirketler",9003,IF($C$4="Hayatdışı Sigorta Şirketleri",9000,9001)),INDIRECT("'"&amp;$K$5&amp;"'!$B$1:$B$1095"),0),MATCH($B119,INDIRECT("'"&amp;$K$5&amp;"'!5:5"),0))),0)</f>
        <v>0</v>
      </c>
      <c r="L119" s="17">
        <f ca="1">IFERROR(INDIRECT("'"&amp;$K$5&amp;"'!"&amp;ADDRESS(MATCH(IF($C$4="Tüm Şirketler",9003,IF($C$4="Hayatdışı Sigorta Şirketleri",9000,9001)),INDIRECT("'"&amp;$K$5&amp;"'!$B$1:$B$1095"),0),MATCH($B119,INDIRECT("'"&amp;$K$5&amp;"'!5:5"),0)+1)),0)</f>
        <v>0</v>
      </c>
      <c r="M119" s="17">
        <f ca="1">IFERROR(INDIRECT("'"&amp;$K$5&amp;"'!"&amp;ADDRESS(MATCH(IF($C$4="Tüm Şirketler",9003,IF($C$4="Hayatdışı Sigorta Şirketleri",9000,9001)),INDIRECT("'"&amp;$K$5&amp;"'!$B$1:$B$1095"),0),MATCH($B119,INDIRECT("'"&amp;$K$5&amp;"'!5:5"),0)+2)),0)</f>
        <v>0</v>
      </c>
      <c r="N119" s="18">
        <f t="shared" ca="1" si="108"/>
        <v>0</v>
      </c>
      <c r="O119" s="17">
        <f ca="1">IFERROR(INDIRECT("'"&amp;$O$5&amp;"'!"&amp;ADDRESS(MATCH(IF($C$4="Tüm Şirketler",9003,IF($C$4="Hayatdışı Sigorta Şirketleri",9000,9001)),INDIRECT("'"&amp;$O$5&amp;"'!$B$1:$B$1095"),0),MATCH($B119,INDIRECT("'"&amp;$O$5&amp;"'!5:5"),0))),0)</f>
        <v>0</v>
      </c>
      <c r="P119" s="17">
        <f ca="1">IFERROR(INDIRECT("'"&amp;$O$5&amp;"'!"&amp;ADDRESS(MATCH(IF($C$4="Tüm Şirketler",9003,IF($C$4="Hayatdışı Sigorta Şirketleri",9000,9001)),INDIRECT("'"&amp;$O$5&amp;"'!$B$1:$B$1095"),0),MATCH($B119,INDIRECT("'"&amp;$O$5&amp;"'!5:5"),0)+1)),0)</f>
        <v>0</v>
      </c>
      <c r="Q119" s="17">
        <f ca="1">IFERROR(INDIRECT("'"&amp;$O$5&amp;"'!"&amp;ADDRESS(MATCH(IF($C$4="Tüm Şirketler",9003,IF($C$4="Hayatdışı Sigorta Şirketleri",9000,9001)),INDIRECT("'"&amp;$O$5&amp;"'!$B$1:$B$1095"),0),MATCH($B119,INDIRECT("'"&amp;$O$5&amp;"'!5:5"),0)+2)),0)</f>
        <v>37872.270000000011</v>
      </c>
      <c r="R119" s="18">
        <f t="shared" ca="1" si="109"/>
        <v>37872.270000000011</v>
      </c>
      <c r="S119" s="17">
        <f ca="1">IFERROR(INDIRECT("'"&amp;$S$5&amp;"'!"&amp;ADDRESS(MATCH(IF($C$4="Tüm Şirketler",9003,IF($C$4="Hayatdışı Sigorta Şirketleri",9000,9001)),INDIRECT("'"&amp;$S$5&amp;"'!$B$1:$B$1095"),0),MATCH($B119,INDIRECT("'"&amp;$S$5&amp;"'!5:5"),0))),0)</f>
        <v>0</v>
      </c>
      <c r="T119" s="17">
        <f ca="1">IFERROR(INDIRECT("'"&amp;$S$5&amp;"'!"&amp;ADDRESS(MATCH(IF($C$4="Tüm Şirketler",9003,IF($C$4="Hayatdışı Sigorta Şirketleri",9000,9001)),INDIRECT("'"&amp;$S$5&amp;"'!$B$1:$B$1095"),0),MATCH($B119,INDIRECT("'"&amp;$S$5&amp;"'!5:5"),0)+1)),0)</f>
        <v>0</v>
      </c>
      <c r="U119" s="17">
        <f ca="1">IFERROR(INDIRECT("'"&amp;$S$5&amp;"'!"&amp;ADDRESS(MATCH(IF($C$4="Tüm Şirketler",9003,IF($C$4="Hayatdışı Sigorta Şirketleri",9000,9001)),INDIRECT("'"&amp;$S$5&amp;"'!$B$1:$B$1095"),0),MATCH($B119,INDIRECT("'"&amp;$S$5&amp;"'!5:5"),0)+2)),0)</f>
        <v>0</v>
      </c>
      <c r="V119" s="18">
        <f t="shared" ca="1" si="110"/>
        <v>0</v>
      </c>
      <c r="X119" s="19">
        <f t="shared" ca="1" si="111"/>
        <v>0</v>
      </c>
      <c r="Y119" s="19">
        <f t="shared" ca="1" si="111"/>
        <v>0</v>
      </c>
      <c r="Z119" s="19">
        <f t="shared" ca="1" si="111"/>
        <v>1</v>
      </c>
      <c r="AA119" s="19">
        <f t="shared" ca="1" si="112"/>
        <v>0</v>
      </c>
      <c r="AB119" s="19">
        <f t="shared" ca="1" si="112"/>
        <v>0</v>
      </c>
      <c r="AC119" s="19">
        <f t="shared" ca="1" si="112"/>
        <v>1</v>
      </c>
      <c r="AD119" s="19">
        <f t="shared" ca="1" si="113"/>
        <v>0</v>
      </c>
      <c r="AE119" s="19">
        <f t="shared" ca="1" si="113"/>
        <v>0</v>
      </c>
      <c r="AF119" s="19">
        <f t="shared" ca="1" si="113"/>
        <v>0</v>
      </c>
      <c r="AG119" s="19">
        <f t="shared" ca="1" si="114"/>
        <v>0</v>
      </c>
      <c r="AH119" s="19">
        <f t="shared" ca="1" si="114"/>
        <v>0</v>
      </c>
      <c r="AI119" s="19">
        <f t="shared" ca="1" si="114"/>
        <v>1</v>
      </c>
      <c r="AJ119" s="19">
        <f t="shared" ca="1" si="115"/>
        <v>0</v>
      </c>
      <c r="AK119" s="19">
        <f t="shared" ca="1" si="115"/>
        <v>0</v>
      </c>
      <c r="AL119" s="19">
        <f t="shared" ca="1" si="115"/>
        <v>0</v>
      </c>
    </row>
    <row r="120" spans="1:38" ht="12.75" customHeight="1" thickBot="1" x14ac:dyDescent="0.35">
      <c r="A120" s="45" t="s">
        <v>126</v>
      </c>
      <c r="B120" s="46"/>
      <c r="C120" s="21">
        <f ca="1">SUM(C118:C119)</f>
        <v>0</v>
      </c>
      <c r="D120" s="21">
        <f t="shared" ref="D120:E120" ca="1" si="201">SUM(D118:D119)</f>
        <v>0</v>
      </c>
      <c r="E120" s="21">
        <f t="shared" ca="1" si="201"/>
        <v>1397504.9400000002</v>
      </c>
      <c r="F120" s="21">
        <f t="shared" ca="1" si="106"/>
        <v>1397504.9400000002</v>
      </c>
      <c r="G120" s="21">
        <f ca="1">SUM(G118:G119)</f>
        <v>0</v>
      </c>
      <c r="H120" s="21">
        <f t="shared" ref="H120:I120" ca="1" si="202">SUM(H118:H119)</f>
        <v>0</v>
      </c>
      <c r="I120" s="21">
        <f t="shared" ca="1" si="202"/>
        <v>1645311117.2900012</v>
      </c>
      <c r="J120" s="21">
        <f t="shared" ca="1" si="107"/>
        <v>1645311117.2900012</v>
      </c>
      <c r="K120" s="21">
        <f ca="1">SUM(K118:K119)</f>
        <v>0</v>
      </c>
      <c r="L120" s="21">
        <f t="shared" ref="L120:M120" ca="1" si="203">SUM(L118:L119)</f>
        <v>0</v>
      </c>
      <c r="M120" s="21">
        <f t="shared" ca="1" si="203"/>
        <v>1742794.91</v>
      </c>
      <c r="N120" s="21">
        <f t="shared" ca="1" si="108"/>
        <v>1742794.91</v>
      </c>
      <c r="O120" s="21">
        <f ca="1">SUM(O118:O119)</f>
        <v>0</v>
      </c>
      <c r="P120" s="21">
        <f t="shared" ref="P120:Q120" ca="1" si="204">SUM(P118:P119)</f>
        <v>0</v>
      </c>
      <c r="Q120" s="21">
        <f t="shared" ca="1" si="204"/>
        <v>187769467.41999999</v>
      </c>
      <c r="R120" s="21">
        <f t="shared" ca="1" si="109"/>
        <v>187769467.41999999</v>
      </c>
      <c r="S120" s="21">
        <f ca="1">SUM(S118:S119)</f>
        <v>0</v>
      </c>
      <c r="T120" s="21">
        <f t="shared" ref="T120:U120" ca="1" si="205">SUM(T118:T119)</f>
        <v>2021566.28</v>
      </c>
      <c r="U120" s="21">
        <f t="shared" ca="1" si="205"/>
        <v>0</v>
      </c>
      <c r="V120" s="21">
        <f t="shared" ca="1" si="110"/>
        <v>2021566.28</v>
      </c>
      <c r="X120" s="22">
        <f t="shared" ca="1" si="111"/>
        <v>0</v>
      </c>
      <c r="Y120" s="22">
        <f t="shared" ca="1" si="111"/>
        <v>0</v>
      </c>
      <c r="Z120" s="22">
        <f t="shared" ca="1" si="111"/>
        <v>1</v>
      </c>
      <c r="AA120" s="22">
        <f t="shared" ca="1" si="112"/>
        <v>0</v>
      </c>
      <c r="AB120" s="22">
        <f t="shared" ca="1" si="112"/>
        <v>0</v>
      </c>
      <c r="AC120" s="22">
        <f t="shared" ca="1" si="112"/>
        <v>1</v>
      </c>
      <c r="AD120" s="22">
        <f t="shared" ca="1" si="113"/>
        <v>0</v>
      </c>
      <c r="AE120" s="22">
        <f t="shared" ca="1" si="113"/>
        <v>0</v>
      </c>
      <c r="AF120" s="22">
        <f t="shared" ca="1" si="113"/>
        <v>1</v>
      </c>
      <c r="AG120" s="22">
        <f t="shared" ca="1" si="114"/>
        <v>0</v>
      </c>
      <c r="AH120" s="22">
        <f t="shared" ca="1" si="114"/>
        <v>0</v>
      </c>
      <c r="AI120" s="22">
        <f t="shared" ca="1" si="114"/>
        <v>1</v>
      </c>
      <c r="AJ120" s="22">
        <f t="shared" ca="1" si="115"/>
        <v>0</v>
      </c>
      <c r="AK120" s="22">
        <f t="shared" ca="1" si="115"/>
        <v>1</v>
      </c>
      <c r="AL120" s="22">
        <f t="shared" ca="1" si="115"/>
        <v>0</v>
      </c>
    </row>
    <row r="121" spans="1:38" ht="12.75" customHeight="1" x14ac:dyDescent="0.3">
      <c r="A121" s="10" t="s">
        <v>127</v>
      </c>
      <c r="B121" s="11">
        <v>790</v>
      </c>
      <c r="C121" s="12">
        <f t="shared" ref="C121:C129" ca="1" si="206">IFERROR(INDIRECT("'"&amp;$C$5&amp;"'!"&amp;ADDRESS(MATCH(IF($C$4="Tüm Şirketler",9003,IF($C$4="Hayatdışı Sigorta Şirketleri",9000,9001)),INDIRECT("'"&amp;$C$5&amp;"'!$B$1:$B$1095"),0),MATCH($B121,INDIRECT("'"&amp;$C$5&amp;"'!5:5"),0))),0)</f>
        <v>0</v>
      </c>
      <c r="D121" s="12">
        <f t="shared" ref="D121:D129" ca="1" si="207">IFERROR(INDIRECT("'"&amp;$C$5&amp;"'!"&amp;ADDRESS(MATCH(IF($C$4="Tüm Şirketler",9003,IF($C$4="Hayatdışı Sigorta Şirketleri",9000,9001)),INDIRECT("'"&amp;$C$5&amp;"'!$B$1:$B$1095"),0),MATCH($B121,INDIRECT("'"&amp;$C$5&amp;"'!5:5"),0)+1)),0)</f>
        <v>0</v>
      </c>
      <c r="E121" s="12">
        <f t="shared" ref="E121:E129" ca="1" si="208">IFERROR(INDIRECT("'"&amp;$C$5&amp;"'!"&amp;ADDRESS(MATCH(IF($C$4="Tüm Şirketler",9003,IF($C$4="Hayatdışı Sigorta Şirketleri",9000,9001)),INDIRECT("'"&amp;$C$5&amp;"'!$B$1:$B$1095"),0),MATCH($B121,INDIRECT("'"&amp;$C$5&amp;"'!5:5"),0)+2)),0)</f>
        <v>16648851.399999999</v>
      </c>
      <c r="F121" s="13">
        <f t="shared" ca="1" si="106"/>
        <v>16648851.399999999</v>
      </c>
      <c r="G121" s="12">
        <f t="shared" ref="G121:G129" ca="1" si="209">IFERROR(INDIRECT("'"&amp;$G$5&amp;"'!"&amp;ADDRESS(MATCH(IF($C$4="Tüm Şirketler",9003,IF($C$4="Hayatdışı Sigorta Şirketleri",9000,9001)),INDIRECT("'"&amp;$G$5&amp;"'!$B$1:$B$1095"),0),MATCH($B121,INDIRECT("'"&amp;$G$5&amp;"'!5:5"),0))),0)</f>
        <v>0</v>
      </c>
      <c r="H121" s="12">
        <f t="shared" ref="H121:H129" ca="1" si="210">IFERROR(INDIRECT("'"&amp;$G$5&amp;"'!"&amp;ADDRESS(MATCH(IF($C$4="Tüm Şirketler",9003,IF($C$4="Hayatdışı Sigorta Şirketleri",9000,9001)),INDIRECT("'"&amp;$G$5&amp;"'!$B$1:$B$1095"),0),MATCH($B121,INDIRECT("'"&amp;$G$5&amp;"'!5:5"),0)+1)),0)</f>
        <v>0</v>
      </c>
      <c r="I121" s="12">
        <f t="shared" ref="I121:I129" ca="1" si="211">IFERROR(INDIRECT("'"&amp;$G$5&amp;"'!"&amp;ADDRESS(MATCH(IF($C$4="Tüm Şirketler",9003,IF($C$4="Hayatdışı Sigorta Şirketleri",9000,9001)),INDIRECT("'"&amp;$G$5&amp;"'!$B$1:$B$1095"),0),MATCH($B121,INDIRECT("'"&amp;$G$5&amp;"'!5:5"),0)+2)),0)</f>
        <v>8323786.7099999925</v>
      </c>
      <c r="J121" s="13">
        <f t="shared" ca="1" si="107"/>
        <v>8323786.7099999925</v>
      </c>
      <c r="K121" s="12">
        <f t="shared" ref="K121:K129" ca="1" si="212">IFERROR(INDIRECT("'"&amp;$K$5&amp;"'!"&amp;ADDRESS(MATCH(IF($C$4="Tüm Şirketler",9003,IF($C$4="Hayatdışı Sigorta Şirketleri",9000,9001)),INDIRECT("'"&amp;$K$5&amp;"'!$B$1:$B$1095"),0),MATCH($B121,INDIRECT("'"&amp;$K$5&amp;"'!5:5"),0))),0)</f>
        <v>0</v>
      </c>
      <c r="L121" s="12">
        <f t="shared" ref="L121:L129" ca="1" si="213">IFERROR(INDIRECT("'"&amp;$K$5&amp;"'!"&amp;ADDRESS(MATCH(IF($C$4="Tüm Şirketler",9003,IF($C$4="Hayatdışı Sigorta Şirketleri",9000,9001)),INDIRECT("'"&amp;$K$5&amp;"'!$B$1:$B$1095"),0),MATCH($B121,INDIRECT("'"&amp;$K$5&amp;"'!5:5"),0)+1)),0)</f>
        <v>0</v>
      </c>
      <c r="M121" s="12">
        <f t="shared" ref="M121:M129" ca="1" si="214">IFERROR(INDIRECT("'"&amp;$K$5&amp;"'!"&amp;ADDRESS(MATCH(IF($C$4="Tüm Şirketler",9003,IF($C$4="Hayatdışı Sigorta Şirketleri",9000,9001)),INDIRECT("'"&amp;$K$5&amp;"'!$B$1:$B$1095"),0),MATCH($B121,INDIRECT("'"&amp;$K$5&amp;"'!5:5"),0)+2)),0)</f>
        <v>16415479.709999995</v>
      </c>
      <c r="N121" s="13">
        <f t="shared" ca="1" si="108"/>
        <v>16415479.709999995</v>
      </c>
      <c r="O121" s="12">
        <f t="shared" ref="O121:O129" ca="1" si="215">IFERROR(INDIRECT("'"&amp;$O$5&amp;"'!"&amp;ADDRESS(MATCH(IF($C$4="Tüm Şirketler",9003,IF($C$4="Hayatdışı Sigorta Şirketleri",9000,9001)),INDIRECT("'"&amp;$O$5&amp;"'!$B$1:$B$1095"),0),MATCH($B121,INDIRECT("'"&amp;$O$5&amp;"'!5:5"),0))),0)</f>
        <v>0</v>
      </c>
      <c r="P121" s="12">
        <f t="shared" ref="P121:P129" ca="1" si="216">IFERROR(INDIRECT("'"&amp;$O$5&amp;"'!"&amp;ADDRESS(MATCH(IF($C$4="Tüm Şirketler",9003,IF($C$4="Hayatdışı Sigorta Şirketleri",9000,9001)),INDIRECT("'"&amp;$O$5&amp;"'!$B$1:$B$1095"),0),MATCH($B121,INDIRECT("'"&amp;$O$5&amp;"'!5:5"),0)+1)),0)</f>
        <v>0</v>
      </c>
      <c r="Q121" s="12">
        <f t="shared" ref="Q121:Q129" ca="1" si="217">IFERROR(INDIRECT("'"&amp;$O$5&amp;"'!"&amp;ADDRESS(MATCH(IF($C$4="Tüm Şirketler",9003,IF($C$4="Hayatdışı Sigorta Şirketleri",9000,9001)),INDIRECT("'"&amp;$O$5&amp;"'!$B$1:$B$1095"),0),MATCH($B121,INDIRECT("'"&amp;$O$5&amp;"'!5:5"),0)+2)),0)</f>
        <v>1113615.29</v>
      </c>
      <c r="R121" s="13">
        <f t="shared" ca="1" si="109"/>
        <v>1113615.29</v>
      </c>
      <c r="S121" s="12">
        <f t="shared" ref="S121:S129" ca="1" si="218">IFERROR(INDIRECT("'"&amp;$S$5&amp;"'!"&amp;ADDRESS(MATCH(IF($C$4="Tüm Şirketler",9003,IF($C$4="Hayatdışı Sigorta Şirketleri",9000,9001)),INDIRECT("'"&amp;$S$5&amp;"'!$B$1:$B$1095"),0),MATCH($B121,INDIRECT("'"&amp;$S$5&amp;"'!5:5"),0))),0)</f>
        <v>0</v>
      </c>
      <c r="T121" s="12">
        <f t="shared" ref="T121:T129" ca="1" si="219">IFERROR(INDIRECT("'"&amp;$S$5&amp;"'!"&amp;ADDRESS(MATCH(IF($C$4="Tüm Şirketler",9003,IF($C$4="Hayatdışı Sigorta Şirketleri",9000,9001)),INDIRECT("'"&amp;$S$5&amp;"'!$B$1:$B$1095"),0),MATCH($B121,INDIRECT("'"&amp;$S$5&amp;"'!5:5"),0)+1)),0)</f>
        <v>0</v>
      </c>
      <c r="U121" s="12">
        <f t="shared" ref="U121:U129" ca="1" si="220">IFERROR(INDIRECT("'"&amp;$S$5&amp;"'!"&amp;ADDRESS(MATCH(IF($C$4="Tüm Şirketler",9003,IF($C$4="Hayatdışı Sigorta Şirketleri",9000,9001)),INDIRECT("'"&amp;$S$5&amp;"'!$B$1:$B$1095"),0),MATCH($B121,INDIRECT("'"&amp;$S$5&amp;"'!5:5"),0)+2)),0)</f>
        <v>0</v>
      </c>
      <c r="V121" s="13">
        <f t="shared" ca="1" si="110"/>
        <v>0</v>
      </c>
      <c r="X121" s="14">
        <f t="shared" ca="1" si="111"/>
        <v>0</v>
      </c>
      <c r="Y121" s="14">
        <f t="shared" ca="1" si="111"/>
        <v>0</v>
      </c>
      <c r="Z121" s="14">
        <f t="shared" ca="1" si="111"/>
        <v>1</v>
      </c>
      <c r="AA121" s="14">
        <f t="shared" ca="1" si="112"/>
        <v>0</v>
      </c>
      <c r="AB121" s="14">
        <f t="shared" ca="1" si="112"/>
        <v>0</v>
      </c>
      <c r="AC121" s="14">
        <f t="shared" ca="1" si="112"/>
        <v>1</v>
      </c>
      <c r="AD121" s="14">
        <f t="shared" ca="1" si="113"/>
        <v>0</v>
      </c>
      <c r="AE121" s="14">
        <f t="shared" ca="1" si="113"/>
        <v>0</v>
      </c>
      <c r="AF121" s="14">
        <f t="shared" ca="1" si="113"/>
        <v>1</v>
      </c>
      <c r="AG121" s="14">
        <f t="shared" ca="1" si="114"/>
        <v>0</v>
      </c>
      <c r="AH121" s="14">
        <f t="shared" ca="1" si="114"/>
        <v>0</v>
      </c>
      <c r="AI121" s="14">
        <f t="shared" ca="1" si="114"/>
        <v>1</v>
      </c>
      <c r="AJ121" s="14">
        <f t="shared" ca="1" si="115"/>
        <v>0</v>
      </c>
      <c r="AK121" s="14">
        <f t="shared" ca="1" si="115"/>
        <v>0</v>
      </c>
      <c r="AL121" s="14">
        <f t="shared" ca="1" si="115"/>
        <v>0</v>
      </c>
    </row>
    <row r="122" spans="1:38" ht="12.75" customHeight="1" x14ac:dyDescent="0.3">
      <c r="A122" s="39" t="s">
        <v>128</v>
      </c>
      <c r="B122" s="24">
        <v>791</v>
      </c>
      <c r="C122" s="25">
        <f t="shared" ca="1" si="206"/>
        <v>733808014.00558269</v>
      </c>
      <c r="D122" s="25">
        <f t="shared" ca="1" si="207"/>
        <v>8303.7800000000007</v>
      </c>
      <c r="E122" s="25">
        <f t="shared" ca="1" si="208"/>
        <v>13910601378.328938</v>
      </c>
      <c r="F122" s="26">
        <f t="shared" ca="1" si="106"/>
        <v>14644417696.114521</v>
      </c>
      <c r="G122" s="25">
        <f t="shared" ca="1" si="209"/>
        <v>27799516.850000001</v>
      </c>
      <c r="H122" s="25">
        <f t="shared" ca="1" si="210"/>
        <v>7615162.8400093941</v>
      </c>
      <c r="I122" s="25">
        <f t="shared" ca="1" si="211"/>
        <v>14967765058.797092</v>
      </c>
      <c r="J122" s="26">
        <f t="shared" ca="1" si="107"/>
        <v>15003179738.487103</v>
      </c>
      <c r="K122" s="25">
        <f t="shared" ca="1" si="212"/>
        <v>4625678659.6900024</v>
      </c>
      <c r="L122" s="25">
        <f t="shared" ca="1" si="213"/>
        <v>30684068618.849998</v>
      </c>
      <c r="M122" s="25">
        <f t="shared" ca="1" si="214"/>
        <v>48099854214.634804</v>
      </c>
      <c r="N122" s="26">
        <f t="shared" ca="1" si="108"/>
        <v>83409601493.174805</v>
      </c>
      <c r="O122" s="25">
        <f t="shared" ca="1" si="215"/>
        <v>284836</v>
      </c>
      <c r="P122" s="25">
        <f t="shared" ca="1" si="216"/>
        <v>3119149.3500000006</v>
      </c>
      <c r="Q122" s="25">
        <f t="shared" ca="1" si="217"/>
        <v>896648601.43579972</v>
      </c>
      <c r="R122" s="26">
        <f t="shared" ca="1" si="109"/>
        <v>900052586.78579974</v>
      </c>
      <c r="S122" s="25">
        <f t="shared" ca="1" si="218"/>
        <v>13197.700000762939</v>
      </c>
      <c r="T122" s="25">
        <f t="shared" ca="1" si="219"/>
        <v>0</v>
      </c>
      <c r="U122" s="25">
        <f t="shared" ca="1" si="220"/>
        <v>807953814.57990158</v>
      </c>
      <c r="V122" s="26">
        <f t="shared" ca="1" si="110"/>
        <v>807967012.27990234</v>
      </c>
      <c r="X122" s="27">
        <f t="shared" ca="1" si="111"/>
        <v>5.0108377760918262E-2</v>
      </c>
      <c r="Y122" s="27">
        <f t="shared" ca="1" si="111"/>
        <v>5.6702698409122628E-7</v>
      </c>
      <c r="Z122" s="27">
        <f t="shared" ca="1" si="111"/>
        <v>0.9498910552120976</v>
      </c>
      <c r="AA122" s="27">
        <f t="shared" ca="1" si="112"/>
        <v>1.8529083390694126E-3</v>
      </c>
      <c r="AB122" s="27">
        <f t="shared" ca="1" si="112"/>
        <v>5.075699266919064E-4</v>
      </c>
      <c r="AC122" s="27">
        <f t="shared" ca="1" si="112"/>
        <v>0.99763952173423864</v>
      </c>
      <c r="AD122" s="27">
        <f t="shared" ca="1" si="113"/>
        <v>5.5457388320797933E-2</v>
      </c>
      <c r="AE122" s="27">
        <f t="shared" ca="1" si="113"/>
        <v>0.36787214025187254</v>
      </c>
      <c r="AF122" s="27">
        <f t="shared" ca="1" si="113"/>
        <v>0.57667047142732952</v>
      </c>
      <c r="AG122" s="27">
        <f t="shared" ca="1" si="114"/>
        <v>3.1646595341410546E-4</v>
      </c>
      <c r="AH122" s="27">
        <f t="shared" ca="1" si="114"/>
        <v>3.465519010549009E-3</v>
      </c>
      <c r="AI122" s="27">
        <f t="shared" ca="1" si="114"/>
        <v>0.99621801503603691</v>
      </c>
      <c r="AJ122" s="27">
        <f t="shared" ca="1" si="115"/>
        <v>1.6334454006385705E-5</v>
      </c>
      <c r="AK122" s="27">
        <f t="shared" ca="1" si="115"/>
        <v>0</v>
      </c>
      <c r="AL122" s="27">
        <f t="shared" ca="1" si="115"/>
        <v>0.99998366554599361</v>
      </c>
    </row>
    <row r="123" spans="1:38" ht="12.75" customHeight="1" x14ac:dyDescent="0.3">
      <c r="A123" s="39" t="s">
        <v>129</v>
      </c>
      <c r="B123" s="24">
        <v>792</v>
      </c>
      <c r="C123" s="25">
        <f t="shared" ca="1" si="206"/>
        <v>0</v>
      </c>
      <c r="D123" s="25">
        <f t="shared" ca="1" si="207"/>
        <v>0</v>
      </c>
      <c r="E123" s="25">
        <f t="shared" ca="1" si="208"/>
        <v>0</v>
      </c>
      <c r="F123" s="26">
        <f t="shared" ca="1" si="106"/>
        <v>0</v>
      </c>
      <c r="G123" s="25">
        <f t="shared" ca="1" si="209"/>
        <v>0</v>
      </c>
      <c r="H123" s="25">
        <f t="shared" ca="1" si="210"/>
        <v>0</v>
      </c>
      <c r="I123" s="25">
        <f t="shared" ca="1" si="211"/>
        <v>0</v>
      </c>
      <c r="J123" s="26">
        <f t="shared" ca="1" si="107"/>
        <v>0</v>
      </c>
      <c r="K123" s="25">
        <f t="shared" ca="1" si="212"/>
        <v>0</v>
      </c>
      <c r="L123" s="25">
        <f t="shared" ca="1" si="213"/>
        <v>0</v>
      </c>
      <c r="M123" s="25">
        <f t="shared" ca="1" si="214"/>
        <v>0</v>
      </c>
      <c r="N123" s="26">
        <f t="shared" ca="1" si="108"/>
        <v>0</v>
      </c>
      <c r="O123" s="25">
        <f t="shared" ca="1" si="215"/>
        <v>0</v>
      </c>
      <c r="P123" s="25">
        <f t="shared" ca="1" si="216"/>
        <v>0</v>
      </c>
      <c r="Q123" s="25">
        <f t="shared" ca="1" si="217"/>
        <v>0</v>
      </c>
      <c r="R123" s="26">
        <f t="shared" ca="1" si="109"/>
        <v>0</v>
      </c>
      <c r="S123" s="25">
        <f t="shared" ca="1" si="218"/>
        <v>0</v>
      </c>
      <c r="T123" s="25">
        <f t="shared" ca="1" si="219"/>
        <v>0</v>
      </c>
      <c r="U123" s="25">
        <f t="shared" ca="1" si="220"/>
        <v>0</v>
      </c>
      <c r="V123" s="26">
        <f t="shared" ca="1" si="110"/>
        <v>0</v>
      </c>
      <c r="X123" s="27">
        <f t="shared" ca="1" si="111"/>
        <v>0</v>
      </c>
      <c r="Y123" s="27">
        <f t="shared" ca="1" si="111"/>
        <v>0</v>
      </c>
      <c r="Z123" s="27">
        <f t="shared" ca="1" si="111"/>
        <v>0</v>
      </c>
      <c r="AA123" s="27">
        <f t="shared" ca="1" si="112"/>
        <v>0</v>
      </c>
      <c r="AB123" s="27">
        <f t="shared" ca="1" si="112"/>
        <v>0</v>
      </c>
      <c r="AC123" s="27">
        <f t="shared" ca="1" si="112"/>
        <v>0</v>
      </c>
      <c r="AD123" s="27">
        <f t="shared" ca="1" si="113"/>
        <v>0</v>
      </c>
      <c r="AE123" s="27">
        <f t="shared" ca="1" si="113"/>
        <v>0</v>
      </c>
      <c r="AF123" s="27">
        <f t="shared" ca="1" si="113"/>
        <v>0</v>
      </c>
      <c r="AG123" s="27">
        <f t="shared" ca="1" si="114"/>
        <v>0</v>
      </c>
      <c r="AH123" s="27">
        <f t="shared" ca="1" si="114"/>
        <v>0</v>
      </c>
      <c r="AI123" s="27">
        <f t="shared" ca="1" si="114"/>
        <v>0</v>
      </c>
      <c r="AJ123" s="27">
        <f t="shared" ca="1" si="115"/>
        <v>0</v>
      </c>
      <c r="AK123" s="27">
        <f t="shared" ca="1" si="115"/>
        <v>0</v>
      </c>
      <c r="AL123" s="27">
        <f t="shared" ca="1" si="115"/>
        <v>0</v>
      </c>
    </row>
    <row r="124" spans="1:38" ht="12.75" customHeight="1" x14ac:dyDescent="0.3">
      <c r="A124" s="39" t="s">
        <v>130</v>
      </c>
      <c r="B124" s="24">
        <v>793</v>
      </c>
      <c r="C124" s="25">
        <f t="shared" ca="1" si="206"/>
        <v>0</v>
      </c>
      <c r="D124" s="25">
        <f t="shared" ca="1" si="207"/>
        <v>0</v>
      </c>
      <c r="E124" s="25">
        <f t="shared" ca="1" si="208"/>
        <v>0</v>
      </c>
      <c r="F124" s="26">
        <f t="shared" ca="1" si="106"/>
        <v>0</v>
      </c>
      <c r="G124" s="25">
        <f t="shared" ca="1" si="209"/>
        <v>0</v>
      </c>
      <c r="H124" s="25">
        <f t="shared" ca="1" si="210"/>
        <v>0</v>
      </c>
      <c r="I124" s="25">
        <f t="shared" ca="1" si="211"/>
        <v>0</v>
      </c>
      <c r="J124" s="26">
        <f t="shared" ca="1" si="107"/>
        <v>0</v>
      </c>
      <c r="K124" s="25">
        <f t="shared" ca="1" si="212"/>
        <v>0</v>
      </c>
      <c r="L124" s="25">
        <f t="shared" ca="1" si="213"/>
        <v>0</v>
      </c>
      <c r="M124" s="25">
        <f t="shared" ca="1" si="214"/>
        <v>0</v>
      </c>
      <c r="N124" s="26">
        <f t="shared" ca="1" si="108"/>
        <v>0</v>
      </c>
      <c r="O124" s="25">
        <f t="shared" ca="1" si="215"/>
        <v>0</v>
      </c>
      <c r="P124" s="25">
        <f t="shared" ca="1" si="216"/>
        <v>0</v>
      </c>
      <c r="Q124" s="25">
        <f t="shared" ca="1" si="217"/>
        <v>0</v>
      </c>
      <c r="R124" s="26">
        <f t="shared" ca="1" si="109"/>
        <v>0</v>
      </c>
      <c r="S124" s="25">
        <f t="shared" ca="1" si="218"/>
        <v>0</v>
      </c>
      <c r="T124" s="25">
        <f t="shared" ca="1" si="219"/>
        <v>0</v>
      </c>
      <c r="U124" s="25">
        <f t="shared" ca="1" si="220"/>
        <v>0</v>
      </c>
      <c r="V124" s="26">
        <f t="shared" ca="1" si="110"/>
        <v>0</v>
      </c>
      <c r="X124" s="27">
        <f t="shared" ca="1" si="111"/>
        <v>0</v>
      </c>
      <c r="Y124" s="27">
        <f t="shared" ca="1" si="111"/>
        <v>0</v>
      </c>
      <c r="Z124" s="27">
        <f t="shared" ca="1" si="111"/>
        <v>0</v>
      </c>
      <c r="AA124" s="27">
        <f t="shared" ca="1" si="112"/>
        <v>0</v>
      </c>
      <c r="AB124" s="27">
        <f t="shared" ca="1" si="112"/>
        <v>0</v>
      </c>
      <c r="AC124" s="27">
        <f t="shared" ca="1" si="112"/>
        <v>0</v>
      </c>
      <c r="AD124" s="27">
        <f t="shared" ca="1" si="113"/>
        <v>0</v>
      </c>
      <c r="AE124" s="27">
        <f t="shared" ca="1" si="113"/>
        <v>0</v>
      </c>
      <c r="AF124" s="27">
        <f t="shared" ca="1" si="113"/>
        <v>0</v>
      </c>
      <c r="AG124" s="27">
        <f t="shared" ca="1" si="114"/>
        <v>0</v>
      </c>
      <c r="AH124" s="27">
        <f t="shared" ca="1" si="114"/>
        <v>0</v>
      </c>
      <c r="AI124" s="27">
        <f t="shared" ca="1" si="114"/>
        <v>0</v>
      </c>
      <c r="AJ124" s="27">
        <f t="shared" ca="1" si="115"/>
        <v>0</v>
      </c>
      <c r="AK124" s="27">
        <f t="shared" ca="1" si="115"/>
        <v>0</v>
      </c>
      <c r="AL124" s="27">
        <f t="shared" ca="1" si="115"/>
        <v>0</v>
      </c>
    </row>
    <row r="125" spans="1:38" ht="12.75" customHeight="1" x14ac:dyDescent="0.3">
      <c r="A125" s="39" t="s">
        <v>131</v>
      </c>
      <c r="B125" s="24">
        <v>794</v>
      </c>
      <c r="C125" s="25">
        <f t="shared" ca="1" si="206"/>
        <v>0</v>
      </c>
      <c r="D125" s="25">
        <f t="shared" ca="1" si="207"/>
        <v>0</v>
      </c>
      <c r="E125" s="25">
        <f t="shared" ca="1" si="208"/>
        <v>0</v>
      </c>
      <c r="F125" s="26">
        <f t="shared" ca="1" si="106"/>
        <v>0</v>
      </c>
      <c r="G125" s="25">
        <f t="shared" ca="1" si="209"/>
        <v>0</v>
      </c>
      <c r="H125" s="25">
        <f t="shared" ca="1" si="210"/>
        <v>0</v>
      </c>
      <c r="I125" s="25">
        <f t="shared" ca="1" si="211"/>
        <v>0</v>
      </c>
      <c r="J125" s="26">
        <f t="shared" ca="1" si="107"/>
        <v>0</v>
      </c>
      <c r="K125" s="25">
        <f t="shared" ca="1" si="212"/>
        <v>0</v>
      </c>
      <c r="L125" s="25">
        <f t="shared" ca="1" si="213"/>
        <v>0</v>
      </c>
      <c r="M125" s="25">
        <f t="shared" ca="1" si="214"/>
        <v>0</v>
      </c>
      <c r="N125" s="26">
        <f t="shared" ca="1" si="108"/>
        <v>0</v>
      </c>
      <c r="O125" s="25">
        <f t="shared" ca="1" si="215"/>
        <v>0</v>
      </c>
      <c r="P125" s="25">
        <f t="shared" ca="1" si="216"/>
        <v>0</v>
      </c>
      <c r="Q125" s="25">
        <f t="shared" ca="1" si="217"/>
        <v>0</v>
      </c>
      <c r="R125" s="26">
        <f t="shared" ca="1" si="109"/>
        <v>0</v>
      </c>
      <c r="S125" s="25">
        <f t="shared" ca="1" si="218"/>
        <v>0</v>
      </c>
      <c r="T125" s="25">
        <f t="shared" ca="1" si="219"/>
        <v>0</v>
      </c>
      <c r="U125" s="25">
        <f t="shared" ca="1" si="220"/>
        <v>0</v>
      </c>
      <c r="V125" s="26">
        <f t="shared" ca="1" si="110"/>
        <v>0</v>
      </c>
      <c r="X125" s="27">
        <f t="shared" ca="1" si="111"/>
        <v>0</v>
      </c>
      <c r="Y125" s="27">
        <f t="shared" ca="1" si="111"/>
        <v>0</v>
      </c>
      <c r="Z125" s="27">
        <f t="shared" ca="1" si="111"/>
        <v>0</v>
      </c>
      <c r="AA125" s="27">
        <f t="shared" ca="1" si="112"/>
        <v>0</v>
      </c>
      <c r="AB125" s="27">
        <f t="shared" ca="1" si="112"/>
        <v>0</v>
      </c>
      <c r="AC125" s="27">
        <f t="shared" ca="1" si="112"/>
        <v>0</v>
      </c>
      <c r="AD125" s="27">
        <f t="shared" ca="1" si="113"/>
        <v>0</v>
      </c>
      <c r="AE125" s="27">
        <f t="shared" ca="1" si="113"/>
        <v>0</v>
      </c>
      <c r="AF125" s="27">
        <f t="shared" ca="1" si="113"/>
        <v>0</v>
      </c>
      <c r="AG125" s="27">
        <f t="shared" ca="1" si="114"/>
        <v>0</v>
      </c>
      <c r="AH125" s="27">
        <f t="shared" ca="1" si="114"/>
        <v>0</v>
      </c>
      <c r="AI125" s="27">
        <f t="shared" ca="1" si="114"/>
        <v>0</v>
      </c>
      <c r="AJ125" s="27">
        <f t="shared" ca="1" si="115"/>
        <v>0</v>
      </c>
      <c r="AK125" s="27">
        <f t="shared" ca="1" si="115"/>
        <v>0</v>
      </c>
      <c r="AL125" s="27">
        <f t="shared" ca="1" si="115"/>
        <v>0</v>
      </c>
    </row>
    <row r="126" spans="1:38" ht="12.75" customHeight="1" x14ac:dyDescent="0.3">
      <c r="A126" s="39" t="s">
        <v>132</v>
      </c>
      <c r="B126" s="24">
        <v>795</v>
      </c>
      <c r="C126" s="25">
        <f t="shared" ca="1" si="206"/>
        <v>0</v>
      </c>
      <c r="D126" s="25">
        <f t="shared" ca="1" si="207"/>
        <v>0</v>
      </c>
      <c r="E126" s="25">
        <f t="shared" ca="1" si="208"/>
        <v>0</v>
      </c>
      <c r="F126" s="26">
        <f t="shared" ca="1" si="106"/>
        <v>0</v>
      </c>
      <c r="G126" s="25">
        <f t="shared" ca="1" si="209"/>
        <v>0</v>
      </c>
      <c r="H126" s="25">
        <f t="shared" ca="1" si="210"/>
        <v>0</v>
      </c>
      <c r="I126" s="25">
        <f t="shared" ca="1" si="211"/>
        <v>0</v>
      </c>
      <c r="J126" s="26">
        <f t="shared" ca="1" si="107"/>
        <v>0</v>
      </c>
      <c r="K126" s="25">
        <f t="shared" ca="1" si="212"/>
        <v>0</v>
      </c>
      <c r="L126" s="25">
        <f t="shared" ca="1" si="213"/>
        <v>0</v>
      </c>
      <c r="M126" s="25">
        <f t="shared" ca="1" si="214"/>
        <v>0</v>
      </c>
      <c r="N126" s="26">
        <f t="shared" ca="1" si="108"/>
        <v>0</v>
      </c>
      <c r="O126" s="25">
        <f t="shared" ca="1" si="215"/>
        <v>0</v>
      </c>
      <c r="P126" s="25">
        <f t="shared" ca="1" si="216"/>
        <v>0</v>
      </c>
      <c r="Q126" s="25">
        <f t="shared" ca="1" si="217"/>
        <v>0</v>
      </c>
      <c r="R126" s="26">
        <f t="shared" ca="1" si="109"/>
        <v>0</v>
      </c>
      <c r="S126" s="25">
        <f t="shared" ca="1" si="218"/>
        <v>0</v>
      </c>
      <c r="T126" s="25">
        <f t="shared" ca="1" si="219"/>
        <v>0</v>
      </c>
      <c r="U126" s="25">
        <f t="shared" ca="1" si="220"/>
        <v>0</v>
      </c>
      <c r="V126" s="26">
        <f t="shared" ca="1" si="110"/>
        <v>0</v>
      </c>
      <c r="X126" s="27">
        <f t="shared" ca="1" si="111"/>
        <v>0</v>
      </c>
      <c r="Y126" s="27">
        <f t="shared" ca="1" si="111"/>
        <v>0</v>
      </c>
      <c r="Z126" s="27">
        <f t="shared" ca="1" si="111"/>
        <v>0</v>
      </c>
      <c r="AA126" s="27">
        <f t="shared" ca="1" si="112"/>
        <v>0</v>
      </c>
      <c r="AB126" s="27">
        <f t="shared" ca="1" si="112"/>
        <v>0</v>
      </c>
      <c r="AC126" s="27">
        <f t="shared" ca="1" si="112"/>
        <v>0</v>
      </c>
      <c r="AD126" s="27">
        <f t="shared" ca="1" si="113"/>
        <v>0</v>
      </c>
      <c r="AE126" s="27">
        <f t="shared" ca="1" si="113"/>
        <v>0</v>
      </c>
      <c r="AF126" s="27">
        <f t="shared" ca="1" si="113"/>
        <v>0</v>
      </c>
      <c r="AG126" s="27">
        <f t="shared" ca="1" si="114"/>
        <v>0</v>
      </c>
      <c r="AH126" s="27">
        <f t="shared" ca="1" si="114"/>
        <v>0</v>
      </c>
      <c r="AI126" s="27">
        <f t="shared" ca="1" si="114"/>
        <v>0</v>
      </c>
      <c r="AJ126" s="27">
        <f t="shared" ca="1" si="115"/>
        <v>0</v>
      </c>
      <c r="AK126" s="27">
        <f t="shared" ca="1" si="115"/>
        <v>0</v>
      </c>
      <c r="AL126" s="27">
        <f t="shared" ca="1" si="115"/>
        <v>0</v>
      </c>
    </row>
    <row r="127" spans="1:38" ht="12.75" customHeight="1" x14ac:dyDescent="0.3">
      <c r="A127" s="39" t="s">
        <v>21</v>
      </c>
      <c r="B127" s="24">
        <v>796</v>
      </c>
      <c r="C127" s="25">
        <f t="shared" ca="1" si="206"/>
        <v>0</v>
      </c>
      <c r="D127" s="25">
        <f t="shared" ca="1" si="207"/>
        <v>0</v>
      </c>
      <c r="E127" s="25">
        <f t="shared" ca="1" si="208"/>
        <v>0</v>
      </c>
      <c r="F127" s="26">
        <f t="shared" ca="1" si="106"/>
        <v>0</v>
      </c>
      <c r="G127" s="25">
        <f t="shared" ca="1" si="209"/>
        <v>0</v>
      </c>
      <c r="H127" s="25">
        <f t="shared" ca="1" si="210"/>
        <v>0</v>
      </c>
      <c r="I127" s="25">
        <f t="shared" ca="1" si="211"/>
        <v>0</v>
      </c>
      <c r="J127" s="26">
        <f t="shared" ca="1" si="107"/>
        <v>0</v>
      </c>
      <c r="K127" s="25">
        <f t="shared" ca="1" si="212"/>
        <v>0</v>
      </c>
      <c r="L127" s="25">
        <f t="shared" ca="1" si="213"/>
        <v>0</v>
      </c>
      <c r="M127" s="25">
        <f t="shared" ca="1" si="214"/>
        <v>0</v>
      </c>
      <c r="N127" s="26">
        <f t="shared" ca="1" si="108"/>
        <v>0</v>
      </c>
      <c r="O127" s="25">
        <f t="shared" ca="1" si="215"/>
        <v>0</v>
      </c>
      <c r="P127" s="25">
        <f t="shared" ca="1" si="216"/>
        <v>0</v>
      </c>
      <c r="Q127" s="25">
        <f t="shared" ca="1" si="217"/>
        <v>0</v>
      </c>
      <c r="R127" s="26">
        <f t="shared" ca="1" si="109"/>
        <v>0</v>
      </c>
      <c r="S127" s="25">
        <f t="shared" ca="1" si="218"/>
        <v>0</v>
      </c>
      <c r="T127" s="25">
        <f t="shared" ca="1" si="219"/>
        <v>0</v>
      </c>
      <c r="U127" s="25">
        <f t="shared" ca="1" si="220"/>
        <v>0</v>
      </c>
      <c r="V127" s="26">
        <f t="shared" ca="1" si="110"/>
        <v>0</v>
      </c>
      <c r="X127" s="27">
        <f t="shared" ca="1" si="111"/>
        <v>0</v>
      </c>
      <c r="Y127" s="27">
        <f t="shared" ca="1" si="111"/>
        <v>0</v>
      </c>
      <c r="Z127" s="27">
        <f t="shared" ca="1" si="111"/>
        <v>0</v>
      </c>
      <c r="AA127" s="27">
        <f t="shared" ca="1" si="112"/>
        <v>0</v>
      </c>
      <c r="AB127" s="27">
        <f t="shared" ca="1" si="112"/>
        <v>0</v>
      </c>
      <c r="AC127" s="27">
        <f t="shared" ca="1" si="112"/>
        <v>0</v>
      </c>
      <c r="AD127" s="27">
        <f t="shared" ca="1" si="113"/>
        <v>0</v>
      </c>
      <c r="AE127" s="27">
        <f t="shared" ca="1" si="113"/>
        <v>0</v>
      </c>
      <c r="AF127" s="27">
        <f t="shared" ca="1" si="113"/>
        <v>0</v>
      </c>
      <c r="AG127" s="27">
        <f t="shared" ca="1" si="114"/>
        <v>0</v>
      </c>
      <c r="AH127" s="27">
        <f t="shared" ca="1" si="114"/>
        <v>0</v>
      </c>
      <c r="AI127" s="27">
        <f t="shared" ca="1" si="114"/>
        <v>0</v>
      </c>
      <c r="AJ127" s="27">
        <f t="shared" ca="1" si="115"/>
        <v>0</v>
      </c>
      <c r="AK127" s="27">
        <f t="shared" ca="1" si="115"/>
        <v>0</v>
      </c>
      <c r="AL127" s="27">
        <f t="shared" ca="1" si="115"/>
        <v>0</v>
      </c>
    </row>
    <row r="128" spans="1:38" ht="12.75" customHeight="1" x14ac:dyDescent="0.3">
      <c r="A128" s="39" t="s">
        <v>22</v>
      </c>
      <c r="B128" s="24">
        <v>797</v>
      </c>
      <c r="C128" s="25">
        <f t="shared" ca="1" si="206"/>
        <v>0</v>
      </c>
      <c r="D128" s="25">
        <f t="shared" ca="1" si="207"/>
        <v>0</v>
      </c>
      <c r="E128" s="25">
        <f t="shared" ca="1" si="208"/>
        <v>0</v>
      </c>
      <c r="F128" s="26">
        <f t="shared" ca="1" si="106"/>
        <v>0</v>
      </c>
      <c r="G128" s="25">
        <f t="shared" ca="1" si="209"/>
        <v>0</v>
      </c>
      <c r="H128" s="25">
        <f t="shared" ca="1" si="210"/>
        <v>0</v>
      </c>
      <c r="I128" s="25">
        <f t="shared" ca="1" si="211"/>
        <v>0</v>
      </c>
      <c r="J128" s="26">
        <f t="shared" ca="1" si="107"/>
        <v>0</v>
      </c>
      <c r="K128" s="25">
        <f t="shared" ca="1" si="212"/>
        <v>0</v>
      </c>
      <c r="L128" s="25">
        <f t="shared" ca="1" si="213"/>
        <v>0</v>
      </c>
      <c r="M128" s="25">
        <f t="shared" ca="1" si="214"/>
        <v>0</v>
      </c>
      <c r="N128" s="26">
        <f t="shared" ca="1" si="108"/>
        <v>0</v>
      </c>
      <c r="O128" s="25">
        <f t="shared" ca="1" si="215"/>
        <v>0</v>
      </c>
      <c r="P128" s="25">
        <f t="shared" ca="1" si="216"/>
        <v>0</v>
      </c>
      <c r="Q128" s="25">
        <f t="shared" ca="1" si="217"/>
        <v>0</v>
      </c>
      <c r="R128" s="26">
        <f t="shared" ca="1" si="109"/>
        <v>0</v>
      </c>
      <c r="S128" s="25">
        <f t="shared" ca="1" si="218"/>
        <v>0</v>
      </c>
      <c r="T128" s="25">
        <f t="shared" ca="1" si="219"/>
        <v>0</v>
      </c>
      <c r="U128" s="25">
        <f t="shared" ca="1" si="220"/>
        <v>0</v>
      </c>
      <c r="V128" s="26">
        <f t="shared" ca="1" si="110"/>
        <v>0</v>
      </c>
      <c r="X128" s="27">
        <f t="shared" ca="1" si="111"/>
        <v>0</v>
      </c>
      <c r="Y128" s="27">
        <f t="shared" ca="1" si="111"/>
        <v>0</v>
      </c>
      <c r="Z128" s="27">
        <f t="shared" ca="1" si="111"/>
        <v>0</v>
      </c>
      <c r="AA128" s="27">
        <f t="shared" ca="1" si="112"/>
        <v>0</v>
      </c>
      <c r="AB128" s="27">
        <f t="shared" ca="1" si="112"/>
        <v>0</v>
      </c>
      <c r="AC128" s="27">
        <f t="shared" ca="1" si="112"/>
        <v>0</v>
      </c>
      <c r="AD128" s="27">
        <f t="shared" ca="1" si="113"/>
        <v>0</v>
      </c>
      <c r="AE128" s="27">
        <f t="shared" ca="1" si="113"/>
        <v>0</v>
      </c>
      <c r="AF128" s="27">
        <f t="shared" ca="1" si="113"/>
        <v>0</v>
      </c>
      <c r="AG128" s="27">
        <f t="shared" ca="1" si="114"/>
        <v>0</v>
      </c>
      <c r="AH128" s="27">
        <f t="shared" ca="1" si="114"/>
        <v>0</v>
      </c>
      <c r="AI128" s="27">
        <f t="shared" ca="1" si="114"/>
        <v>0</v>
      </c>
      <c r="AJ128" s="27">
        <f t="shared" ca="1" si="115"/>
        <v>0</v>
      </c>
      <c r="AK128" s="27">
        <f t="shared" ca="1" si="115"/>
        <v>0</v>
      </c>
      <c r="AL128" s="27">
        <f t="shared" ca="1" si="115"/>
        <v>0</v>
      </c>
    </row>
    <row r="129" spans="1:38" ht="13.8" x14ac:dyDescent="0.3">
      <c r="A129" s="39" t="s">
        <v>133</v>
      </c>
      <c r="B129" s="24">
        <v>799</v>
      </c>
      <c r="C129" s="25">
        <f t="shared" ca="1" si="206"/>
        <v>0</v>
      </c>
      <c r="D129" s="25">
        <f t="shared" ca="1" si="207"/>
        <v>0</v>
      </c>
      <c r="E129" s="25">
        <f t="shared" ca="1" si="208"/>
        <v>0</v>
      </c>
      <c r="F129" s="26">
        <f t="shared" ca="1" si="106"/>
        <v>0</v>
      </c>
      <c r="G129" s="25">
        <f t="shared" ca="1" si="209"/>
        <v>0</v>
      </c>
      <c r="H129" s="25">
        <f t="shared" ca="1" si="210"/>
        <v>0</v>
      </c>
      <c r="I129" s="25">
        <f t="shared" ca="1" si="211"/>
        <v>0</v>
      </c>
      <c r="J129" s="26">
        <f t="shared" ca="1" si="107"/>
        <v>0</v>
      </c>
      <c r="K129" s="25">
        <f t="shared" ca="1" si="212"/>
        <v>0</v>
      </c>
      <c r="L129" s="25">
        <f t="shared" ca="1" si="213"/>
        <v>0</v>
      </c>
      <c r="M129" s="25">
        <f t="shared" ca="1" si="214"/>
        <v>0</v>
      </c>
      <c r="N129" s="26">
        <f t="shared" ca="1" si="108"/>
        <v>0</v>
      </c>
      <c r="O129" s="25">
        <f t="shared" ca="1" si="215"/>
        <v>0</v>
      </c>
      <c r="P129" s="25">
        <f t="shared" ca="1" si="216"/>
        <v>0</v>
      </c>
      <c r="Q129" s="25">
        <f t="shared" ca="1" si="217"/>
        <v>0</v>
      </c>
      <c r="R129" s="26">
        <f t="shared" ca="1" si="109"/>
        <v>0</v>
      </c>
      <c r="S129" s="25">
        <f t="shared" ca="1" si="218"/>
        <v>0</v>
      </c>
      <c r="T129" s="25">
        <f t="shared" ca="1" si="219"/>
        <v>0</v>
      </c>
      <c r="U129" s="25">
        <f t="shared" ca="1" si="220"/>
        <v>0</v>
      </c>
      <c r="V129" s="26">
        <f t="shared" ca="1" si="110"/>
        <v>0</v>
      </c>
      <c r="X129" s="27">
        <f t="shared" ca="1" si="111"/>
        <v>0</v>
      </c>
      <c r="Y129" s="27">
        <f t="shared" ca="1" si="111"/>
        <v>0</v>
      </c>
      <c r="Z129" s="27">
        <f t="shared" ca="1" si="111"/>
        <v>0</v>
      </c>
      <c r="AA129" s="27">
        <f t="shared" ca="1" si="112"/>
        <v>0</v>
      </c>
      <c r="AB129" s="27">
        <f t="shared" ca="1" si="112"/>
        <v>0</v>
      </c>
      <c r="AC129" s="27">
        <f t="shared" ca="1" si="112"/>
        <v>0</v>
      </c>
      <c r="AD129" s="27">
        <f t="shared" ca="1" si="113"/>
        <v>0</v>
      </c>
      <c r="AE129" s="27">
        <f t="shared" ca="1" si="113"/>
        <v>0</v>
      </c>
      <c r="AF129" s="27">
        <f t="shared" ca="1" si="113"/>
        <v>0</v>
      </c>
      <c r="AG129" s="27">
        <f t="shared" ca="1" si="114"/>
        <v>0</v>
      </c>
      <c r="AH129" s="27">
        <f t="shared" ca="1" si="114"/>
        <v>0</v>
      </c>
      <c r="AI129" s="27">
        <f t="shared" ca="1" si="114"/>
        <v>0</v>
      </c>
      <c r="AJ129" s="27">
        <f t="shared" ca="1" si="115"/>
        <v>0</v>
      </c>
      <c r="AK129" s="27">
        <f t="shared" ca="1" si="115"/>
        <v>0</v>
      </c>
      <c r="AL129" s="27">
        <f t="shared" ca="1" si="115"/>
        <v>0</v>
      </c>
    </row>
    <row r="130" spans="1:38" ht="14.4" thickBot="1" x14ac:dyDescent="0.35">
      <c r="A130" s="45" t="s">
        <v>134</v>
      </c>
      <c r="B130" s="46"/>
      <c r="C130" s="21">
        <f ca="1">SUM(C121:C129)</f>
        <v>733808014.00558269</v>
      </c>
      <c r="D130" s="21">
        <f t="shared" ref="D130:E130" ca="1" si="221">SUM(D121:D129)</f>
        <v>8303.7800000000007</v>
      </c>
      <c r="E130" s="21">
        <f t="shared" ca="1" si="221"/>
        <v>13927250229.728937</v>
      </c>
      <c r="F130" s="21">
        <f t="shared" ca="1" si="106"/>
        <v>14661066547.514521</v>
      </c>
      <c r="G130" s="21">
        <f ca="1">SUM(G121:G129)</f>
        <v>27799516.850000001</v>
      </c>
      <c r="H130" s="21">
        <f t="shared" ref="H130:I130" ca="1" si="222">SUM(H121:H129)</f>
        <v>7615162.8400093941</v>
      </c>
      <c r="I130" s="21">
        <f t="shared" ca="1" si="222"/>
        <v>14976088845.507092</v>
      </c>
      <c r="J130" s="21">
        <f t="shared" ca="1" si="107"/>
        <v>15011503525.197102</v>
      </c>
      <c r="K130" s="21">
        <f ca="1">SUM(K121:K129)</f>
        <v>4625678659.6900024</v>
      </c>
      <c r="L130" s="21">
        <f t="shared" ref="L130:M130" ca="1" si="223">SUM(L121:L129)</f>
        <v>30684068618.849998</v>
      </c>
      <c r="M130" s="21">
        <f t="shared" ca="1" si="223"/>
        <v>48116269694.344803</v>
      </c>
      <c r="N130" s="21">
        <f t="shared" ca="1" si="108"/>
        <v>83426016972.884796</v>
      </c>
      <c r="O130" s="21">
        <f ca="1">SUM(O121:O129)</f>
        <v>284836</v>
      </c>
      <c r="P130" s="21">
        <f t="shared" ref="P130:Q130" ca="1" si="224">SUM(P121:P129)</f>
        <v>3119149.3500000006</v>
      </c>
      <c r="Q130" s="21">
        <f t="shared" ca="1" si="224"/>
        <v>897762216.72579968</v>
      </c>
      <c r="R130" s="21">
        <f t="shared" ca="1" si="109"/>
        <v>901166202.0757997</v>
      </c>
      <c r="S130" s="21">
        <f ca="1">SUM(S121:S129)</f>
        <v>13197.700000762939</v>
      </c>
      <c r="T130" s="21">
        <f t="shared" ref="T130:U130" ca="1" si="225">SUM(T121:T129)</f>
        <v>0</v>
      </c>
      <c r="U130" s="21">
        <f t="shared" ca="1" si="225"/>
        <v>807953814.57990158</v>
      </c>
      <c r="V130" s="21">
        <f t="shared" ca="1" si="110"/>
        <v>807967012.27990234</v>
      </c>
      <c r="X130" s="22">
        <f t="shared" ca="1" si="111"/>
        <v>5.0051475561304549E-2</v>
      </c>
      <c r="Y130" s="22">
        <f t="shared" ca="1" si="111"/>
        <v>5.6638307814022812E-7</v>
      </c>
      <c r="Z130" s="22">
        <f t="shared" ca="1" si="111"/>
        <v>0.94994795805561727</v>
      </c>
      <c r="AA130" s="22">
        <f t="shared" ca="1" si="112"/>
        <v>1.8518809127505429E-3</v>
      </c>
      <c r="AB130" s="22">
        <f t="shared" ca="1" si="112"/>
        <v>5.072884822780872E-4</v>
      </c>
      <c r="AC130" s="22">
        <f t="shared" ca="1" si="112"/>
        <v>0.99764083060497133</v>
      </c>
      <c r="AD130" s="22">
        <f t="shared" ca="1" si="113"/>
        <v>5.5446476141770555E-2</v>
      </c>
      <c r="AE130" s="22">
        <f t="shared" ca="1" si="113"/>
        <v>0.36779975518695762</v>
      </c>
      <c r="AF130" s="22">
        <f t="shared" ca="1" si="113"/>
        <v>0.57675376867127193</v>
      </c>
      <c r="AG130" s="22">
        <f t="shared" ca="1" si="114"/>
        <v>3.1607488090864021E-4</v>
      </c>
      <c r="AH130" s="22">
        <f t="shared" ca="1" si="114"/>
        <v>3.4612364986782314E-3</v>
      </c>
      <c r="AI130" s="22">
        <f t="shared" ca="1" si="114"/>
        <v>0.99622268862041308</v>
      </c>
      <c r="AJ130" s="22">
        <f t="shared" ca="1" si="115"/>
        <v>1.6334454006385705E-5</v>
      </c>
      <c r="AK130" s="22">
        <f t="shared" ca="1" si="115"/>
        <v>0</v>
      </c>
      <c r="AL130" s="22">
        <f t="shared" ca="1" si="115"/>
        <v>0.99998366554599361</v>
      </c>
    </row>
    <row r="131" spans="1:38" ht="13.8" x14ac:dyDescent="0.3">
      <c r="A131" s="47" t="s">
        <v>135</v>
      </c>
      <c r="B131" s="48">
        <v>9000</v>
      </c>
      <c r="C131" s="49">
        <f ca="1">C12+C24+C27+C29+C31+C35+C38+C50+C69+C74+C76+C78+C93+C100+C105+C115+C117+C120</f>
        <v>154635138.96261615</v>
      </c>
      <c r="D131" s="49">
        <f t="shared" ref="D131:E131" ca="1" si="226">D12+D24+D27+D29+D31+D35+D38+D50+D69+D74+D76+D78+D93+D100+D105+D115+D117+D120</f>
        <v>3800337114.2038999</v>
      </c>
      <c r="E131" s="49">
        <f t="shared" ca="1" si="226"/>
        <v>66345416824.147148</v>
      </c>
      <c r="F131" s="49">
        <f t="shared" ca="1" si="106"/>
        <v>70300389077.31366</v>
      </c>
      <c r="G131" s="49">
        <f ca="1">G12+G24+G27+G29+G31+G35+G38+G50+G69+G74+G76+G78+G93+G100+G105+G115+G117+G120</f>
        <v>82428178.840000018</v>
      </c>
      <c r="H131" s="49">
        <f t="shared" ref="H131:I131" ca="1" si="227">H12+H24+H27+H29+H31+H35+H38+H50+H69+H74+H76+H78+H93+H100+H105+H115+H117+H120</f>
        <v>1244040010.6699886</v>
      </c>
      <c r="I131" s="49">
        <f t="shared" ca="1" si="227"/>
        <v>348998637618.24915</v>
      </c>
      <c r="J131" s="49">
        <f t="shared" ca="1" si="107"/>
        <v>350325105807.75916</v>
      </c>
      <c r="K131" s="49">
        <f ca="1">K12+K24+K27+K29+K31+K35+K38+K50+K69+K74+K76+K78+K93+K100+K105+K115+K117+K120</f>
        <v>1040078126.6600002</v>
      </c>
      <c r="L131" s="49">
        <f t="shared" ref="L131:M131" ca="1" si="228">L12+L24+L27+L29+L31+L35+L38+L50+L69+L74+L76+L78+L93+L100+L105+L115+L117+L120</f>
        <v>419876099.12979305</v>
      </c>
      <c r="M131" s="49">
        <f t="shared" ca="1" si="228"/>
        <v>85742595755.005905</v>
      </c>
      <c r="N131" s="49">
        <f t="shared" ca="1" si="108"/>
        <v>87202549980.7957</v>
      </c>
      <c r="O131" s="49">
        <f ca="1">O12+O24+O27+O29+O31+O35+O38+O50+O69+O74+O76+O78+O93+O100+O105+O115+O117+O120</f>
        <v>216321482.97998494</v>
      </c>
      <c r="P131" s="49">
        <f t="shared" ref="P131:Q131" ca="1" si="229">P12+P24+P27+P29+P31+P35+P38+P50+P69+P74+P76+P78+P93+P100+P105+P115+P117+P120</f>
        <v>417211933.1795069</v>
      </c>
      <c r="Q131" s="49">
        <f t="shared" ca="1" si="229"/>
        <v>107657551907.33499</v>
      </c>
      <c r="R131" s="49">
        <f t="shared" ca="1" si="109"/>
        <v>108291085323.49448</v>
      </c>
      <c r="S131" s="49">
        <f ca="1">S12+S24+S27+S29+S31+S35+S38+S50+S69+S74+S76+S78+S93+S100+S105+S115+S117+S120</f>
        <v>0</v>
      </c>
      <c r="T131" s="49">
        <f t="shared" ref="T131:U131" ca="1" si="230">T12+T24+T27+T29+T31+T35+T38+T50+T69+T74+T76+T78+T93+T100+T105+T115+T117+T120</f>
        <v>37398857.136550002</v>
      </c>
      <c r="U131" s="49">
        <f t="shared" ca="1" si="230"/>
        <v>12887627767.735434</v>
      </c>
      <c r="V131" s="49">
        <f t="shared" ca="1" si="110"/>
        <v>12925026624.871984</v>
      </c>
      <c r="X131" s="50">
        <f t="shared" ca="1" si="111"/>
        <v>2.199634183995118E-3</v>
      </c>
      <c r="Y131" s="50">
        <f t="shared" ca="1" si="111"/>
        <v>5.4058550231129383E-2</v>
      </c>
      <c r="Z131" s="50">
        <f t="shared" ca="1" si="111"/>
        <v>0.94374181558487558</v>
      </c>
      <c r="AA131" s="50">
        <f t="shared" ca="1" si="112"/>
        <v>2.3529052720883917E-4</v>
      </c>
      <c r="AB131" s="50">
        <f t="shared" ca="1" si="112"/>
        <v>3.5511015055616807E-3</v>
      </c>
      <c r="AC131" s="50">
        <f t="shared" ca="1" si="112"/>
        <v>0.99621360796722946</v>
      </c>
      <c r="AD131" s="50">
        <f t="shared" ca="1" si="113"/>
        <v>1.1927152668001713E-2</v>
      </c>
      <c r="AE131" s="50">
        <f t="shared" ca="1" si="113"/>
        <v>4.8149520767713887E-3</v>
      </c>
      <c r="AF131" s="50">
        <f t="shared" ca="1" si="113"/>
        <v>0.98325789525522689</v>
      </c>
      <c r="AG131" s="50">
        <f t="shared" ca="1" si="114"/>
        <v>1.9975927135070697E-3</v>
      </c>
      <c r="AH131" s="50">
        <f t="shared" ca="1" si="114"/>
        <v>3.8526895536523907E-3</v>
      </c>
      <c r="AI131" s="50">
        <f t="shared" ca="1" si="114"/>
        <v>0.99414971773284055</v>
      </c>
      <c r="AJ131" s="50">
        <f t="shared" ca="1" si="115"/>
        <v>0</v>
      </c>
      <c r="AK131" s="50">
        <f t="shared" ca="1" si="115"/>
        <v>2.8935226380564934E-3</v>
      </c>
      <c r="AL131" s="50">
        <f t="shared" ca="1" si="115"/>
        <v>0.99710647736194347</v>
      </c>
    </row>
    <row r="132" spans="1:38" ht="13.8" x14ac:dyDescent="0.3">
      <c r="A132" s="51" t="s">
        <v>136</v>
      </c>
      <c r="B132" s="52">
        <v>9001</v>
      </c>
      <c r="C132" s="53">
        <f ca="1">+C130</f>
        <v>733808014.00558269</v>
      </c>
      <c r="D132" s="53">
        <f t="shared" ref="D132:E132" ca="1" si="231">+D130</f>
        <v>8303.7800000000007</v>
      </c>
      <c r="E132" s="53">
        <f t="shared" ca="1" si="231"/>
        <v>13927250229.728937</v>
      </c>
      <c r="F132" s="53">
        <f t="shared" ca="1" si="106"/>
        <v>14661066547.514521</v>
      </c>
      <c r="G132" s="53">
        <f ca="1">+G130</f>
        <v>27799516.850000001</v>
      </c>
      <c r="H132" s="53">
        <f t="shared" ref="H132:I132" ca="1" si="232">+H130</f>
        <v>7615162.8400093941</v>
      </c>
      <c r="I132" s="53">
        <f t="shared" ca="1" si="232"/>
        <v>14976088845.507092</v>
      </c>
      <c r="J132" s="53">
        <f t="shared" ca="1" si="107"/>
        <v>15011503525.197102</v>
      </c>
      <c r="K132" s="53">
        <f ca="1">+K130</f>
        <v>4625678659.6900024</v>
      </c>
      <c r="L132" s="53">
        <f t="shared" ref="L132:M132" ca="1" si="233">+L130</f>
        <v>30684068618.849998</v>
      </c>
      <c r="M132" s="53">
        <f t="shared" ca="1" si="233"/>
        <v>48116269694.344803</v>
      </c>
      <c r="N132" s="53">
        <f t="shared" ca="1" si="108"/>
        <v>83426016972.884796</v>
      </c>
      <c r="O132" s="53">
        <f ca="1">+O130</f>
        <v>284836</v>
      </c>
      <c r="P132" s="53">
        <f t="shared" ref="P132:Q132" ca="1" si="234">+P130</f>
        <v>3119149.3500000006</v>
      </c>
      <c r="Q132" s="53">
        <f t="shared" ca="1" si="234"/>
        <v>897762216.72579968</v>
      </c>
      <c r="R132" s="53">
        <f t="shared" ca="1" si="109"/>
        <v>901166202.0757997</v>
      </c>
      <c r="S132" s="53">
        <f ca="1">+S130</f>
        <v>13197.700000762939</v>
      </c>
      <c r="T132" s="53">
        <f t="shared" ref="T132:U132" ca="1" si="235">+T130</f>
        <v>0</v>
      </c>
      <c r="U132" s="53">
        <f t="shared" ca="1" si="235"/>
        <v>807953814.57990158</v>
      </c>
      <c r="V132" s="53">
        <f t="shared" ca="1" si="110"/>
        <v>807967012.27990234</v>
      </c>
      <c r="X132" s="54">
        <f t="shared" ca="1" si="111"/>
        <v>5.0051475561304549E-2</v>
      </c>
      <c r="Y132" s="54">
        <f t="shared" ca="1" si="111"/>
        <v>5.6638307814022812E-7</v>
      </c>
      <c r="Z132" s="54">
        <f t="shared" ca="1" si="111"/>
        <v>0.94994795805561727</v>
      </c>
      <c r="AA132" s="54">
        <f t="shared" ca="1" si="112"/>
        <v>1.8518809127505429E-3</v>
      </c>
      <c r="AB132" s="54">
        <f t="shared" ca="1" si="112"/>
        <v>5.072884822780872E-4</v>
      </c>
      <c r="AC132" s="54">
        <f t="shared" ca="1" si="112"/>
        <v>0.99764083060497133</v>
      </c>
      <c r="AD132" s="54">
        <f t="shared" ca="1" si="113"/>
        <v>5.5446476141770555E-2</v>
      </c>
      <c r="AE132" s="54">
        <f t="shared" ca="1" si="113"/>
        <v>0.36779975518695762</v>
      </c>
      <c r="AF132" s="54">
        <f t="shared" ca="1" si="113"/>
        <v>0.57675376867127193</v>
      </c>
      <c r="AG132" s="54">
        <f t="shared" ca="1" si="114"/>
        <v>3.1607488090864021E-4</v>
      </c>
      <c r="AH132" s="54">
        <f t="shared" ca="1" si="114"/>
        <v>3.4612364986782314E-3</v>
      </c>
      <c r="AI132" s="54">
        <f t="shared" ca="1" si="114"/>
        <v>0.99622268862041308</v>
      </c>
      <c r="AJ132" s="54">
        <f t="shared" ca="1" si="115"/>
        <v>1.6334454006385705E-5</v>
      </c>
      <c r="AK132" s="54">
        <f t="shared" ca="1" si="115"/>
        <v>0</v>
      </c>
      <c r="AL132" s="54">
        <f t="shared" ca="1" si="115"/>
        <v>0.99998366554599361</v>
      </c>
    </row>
    <row r="133" spans="1:38" ht="14.4" thickBot="1" x14ac:dyDescent="0.35">
      <c r="A133" s="55" t="s">
        <v>137</v>
      </c>
      <c r="B133" s="56">
        <v>9002</v>
      </c>
      <c r="C133" s="57">
        <f ca="1">+C131+C132</f>
        <v>888443152.96819878</v>
      </c>
      <c r="D133" s="57">
        <f t="shared" ref="D133:E133" ca="1" si="236">+D131+D132</f>
        <v>3800345417.9839001</v>
      </c>
      <c r="E133" s="57">
        <f t="shared" ca="1" si="236"/>
        <v>80272667053.876083</v>
      </c>
      <c r="F133" s="57">
        <f t="shared" ca="1" si="106"/>
        <v>84961455624.828186</v>
      </c>
      <c r="G133" s="57">
        <f ca="1">+G131+G132</f>
        <v>110227695.69000003</v>
      </c>
      <c r="H133" s="57">
        <f t="shared" ref="H133:I133" ca="1" si="237">+H131+H132</f>
        <v>1251655173.5099981</v>
      </c>
      <c r="I133" s="57">
        <f t="shared" ca="1" si="237"/>
        <v>363974726463.75623</v>
      </c>
      <c r="J133" s="57">
        <f t="shared" ca="1" si="107"/>
        <v>365336609332.95624</v>
      </c>
      <c r="K133" s="57">
        <f ca="1">+K131+K132</f>
        <v>5665756786.3500023</v>
      </c>
      <c r="L133" s="57">
        <f t="shared" ref="L133:M133" ca="1" si="238">+L131+L132</f>
        <v>31103944717.97979</v>
      </c>
      <c r="M133" s="57">
        <f t="shared" ca="1" si="238"/>
        <v>133858865449.35071</v>
      </c>
      <c r="N133" s="57">
        <f t="shared" ca="1" si="108"/>
        <v>170628566953.68048</v>
      </c>
      <c r="O133" s="57">
        <f ca="1">+O131+O132</f>
        <v>216606318.97998494</v>
      </c>
      <c r="P133" s="57">
        <f t="shared" ref="P133:Q133" ca="1" si="239">+P131+P132</f>
        <v>420331082.52950692</v>
      </c>
      <c r="Q133" s="57">
        <f t="shared" ca="1" si="239"/>
        <v>108555314124.06079</v>
      </c>
      <c r="R133" s="57">
        <f t="shared" ca="1" si="109"/>
        <v>109192251525.57028</v>
      </c>
      <c r="S133" s="57">
        <f ca="1">+S131+S132</f>
        <v>13197.700000762939</v>
      </c>
      <c r="T133" s="57">
        <f t="shared" ref="T133:U133" ca="1" si="240">+T131+T132</f>
        <v>37398857.136550002</v>
      </c>
      <c r="U133" s="57">
        <f t="shared" ca="1" si="240"/>
        <v>13695581582.315334</v>
      </c>
      <c r="V133" s="57">
        <f t="shared" ca="1" si="110"/>
        <v>13732993637.151886</v>
      </c>
      <c r="X133" s="58">
        <f t="shared" ca="1" si="111"/>
        <v>1.0457014259399884E-2</v>
      </c>
      <c r="Y133" s="58">
        <f t="shared" ca="1" si="111"/>
        <v>4.4730229608652437E-2</v>
      </c>
      <c r="Z133" s="58">
        <f t="shared" ca="1" si="111"/>
        <v>0.9448127561319476</v>
      </c>
      <c r="AA133" s="58">
        <f t="shared" ca="1" si="112"/>
        <v>3.0171543960857749E-4</v>
      </c>
      <c r="AB133" s="58">
        <f t="shared" ca="1" si="112"/>
        <v>3.4260327093835787E-3</v>
      </c>
      <c r="AC133" s="58">
        <f t="shared" ca="1" si="112"/>
        <v>0.99627225185100776</v>
      </c>
      <c r="AD133" s="58">
        <f t="shared" ca="1" si="113"/>
        <v>3.3205206417094575E-2</v>
      </c>
      <c r="AE133" s="58">
        <f t="shared" ca="1" si="113"/>
        <v>0.18229037067646117</v>
      </c>
      <c r="AF133" s="58">
        <f t="shared" ca="1" si="113"/>
        <v>0.7845044229064444</v>
      </c>
      <c r="AG133" s="58">
        <f t="shared" ca="1" si="114"/>
        <v>1.9837151075620123E-3</v>
      </c>
      <c r="AH133" s="58">
        <f t="shared" ca="1" si="114"/>
        <v>3.8494588824471228E-3</v>
      </c>
      <c r="AI133" s="58">
        <f t="shared" ca="1" si="114"/>
        <v>0.99416682600999084</v>
      </c>
      <c r="AJ133" s="58">
        <f t="shared" ca="1" si="115"/>
        <v>9.6102134388668067E-7</v>
      </c>
      <c r="AK133" s="58">
        <f t="shared" ca="1" si="115"/>
        <v>2.7232851135512671E-3</v>
      </c>
      <c r="AL133" s="58">
        <f t="shared" ca="1" si="115"/>
        <v>0.99727575386510481</v>
      </c>
    </row>
    <row r="135" spans="1:38" s="93" customFormat="1" x14ac:dyDescent="0.25">
      <c r="A135" s="92" t="s">
        <v>356</v>
      </c>
      <c r="B135" s="92"/>
    </row>
    <row r="136" spans="1:38" s="93" customFormat="1" x14ac:dyDescent="0.25">
      <c r="A136" s="92" t="s">
        <v>357</v>
      </c>
      <c r="B136" s="92"/>
    </row>
    <row r="137" spans="1:38" s="93" customFormat="1" x14ac:dyDescent="0.25">
      <c r="A137" s="92" t="s">
        <v>358</v>
      </c>
      <c r="B137" s="92"/>
    </row>
    <row r="138" spans="1:38" s="93" customFormat="1" x14ac:dyDescent="0.25">
      <c r="A138" s="92"/>
      <c r="B138" s="92"/>
    </row>
    <row r="139" spans="1:38" s="93" customFormat="1" x14ac:dyDescent="0.25">
      <c r="A139" s="92" t="s">
        <v>359</v>
      </c>
      <c r="B139" s="92"/>
    </row>
  </sheetData>
  <mergeCells count="25">
    <mergeCell ref="A27:B27"/>
    <mergeCell ref="L1:M1"/>
    <mergeCell ref="C4:V4"/>
    <mergeCell ref="X4:AL4"/>
    <mergeCell ref="C5:F5"/>
    <mergeCell ref="G5:J5"/>
    <mergeCell ref="K5:N5"/>
    <mergeCell ref="O5:R5"/>
    <mergeCell ref="S5:V5"/>
    <mergeCell ref="X5:Z5"/>
    <mergeCell ref="AA5:AC5"/>
    <mergeCell ref="AD5:AF5"/>
    <mergeCell ref="AG5:AI5"/>
    <mergeCell ref="AJ5:AL5"/>
    <mergeCell ref="A12:B12"/>
    <mergeCell ref="A24:B24"/>
    <mergeCell ref="A74:B74"/>
    <mergeCell ref="A76:B76"/>
    <mergeCell ref="A78:B78"/>
    <mergeCell ref="A29:B29"/>
    <mergeCell ref="A31:B31"/>
    <mergeCell ref="A35:B35"/>
    <mergeCell ref="A38:B38"/>
    <mergeCell ref="A50:B50"/>
    <mergeCell ref="A69:B69"/>
  </mergeCells>
  <dataValidations count="1">
    <dataValidation type="list" allowBlank="1" showInputMessage="1" showErrorMessage="1" sqref="C4:V4" xr:uid="{07FC8F37-0C89-43C3-8B8D-E2EBDAAF6704}">
      <formula1>"TÜM ŞİRKETLER,HAYATDIŞI SİGORTA ŞİRKETLERİ,HAYAT VE EMEKLİLİK ŞİRKETLERİ"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2AAB-F432-4AA1-AC68-C393DB8BD893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8" width="15.6640625" style="3" customWidth="1"/>
    <col min="9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324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727</v>
      </c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36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D38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120572880.77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165895202.84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</row>
    <row r="17" spans="1:4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86276.47</v>
      </c>
    </row>
    <row r="18" spans="1:4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0</v>
      </c>
    </row>
    <row r="19" spans="1:4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</row>
    <row r="20" spans="1:4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0</v>
      </c>
    </row>
    <row r="21" spans="1:4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0</v>
      </c>
    </row>
    <row r="22" spans="1:4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435935788.13</v>
      </c>
    </row>
    <row r="23" spans="1:4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0</v>
      </c>
    </row>
    <row r="24" spans="1:4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0</v>
      </c>
    </row>
    <row r="25" spans="1:4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0</v>
      </c>
    </row>
    <row r="26" spans="1:4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0</v>
      </c>
    </row>
    <row r="27" spans="1:4" ht="12.75" customHeight="1" x14ac:dyDescent="0.3">
      <c r="A27" s="61" t="s">
        <v>187</v>
      </c>
      <c r="B27" s="16">
        <v>1030</v>
      </c>
      <c r="C27" s="62" t="s">
        <v>148</v>
      </c>
      <c r="D27" s="17">
        <f t="shared" ca="1" si="0"/>
        <v>0</v>
      </c>
    </row>
    <row r="28" spans="1:4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0"/>
        <v>0</v>
      </c>
    </row>
    <row r="29" spans="1:4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0"/>
        <v>0</v>
      </c>
    </row>
    <row r="30" spans="1:4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0"/>
        <v>0</v>
      </c>
    </row>
    <row r="31" spans="1:4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0"/>
        <v>0</v>
      </c>
    </row>
    <row r="32" spans="1:4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0"/>
        <v>0</v>
      </c>
    </row>
    <row r="33" spans="1:4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0"/>
        <v>0</v>
      </c>
    </row>
    <row r="34" spans="1:4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0"/>
        <v>0</v>
      </c>
    </row>
    <row r="35" spans="1:4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0"/>
        <v>0</v>
      </c>
    </row>
    <row r="36" spans="1:4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0"/>
        <v>0</v>
      </c>
    </row>
    <row r="37" spans="1:4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0"/>
        <v>0</v>
      </c>
    </row>
    <row r="38" spans="1:4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0"/>
        <v>0</v>
      </c>
    </row>
    <row r="39" spans="1:4" ht="12.75" customHeight="1" x14ac:dyDescent="0.3">
      <c r="A39" s="61" t="s">
        <v>211</v>
      </c>
      <c r="B39" s="16">
        <v>1045</v>
      </c>
      <c r="C39" s="62" t="s">
        <v>148</v>
      </c>
      <c r="D39" s="17">
        <f t="shared" ref="D39:D72" ca="1" si="1">IFERROR(IF($C$2="Tele-Satış",INDIRECT("'"&amp;$B$2&amp;"'!"&amp;ADDRESS(MATCH($B39,INDIRECT("'"&amp;$B$2&amp;"'!$B$1:$B$1095"),0),MATCH(D$5,INDIRECT("'"&amp;$B$2&amp;"'!5:5"),0))),IF($C$2="E-Ticaret",INDIRECT("'"&amp;$B$2&amp;"'!"&amp;ADDRESS(MATCH($B39,INDIRECT("'"&amp;$B$2&amp;"'!$B$1:$B$1095"),0),MATCH(D$5,INDIRECT("'"&amp;$B$2&amp;"'!5:5"),0)+1)),IF($C$2="Geleneksel",INDIRECT("'"&amp;$B$2&amp;"'!"&amp;ADDRESS(MATCH($B39,INDIRECT("'"&amp;$B$2&amp;"'!$B$1:$B$1095"),0),MATCH(D$5,INDIRECT("'"&amp;$B$2&amp;"'!5:5"),0)+2)),INDIRECT("'"&amp;$B$2&amp;"'!"&amp;ADDRESS(MATCH($B39,INDIRECT("'"&amp;$B$2&amp;"'!$B$1:$B$1095"),0),MATCH(D$5,INDIRECT("'"&amp;$B$2&amp;"'!5:5"),0)))+INDIRECT("'"&amp;$B$2&amp;"'!"&amp;ADDRESS(MATCH($B39,INDIRECT("'"&amp;$B$2&amp;"'!$B$1:$B$1095"),0),MATCH(D$5,INDIRECT("'"&amp;$B$2&amp;"'!5:5"),0)+1))+INDIRECT("'"&amp;$B$2&amp;"'!"&amp;ADDRESS(MATCH($B39,INDIRECT("'"&amp;$B$2&amp;"'!$B$1:$B$1095"),0),MATCH(D$5,INDIRECT("'"&amp;$B$2&amp;"'!5:5"),0)+2))))),0)</f>
        <v>0</v>
      </c>
    </row>
    <row r="40" spans="1:4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1"/>
        <v>0</v>
      </c>
    </row>
    <row r="41" spans="1:4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1"/>
        <v>0</v>
      </c>
    </row>
    <row r="42" spans="1:4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1"/>
        <v>0</v>
      </c>
    </row>
    <row r="43" spans="1:4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1"/>
        <v>0</v>
      </c>
    </row>
    <row r="44" spans="1:4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1"/>
        <v>0</v>
      </c>
    </row>
    <row r="45" spans="1:4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1"/>
        <v>0</v>
      </c>
    </row>
    <row r="46" spans="1:4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1"/>
        <v>0</v>
      </c>
    </row>
    <row r="47" spans="1:4" ht="12.75" customHeight="1" x14ac:dyDescent="0.3">
      <c r="A47" s="61" t="s">
        <v>227</v>
      </c>
      <c r="B47" s="16">
        <v>1056</v>
      </c>
      <c r="C47" s="62" t="s">
        <v>148</v>
      </c>
      <c r="D47" s="17">
        <f t="shared" ca="1" si="1"/>
        <v>0</v>
      </c>
    </row>
    <row r="48" spans="1:4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1"/>
        <v>0</v>
      </c>
    </row>
    <row r="49" spans="1:4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1"/>
        <v>0</v>
      </c>
    </row>
    <row r="50" spans="1:4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1"/>
        <v>0</v>
      </c>
    </row>
    <row r="51" spans="1:4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1"/>
        <v>0</v>
      </c>
    </row>
    <row r="52" spans="1:4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1"/>
        <v>0</v>
      </c>
    </row>
    <row r="53" spans="1:4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1"/>
        <v>0</v>
      </c>
    </row>
    <row r="54" spans="1:4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1"/>
        <v>0</v>
      </c>
    </row>
    <row r="55" spans="1:4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1"/>
        <v>0</v>
      </c>
    </row>
    <row r="56" spans="1:4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1"/>
        <v>0</v>
      </c>
    </row>
    <row r="57" spans="1:4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1"/>
        <v>0</v>
      </c>
    </row>
    <row r="58" spans="1:4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1"/>
        <v>0</v>
      </c>
    </row>
    <row r="59" spans="1:4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1"/>
        <v>0</v>
      </c>
    </row>
    <row r="60" spans="1:4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1"/>
        <v>0</v>
      </c>
    </row>
    <row r="61" spans="1:4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1"/>
        <v>0</v>
      </c>
    </row>
    <row r="62" spans="1:4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1"/>
        <v>0</v>
      </c>
    </row>
    <row r="63" spans="1:4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1"/>
        <v>0</v>
      </c>
    </row>
    <row r="64" spans="1:4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1"/>
        <v>0</v>
      </c>
    </row>
    <row r="65" spans="1:4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1"/>
        <v>0</v>
      </c>
    </row>
    <row r="66" spans="1:4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1"/>
        <v>0</v>
      </c>
    </row>
    <row r="67" spans="1:4" ht="12.75" customHeight="1" x14ac:dyDescent="0.3">
      <c r="A67" s="61" t="s">
        <v>269</v>
      </c>
      <c r="B67" s="16">
        <v>3009</v>
      </c>
      <c r="C67" s="62" t="s">
        <v>247</v>
      </c>
      <c r="D67" s="17">
        <f t="shared" ca="1" si="1"/>
        <v>0</v>
      </c>
    </row>
    <row r="68" spans="1:4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"/>
        <v>0</v>
      </c>
    </row>
    <row r="69" spans="1:4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"/>
        <v>0</v>
      </c>
    </row>
    <row r="70" spans="1:4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"/>
        <v>0</v>
      </c>
    </row>
    <row r="71" spans="1:4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"/>
        <v>0</v>
      </c>
    </row>
    <row r="72" spans="1:4" ht="13.8" x14ac:dyDescent="0.3">
      <c r="A72" s="61" t="s">
        <v>279</v>
      </c>
      <c r="B72" s="16">
        <v>3018</v>
      </c>
      <c r="C72" s="62" t="s">
        <v>247</v>
      </c>
      <c r="D72" s="17">
        <f t="shared" ca="1" si="1"/>
        <v>0</v>
      </c>
    </row>
    <row r="73" spans="1:4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722490148.21000004</v>
      </c>
    </row>
    <row r="74" spans="1:4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</row>
    <row r="75" spans="1:4" ht="13.8" x14ac:dyDescent="0.3">
      <c r="A75" s="63" t="s">
        <v>287</v>
      </c>
      <c r="B75" s="52">
        <v>9003</v>
      </c>
      <c r="C75" s="62" t="s">
        <v>288</v>
      </c>
      <c r="D75" s="53">
        <f ca="1">D73+D74</f>
        <v>722490148.21000004</v>
      </c>
    </row>
  </sheetData>
  <mergeCells count="1">
    <mergeCell ref="E2:G2"/>
  </mergeCells>
  <dataValidations count="2">
    <dataValidation type="list" allowBlank="1" showInputMessage="1" showErrorMessage="1" sqref="C2" xr:uid="{43FCFD03-DCBA-490D-BC3E-78ECD18DA718}">
      <formula1>"Toplam,Tele-Satış,E-Ticaret,Geleneksel"</formula1>
    </dataValidation>
    <dataValidation type="list" allowBlank="1" showInputMessage="1" showErrorMessage="1" sqref="B2" xr:uid="{52EFD1E8-4F17-4CC5-BA36-4AB8EDD9B0FB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D0EF-B989-4171-BACB-FE69425C80FB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7" width="15.6640625" style="3" customWidth="1"/>
    <col min="8" max="8" width="4" style="3" customWidth="1"/>
    <col min="9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325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712</v>
      </c>
      <c r="E5" s="66">
        <v>738</v>
      </c>
      <c r="F5" s="66">
        <v>739</v>
      </c>
      <c r="G5" s="67"/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38</v>
      </c>
      <c r="E6" s="8" t="s">
        <v>39</v>
      </c>
      <c r="F6" s="8" t="s">
        <v>40</v>
      </c>
      <c r="G6" s="67" t="s">
        <v>326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F2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7">
        <f t="shared" ca="1" si="0"/>
        <v>0</v>
      </c>
      <c r="G7" s="18">
        <f t="shared" ref="G7:G22" ca="1" si="1">+SUM(D7:F7)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3487483.6100000143</v>
      </c>
      <c r="E8" s="17">
        <f t="shared" ca="1" si="0"/>
        <v>0</v>
      </c>
      <c r="F8" s="17">
        <f t="shared" ca="1" si="0"/>
        <v>0</v>
      </c>
      <c r="G8" s="18">
        <f t="shared" ca="1" si="1"/>
        <v>3487483.6100000143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13191242.93</v>
      </c>
      <c r="E9" s="17">
        <f t="shared" ca="1" si="0"/>
        <v>0</v>
      </c>
      <c r="F9" s="17">
        <f t="shared" ca="1" si="0"/>
        <v>0</v>
      </c>
      <c r="G9" s="18">
        <f t="shared" ca="1" si="1"/>
        <v>13191242.93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226884508.54999998</v>
      </c>
      <c r="E10" s="17">
        <f t="shared" ca="1" si="0"/>
        <v>0</v>
      </c>
      <c r="F10" s="17">
        <f t="shared" ca="1" si="0"/>
        <v>0</v>
      </c>
      <c r="G10" s="18">
        <f t="shared" ca="1" si="1"/>
        <v>226884508.54999998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7">
        <f t="shared" ca="1" si="0"/>
        <v>0</v>
      </c>
      <c r="F11" s="17">
        <f t="shared" ca="1" si="0"/>
        <v>0</v>
      </c>
      <c r="G11" s="18">
        <f t="shared" ca="1" si="1"/>
        <v>0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7">
        <f t="shared" ca="1" si="0"/>
        <v>0</v>
      </c>
      <c r="G12" s="18">
        <f t="shared" ca="1" si="1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467443.01</v>
      </c>
      <c r="E13" s="17">
        <f t="shared" ca="1" si="0"/>
        <v>0</v>
      </c>
      <c r="F13" s="17">
        <f t="shared" ca="1" si="0"/>
        <v>0</v>
      </c>
      <c r="G13" s="18">
        <f t="shared" ca="1" si="1"/>
        <v>467443.01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816835.57000000007</v>
      </c>
      <c r="E14" s="17">
        <f t="shared" ca="1" si="0"/>
        <v>0</v>
      </c>
      <c r="F14" s="17">
        <f t="shared" ca="1" si="0"/>
        <v>0</v>
      </c>
      <c r="G14" s="18">
        <f t="shared" ca="1" si="1"/>
        <v>816835.57000000007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7">
        <f t="shared" ca="1" si="0"/>
        <v>0</v>
      </c>
      <c r="G15" s="18">
        <f t="shared" ca="1" si="1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7">
        <f t="shared" ca="1" si="0"/>
        <v>0</v>
      </c>
      <c r="G16" s="18">
        <f t="shared" ca="1" si="1"/>
        <v>0</v>
      </c>
    </row>
    <row r="17" spans="1:7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1514168</v>
      </c>
      <c r="E17" s="17">
        <f t="shared" ca="1" si="0"/>
        <v>0</v>
      </c>
      <c r="F17" s="17">
        <f t="shared" ca="1" si="0"/>
        <v>0</v>
      </c>
      <c r="G17" s="18">
        <f t="shared" ca="1" si="1"/>
        <v>1514168</v>
      </c>
    </row>
    <row r="18" spans="1:7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0</v>
      </c>
      <c r="E18" s="17">
        <f t="shared" ca="1" si="0"/>
        <v>0</v>
      </c>
      <c r="F18" s="17">
        <f t="shared" ca="1" si="0"/>
        <v>0</v>
      </c>
      <c r="G18" s="18">
        <f t="shared" ca="1" si="1"/>
        <v>0</v>
      </c>
    </row>
    <row r="19" spans="1:7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  <c r="E19" s="17">
        <f t="shared" ca="1" si="0"/>
        <v>0</v>
      </c>
      <c r="F19" s="17">
        <f t="shared" ca="1" si="0"/>
        <v>0</v>
      </c>
      <c r="G19" s="18">
        <f t="shared" ca="1" si="1"/>
        <v>0</v>
      </c>
    </row>
    <row r="20" spans="1:7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1085354.02</v>
      </c>
      <c r="E20" s="17">
        <f t="shared" ca="1" si="0"/>
        <v>0</v>
      </c>
      <c r="F20" s="17">
        <f t="shared" ca="1" si="0"/>
        <v>0</v>
      </c>
      <c r="G20" s="18">
        <f t="shared" ca="1" si="1"/>
        <v>1085354.02</v>
      </c>
    </row>
    <row r="21" spans="1:7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0</v>
      </c>
      <c r="E21" s="17">
        <f t="shared" ca="1" si="0"/>
        <v>0</v>
      </c>
      <c r="F21" s="17">
        <f t="shared" ca="1" si="0"/>
        <v>0</v>
      </c>
      <c r="G21" s="18">
        <f t="shared" ca="1" si="1"/>
        <v>0</v>
      </c>
    </row>
    <row r="22" spans="1:7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280573247.12</v>
      </c>
      <c r="E22" s="17">
        <f t="shared" ca="1" si="0"/>
        <v>0</v>
      </c>
      <c r="F22" s="17">
        <f t="shared" ca="1" si="0"/>
        <v>0</v>
      </c>
      <c r="G22" s="18">
        <f t="shared" ca="1" si="1"/>
        <v>280573247.12</v>
      </c>
    </row>
    <row r="23" spans="1:7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1586055.3299999998</v>
      </c>
      <c r="E23" s="17">
        <f t="shared" ca="1" si="0"/>
        <v>0</v>
      </c>
      <c r="F23" s="17">
        <f t="shared" ca="1" si="0"/>
        <v>0</v>
      </c>
      <c r="G23" s="18">
        <f ca="1">+SUM(D23:F23)</f>
        <v>1586055.3299999998</v>
      </c>
    </row>
    <row r="24" spans="1:7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31973.94</v>
      </c>
      <c r="E24" s="17">
        <f t="shared" ca="1" si="0"/>
        <v>0</v>
      </c>
      <c r="F24" s="17">
        <f t="shared" ca="1" si="0"/>
        <v>0</v>
      </c>
      <c r="G24" s="18">
        <f ca="1">+SUM(D24:F24)</f>
        <v>31973.94</v>
      </c>
    </row>
    <row r="25" spans="1:7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0</v>
      </c>
      <c r="E25" s="17">
        <f t="shared" ca="1" si="0"/>
        <v>0</v>
      </c>
      <c r="F25" s="17">
        <f t="shared" ca="1" si="0"/>
        <v>0</v>
      </c>
      <c r="G25" s="18">
        <f t="shared" ref="G25:G72" ca="1" si="2">+SUM(D25:F25)</f>
        <v>0</v>
      </c>
    </row>
    <row r="26" spans="1:7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65742.989801999996</v>
      </c>
      <c r="E26" s="17">
        <f t="shared" ca="1" si="0"/>
        <v>0</v>
      </c>
      <c r="F26" s="17">
        <f t="shared" ca="1" si="0"/>
        <v>0</v>
      </c>
      <c r="G26" s="18">
        <f t="shared" ca="1" si="2"/>
        <v>65742.989801999996</v>
      </c>
    </row>
    <row r="27" spans="1:7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F46" ca="1" si="3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0</v>
      </c>
      <c r="E27" s="17">
        <f t="shared" ca="1" si="3"/>
        <v>0</v>
      </c>
      <c r="F27" s="17">
        <f t="shared" ca="1" si="3"/>
        <v>0</v>
      </c>
      <c r="G27" s="18">
        <f t="shared" ca="1" si="2"/>
        <v>0</v>
      </c>
    </row>
    <row r="28" spans="1:7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3"/>
        <v>0</v>
      </c>
      <c r="E28" s="17">
        <f t="shared" ca="1" si="3"/>
        <v>0</v>
      </c>
      <c r="F28" s="17">
        <f t="shared" ca="1" si="3"/>
        <v>0</v>
      </c>
      <c r="G28" s="18">
        <f t="shared" ca="1" si="2"/>
        <v>0</v>
      </c>
    </row>
    <row r="29" spans="1:7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3"/>
        <v>0</v>
      </c>
      <c r="E29" s="17">
        <f t="shared" ca="1" si="3"/>
        <v>0</v>
      </c>
      <c r="F29" s="17">
        <f t="shared" ca="1" si="3"/>
        <v>0</v>
      </c>
      <c r="G29" s="18">
        <f t="shared" ca="1" si="2"/>
        <v>0</v>
      </c>
    </row>
    <row r="30" spans="1:7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3"/>
        <v>390278.38</v>
      </c>
      <c r="E30" s="17">
        <f t="shared" ca="1" si="3"/>
        <v>0</v>
      </c>
      <c r="F30" s="17">
        <f t="shared" ca="1" si="3"/>
        <v>0</v>
      </c>
      <c r="G30" s="18">
        <f t="shared" ca="1" si="2"/>
        <v>390278.38</v>
      </c>
    </row>
    <row r="31" spans="1:7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3"/>
        <v>76401.119693000001</v>
      </c>
      <c r="E31" s="17">
        <f t="shared" ca="1" si="3"/>
        <v>0</v>
      </c>
      <c r="F31" s="17">
        <f t="shared" ca="1" si="3"/>
        <v>0</v>
      </c>
      <c r="G31" s="18">
        <f t="shared" ca="1" si="2"/>
        <v>76401.119693000001</v>
      </c>
    </row>
    <row r="32" spans="1:7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3"/>
        <v>38693486.930000044</v>
      </c>
      <c r="E32" s="17">
        <f t="shared" ca="1" si="3"/>
        <v>0</v>
      </c>
      <c r="F32" s="17">
        <f t="shared" ca="1" si="3"/>
        <v>0</v>
      </c>
      <c r="G32" s="18">
        <f t="shared" ca="1" si="2"/>
        <v>38693486.930000044</v>
      </c>
    </row>
    <row r="33" spans="1:7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3"/>
        <v>0</v>
      </c>
      <c r="E33" s="17">
        <f t="shared" ca="1" si="3"/>
        <v>0</v>
      </c>
      <c r="F33" s="17">
        <f t="shared" ca="1" si="3"/>
        <v>0</v>
      </c>
      <c r="G33" s="18">
        <f t="shared" ca="1" si="2"/>
        <v>0</v>
      </c>
    </row>
    <row r="34" spans="1:7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3"/>
        <v>340304.14</v>
      </c>
      <c r="E34" s="17">
        <f t="shared" ca="1" si="3"/>
        <v>0</v>
      </c>
      <c r="F34" s="17">
        <f t="shared" ca="1" si="3"/>
        <v>0</v>
      </c>
      <c r="G34" s="18">
        <f t="shared" ca="1" si="2"/>
        <v>340304.14</v>
      </c>
    </row>
    <row r="35" spans="1:7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3"/>
        <v>730330</v>
      </c>
      <c r="E35" s="17">
        <f t="shared" ca="1" si="3"/>
        <v>0</v>
      </c>
      <c r="F35" s="17">
        <f t="shared" ca="1" si="3"/>
        <v>0</v>
      </c>
      <c r="G35" s="18">
        <f t="shared" ca="1" si="2"/>
        <v>730330</v>
      </c>
    </row>
    <row r="36" spans="1:7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3"/>
        <v>489241449.59000003</v>
      </c>
      <c r="E36" s="17">
        <f t="shared" ca="1" si="3"/>
        <v>0</v>
      </c>
      <c r="F36" s="17">
        <f t="shared" ca="1" si="3"/>
        <v>0</v>
      </c>
      <c r="G36" s="18">
        <f t="shared" ca="1" si="2"/>
        <v>489241449.59000003</v>
      </c>
    </row>
    <row r="37" spans="1:7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3"/>
        <v>1627183.14</v>
      </c>
      <c r="E37" s="17">
        <f t="shared" ca="1" si="3"/>
        <v>0</v>
      </c>
      <c r="F37" s="17">
        <f t="shared" ca="1" si="3"/>
        <v>0</v>
      </c>
      <c r="G37" s="18">
        <f t="shared" ca="1" si="2"/>
        <v>1627183.14</v>
      </c>
    </row>
    <row r="38" spans="1:7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3"/>
        <v>0</v>
      </c>
      <c r="E38" s="17">
        <f t="shared" ca="1" si="3"/>
        <v>0</v>
      </c>
      <c r="F38" s="17">
        <f t="shared" ca="1" si="3"/>
        <v>0</v>
      </c>
      <c r="G38" s="18">
        <f t="shared" ca="1" si="2"/>
        <v>0</v>
      </c>
    </row>
    <row r="39" spans="1:7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3"/>
        <v>51194.926893000003</v>
      </c>
      <c r="E39" s="17">
        <f t="shared" ca="1" si="3"/>
        <v>0</v>
      </c>
      <c r="F39" s="17">
        <f t="shared" ca="1" si="3"/>
        <v>0</v>
      </c>
      <c r="G39" s="18">
        <f t="shared" ca="1" si="2"/>
        <v>51194.926893000003</v>
      </c>
    </row>
    <row r="40" spans="1:7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3"/>
        <v>0</v>
      </c>
      <c r="E40" s="17">
        <f t="shared" ca="1" si="3"/>
        <v>0</v>
      </c>
      <c r="F40" s="17">
        <f t="shared" ca="1" si="3"/>
        <v>0</v>
      </c>
      <c r="G40" s="18">
        <f t="shared" ca="1" si="2"/>
        <v>0</v>
      </c>
    </row>
    <row r="41" spans="1:7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3"/>
        <v>63477.79</v>
      </c>
      <c r="E41" s="17">
        <f t="shared" ca="1" si="3"/>
        <v>0</v>
      </c>
      <c r="F41" s="17">
        <f t="shared" ca="1" si="3"/>
        <v>0</v>
      </c>
      <c r="G41" s="18">
        <f t="shared" ca="1" si="2"/>
        <v>63477.79</v>
      </c>
    </row>
    <row r="42" spans="1:7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3"/>
        <v>0</v>
      </c>
      <c r="E42" s="17">
        <f t="shared" ca="1" si="3"/>
        <v>0</v>
      </c>
      <c r="F42" s="17">
        <f t="shared" ca="1" si="3"/>
        <v>0</v>
      </c>
      <c r="G42" s="18">
        <f t="shared" ca="1" si="2"/>
        <v>0</v>
      </c>
    </row>
    <row r="43" spans="1:7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3"/>
        <v>0</v>
      </c>
      <c r="E43" s="17">
        <f t="shared" ca="1" si="3"/>
        <v>0</v>
      </c>
      <c r="F43" s="17">
        <f t="shared" ca="1" si="3"/>
        <v>0</v>
      </c>
      <c r="G43" s="18">
        <f t="shared" ca="1" si="2"/>
        <v>0</v>
      </c>
    </row>
    <row r="44" spans="1:7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3"/>
        <v>0</v>
      </c>
      <c r="E44" s="17">
        <f t="shared" ca="1" si="3"/>
        <v>0</v>
      </c>
      <c r="F44" s="17">
        <f t="shared" ca="1" si="3"/>
        <v>0</v>
      </c>
      <c r="G44" s="18">
        <f t="shared" ca="1" si="2"/>
        <v>0</v>
      </c>
    </row>
    <row r="45" spans="1:7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3"/>
        <v>0</v>
      </c>
      <c r="E45" s="17">
        <f t="shared" ca="1" si="3"/>
        <v>0</v>
      </c>
      <c r="F45" s="17">
        <f t="shared" ca="1" si="3"/>
        <v>0</v>
      </c>
      <c r="G45" s="18">
        <f t="shared" ca="1" si="2"/>
        <v>0</v>
      </c>
    </row>
    <row r="46" spans="1:7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3"/>
        <v>0</v>
      </c>
      <c r="E46" s="17">
        <f t="shared" ca="1" si="3"/>
        <v>0</v>
      </c>
      <c r="F46" s="17">
        <f t="shared" ca="1" si="3"/>
        <v>0</v>
      </c>
      <c r="G46" s="18">
        <f t="shared" ca="1" si="2"/>
        <v>0</v>
      </c>
    </row>
    <row r="47" spans="1:7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F66" ca="1" si="4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4"/>
        <v>0</v>
      </c>
      <c r="F47" s="17">
        <f t="shared" ca="1" si="4"/>
        <v>0</v>
      </c>
      <c r="G47" s="18">
        <f t="shared" ca="1" si="2"/>
        <v>0</v>
      </c>
    </row>
    <row r="48" spans="1:7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4"/>
        <v>0</v>
      </c>
      <c r="E48" s="17">
        <f t="shared" ca="1" si="4"/>
        <v>0</v>
      </c>
      <c r="F48" s="17">
        <f t="shared" ca="1" si="4"/>
        <v>0</v>
      </c>
      <c r="G48" s="18">
        <f t="shared" ca="1" si="2"/>
        <v>0</v>
      </c>
    </row>
    <row r="49" spans="1:7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4"/>
        <v>0</v>
      </c>
      <c r="E49" s="17">
        <f t="shared" ca="1" si="4"/>
        <v>0</v>
      </c>
      <c r="F49" s="17">
        <f t="shared" ca="1" si="4"/>
        <v>0</v>
      </c>
      <c r="G49" s="18">
        <f t="shared" ca="1" si="2"/>
        <v>0</v>
      </c>
    </row>
    <row r="50" spans="1:7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4"/>
        <v>0</v>
      </c>
      <c r="E50" s="17">
        <f t="shared" ca="1" si="4"/>
        <v>0</v>
      </c>
      <c r="F50" s="17">
        <f t="shared" ca="1" si="4"/>
        <v>0</v>
      </c>
      <c r="G50" s="18">
        <f t="shared" ca="1" si="2"/>
        <v>0</v>
      </c>
    </row>
    <row r="51" spans="1:7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4"/>
        <v>0</v>
      </c>
      <c r="E51" s="17">
        <f t="shared" ca="1" si="4"/>
        <v>0</v>
      </c>
      <c r="F51" s="17">
        <f t="shared" ca="1" si="4"/>
        <v>0</v>
      </c>
      <c r="G51" s="18">
        <f t="shared" ca="1" si="2"/>
        <v>0</v>
      </c>
    </row>
    <row r="52" spans="1:7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4"/>
        <v>0</v>
      </c>
      <c r="E52" s="17">
        <f t="shared" ca="1" si="4"/>
        <v>0</v>
      </c>
      <c r="F52" s="17">
        <f t="shared" ca="1" si="4"/>
        <v>0</v>
      </c>
      <c r="G52" s="18">
        <f t="shared" ca="1" si="2"/>
        <v>0</v>
      </c>
    </row>
    <row r="53" spans="1:7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4"/>
        <v>0</v>
      </c>
      <c r="E53" s="17">
        <f t="shared" ca="1" si="4"/>
        <v>0</v>
      </c>
      <c r="F53" s="17">
        <f t="shared" ca="1" si="4"/>
        <v>0</v>
      </c>
      <c r="G53" s="18">
        <f t="shared" ca="1" si="2"/>
        <v>0</v>
      </c>
    </row>
    <row r="54" spans="1:7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4"/>
        <v>0</v>
      </c>
      <c r="E54" s="17">
        <f t="shared" ca="1" si="4"/>
        <v>0</v>
      </c>
      <c r="F54" s="17">
        <f t="shared" ca="1" si="4"/>
        <v>0</v>
      </c>
      <c r="G54" s="18">
        <f t="shared" ca="1" si="2"/>
        <v>0</v>
      </c>
    </row>
    <row r="55" spans="1:7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4"/>
        <v>0</v>
      </c>
      <c r="E55" s="17">
        <f t="shared" ca="1" si="4"/>
        <v>0</v>
      </c>
      <c r="F55" s="17">
        <f t="shared" ca="1" si="4"/>
        <v>0</v>
      </c>
      <c r="G55" s="18">
        <f t="shared" ca="1" si="2"/>
        <v>0</v>
      </c>
    </row>
    <row r="56" spans="1:7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4"/>
        <v>0</v>
      </c>
      <c r="E56" s="17">
        <f t="shared" ca="1" si="4"/>
        <v>0</v>
      </c>
      <c r="F56" s="17">
        <f t="shared" ca="1" si="4"/>
        <v>0</v>
      </c>
      <c r="G56" s="18">
        <f t="shared" ca="1" si="2"/>
        <v>0</v>
      </c>
    </row>
    <row r="57" spans="1:7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4"/>
        <v>0</v>
      </c>
      <c r="E57" s="17">
        <f t="shared" ca="1" si="4"/>
        <v>0</v>
      </c>
      <c r="F57" s="17">
        <f t="shared" ca="1" si="4"/>
        <v>0</v>
      </c>
      <c r="G57" s="18">
        <f t="shared" ca="1" si="2"/>
        <v>0</v>
      </c>
    </row>
    <row r="58" spans="1:7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4"/>
        <v>0</v>
      </c>
      <c r="E58" s="17">
        <f t="shared" ca="1" si="4"/>
        <v>0</v>
      </c>
      <c r="F58" s="17">
        <f t="shared" ca="1" si="4"/>
        <v>0</v>
      </c>
      <c r="G58" s="18">
        <f t="shared" ca="1" si="2"/>
        <v>0</v>
      </c>
    </row>
    <row r="59" spans="1:7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4"/>
        <v>0</v>
      </c>
      <c r="E59" s="17">
        <f t="shared" ca="1" si="4"/>
        <v>0</v>
      </c>
      <c r="F59" s="17">
        <f t="shared" ca="1" si="4"/>
        <v>0</v>
      </c>
      <c r="G59" s="18">
        <f t="shared" ca="1" si="2"/>
        <v>0</v>
      </c>
    </row>
    <row r="60" spans="1:7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4"/>
        <v>0</v>
      </c>
      <c r="E60" s="17">
        <f t="shared" ca="1" si="4"/>
        <v>0</v>
      </c>
      <c r="F60" s="17">
        <f t="shared" ca="1" si="4"/>
        <v>0</v>
      </c>
      <c r="G60" s="18">
        <f t="shared" ca="1" si="2"/>
        <v>0</v>
      </c>
    </row>
    <row r="61" spans="1:7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4"/>
        <v>0</v>
      </c>
      <c r="E61" s="17">
        <f t="shared" ca="1" si="4"/>
        <v>0</v>
      </c>
      <c r="F61" s="17">
        <f t="shared" ca="1" si="4"/>
        <v>0</v>
      </c>
      <c r="G61" s="18">
        <f t="shared" ca="1" si="2"/>
        <v>0</v>
      </c>
    </row>
    <row r="62" spans="1:7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4"/>
        <v>0</v>
      </c>
      <c r="E62" s="17">
        <f t="shared" ca="1" si="4"/>
        <v>0</v>
      </c>
      <c r="F62" s="17">
        <f t="shared" ca="1" si="4"/>
        <v>0</v>
      </c>
      <c r="G62" s="18">
        <f t="shared" ca="1" si="2"/>
        <v>0</v>
      </c>
    </row>
    <row r="63" spans="1:7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4"/>
        <v>0</v>
      </c>
      <c r="E63" s="17">
        <f t="shared" ca="1" si="4"/>
        <v>0</v>
      </c>
      <c r="F63" s="17">
        <f t="shared" ca="1" si="4"/>
        <v>0</v>
      </c>
      <c r="G63" s="18">
        <f t="shared" ca="1" si="2"/>
        <v>0</v>
      </c>
    </row>
    <row r="64" spans="1:7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4"/>
        <v>0</v>
      </c>
      <c r="E64" s="17">
        <f t="shared" ca="1" si="4"/>
        <v>0</v>
      </c>
      <c r="F64" s="17">
        <f t="shared" ca="1" si="4"/>
        <v>0</v>
      </c>
      <c r="G64" s="18">
        <f t="shared" ca="1" si="2"/>
        <v>0</v>
      </c>
    </row>
    <row r="65" spans="1:7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4"/>
        <v>0</v>
      </c>
      <c r="E65" s="17">
        <f t="shared" ca="1" si="4"/>
        <v>0</v>
      </c>
      <c r="F65" s="17">
        <f t="shared" ca="1" si="4"/>
        <v>0</v>
      </c>
      <c r="G65" s="18">
        <f t="shared" ca="1" si="2"/>
        <v>0</v>
      </c>
    </row>
    <row r="66" spans="1:7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4"/>
        <v>0</v>
      </c>
      <c r="E66" s="17">
        <f t="shared" ca="1" si="4"/>
        <v>0</v>
      </c>
      <c r="F66" s="17">
        <f t="shared" ca="1" si="4"/>
        <v>0</v>
      </c>
      <c r="G66" s="18">
        <f t="shared" ca="1" si="2"/>
        <v>0</v>
      </c>
    </row>
    <row r="67" spans="1:7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F72" ca="1" si="5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5"/>
        <v>0</v>
      </c>
      <c r="F67" s="17">
        <f t="shared" ca="1" si="5"/>
        <v>0</v>
      </c>
      <c r="G67" s="18">
        <f t="shared" ca="1" si="2"/>
        <v>0</v>
      </c>
    </row>
    <row r="68" spans="1:7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5"/>
        <v>0</v>
      </c>
      <c r="E68" s="17">
        <f t="shared" ca="1" si="5"/>
        <v>0</v>
      </c>
      <c r="F68" s="17">
        <f t="shared" ca="1" si="5"/>
        <v>0</v>
      </c>
      <c r="G68" s="18">
        <f t="shared" ca="1" si="2"/>
        <v>0</v>
      </c>
    </row>
    <row r="69" spans="1:7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5"/>
        <v>0</v>
      </c>
      <c r="E69" s="17">
        <f t="shared" ca="1" si="5"/>
        <v>0</v>
      </c>
      <c r="F69" s="17">
        <f t="shared" ca="1" si="5"/>
        <v>0</v>
      </c>
      <c r="G69" s="18">
        <f t="shared" ca="1" si="2"/>
        <v>0</v>
      </c>
    </row>
    <row r="70" spans="1:7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5"/>
        <v>0</v>
      </c>
      <c r="E70" s="17">
        <f t="shared" ca="1" si="5"/>
        <v>0</v>
      </c>
      <c r="F70" s="17">
        <f t="shared" ca="1" si="5"/>
        <v>0</v>
      </c>
      <c r="G70" s="18">
        <f t="shared" ca="1" si="2"/>
        <v>0</v>
      </c>
    </row>
    <row r="71" spans="1:7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5"/>
        <v>0</v>
      </c>
      <c r="E71" s="17">
        <f t="shared" ca="1" si="5"/>
        <v>0</v>
      </c>
      <c r="F71" s="17">
        <f t="shared" ca="1" si="5"/>
        <v>0</v>
      </c>
      <c r="G71" s="18">
        <f t="shared" ca="1" si="2"/>
        <v>0</v>
      </c>
    </row>
    <row r="72" spans="1:7" ht="13.8" x14ac:dyDescent="0.3">
      <c r="A72" s="61" t="s">
        <v>279</v>
      </c>
      <c r="B72" s="16">
        <v>3018</v>
      </c>
      <c r="C72" s="62" t="s">
        <v>247</v>
      </c>
      <c r="D72" s="17">
        <f t="shared" ca="1" si="5"/>
        <v>0</v>
      </c>
      <c r="E72" s="17">
        <f t="shared" ca="1" si="5"/>
        <v>0</v>
      </c>
      <c r="F72" s="17">
        <f t="shared" ca="1" si="5"/>
        <v>0</v>
      </c>
      <c r="G72" s="18">
        <f t="shared" ca="1" si="2"/>
        <v>0</v>
      </c>
    </row>
    <row r="73" spans="1:7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1060918161.086388</v>
      </c>
      <c r="E73" s="53">
        <f ca="1">SUMIF($C$7:$C$72,"HD",E$7:E$72)</f>
        <v>0</v>
      </c>
      <c r="F73" s="53">
        <f ca="1">SUMIF($C$7:$C$72,"HD",F$7:F$72)</f>
        <v>0</v>
      </c>
      <c r="G73" s="53">
        <f ca="1">SUMIF($C$7:$C$72,"HD",G$7:G$72)</f>
        <v>1060918161.086388</v>
      </c>
    </row>
    <row r="74" spans="1:7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  <c r="E74" s="53">
        <f ca="1">SUMIF($C$7:$C$72,"H",E$7:E$72)+SUMIF($C$7:$C$72,"E",E$7:E$72)</f>
        <v>0</v>
      </c>
      <c r="F74" s="53">
        <f ca="1">SUMIF($C$7:$C$72,"H",F$7:F$72)+SUMIF($C$7:$C$72,"E",F$7:F$72)</f>
        <v>0</v>
      </c>
      <c r="G74" s="53">
        <f ca="1">SUMIF($C$7:$C$72,"H",G$7:G$72)+SUMIF($C$7:$C$72,"E",G$7:G$72)</f>
        <v>0</v>
      </c>
    </row>
    <row r="75" spans="1:7" ht="13.8" x14ac:dyDescent="0.3">
      <c r="A75" s="63" t="s">
        <v>287</v>
      </c>
      <c r="B75" s="52">
        <v>9003</v>
      </c>
      <c r="C75" s="62" t="s">
        <v>288</v>
      </c>
      <c r="D75" s="53">
        <f ca="1">D73+D74</f>
        <v>1060918161.086388</v>
      </c>
      <c r="E75" s="53">
        <f ca="1">E73+E74</f>
        <v>0</v>
      </c>
      <c r="F75" s="53">
        <f ca="1">F73+F74</f>
        <v>0</v>
      </c>
      <c r="G75" s="53">
        <f ca="1">G73+G74</f>
        <v>1060918161.086388</v>
      </c>
    </row>
  </sheetData>
  <mergeCells count="1">
    <mergeCell ref="E2:G2"/>
  </mergeCells>
  <dataValidations count="2">
    <dataValidation type="list" allowBlank="1" showInputMessage="1" showErrorMessage="1" sqref="C2" xr:uid="{41755438-C245-4328-948A-B71E12849189}">
      <formula1>"Toplam,Tele-Satış,E-Ticaret,Geleneksel"</formula1>
    </dataValidation>
    <dataValidation type="list" allowBlank="1" showInputMessage="1" showErrorMessage="1" sqref="B2" xr:uid="{854415AD-9345-4699-81F0-77227E375345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1235-7331-492B-BE88-5D29B4A18AB9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6" width="15.6640625" style="3" customWidth="1"/>
    <col min="7" max="7" width="15.88671875" style="3" customWidth="1"/>
    <col min="8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327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710</v>
      </c>
      <c r="E5" s="66">
        <v>711</v>
      </c>
      <c r="F5" s="67"/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42</v>
      </c>
      <c r="E6" s="8" t="s">
        <v>43</v>
      </c>
      <c r="F6" s="67" t="s">
        <v>322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E2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9621418.2100000009</v>
      </c>
      <c r="E7" s="17">
        <f t="shared" ca="1" si="0"/>
        <v>0</v>
      </c>
      <c r="F7" s="18">
        <f t="shared" ref="F7:F22" ca="1" si="1">+SUM(D7:E7)</f>
        <v>9621418.2100000009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84816722.480000019</v>
      </c>
      <c r="E8" s="17">
        <f t="shared" ca="1" si="0"/>
        <v>0</v>
      </c>
      <c r="F8" s="18">
        <f t="shared" ca="1" si="1"/>
        <v>84816722.480000019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59184794.059999995</v>
      </c>
      <c r="E9" s="17">
        <f t="shared" ca="1" si="0"/>
        <v>0</v>
      </c>
      <c r="F9" s="18">
        <f t="shared" ca="1" si="1"/>
        <v>59184794.059999995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183658683.25999999</v>
      </c>
      <c r="E10" s="17">
        <f t="shared" ca="1" si="0"/>
        <v>0</v>
      </c>
      <c r="F10" s="18">
        <f t="shared" ca="1" si="1"/>
        <v>183658683.25999999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7">
        <f t="shared" ca="1" si="0"/>
        <v>0</v>
      </c>
      <c r="F11" s="18">
        <f t="shared" ca="1" si="1"/>
        <v>0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8">
        <f t="shared" ca="1" si="1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2472535.65</v>
      </c>
      <c r="E13" s="17">
        <f t="shared" ca="1" si="0"/>
        <v>0</v>
      </c>
      <c r="F13" s="18">
        <f t="shared" ca="1" si="1"/>
        <v>2472535.65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24051318.16</v>
      </c>
      <c r="E14" s="17">
        <f t="shared" ca="1" si="0"/>
        <v>0</v>
      </c>
      <c r="F14" s="18">
        <f t="shared" ca="1" si="1"/>
        <v>24051318.16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8">
        <f t="shared" ca="1" si="1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8">
        <f t="shared" ca="1" si="1"/>
        <v>0</v>
      </c>
    </row>
    <row r="17" spans="1:6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22392045.859999999</v>
      </c>
      <c r="E17" s="17">
        <f t="shared" ca="1" si="0"/>
        <v>0</v>
      </c>
      <c r="F17" s="18">
        <f t="shared" ca="1" si="1"/>
        <v>22392045.859999999</v>
      </c>
    </row>
    <row r="18" spans="1:6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114285.71</v>
      </c>
      <c r="E18" s="17">
        <f t="shared" ca="1" si="0"/>
        <v>0</v>
      </c>
      <c r="F18" s="18">
        <f t="shared" ca="1" si="1"/>
        <v>114285.71</v>
      </c>
    </row>
    <row r="19" spans="1:6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  <c r="E19" s="17">
        <f t="shared" ca="1" si="0"/>
        <v>0</v>
      </c>
      <c r="F19" s="18">
        <f t="shared" ca="1" si="1"/>
        <v>0</v>
      </c>
    </row>
    <row r="20" spans="1:6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0</v>
      </c>
      <c r="E20" s="17">
        <f t="shared" ca="1" si="0"/>
        <v>0</v>
      </c>
      <c r="F20" s="18">
        <f t="shared" ca="1" si="1"/>
        <v>0</v>
      </c>
    </row>
    <row r="21" spans="1:6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16382.21</v>
      </c>
      <c r="E21" s="17">
        <f t="shared" ca="1" si="0"/>
        <v>0</v>
      </c>
      <c r="F21" s="18">
        <f t="shared" ca="1" si="1"/>
        <v>16382.21</v>
      </c>
    </row>
    <row r="22" spans="1:6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117768777.47</v>
      </c>
      <c r="E22" s="17">
        <f t="shared" ca="1" si="0"/>
        <v>0</v>
      </c>
      <c r="F22" s="18">
        <f t="shared" ca="1" si="1"/>
        <v>117768777.47</v>
      </c>
    </row>
    <row r="23" spans="1:6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192378073.76000005</v>
      </c>
      <c r="E23" s="17">
        <f t="shared" ca="1" si="0"/>
        <v>0</v>
      </c>
      <c r="F23" s="18">
        <f ca="1">+SUM(D23:E23)</f>
        <v>192378073.76000005</v>
      </c>
    </row>
    <row r="24" spans="1:6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9987608.5999999996</v>
      </c>
      <c r="E24" s="17">
        <f t="shared" ca="1" si="0"/>
        <v>0</v>
      </c>
      <c r="F24" s="18">
        <f ca="1">+SUM(D24:E24)</f>
        <v>9987608.5999999996</v>
      </c>
    </row>
    <row r="25" spans="1:6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0</v>
      </c>
      <c r="E25" s="17">
        <f t="shared" ca="1" si="0"/>
        <v>0</v>
      </c>
      <c r="F25" s="18">
        <f t="shared" ref="F25:F72" ca="1" si="2">+SUM(D25:E25)</f>
        <v>0</v>
      </c>
    </row>
    <row r="26" spans="1:6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7068262.0797187388</v>
      </c>
      <c r="E26" s="17">
        <f t="shared" ca="1" si="0"/>
        <v>0</v>
      </c>
      <c r="F26" s="18">
        <f t="shared" ca="1" si="2"/>
        <v>7068262.0797187388</v>
      </c>
    </row>
    <row r="27" spans="1:6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E46" ca="1" si="3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0</v>
      </c>
      <c r="E27" s="17">
        <f t="shared" ca="1" si="3"/>
        <v>9889585.0700000003</v>
      </c>
      <c r="F27" s="18">
        <f t="shared" ca="1" si="2"/>
        <v>9889585.0700000003</v>
      </c>
    </row>
    <row r="28" spans="1:6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3"/>
        <v>391546.02</v>
      </c>
      <c r="E28" s="17">
        <f t="shared" ca="1" si="3"/>
        <v>0</v>
      </c>
      <c r="F28" s="18">
        <f t="shared" ca="1" si="2"/>
        <v>391546.02</v>
      </c>
    </row>
    <row r="29" spans="1:6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3"/>
        <v>4607827.7300000014</v>
      </c>
      <c r="E29" s="17">
        <f t="shared" ca="1" si="3"/>
        <v>0</v>
      </c>
      <c r="F29" s="18">
        <f t="shared" ca="1" si="2"/>
        <v>4607827.7300000014</v>
      </c>
    </row>
    <row r="30" spans="1:6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3"/>
        <v>35522.97</v>
      </c>
      <c r="E30" s="17">
        <f t="shared" ca="1" si="3"/>
        <v>0</v>
      </c>
      <c r="F30" s="18">
        <f t="shared" ca="1" si="2"/>
        <v>35522.97</v>
      </c>
    </row>
    <row r="31" spans="1:6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3"/>
        <v>799486.46922299999</v>
      </c>
      <c r="E31" s="17">
        <f t="shared" ca="1" si="3"/>
        <v>0</v>
      </c>
      <c r="F31" s="18">
        <f t="shared" ca="1" si="2"/>
        <v>799486.46922299999</v>
      </c>
    </row>
    <row r="32" spans="1:6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3"/>
        <v>199098.09</v>
      </c>
      <c r="E32" s="17">
        <f t="shared" ca="1" si="3"/>
        <v>0</v>
      </c>
      <c r="F32" s="18">
        <f t="shared" ca="1" si="2"/>
        <v>199098.09</v>
      </c>
    </row>
    <row r="33" spans="1:6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3"/>
        <v>0</v>
      </c>
      <c r="E33" s="17">
        <f t="shared" ca="1" si="3"/>
        <v>0</v>
      </c>
      <c r="F33" s="18">
        <f t="shared" ca="1" si="2"/>
        <v>0</v>
      </c>
    </row>
    <row r="34" spans="1:6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3"/>
        <v>37540526.39859999</v>
      </c>
      <c r="E34" s="17">
        <f t="shared" ca="1" si="3"/>
        <v>0</v>
      </c>
      <c r="F34" s="18">
        <f t="shared" ca="1" si="2"/>
        <v>37540526.39859999</v>
      </c>
    </row>
    <row r="35" spans="1:6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3"/>
        <v>3171301</v>
      </c>
      <c r="E35" s="17">
        <f t="shared" ca="1" si="3"/>
        <v>0</v>
      </c>
      <c r="F35" s="18">
        <f t="shared" ca="1" si="2"/>
        <v>3171301</v>
      </c>
    </row>
    <row r="36" spans="1:6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3"/>
        <v>0</v>
      </c>
      <c r="E36" s="17">
        <f t="shared" ca="1" si="3"/>
        <v>0</v>
      </c>
      <c r="F36" s="18">
        <f t="shared" ca="1" si="2"/>
        <v>0</v>
      </c>
    </row>
    <row r="37" spans="1:6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3"/>
        <v>22054013.91</v>
      </c>
      <c r="E37" s="17">
        <f t="shared" ca="1" si="3"/>
        <v>0</v>
      </c>
      <c r="F37" s="18">
        <f t="shared" ca="1" si="2"/>
        <v>22054013.91</v>
      </c>
    </row>
    <row r="38" spans="1:6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3"/>
        <v>0</v>
      </c>
      <c r="E38" s="17">
        <f t="shared" ca="1" si="3"/>
        <v>0</v>
      </c>
      <c r="F38" s="18">
        <f t="shared" ca="1" si="2"/>
        <v>0</v>
      </c>
    </row>
    <row r="39" spans="1:6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3"/>
        <v>10</v>
      </c>
      <c r="E39" s="17">
        <f t="shared" ca="1" si="3"/>
        <v>0</v>
      </c>
      <c r="F39" s="18">
        <f t="shared" ca="1" si="2"/>
        <v>10</v>
      </c>
    </row>
    <row r="40" spans="1:6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3"/>
        <v>16251493.539999999</v>
      </c>
      <c r="E40" s="17">
        <f t="shared" ca="1" si="3"/>
        <v>0</v>
      </c>
      <c r="F40" s="18">
        <f t="shared" ca="1" si="2"/>
        <v>16251493.539999999</v>
      </c>
    </row>
    <row r="41" spans="1:6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3"/>
        <v>-6192.86</v>
      </c>
      <c r="E41" s="17">
        <f t="shared" ca="1" si="3"/>
        <v>0</v>
      </c>
      <c r="F41" s="18">
        <f t="shared" ca="1" si="2"/>
        <v>-6192.86</v>
      </c>
    </row>
    <row r="42" spans="1:6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3"/>
        <v>0</v>
      </c>
      <c r="E42" s="17">
        <f t="shared" ca="1" si="3"/>
        <v>0</v>
      </c>
      <c r="F42" s="18">
        <f t="shared" ca="1" si="2"/>
        <v>0</v>
      </c>
    </row>
    <row r="43" spans="1:6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3"/>
        <v>0</v>
      </c>
      <c r="E43" s="17">
        <f t="shared" ca="1" si="3"/>
        <v>0</v>
      </c>
      <c r="F43" s="18">
        <f t="shared" ca="1" si="2"/>
        <v>0</v>
      </c>
    </row>
    <row r="44" spans="1:6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3"/>
        <v>0</v>
      </c>
      <c r="E44" s="17">
        <f t="shared" ca="1" si="3"/>
        <v>0</v>
      </c>
      <c r="F44" s="18">
        <f t="shared" ca="1" si="2"/>
        <v>0</v>
      </c>
    </row>
    <row r="45" spans="1:6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3"/>
        <v>0</v>
      </c>
      <c r="E45" s="17">
        <f t="shared" ca="1" si="3"/>
        <v>0</v>
      </c>
      <c r="F45" s="18">
        <f t="shared" ca="1" si="2"/>
        <v>0</v>
      </c>
    </row>
    <row r="46" spans="1:6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3"/>
        <v>0</v>
      </c>
      <c r="E46" s="17">
        <f t="shared" ca="1" si="3"/>
        <v>0</v>
      </c>
      <c r="F46" s="18">
        <f t="shared" ca="1" si="2"/>
        <v>0</v>
      </c>
    </row>
    <row r="47" spans="1:6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E66" ca="1" si="4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4"/>
        <v>0</v>
      </c>
      <c r="F47" s="18">
        <f t="shared" ca="1" si="2"/>
        <v>0</v>
      </c>
    </row>
    <row r="48" spans="1:6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4"/>
        <v>0</v>
      </c>
      <c r="E48" s="17">
        <f t="shared" ca="1" si="4"/>
        <v>0</v>
      </c>
      <c r="F48" s="18">
        <f t="shared" ca="1" si="2"/>
        <v>0</v>
      </c>
    </row>
    <row r="49" spans="1:6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4"/>
        <v>1090.94</v>
      </c>
      <c r="E49" s="17">
        <f t="shared" ca="1" si="4"/>
        <v>0</v>
      </c>
      <c r="F49" s="18">
        <f t="shared" ca="1" si="2"/>
        <v>1090.94</v>
      </c>
    </row>
    <row r="50" spans="1:6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4"/>
        <v>0</v>
      </c>
      <c r="E50" s="17">
        <f t="shared" ca="1" si="4"/>
        <v>0</v>
      </c>
      <c r="F50" s="18">
        <f t="shared" ca="1" si="2"/>
        <v>0</v>
      </c>
    </row>
    <row r="51" spans="1:6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4"/>
        <v>0</v>
      </c>
      <c r="E51" s="17">
        <f t="shared" ca="1" si="4"/>
        <v>0</v>
      </c>
      <c r="F51" s="18">
        <f t="shared" ca="1" si="2"/>
        <v>0</v>
      </c>
    </row>
    <row r="52" spans="1:6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4"/>
        <v>0</v>
      </c>
      <c r="E52" s="17">
        <f t="shared" ca="1" si="4"/>
        <v>0</v>
      </c>
      <c r="F52" s="18">
        <f t="shared" ca="1" si="2"/>
        <v>0</v>
      </c>
    </row>
    <row r="53" spans="1:6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4"/>
        <v>0</v>
      </c>
      <c r="E53" s="17">
        <f t="shared" ca="1" si="4"/>
        <v>0</v>
      </c>
      <c r="F53" s="18">
        <f t="shared" ca="1" si="2"/>
        <v>0</v>
      </c>
    </row>
    <row r="54" spans="1:6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4"/>
        <v>0</v>
      </c>
      <c r="E54" s="17">
        <f t="shared" ca="1" si="4"/>
        <v>0</v>
      </c>
      <c r="F54" s="18">
        <f t="shared" ca="1" si="2"/>
        <v>0</v>
      </c>
    </row>
    <row r="55" spans="1:6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4"/>
        <v>0</v>
      </c>
      <c r="E55" s="17">
        <f t="shared" ca="1" si="4"/>
        <v>0</v>
      </c>
      <c r="F55" s="18">
        <f t="shared" ca="1" si="2"/>
        <v>0</v>
      </c>
    </row>
    <row r="56" spans="1:6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4"/>
        <v>0</v>
      </c>
      <c r="E56" s="17">
        <f t="shared" ca="1" si="4"/>
        <v>0</v>
      </c>
      <c r="F56" s="18">
        <f t="shared" ca="1" si="2"/>
        <v>0</v>
      </c>
    </row>
    <row r="57" spans="1:6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4"/>
        <v>0</v>
      </c>
      <c r="E57" s="17">
        <f t="shared" ca="1" si="4"/>
        <v>0</v>
      </c>
      <c r="F57" s="18">
        <f t="shared" ca="1" si="2"/>
        <v>0</v>
      </c>
    </row>
    <row r="58" spans="1:6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4"/>
        <v>0</v>
      </c>
      <c r="E58" s="17">
        <f t="shared" ca="1" si="4"/>
        <v>0</v>
      </c>
      <c r="F58" s="18">
        <f t="shared" ca="1" si="2"/>
        <v>0</v>
      </c>
    </row>
    <row r="59" spans="1:6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4"/>
        <v>0</v>
      </c>
      <c r="E59" s="17">
        <f t="shared" ca="1" si="4"/>
        <v>0</v>
      </c>
      <c r="F59" s="18">
        <f t="shared" ca="1" si="2"/>
        <v>0</v>
      </c>
    </row>
    <row r="60" spans="1:6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4"/>
        <v>0</v>
      </c>
      <c r="E60" s="17">
        <f t="shared" ca="1" si="4"/>
        <v>0</v>
      </c>
      <c r="F60" s="18">
        <f t="shared" ca="1" si="2"/>
        <v>0</v>
      </c>
    </row>
    <row r="61" spans="1:6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4"/>
        <v>0</v>
      </c>
      <c r="E61" s="17">
        <f t="shared" ca="1" si="4"/>
        <v>0</v>
      </c>
      <c r="F61" s="18">
        <f t="shared" ca="1" si="2"/>
        <v>0</v>
      </c>
    </row>
    <row r="62" spans="1:6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4"/>
        <v>0</v>
      </c>
      <c r="E62" s="17">
        <f t="shared" ca="1" si="4"/>
        <v>0</v>
      </c>
      <c r="F62" s="18">
        <f t="shared" ca="1" si="2"/>
        <v>0</v>
      </c>
    </row>
    <row r="63" spans="1:6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4"/>
        <v>0</v>
      </c>
      <c r="E63" s="17">
        <f t="shared" ca="1" si="4"/>
        <v>0</v>
      </c>
      <c r="F63" s="18">
        <f t="shared" ca="1" si="2"/>
        <v>0</v>
      </c>
    </row>
    <row r="64" spans="1:6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4"/>
        <v>0</v>
      </c>
      <c r="E64" s="17">
        <f t="shared" ca="1" si="4"/>
        <v>0</v>
      </c>
      <c r="F64" s="18">
        <f t="shared" ca="1" si="2"/>
        <v>0</v>
      </c>
    </row>
    <row r="65" spans="1:6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4"/>
        <v>0</v>
      </c>
      <c r="E65" s="17">
        <f t="shared" ca="1" si="4"/>
        <v>0</v>
      </c>
      <c r="F65" s="18">
        <f t="shared" ca="1" si="2"/>
        <v>0</v>
      </c>
    </row>
    <row r="66" spans="1:6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4"/>
        <v>0</v>
      </c>
      <c r="E66" s="17">
        <f t="shared" ca="1" si="4"/>
        <v>0</v>
      </c>
      <c r="F66" s="18">
        <f t="shared" ca="1" si="2"/>
        <v>0</v>
      </c>
    </row>
    <row r="67" spans="1:6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E72" ca="1" si="5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5"/>
        <v>0</v>
      </c>
      <c r="F67" s="18">
        <f t="shared" ca="1" si="2"/>
        <v>0</v>
      </c>
    </row>
    <row r="68" spans="1:6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5"/>
        <v>0</v>
      </c>
      <c r="E68" s="17">
        <f t="shared" ca="1" si="5"/>
        <v>0</v>
      </c>
      <c r="F68" s="18">
        <f t="shared" ca="1" si="2"/>
        <v>0</v>
      </c>
    </row>
    <row r="69" spans="1:6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5"/>
        <v>0</v>
      </c>
      <c r="E69" s="17">
        <f t="shared" ca="1" si="5"/>
        <v>0</v>
      </c>
      <c r="F69" s="18">
        <f t="shared" ca="1" si="2"/>
        <v>0</v>
      </c>
    </row>
    <row r="70" spans="1:6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5"/>
        <v>0</v>
      </c>
      <c r="E70" s="17">
        <f t="shared" ca="1" si="5"/>
        <v>0</v>
      </c>
      <c r="F70" s="18">
        <f t="shared" ca="1" si="2"/>
        <v>0</v>
      </c>
    </row>
    <row r="71" spans="1:6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5"/>
        <v>0</v>
      </c>
      <c r="E71" s="17">
        <f t="shared" ca="1" si="5"/>
        <v>0</v>
      </c>
      <c r="F71" s="18">
        <f t="shared" ca="1" si="2"/>
        <v>0</v>
      </c>
    </row>
    <row r="72" spans="1:6" ht="13.8" x14ac:dyDescent="0.3">
      <c r="A72" s="61" t="s">
        <v>279</v>
      </c>
      <c r="B72" s="16">
        <v>3018</v>
      </c>
      <c r="C72" s="62" t="s">
        <v>247</v>
      </c>
      <c r="D72" s="17">
        <f t="shared" ca="1" si="5"/>
        <v>0</v>
      </c>
      <c r="E72" s="17">
        <f t="shared" ca="1" si="5"/>
        <v>0</v>
      </c>
      <c r="F72" s="18">
        <f t="shared" ca="1" si="2"/>
        <v>0</v>
      </c>
    </row>
    <row r="73" spans="1:6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798576631.71754169</v>
      </c>
      <c r="E73" s="53">
        <f ca="1">SUMIF($C$7:$C$72,"HD",E$7:E$72)</f>
        <v>9889585.0700000003</v>
      </c>
      <c r="F73" s="53">
        <f ca="1">SUMIF($C$7:$C$72,"HD",F$7:F$72)</f>
        <v>808466216.78754175</v>
      </c>
    </row>
    <row r="74" spans="1:6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  <c r="E74" s="53">
        <f ca="1">SUMIF($C$7:$C$72,"H",E$7:E$72)+SUMIF($C$7:$C$72,"E",E$7:E$72)</f>
        <v>0</v>
      </c>
      <c r="F74" s="53">
        <f ca="1">SUMIF($C$7:$C$72,"H",F$7:F$72)+SUMIF($C$7:$C$72,"E",F$7:F$72)</f>
        <v>0</v>
      </c>
    </row>
    <row r="75" spans="1:6" ht="13.8" x14ac:dyDescent="0.3">
      <c r="A75" s="63" t="s">
        <v>287</v>
      </c>
      <c r="B75" s="52">
        <v>9003</v>
      </c>
      <c r="C75" s="62" t="s">
        <v>288</v>
      </c>
      <c r="D75" s="53">
        <f ca="1">D73+D74</f>
        <v>798576631.71754169</v>
      </c>
      <c r="E75" s="53">
        <f ca="1">E73+E74</f>
        <v>9889585.0700000003</v>
      </c>
      <c r="F75" s="53">
        <f ca="1">F73+F74</f>
        <v>808466216.78754175</v>
      </c>
    </row>
  </sheetData>
  <mergeCells count="1">
    <mergeCell ref="E2:G2"/>
  </mergeCells>
  <dataValidations count="2">
    <dataValidation type="list" allowBlank="1" showInputMessage="1" showErrorMessage="1" sqref="C2" xr:uid="{A23E9CDA-12ED-4209-B354-392CF14E3278}">
      <formula1>"Toplam,Tele-Satış,E-Ticaret,Geleneksel"</formula1>
    </dataValidation>
    <dataValidation type="list" allowBlank="1" showInputMessage="1" showErrorMessage="1" sqref="B2" xr:uid="{4B9A14BF-9CA8-47A3-85B2-C8197252B87C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7B7E-2D1D-4625-9D2F-E80ADE5AFA14}">
  <dimension ref="A1:O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15" width="15.6640625" style="3" customWidth="1"/>
    <col min="16" max="16" width="4" style="3" customWidth="1"/>
    <col min="17" max="16384" width="9.109375" style="3"/>
  </cols>
  <sheetData>
    <row r="1" spans="1:15" ht="15" customHeight="1" x14ac:dyDescent="0.3">
      <c r="A1" s="1" t="s">
        <v>0</v>
      </c>
      <c r="B1" s="2"/>
      <c r="C1" s="2"/>
    </row>
    <row r="2" spans="1:15" ht="15" customHeight="1" x14ac:dyDescent="0.3">
      <c r="A2" s="1" t="s">
        <v>328</v>
      </c>
      <c r="B2" s="65" t="s">
        <v>8</v>
      </c>
      <c r="C2" s="65" t="s">
        <v>14</v>
      </c>
      <c r="E2" s="86" t="s">
        <v>1</v>
      </c>
      <c r="F2" s="87"/>
      <c r="G2" s="88"/>
      <c r="H2" s="5"/>
    </row>
    <row r="3" spans="1:15" ht="15" customHeight="1" x14ac:dyDescent="0.3">
      <c r="A3" s="4" t="s">
        <v>355</v>
      </c>
      <c r="B3" s="2"/>
      <c r="C3" s="2"/>
    </row>
    <row r="4" spans="1:15" ht="22.5" customHeight="1" x14ac:dyDescent="0.25"/>
    <row r="5" spans="1:15" ht="22.5" customHeight="1" x14ac:dyDescent="0.25">
      <c r="D5" s="66">
        <v>701</v>
      </c>
      <c r="E5" s="66">
        <v>900</v>
      </c>
      <c r="F5" s="66">
        <v>901</v>
      </c>
      <c r="G5" s="66">
        <v>902</v>
      </c>
      <c r="H5" s="66">
        <v>703</v>
      </c>
      <c r="I5" s="66">
        <v>740</v>
      </c>
      <c r="J5" s="66">
        <v>741</v>
      </c>
      <c r="K5" s="66">
        <v>742</v>
      </c>
      <c r="L5" s="66">
        <v>743</v>
      </c>
      <c r="M5" s="66">
        <v>744</v>
      </c>
      <c r="N5" s="66">
        <v>761</v>
      </c>
      <c r="O5" s="67"/>
    </row>
    <row r="6" spans="1:15" ht="79.5" customHeight="1" x14ac:dyDescent="0.25">
      <c r="A6" s="60" t="s">
        <v>143</v>
      </c>
      <c r="B6" s="60" t="s">
        <v>144</v>
      </c>
      <c r="C6" s="60" t="s">
        <v>145</v>
      </c>
      <c r="D6" s="8" t="s">
        <v>45</v>
      </c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52</v>
      </c>
      <c r="L6" s="8" t="s">
        <v>53</v>
      </c>
      <c r="M6" s="8" t="s">
        <v>54</v>
      </c>
      <c r="N6" s="8" t="s">
        <v>55</v>
      </c>
      <c r="O6" s="67" t="s">
        <v>329</v>
      </c>
    </row>
    <row r="7" spans="1:15" ht="12.75" customHeight="1" x14ac:dyDescent="0.3">
      <c r="A7" s="61" t="s">
        <v>147</v>
      </c>
      <c r="B7" s="16">
        <v>1001</v>
      </c>
      <c r="C7" s="62" t="s">
        <v>148</v>
      </c>
      <c r="D7" s="18">
        <f ca="1">+E7+F7+G7</f>
        <v>55303185.880000003</v>
      </c>
      <c r="E7" s="17">
        <f t="shared" ref="E7:N16" ca="1" si="0">IFERROR(IF($C$2="Tele-Satış",INDIRECT("'"&amp;$B$2&amp;"'!"&amp;ADDRESS(MATCH($B7,INDIRECT("'"&amp;$B$2&amp;"'!$B$1:$B$1095"),0),MATCH(E$5,INDIRECT("'"&amp;$B$2&amp;"'!5:5"),0))),IF($C$2="E-Ticaret",INDIRECT("'"&amp;$B$2&amp;"'!"&amp;ADDRESS(MATCH($B7,INDIRECT("'"&amp;$B$2&amp;"'!$B$1:$B$1095"),0),MATCH(E$5,INDIRECT("'"&amp;$B$2&amp;"'!5:5"),0)+1)),IF($C$2="Geleneksel",INDIRECT("'"&amp;$B$2&amp;"'!"&amp;ADDRESS(MATCH($B7,INDIRECT("'"&amp;$B$2&amp;"'!$B$1:$B$1095"),0),MATCH(E$5,INDIRECT("'"&amp;$B$2&amp;"'!5:5"),0)+2)),INDIRECT("'"&amp;$B$2&amp;"'!"&amp;ADDRESS(MATCH($B7,INDIRECT("'"&amp;$B$2&amp;"'!$B$1:$B$1095"),0),MATCH(E$5,INDIRECT("'"&amp;$B$2&amp;"'!5:5"),0)))+INDIRECT("'"&amp;$B$2&amp;"'!"&amp;ADDRESS(MATCH($B7,INDIRECT("'"&amp;$B$2&amp;"'!$B$1:$B$1095"),0),MATCH(E$5,INDIRECT("'"&amp;$B$2&amp;"'!5:5"),0)+1))+INDIRECT("'"&amp;$B$2&amp;"'!"&amp;ADDRESS(MATCH($B7,INDIRECT("'"&amp;$B$2&amp;"'!$B$1:$B$1095"),0),MATCH(E$5,INDIRECT("'"&amp;$B$2&amp;"'!5:5"),0)+2))))),0)</f>
        <v>0</v>
      </c>
      <c r="F7" s="17">
        <f t="shared" ca="1" si="0"/>
        <v>0</v>
      </c>
      <c r="G7" s="17">
        <f t="shared" ca="1" si="0"/>
        <v>55303185.880000003</v>
      </c>
      <c r="H7" s="17">
        <f t="shared" ca="1" si="0"/>
        <v>0</v>
      </c>
      <c r="I7" s="17">
        <f t="shared" ca="1" si="0"/>
        <v>11994758.779999999</v>
      </c>
      <c r="J7" s="17">
        <f t="shared" ca="1" si="0"/>
        <v>603970.9</v>
      </c>
      <c r="K7" s="17">
        <f t="shared" ca="1" si="0"/>
        <v>0</v>
      </c>
      <c r="L7" s="17">
        <f t="shared" ca="1" si="0"/>
        <v>0</v>
      </c>
      <c r="M7" s="17">
        <f t="shared" ca="1" si="0"/>
        <v>0</v>
      </c>
      <c r="N7" s="17">
        <f t="shared" ca="1" si="0"/>
        <v>0</v>
      </c>
      <c r="O7" s="18">
        <f ca="1">D7+SUM(H7:N7)</f>
        <v>67901915.560000002</v>
      </c>
    </row>
    <row r="8" spans="1:15" ht="12.75" customHeight="1" x14ac:dyDescent="0.3">
      <c r="A8" s="61" t="s">
        <v>150</v>
      </c>
      <c r="B8" s="16">
        <v>1003</v>
      </c>
      <c r="C8" s="62" t="s">
        <v>148</v>
      </c>
      <c r="D8" s="18">
        <f t="shared" ref="D8:D22" ca="1" si="1">+E8+F8+G8</f>
        <v>0</v>
      </c>
      <c r="E8" s="17">
        <f t="shared" ca="1" si="0"/>
        <v>0</v>
      </c>
      <c r="F8" s="17">
        <f t="shared" ca="1" si="0"/>
        <v>0</v>
      </c>
      <c r="G8" s="17">
        <f t="shared" ca="1" si="0"/>
        <v>0</v>
      </c>
      <c r="H8" s="17">
        <f t="shared" ca="1" si="0"/>
        <v>0</v>
      </c>
      <c r="I8" s="17">
        <f t="shared" ca="1" si="0"/>
        <v>0</v>
      </c>
      <c r="J8" s="17">
        <f t="shared" ca="1" si="0"/>
        <v>0</v>
      </c>
      <c r="K8" s="17">
        <f t="shared" ca="1" si="0"/>
        <v>0</v>
      </c>
      <c r="L8" s="17">
        <f t="shared" ca="1" si="0"/>
        <v>0</v>
      </c>
      <c r="M8" s="17">
        <f t="shared" ca="1" si="0"/>
        <v>0</v>
      </c>
      <c r="N8" s="17">
        <f t="shared" ca="1" si="0"/>
        <v>0</v>
      </c>
      <c r="O8" s="18">
        <f t="shared" ref="O8:O22" ca="1" si="2">D8+SUM(H8:N8)</f>
        <v>0</v>
      </c>
    </row>
    <row r="9" spans="1:15" ht="12.75" customHeight="1" x14ac:dyDescent="0.3">
      <c r="A9" s="61" t="s">
        <v>152</v>
      </c>
      <c r="B9" s="16">
        <v>1004</v>
      </c>
      <c r="C9" s="62" t="s">
        <v>148</v>
      </c>
      <c r="D9" s="18">
        <f t="shared" ca="1" si="1"/>
        <v>0</v>
      </c>
      <c r="E9" s="17">
        <f t="shared" ca="1" si="0"/>
        <v>0</v>
      </c>
      <c r="F9" s="17">
        <f t="shared" ca="1" si="0"/>
        <v>0</v>
      </c>
      <c r="G9" s="17">
        <f t="shared" ca="1" si="0"/>
        <v>0</v>
      </c>
      <c r="H9" s="17">
        <f t="shared" ca="1" si="0"/>
        <v>0</v>
      </c>
      <c r="I9" s="17">
        <f t="shared" ca="1" si="0"/>
        <v>0</v>
      </c>
      <c r="J9" s="17">
        <f t="shared" ca="1" si="0"/>
        <v>0</v>
      </c>
      <c r="K9" s="17">
        <f t="shared" ca="1" si="0"/>
        <v>0</v>
      </c>
      <c r="L9" s="17">
        <f t="shared" ca="1" si="0"/>
        <v>0</v>
      </c>
      <c r="M9" s="17">
        <f t="shared" ca="1" si="0"/>
        <v>0</v>
      </c>
      <c r="N9" s="17">
        <f t="shared" ca="1" si="0"/>
        <v>0</v>
      </c>
      <c r="O9" s="18">
        <f t="shared" ca="1" si="2"/>
        <v>0</v>
      </c>
    </row>
    <row r="10" spans="1:15" ht="12.75" customHeight="1" x14ac:dyDescent="0.3">
      <c r="A10" s="61" t="s">
        <v>154</v>
      </c>
      <c r="B10" s="16">
        <v>1005</v>
      </c>
      <c r="C10" s="62" t="s">
        <v>148</v>
      </c>
      <c r="D10" s="18">
        <f t="shared" ca="1" si="1"/>
        <v>0</v>
      </c>
      <c r="E10" s="17">
        <f t="shared" ca="1" si="0"/>
        <v>0</v>
      </c>
      <c r="F10" s="17">
        <f t="shared" ca="1" si="0"/>
        <v>0</v>
      </c>
      <c r="G10" s="17">
        <f t="shared" ca="1" si="0"/>
        <v>0</v>
      </c>
      <c r="H10" s="17">
        <f t="shared" ca="1" si="0"/>
        <v>0</v>
      </c>
      <c r="I10" s="17">
        <f t="shared" ca="1" si="0"/>
        <v>0</v>
      </c>
      <c r="J10" s="17">
        <f t="shared" ca="1" si="0"/>
        <v>0</v>
      </c>
      <c r="K10" s="17">
        <f t="shared" ca="1" si="0"/>
        <v>0</v>
      </c>
      <c r="L10" s="17">
        <f t="shared" ca="1" si="0"/>
        <v>0</v>
      </c>
      <c r="M10" s="17">
        <f t="shared" ca="1" si="0"/>
        <v>0</v>
      </c>
      <c r="N10" s="17">
        <f t="shared" ca="1" si="0"/>
        <v>0</v>
      </c>
      <c r="O10" s="18">
        <f t="shared" ca="1" si="2"/>
        <v>0</v>
      </c>
    </row>
    <row r="11" spans="1:15" ht="12.75" customHeight="1" x14ac:dyDescent="0.3">
      <c r="A11" s="61" t="s">
        <v>156</v>
      </c>
      <c r="B11" s="16">
        <v>1006</v>
      </c>
      <c r="C11" s="62" t="s">
        <v>148</v>
      </c>
      <c r="D11" s="18">
        <f t="shared" ca="1" si="1"/>
        <v>0</v>
      </c>
      <c r="E11" s="17">
        <f t="shared" ca="1" si="0"/>
        <v>0</v>
      </c>
      <c r="F11" s="17">
        <f t="shared" ca="1" si="0"/>
        <v>0</v>
      </c>
      <c r="G11" s="17">
        <f t="shared" ca="1" si="0"/>
        <v>0</v>
      </c>
      <c r="H11" s="17">
        <f t="shared" ca="1" si="0"/>
        <v>0</v>
      </c>
      <c r="I11" s="17">
        <f t="shared" ca="1" si="0"/>
        <v>0</v>
      </c>
      <c r="J11" s="17">
        <f t="shared" ca="1" si="0"/>
        <v>0</v>
      </c>
      <c r="K11" s="17">
        <f t="shared" ca="1" si="0"/>
        <v>0</v>
      </c>
      <c r="L11" s="17">
        <f t="shared" ca="1" si="0"/>
        <v>0</v>
      </c>
      <c r="M11" s="17">
        <f t="shared" ca="1" si="0"/>
        <v>0</v>
      </c>
      <c r="N11" s="17">
        <f t="shared" ca="1" si="0"/>
        <v>0</v>
      </c>
      <c r="O11" s="18">
        <f t="shared" ca="1" si="2"/>
        <v>0</v>
      </c>
    </row>
    <row r="12" spans="1:15" ht="12.75" customHeight="1" x14ac:dyDescent="0.3">
      <c r="A12" s="61" t="s">
        <v>158</v>
      </c>
      <c r="B12" s="16">
        <v>1007</v>
      </c>
      <c r="C12" s="62" t="s">
        <v>148</v>
      </c>
      <c r="D12" s="18">
        <f t="shared" ca="1" si="1"/>
        <v>0</v>
      </c>
      <c r="E12" s="17">
        <f t="shared" ca="1" si="0"/>
        <v>0</v>
      </c>
      <c r="F12" s="17">
        <f t="shared" ca="1" si="0"/>
        <v>0</v>
      </c>
      <c r="G12" s="17">
        <f t="shared" ca="1" si="0"/>
        <v>0</v>
      </c>
      <c r="H12" s="17">
        <f t="shared" ca="1" si="0"/>
        <v>0</v>
      </c>
      <c r="I12" s="17">
        <f t="shared" ca="1" si="0"/>
        <v>0</v>
      </c>
      <c r="J12" s="17">
        <f t="shared" ca="1" si="0"/>
        <v>0</v>
      </c>
      <c r="K12" s="17">
        <f t="shared" ca="1" si="0"/>
        <v>0</v>
      </c>
      <c r="L12" s="17">
        <f t="shared" ca="1" si="0"/>
        <v>0</v>
      </c>
      <c r="M12" s="17">
        <f t="shared" ca="1" si="0"/>
        <v>0</v>
      </c>
      <c r="N12" s="17">
        <f t="shared" ca="1" si="0"/>
        <v>0</v>
      </c>
      <c r="O12" s="18">
        <f t="shared" ca="1" si="2"/>
        <v>0</v>
      </c>
    </row>
    <row r="13" spans="1:15" ht="12.75" customHeight="1" x14ac:dyDescent="0.3">
      <c r="A13" s="61" t="s">
        <v>160</v>
      </c>
      <c r="B13" s="16">
        <v>1008</v>
      </c>
      <c r="C13" s="62" t="s">
        <v>148</v>
      </c>
      <c r="D13" s="18">
        <f t="shared" ca="1" si="1"/>
        <v>0</v>
      </c>
      <c r="E13" s="17">
        <f t="shared" ca="1" si="0"/>
        <v>0</v>
      </c>
      <c r="F13" s="17">
        <f t="shared" ca="1" si="0"/>
        <v>0</v>
      </c>
      <c r="G13" s="17">
        <f t="shared" ca="1" si="0"/>
        <v>0</v>
      </c>
      <c r="H13" s="17">
        <f t="shared" ca="1" si="0"/>
        <v>0</v>
      </c>
      <c r="I13" s="17">
        <f t="shared" ca="1" si="0"/>
        <v>0</v>
      </c>
      <c r="J13" s="17">
        <f t="shared" ca="1" si="0"/>
        <v>0</v>
      </c>
      <c r="K13" s="17">
        <f t="shared" ca="1" si="0"/>
        <v>0</v>
      </c>
      <c r="L13" s="17">
        <f t="shared" ca="1" si="0"/>
        <v>0</v>
      </c>
      <c r="M13" s="17">
        <f t="shared" ca="1" si="0"/>
        <v>0</v>
      </c>
      <c r="N13" s="17">
        <f t="shared" ca="1" si="0"/>
        <v>0</v>
      </c>
      <c r="O13" s="18">
        <f t="shared" ca="1" si="2"/>
        <v>0</v>
      </c>
    </row>
    <row r="14" spans="1:15" ht="12.75" customHeight="1" x14ac:dyDescent="0.3">
      <c r="A14" s="61" t="s">
        <v>161</v>
      </c>
      <c r="B14" s="16">
        <v>1009</v>
      </c>
      <c r="C14" s="62" t="s">
        <v>148</v>
      </c>
      <c r="D14" s="18">
        <f t="shared" ca="1" si="1"/>
        <v>335148872.56999993</v>
      </c>
      <c r="E14" s="17">
        <f t="shared" ca="1" si="0"/>
        <v>244969.46000000002</v>
      </c>
      <c r="F14" s="17">
        <f t="shared" ca="1" si="0"/>
        <v>261104.97</v>
      </c>
      <c r="G14" s="17">
        <f t="shared" ca="1" si="0"/>
        <v>334642798.13999993</v>
      </c>
      <c r="H14" s="17">
        <f t="shared" ca="1" si="0"/>
        <v>1915.82</v>
      </c>
      <c r="I14" s="17">
        <f t="shared" ca="1" si="0"/>
        <v>0</v>
      </c>
      <c r="J14" s="17">
        <f t="shared" ca="1" si="0"/>
        <v>0</v>
      </c>
      <c r="K14" s="17">
        <f t="shared" ca="1" si="0"/>
        <v>0</v>
      </c>
      <c r="L14" s="17">
        <f t="shared" ca="1" si="0"/>
        <v>0</v>
      </c>
      <c r="M14" s="17">
        <f t="shared" ca="1" si="0"/>
        <v>0</v>
      </c>
      <c r="N14" s="17">
        <f t="shared" ca="1" si="0"/>
        <v>0</v>
      </c>
      <c r="O14" s="18">
        <f t="shared" ca="1" si="2"/>
        <v>335150788.38999993</v>
      </c>
    </row>
    <row r="15" spans="1:15" ht="12.75" customHeight="1" x14ac:dyDescent="0.3">
      <c r="A15" s="61" t="s">
        <v>163</v>
      </c>
      <c r="B15" s="16">
        <v>1010</v>
      </c>
      <c r="C15" s="62" t="s">
        <v>148</v>
      </c>
      <c r="D15" s="18">
        <f t="shared" ca="1" si="1"/>
        <v>0</v>
      </c>
      <c r="E15" s="17">
        <f t="shared" ca="1" si="0"/>
        <v>0</v>
      </c>
      <c r="F15" s="17">
        <f t="shared" ca="1" si="0"/>
        <v>0</v>
      </c>
      <c r="G15" s="17">
        <f t="shared" ca="1" si="0"/>
        <v>0</v>
      </c>
      <c r="H15" s="17">
        <f t="shared" ca="1" si="0"/>
        <v>0</v>
      </c>
      <c r="I15" s="17">
        <f t="shared" ca="1" si="0"/>
        <v>0</v>
      </c>
      <c r="J15" s="17">
        <f t="shared" ca="1" si="0"/>
        <v>0</v>
      </c>
      <c r="K15" s="17">
        <f t="shared" ca="1" si="0"/>
        <v>0</v>
      </c>
      <c r="L15" s="17">
        <f t="shared" ca="1" si="0"/>
        <v>0</v>
      </c>
      <c r="M15" s="17">
        <f t="shared" ca="1" si="0"/>
        <v>0</v>
      </c>
      <c r="N15" s="17">
        <f t="shared" ca="1" si="0"/>
        <v>0</v>
      </c>
      <c r="O15" s="18">
        <f t="shared" ca="1" si="2"/>
        <v>0</v>
      </c>
    </row>
    <row r="16" spans="1:15" ht="12.75" customHeight="1" x14ac:dyDescent="0.3">
      <c r="A16" s="61" t="s">
        <v>165</v>
      </c>
      <c r="B16" s="16">
        <v>1011</v>
      </c>
      <c r="C16" s="62" t="s">
        <v>148</v>
      </c>
      <c r="D16" s="18">
        <f t="shared" ca="1" si="1"/>
        <v>0</v>
      </c>
      <c r="E16" s="17">
        <f t="shared" ca="1" si="0"/>
        <v>0</v>
      </c>
      <c r="F16" s="17">
        <f t="shared" ca="1" si="0"/>
        <v>0</v>
      </c>
      <c r="G16" s="17">
        <f t="shared" ca="1" si="0"/>
        <v>0</v>
      </c>
      <c r="H16" s="17">
        <f t="shared" ca="1" si="0"/>
        <v>0</v>
      </c>
      <c r="I16" s="17">
        <f t="shared" ca="1" si="0"/>
        <v>0</v>
      </c>
      <c r="J16" s="17">
        <f t="shared" ca="1" si="0"/>
        <v>0</v>
      </c>
      <c r="K16" s="17">
        <f t="shared" ca="1" si="0"/>
        <v>0</v>
      </c>
      <c r="L16" s="17">
        <f t="shared" ca="1" si="0"/>
        <v>0</v>
      </c>
      <c r="M16" s="17">
        <f t="shared" ca="1" si="0"/>
        <v>0</v>
      </c>
      <c r="N16" s="17">
        <f t="shared" ca="1" si="0"/>
        <v>0</v>
      </c>
      <c r="O16" s="18">
        <f t="shared" ca="1" si="2"/>
        <v>0</v>
      </c>
    </row>
    <row r="17" spans="1:15" ht="12.75" customHeight="1" x14ac:dyDescent="0.3">
      <c r="A17" s="61" t="s">
        <v>167</v>
      </c>
      <c r="B17" s="16">
        <v>1012</v>
      </c>
      <c r="C17" s="62" t="s">
        <v>148</v>
      </c>
      <c r="D17" s="18">
        <f t="shared" ca="1" si="1"/>
        <v>0</v>
      </c>
      <c r="E17" s="17">
        <f t="shared" ref="E17:N26" ca="1" si="3">IFERROR(IF($C$2="Tele-Satış",INDIRECT("'"&amp;$B$2&amp;"'!"&amp;ADDRESS(MATCH($B17,INDIRECT("'"&amp;$B$2&amp;"'!$B$1:$B$1095"),0),MATCH(E$5,INDIRECT("'"&amp;$B$2&amp;"'!5:5"),0))),IF($C$2="E-Ticaret",INDIRECT("'"&amp;$B$2&amp;"'!"&amp;ADDRESS(MATCH($B17,INDIRECT("'"&amp;$B$2&amp;"'!$B$1:$B$1095"),0),MATCH(E$5,INDIRECT("'"&amp;$B$2&amp;"'!5:5"),0)+1)),IF($C$2="Geleneksel",INDIRECT("'"&amp;$B$2&amp;"'!"&amp;ADDRESS(MATCH($B17,INDIRECT("'"&amp;$B$2&amp;"'!$B$1:$B$1095"),0),MATCH(E$5,INDIRECT("'"&amp;$B$2&amp;"'!5:5"),0)+2)),INDIRECT("'"&amp;$B$2&amp;"'!"&amp;ADDRESS(MATCH($B17,INDIRECT("'"&amp;$B$2&amp;"'!$B$1:$B$1095"),0),MATCH(E$5,INDIRECT("'"&amp;$B$2&amp;"'!5:5"),0)))+INDIRECT("'"&amp;$B$2&amp;"'!"&amp;ADDRESS(MATCH($B17,INDIRECT("'"&amp;$B$2&amp;"'!$B$1:$B$1095"),0),MATCH(E$5,INDIRECT("'"&amp;$B$2&amp;"'!5:5"),0)+1))+INDIRECT("'"&amp;$B$2&amp;"'!"&amp;ADDRESS(MATCH($B17,INDIRECT("'"&amp;$B$2&amp;"'!$B$1:$B$1095"),0),MATCH(E$5,INDIRECT("'"&amp;$B$2&amp;"'!5:5"),0)+2))))),0)</f>
        <v>0</v>
      </c>
      <c r="F17" s="17">
        <f t="shared" ca="1" si="3"/>
        <v>0</v>
      </c>
      <c r="G17" s="17">
        <f t="shared" ca="1" si="3"/>
        <v>0</v>
      </c>
      <c r="H17" s="17">
        <f t="shared" ca="1" si="3"/>
        <v>0</v>
      </c>
      <c r="I17" s="17">
        <f t="shared" ca="1" si="3"/>
        <v>0</v>
      </c>
      <c r="J17" s="17">
        <f t="shared" ca="1" si="3"/>
        <v>0</v>
      </c>
      <c r="K17" s="17">
        <f t="shared" ca="1" si="3"/>
        <v>0</v>
      </c>
      <c r="L17" s="17">
        <f t="shared" ca="1" si="3"/>
        <v>0</v>
      </c>
      <c r="M17" s="17">
        <f t="shared" ca="1" si="3"/>
        <v>0</v>
      </c>
      <c r="N17" s="17">
        <f t="shared" ca="1" si="3"/>
        <v>0</v>
      </c>
      <c r="O17" s="18">
        <f t="shared" ca="1" si="2"/>
        <v>0</v>
      </c>
    </row>
    <row r="18" spans="1:15" ht="12.75" customHeight="1" x14ac:dyDescent="0.3">
      <c r="A18" s="61" t="s">
        <v>169</v>
      </c>
      <c r="B18" s="16">
        <v>1013</v>
      </c>
      <c r="C18" s="62" t="s">
        <v>148</v>
      </c>
      <c r="D18" s="18">
        <f t="shared" ca="1" si="1"/>
        <v>11003908.59245017</v>
      </c>
      <c r="E18" s="17">
        <f t="shared" ca="1" si="3"/>
        <v>433408.90042642737</v>
      </c>
      <c r="F18" s="17">
        <f t="shared" ca="1" si="3"/>
        <v>7093530.7147962973</v>
      </c>
      <c r="G18" s="17">
        <f t="shared" ca="1" si="3"/>
        <v>3476968.9772274457</v>
      </c>
      <c r="H18" s="17">
        <f t="shared" ca="1" si="3"/>
        <v>0</v>
      </c>
      <c r="I18" s="17">
        <f t="shared" ca="1" si="3"/>
        <v>15018931.3862</v>
      </c>
      <c r="J18" s="17">
        <f t="shared" ca="1" si="3"/>
        <v>406351.00919999997</v>
      </c>
      <c r="K18" s="17">
        <f t="shared" ca="1" si="3"/>
        <v>3.28</v>
      </c>
      <c r="L18" s="17">
        <f t="shared" ca="1" si="3"/>
        <v>0</v>
      </c>
      <c r="M18" s="17">
        <f t="shared" ca="1" si="3"/>
        <v>453901.2292</v>
      </c>
      <c r="N18" s="17">
        <f t="shared" ca="1" si="3"/>
        <v>0</v>
      </c>
      <c r="O18" s="18">
        <f t="shared" ca="1" si="2"/>
        <v>26883095.497050166</v>
      </c>
    </row>
    <row r="19" spans="1:15" ht="12.75" customHeight="1" x14ac:dyDescent="0.3">
      <c r="A19" s="61" t="s">
        <v>171</v>
      </c>
      <c r="B19" s="16">
        <v>1016</v>
      </c>
      <c r="C19" s="62" t="s">
        <v>148</v>
      </c>
      <c r="D19" s="18">
        <f t="shared" ca="1" si="1"/>
        <v>0</v>
      </c>
      <c r="E19" s="17">
        <f t="shared" ca="1" si="3"/>
        <v>0</v>
      </c>
      <c r="F19" s="17">
        <f t="shared" ca="1" si="3"/>
        <v>0</v>
      </c>
      <c r="G19" s="17">
        <f t="shared" ca="1" si="3"/>
        <v>0</v>
      </c>
      <c r="H19" s="17">
        <f t="shared" ca="1" si="3"/>
        <v>0</v>
      </c>
      <c r="I19" s="17">
        <f t="shared" ca="1" si="3"/>
        <v>0</v>
      </c>
      <c r="J19" s="17">
        <f t="shared" ca="1" si="3"/>
        <v>0</v>
      </c>
      <c r="K19" s="17">
        <f t="shared" ca="1" si="3"/>
        <v>0</v>
      </c>
      <c r="L19" s="17">
        <f t="shared" ca="1" si="3"/>
        <v>0</v>
      </c>
      <c r="M19" s="17">
        <f t="shared" ca="1" si="3"/>
        <v>0</v>
      </c>
      <c r="N19" s="17">
        <f t="shared" ca="1" si="3"/>
        <v>0</v>
      </c>
      <c r="O19" s="18">
        <f t="shared" ca="1" si="2"/>
        <v>0</v>
      </c>
    </row>
    <row r="20" spans="1:15" ht="12.75" customHeight="1" x14ac:dyDescent="0.3">
      <c r="A20" s="61" t="s">
        <v>173</v>
      </c>
      <c r="B20" s="16">
        <v>1017</v>
      </c>
      <c r="C20" s="62" t="s">
        <v>148</v>
      </c>
      <c r="D20" s="18">
        <f t="shared" ca="1" si="1"/>
        <v>0</v>
      </c>
      <c r="E20" s="17">
        <f t="shared" ca="1" si="3"/>
        <v>0</v>
      </c>
      <c r="F20" s="17">
        <f t="shared" ca="1" si="3"/>
        <v>0</v>
      </c>
      <c r="G20" s="17">
        <f t="shared" ca="1" si="3"/>
        <v>0</v>
      </c>
      <c r="H20" s="17">
        <f t="shared" ca="1" si="3"/>
        <v>0</v>
      </c>
      <c r="I20" s="17">
        <f t="shared" ca="1" si="3"/>
        <v>0</v>
      </c>
      <c r="J20" s="17">
        <f t="shared" ca="1" si="3"/>
        <v>0</v>
      </c>
      <c r="K20" s="17">
        <f t="shared" ca="1" si="3"/>
        <v>0</v>
      </c>
      <c r="L20" s="17">
        <f t="shared" ca="1" si="3"/>
        <v>0</v>
      </c>
      <c r="M20" s="17">
        <f t="shared" ca="1" si="3"/>
        <v>0</v>
      </c>
      <c r="N20" s="17">
        <f t="shared" ca="1" si="3"/>
        <v>0</v>
      </c>
      <c r="O20" s="18">
        <f t="shared" ca="1" si="2"/>
        <v>0</v>
      </c>
    </row>
    <row r="21" spans="1:15" ht="12.75" customHeight="1" x14ac:dyDescent="0.3">
      <c r="A21" s="61" t="s">
        <v>175</v>
      </c>
      <c r="B21" s="16">
        <v>1018</v>
      </c>
      <c r="C21" s="62" t="s">
        <v>148</v>
      </c>
      <c r="D21" s="18">
        <f t="shared" ca="1" si="1"/>
        <v>0</v>
      </c>
      <c r="E21" s="17">
        <f t="shared" ca="1" si="3"/>
        <v>0</v>
      </c>
      <c r="F21" s="17">
        <f t="shared" ca="1" si="3"/>
        <v>0</v>
      </c>
      <c r="G21" s="17">
        <f t="shared" ca="1" si="3"/>
        <v>0</v>
      </c>
      <c r="H21" s="17">
        <f t="shared" ca="1" si="3"/>
        <v>0</v>
      </c>
      <c r="I21" s="17">
        <f t="shared" ca="1" si="3"/>
        <v>0</v>
      </c>
      <c r="J21" s="17">
        <f t="shared" ca="1" si="3"/>
        <v>0</v>
      </c>
      <c r="K21" s="17">
        <f t="shared" ca="1" si="3"/>
        <v>0</v>
      </c>
      <c r="L21" s="17">
        <f t="shared" ca="1" si="3"/>
        <v>0</v>
      </c>
      <c r="M21" s="17">
        <f t="shared" ca="1" si="3"/>
        <v>0</v>
      </c>
      <c r="N21" s="17">
        <f t="shared" ca="1" si="3"/>
        <v>0</v>
      </c>
      <c r="O21" s="18">
        <f t="shared" ca="1" si="2"/>
        <v>0</v>
      </c>
    </row>
    <row r="22" spans="1:15" ht="12.75" customHeight="1" x14ac:dyDescent="0.3">
      <c r="A22" s="61" t="s">
        <v>177</v>
      </c>
      <c r="B22" s="16">
        <v>1020</v>
      </c>
      <c r="C22" s="62" t="s">
        <v>148</v>
      </c>
      <c r="D22" s="18">
        <f t="shared" ca="1" si="1"/>
        <v>0</v>
      </c>
      <c r="E22" s="17">
        <f t="shared" ca="1" si="3"/>
        <v>0</v>
      </c>
      <c r="F22" s="17">
        <f t="shared" ca="1" si="3"/>
        <v>0</v>
      </c>
      <c r="G22" s="17">
        <f t="shared" ca="1" si="3"/>
        <v>0</v>
      </c>
      <c r="H22" s="17">
        <f t="shared" ca="1" si="3"/>
        <v>0</v>
      </c>
      <c r="I22" s="17">
        <f t="shared" ca="1" si="3"/>
        <v>0</v>
      </c>
      <c r="J22" s="17">
        <f t="shared" ca="1" si="3"/>
        <v>0</v>
      </c>
      <c r="K22" s="17">
        <f t="shared" ca="1" si="3"/>
        <v>0</v>
      </c>
      <c r="L22" s="17">
        <f t="shared" ca="1" si="3"/>
        <v>0</v>
      </c>
      <c r="M22" s="17">
        <f t="shared" ca="1" si="3"/>
        <v>0</v>
      </c>
      <c r="N22" s="17">
        <f t="shared" ca="1" si="3"/>
        <v>0</v>
      </c>
      <c r="O22" s="18">
        <f t="shared" ca="1" si="2"/>
        <v>0</v>
      </c>
    </row>
    <row r="23" spans="1:15" ht="12.75" customHeight="1" x14ac:dyDescent="0.3">
      <c r="A23" s="61" t="s">
        <v>179</v>
      </c>
      <c r="B23" s="16">
        <v>1022</v>
      </c>
      <c r="C23" s="62" t="s">
        <v>148</v>
      </c>
      <c r="D23" s="18">
        <f ca="1">+E23+F23+G23</f>
        <v>0</v>
      </c>
      <c r="E23" s="17">
        <f t="shared" ca="1" si="3"/>
        <v>0</v>
      </c>
      <c r="F23" s="17">
        <f t="shared" ca="1" si="3"/>
        <v>0</v>
      </c>
      <c r="G23" s="17">
        <f t="shared" ca="1" si="3"/>
        <v>0</v>
      </c>
      <c r="H23" s="17">
        <f t="shared" ca="1" si="3"/>
        <v>0</v>
      </c>
      <c r="I23" s="17">
        <f t="shared" ca="1" si="3"/>
        <v>0</v>
      </c>
      <c r="J23" s="17">
        <f t="shared" ca="1" si="3"/>
        <v>0</v>
      </c>
      <c r="K23" s="17">
        <f t="shared" ca="1" si="3"/>
        <v>0</v>
      </c>
      <c r="L23" s="17">
        <f t="shared" ca="1" si="3"/>
        <v>0</v>
      </c>
      <c r="M23" s="17">
        <f t="shared" ca="1" si="3"/>
        <v>0</v>
      </c>
      <c r="N23" s="17">
        <f t="shared" ca="1" si="3"/>
        <v>0</v>
      </c>
      <c r="O23" s="18">
        <f ca="1">D23+SUM(H23:N23)</f>
        <v>0</v>
      </c>
    </row>
    <row r="24" spans="1:15" ht="12.75" customHeight="1" x14ac:dyDescent="0.3">
      <c r="A24" s="61" t="s">
        <v>181</v>
      </c>
      <c r="B24" s="16">
        <v>1025</v>
      </c>
      <c r="C24" s="62" t="s">
        <v>148</v>
      </c>
      <c r="D24" s="18">
        <f ca="1">+E24+F24+G24</f>
        <v>5120298.7100000009</v>
      </c>
      <c r="E24" s="17">
        <f t="shared" ca="1" si="3"/>
        <v>2246215.37</v>
      </c>
      <c r="F24" s="17">
        <f t="shared" ca="1" si="3"/>
        <v>2027827.94</v>
      </c>
      <c r="G24" s="17">
        <f t="shared" ca="1" si="3"/>
        <v>846255.4</v>
      </c>
      <c r="H24" s="17">
        <f t="shared" ca="1" si="3"/>
        <v>19040466.170000002</v>
      </c>
      <c r="I24" s="17">
        <f t="shared" ca="1" si="3"/>
        <v>159077667.90999901</v>
      </c>
      <c r="J24" s="17">
        <f t="shared" ca="1" si="3"/>
        <v>271223.93</v>
      </c>
      <c r="K24" s="17">
        <f t="shared" ca="1" si="3"/>
        <v>230923.66000000099</v>
      </c>
      <c r="L24" s="17">
        <f t="shared" ca="1" si="3"/>
        <v>0</v>
      </c>
      <c r="M24" s="17">
        <f t="shared" ca="1" si="3"/>
        <v>0</v>
      </c>
      <c r="N24" s="17">
        <f t="shared" ca="1" si="3"/>
        <v>0</v>
      </c>
      <c r="O24" s="18">
        <f ca="1">D24+SUM(H24:N24)</f>
        <v>183740580.37999904</v>
      </c>
    </row>
    <row r="25" spans="1:15" ht="12.75" customHeight="1" x14ac:dyDescent="0.3">
      <c r="A25" s="61" t="s">
        <v>183</v>
      </c>
      <c r="B25" s="16">
        <v>1027</v>
      </c>
      <c r="C25" s="62" t="s">
        <v>148</v>
      </c>
      <c r="D25" s="18">
        <f t="shared" ref="D25:D72" ca="1" si="4">+E25+F25+G25</f>
        <v>0</v>
      </c>
      <c r="E25" s="17">
        <f t="shared" ca="1" si="3"/>
        <v>0</v>
      </c>
      <c r="F25" s="17">
        <f t="shared" ca="1" si="3"/>
        <v>0</v>
      </c>
      <c r="G25" s="17">
        <f t="shared" ca="1" si="3"/>
        <v>0</v>
      </c>
      <c r="H25" s="17">
        <f t="shared" ca="1" si="3"/>
        <v>0</v>
      </c>
      <c r="I25" s="17">
        <f t="shared" ca="1" si="3"/>
        <v>0</v>
      </c>
      <c r="J25" s="17">
        <f t="shared" ca="1" si="3"/>
        <v>0</v>
      </c>
      <c r="K25" s="17">
        <f t="shared" ca="1" si="3"/>
        <v>0</v>
      </c>
      <c r="L25" s="17">
        <f t="shared" ca="1" si="3"/>
        <v>0</v>
      </c>
      <c r="M25" s="17">
        <f t="shared" ca="1" si="3"/>
        <v>0</v>
      </c>
      <c r="N25" s="17">
        <f t="shared" ca="1" si="3"/>
        <v>0</v>
      </c>
      <c r="O25" s="18">
        <f t="shared" ref="O25:O44" ca="1" si="5">D25+SUM(H25:N25)</f>
        <v>0</v>
      </c>
    </row>
    <row r="26" spans="1:15" ht="12.75" customHeight="1" x14ac:dyDescent="0.3">
      <c r="A26" s="61" t="s">
        <v>185</v>
      </c>
      <c r="B26" s="16">
        <v>1028</v>
      </c>
      <c r="C26" s="62" t="s">
        <v>148</v>
      </c>
      <c r="D26" s="18">
        <f t="shared" ca="1" si="4"/>
        <v>0</v>
      </c>
      <c r="E26" s="17">
        <f t="shared" ca="1" si="3"/>
        <v>0</v>
      </c>
      <c r="F26" s="17">
        <f t="shared" ca="1" si="3"/>
        <v>0</v>
      </c>
      <c r="G26" s="17">
        <f t="shared" ca="1" si="3"/>
        <v>0</v>
      </c>
      <c r="H26" s="17">
        <f t="shared" ca="1" si="3"/>
        <v>0</v>
      </c>
      <c r="I26" s="17">
        <f t="shared" ca="1" si="3"/>
        <v>0</v>
      </c>
      <c r="J26" s="17">
        <f t="shared" ca="1" si="3"/>
        <v>0</v>
      </c>
      <c r="K26" s="17">
        <f t="shared" ca="1" si="3"/>
        <v>0</v>
      </c>
      <c r="L26" s="17">
        <f t="shared" ca="1" si="3"/>
        <v>0</v>
      </c>
      <c r="M26" s="17">
        <f t="shared" ca="1" si="3"/>
        <v>0</v>
      </c>
      <c r="N26" s="17">
        <f t="shared" ca="1" si="3"/>
        <v>0</v>
      </c>
      <c r="O26" s="18">
        <f t="shared" ca="1" si="5"/>
        <v>0</v>
      </c>
    </row>
    <row r="27" spans="1:15" ht="12.75" customHeight="1" x14ac:dyDescent="0.3">
      <c r="A27" s="61" t="s">
        <v>187</v>
      </c>
      <c r="B27" s="16">
        <v>1030</v>
      </c>
      <c r="C27" s="62" t="s">
        <v>148</v>
      </c>
      <c r="D27" s="18">
        <f t="shared" ca="1" si="4"/>
        <v>678765046.51999998</v>
      </c>
      <c r="E27" s="17">
        <f t="shared" ref="E27:N36" ca="1" si="6">IFERROR(IF($C$2="Tele-Satış",INDIRECT("'"&amp;$B$2&amp;"'!"&amp;ADDRESS(MATCH($B27,INDIRECT("'"&amp;$B$2&amp;"'!$B$1:$B$1095"),0),MATCH(E$5,INDIRECT("'"&amp;$B$2&amp;"'!5:5"),0))),IF($C$2="E-Ticaret",INDIRECT("'"&amp;$B$2&amp;"'!"&amp;ADDRESS(MATCH($B27,INDIRECT("'"&amp;$B$2&amp;"'!$B$1:$B$1095"),0),MATCH(E$5,INDIRECT("'"&amp;$B$2&amp;"'!5:5"),0)+1)),IF($C$2="Geleneksel",INDIRECT("'"&amp;$B$2&amp;"'!"&amp;ADDRESS(MATCH($B27,INDIRECT("'"&amp;$B$2&amp;"'!$B$1:$B$1095"),0),MATCH(E$5,INDIRECT("'"&amp;$B$2&amp;"'!5:5"),0)+2)),INDIRECT("'"&amp;$B$2&amp;"'!"&amp;ADDRESS(MATCH($B27,INDIRECT("'"&amp;$B$2&amp;"'!$B$1:$B$1095"),0),MATCH(E$5,INDIRECT("'"&amp;$B$2&amp;"'!5:5"),0)))+INDIRECT("'"&amp;$B$2&amp;"'!"&amp;ADDRESS(MATCH($B27,INDIRECT("'"&amp;$B$2&amp;"'!$B$1:$B$1095"),0),MATCH(E$5,INDIRECT("'"&amp;$B$2&amp;"'!5:5"),0)+1))+INDIRECT("'"&amp;$B$2&amp;"'!"&amp;ADDRESS(MATCH($B27,INDIRECT("'"&amp;$B$2&amp;"'!$B$1:$B$1095"),0),MATCH(E$5,INDIRECT("'"&amp;$B$2&amp;"'!5:5"),0)+2))))),0)</f>
        <v>0</v>
      </c>
      <c r="F27" s="17">
        <f t="shared" ca="1" si="6"/>
        <v>7644422.9299999997</v>
      </c>
      <c r="G27" s="17">
        <f t="shared" ca="1" si="6"/>
        <v>671120623.59000003</v>
      </c>
      <c r="H27" s="17">
        <f t="shared" ca="1" si="6"/>
        <v>0</v>
      </c>
      <c r="I27" s="17">
        <f t="shared" ca="1" si="6"/>
        <v>67205320.709999993</v>
      </c>
      <c r="J27" s="17">
        <f t="shared" ca="1" si="6"/>
        <v>2492660.42</v>
      </c>
      <c r="K27" s="17">
        <f t="shared" ca="1" si="6"/>
        <v>97065.56</v>
      </c>
      <c r="L27" s="17">
        <f t="shared" ca="1" si="6"/>
        <v>0</v>
      </c>
      <c r="M27" s="17">
        <f t="shared" ca="1" si="6"/>
        <v>95828.86</v>
      </c>
      <c r="N27" s="17">
        <f t="shared" ca="1" si="6"/>
        <v>0</v>
      </c>
      <c r="O27" s="18">
        <f t="shared" ca="1" si="5"/>
        <v>748655922.06999993</v>
      </c>
    </row>
    <row r="28" spans="1:15" ht="12.75" customHeight="1" x14ac:dyDescent="0.3">
      <c r="A28" s="61" t="s">
        <v>189</v>
      </c>
      <c r="B28" s="16">
        <v>1031</v>
      </c>
      <c r="C28" s="62" t="s">
        <v>148</v>
      </c>
      <c r="D28" s="18">
        <f t="shared" ca="1" si="4"/>
        <v>0</v>
      </c>
      <c r="E28" s="17">
        <f t="shared" ca="1" si="6"/>
        <v>0</v>
      </c>
      <c r="F28" s="17">
        <f t="shared" ca="1" si="6"/>
        <v>0</v>
      </c>
      <c r="G28" s="17">
        <f t="shared" ca="1" si="6"/>
        <v>0</v>
      </c>
      <c r="H28" s="17">
        <f t="shared" ca="1" si="6"/>
        <v>0</v>
      </c>
      <c r="I28" s="17">
        <f t="shared" ca="1" si="6"/>
        <v>0</v>
      </c>
      <c r="J28" s="17">
        <f t="shared" ca="1" si="6"/>
        <v>0</v>
      </c>
      <c r="K28" s="17">
        <f t="shared" ca="1" si="6"/>
        <v>0</v>
      </c>
      <c r="L28" s="17">
        <f t="shared" ca="1" si="6"/>
        <v>0</v>
      </c>
      <c r="M28" s="17">
        <f t="shared" ca="1" si="6"/>
        <v>0</v>
      </c>
      <c r="N28" s="17">
        <f t="shared" ca="1" si="6"/>
        <v>0</v>
      </c>
      <c r="O28" s="18">
        <f t="shared" ca="1" si="5"/>
        <v>0</v>
      </c>
    </row>
    <row r="29" spans="1:15" ht="12.75" customHeight="1" x14ac:dyDescent="0.3">
      <c r="A29" s="61" t="s">
        <v>191</v>
      </c>
      <c r="B29" s="16">
        <v>1032</v>
      </c>
      <c r="C29" s="62" t="s">
        <v>148</v>
      </c>
      <c r="D29" s="18">
        <f t="shared" ca="1" si="4"/>
        <v>0</v>
      </c>
      <c r="E29" s="17">
        <f t="shared" ca="1" si="6"/>
        <v>0</v>
      </c>
      <c r="F29" s="17">
        <f t="shared" ca="1" si="6"/>
        <v>0</v>
      </c>
      <c r="G29" s="17">
        <f t="shared" ca="1" si="6"/>
        <v>0</v>
      </c>
      <c r="H29" s="17">
        <f t="shared" ca="1" si="6"/>
        <v>0</v>
      </c>
      <c r="I29" s="17">
        <f t="shared" ca="1" si="6"/>
        <v>0</v>
      </c>
      <c r="J29" s="17">
        <f t="shared" ca="1" si="6"/>
        <v>0</v>
      </c>
      <c r="K29" s="17">
        <f t="shared" ca="1" si="6"/>
        <v>0</v>
      </c>
      <c r="L29" s="17">
        <f t="shared" ca="1" si="6"/>
        <v>0</v>
      </c>
      <c r="M29" s="17">
        <f t="shared" ca="1" si="6"/>
        <v>0</v>
      </c>
      <c r="N29" s="17">
        <f t="shared" ca="1" si="6"/>
        <v>0</v>
      </c>
      <c r="O29" s="18">
        <f t="shared" ca="1" si="5"/>
        <v>0</v>
      </c>
    </row>
    <row r="30" spans="1:15" ht="12.75" customHeight="1" x14ac:dyDescent="0.3">
      <c r="A30" s="61" t="s">
        <v>193</v>
      </c>
      <c r="B30" s="16">
        <v>1034</v>
      </c>
      <c r="C30" s="62" t="s">
        <v>148</v>
      </c>
      <c r="D30" s="18">
        <f t="shared" ca="1" si="4"/>
        <v>0</v>
      </c>
      <c r="E30" s="17">
        <f t="shared" ca="1" si="6"/>
        <v>0</v>
      </c>
      <c r="F30" s="17">
        <f t="shared" ca="1" si="6"/>
        <v>0</v>
      </c>
      <c r="G30" s="17">
        <f t="shared" ca="1" si="6"/>
        <v>0</v>
      </c>
      <c r="H30" s="17">
        <f t="shared" ca="1" si="6"/>
        <v>0</v>
      </c>
      <c r="I30" s="17">
        <f t="shared" ca="1" si="6"/>
        <v>0</v>
      </c>
      <c r="J30" s="17">
        <f t="shared" ca="1" si="6"/>
        <v>0</v>
      </c>
      <c r="K30" s="17">
        <f t="shared" ca="1" si="6"/>
        <v>0</v>
      </c>
      <c r="L30" s="17">
        <f t="shared" ca="1" si="6"/>
        <v>0</v>
      </c>
      <c r="M30" s="17">
        <f t="shared" ca="1" si="6"/>
        <v>0</v>
      </c>
      <c r="N30" s="17">
        <f t="shared" ca="1" si="6"/>
        <v>0</v>
      </c>
      <c r="O30" s="18">
        <f t="shared" ca="1" si="5"/>
        <v>0</v>
      </c>
    </row>
    <row r="31" spans="1:15" ht="12.75" customHeight="1" x14ac:dyDescent="0.3">
      <c r="A31" s="61" t="s">
        <v>195</v>
      </c>
      <c r="B31" s="16">
        <v>1035</v>
      </c>
      <c r="C31" s="62" t="s">
        <v>148</v>
      </c>
      <c r="D31" s="18">
        <f t="shared" ca="1" si="4"/>
        <v>0</v>
      </c>
      <c r="E31" s="17">
        <f t="shared" ca="1" si="6"/>
        <v>0</v>
      </c>
      <c r="F31" s="17">
        <f t="shared" ca="1" si="6"/>
        <v>0</v>
      </c>
      <c r="G31" s="17">
        <f t="shared" ca="1" si="6"/>
        <v>0</v>
      </c>
      <c r="H31" s="17">
        <f t="shared" ca="1" si="6"/>
        <v>0</v>
      </c>
      <c r="I31" s="17">
        <f t="shared" ca="1" si="6"/>
        <v>0</v>
      </c>
      <c r="J31" s="17">
        <f t="shared" ca="1" si="6"/>
        <v>0</v>
      </c>
      <c r="K31" s="17">
        <f t="shared" ca="1" si="6"/>
        <v>0</v>
      </c>
      <c r="L31" s="17">
        <f t="shared" ca="1" si="6"/>
        <v>0</v>
      </c>
      <c r="M31" s="17">
        <f t="shared" ca="1" si="6"/>
        <v>0</v>
      </c>
      <c r="N31" s="17">
        <f t="shared" ca="1" si="6"/>
        <v>0</v>
      </c>
      <c r="O31" s="18">
        <f t="shared" ca="1" si="5"/>
        <v>0</v>
      </c>
    </row>
    <row r="32" spans="1:15" ht="12.75" customHeight="1" x14ac:dyDescent="0.3">
      <c r="A32" s="61" t="s">
        <v>197</v>
      </c>
      <c r="B32" s="16">
        <v>1036</v>
      </c>
      <c r="C32" s="62" t="s">
        <v>148</v>
      </c>
      <c r="D32" s="18">
        <f t="shared" ca="1" si="4"/>
        <v>0</v>
      </c>
      <c r="E32" s="17">
        <f t="shared" ca="1" si="6"/>
        <v>0</v>
      </c>
      <c r="F32" s="17">
        <f t="shared" ca="1" si="6"/>
        <v>0</v>
      </c>
      <c r="G32" s="17">
        <f t="shared" ca="1" si="6"/>
        <v>0</v>
      </c>
      <c r="H32" s="17">
        <f t="shared" ca="1" si="6"/>
        <v>0</v>
      </c>
      <c r="I32" s="17">
        <f t="shared" ca="1" si="6"/>
        <v>0</v>
      </c>
      <c r="J32" s="17">
        <f t="shared" ca="1" si="6"/>
        <v>0</v>
      </c>
      <c r="K32" s="17">
        <f t="shared" ca="1" si="6"/>
        <v>0</v>
      </c>
      <c r="L32" s="17">
        <f t="shared" ca="1" si="6"/>
        <v>0</v>
      </c>
      <c r="M32" s="17">
        <f t="shared" ca="1" si="6"/>
        <v>0</v>
      </c>
      <c r="N32" s="17">
        <f t="shared" ca="1" si="6"/>
        <v>0</v>
      </c>
      <c r="O32" s="18">
        <f t="shared" ca="1" si="5"/>
        <v>0</v>
      </c>
    </row>
    <row r="33" spans="1:15" ht="12.75" customHeight="1" x14ac:dyDescent="0.3">
      <c r="A33" s="61" t="s">
        <v>199</v>
      </c>
      <c r="B33" s="16">
        <v>1037</v>
      </c>
      <c r="C33" s="62" t="s">
        <v>148</v>
      </c>
      <c r="D33" s="18">
        <f t="shared" ca="1" si="4"/>
        <v>0</v>
      </c>
      <c r="E33" s="17">
        <f t="shared" ca="1" si="6"/>
        <v>0</v>
      </c>
      <c r="F33" s="17">
        <f t="shared" ca="1" si="6"/>
        <v>0</v>
      </c>
      <c r="G33" s="17">
        <f t="shared" ca="1" si="6"/>
        <v>0</v>
      </c>
      <c r="H33" s="17">
        <f t="shared" ca="1" si="6"/>
        <v>0</v>
      </c>
      <c r="I33" s="17">
        <f t="shared" ca="1" si="6"/>
        <v>0</v>
      </c>
      <c r="J33" s="17">
        <f t="shared" ca="1" si="6"/>
        <v>0</v>
      </c>
      <c r="K33" s="17">
        <f t="shared" ca="1" si="6"/>
        <v>0</v>
      </c>
      <c r="L33" s="17">
        <f t="shared" ca="1" si="6"/>
        <v>0</v>
      </c>
      <c r="M33" s="17">
        <f t="shared" ca="1" si="6"/>
        <v>0</v>
      </c>
      <c r="N33" s="17">
        <f t="shared" ca="1" si="6"/>
        <v>0</v>
      </c>
      <c r="O33" s="18">
        <f t="shared" ca="1" si="5"/>
        <v>0</v>
      </c>
    </row>
    <row r="34" spans="1:15" ht="12.75" customHeight="1" x14ac:dyDescent="0.3">
      <c r="A34" s="61" t="s">
        <v>201</v>
      </c>
      <c r="B34" s="16">
        <v>1038</v>
      </c>
      <c r="C34" s="62" t="s">
        <v>148</v>
      </c>
      <c r="D34" s="18">
        <f t="shared" ca="1" si="4"/>
        <v>79820131.340000033</v>
      </c>
      <c r="E34" s="17">
        <f t="shared" ca="1" si="6"/>
        <v>14391009.001183949</v>
      </c>
      <c r="F34" s="17">
        <f t="shared" ca="1" si="6"/>
        <v>65429122.338816077</v>
      </c>
      <c r="G34" s="17">
        <f t="shared" ca="1" si="6"/>
        <v>0</v>
      </c>
      <c r="H34" s="17">
        <f t="shared" ca="1" si="6"/>
        <v>0</v>
      </c>
      <c r="I34" s="17">
        <f t="shared" ca="1" si="6"/>
        <v>204760288.95999995</v>
      </c>
      <c r="J34" s="17">
        <f t="shared" ca="1" si="6"/>
        <v>3307688.48</v>
      </c>
      <c r="K34" s="17">
        <f t="shared" ca="1" si="6"/>
        <v>6602136.7799999975</v>
      </c>
      <c r="L34" s="17">
        <f t="shared" ca="1" si="6"/>
        <v>0</v>
      </c>
      <c r="M34" s="17">
        <f t="shared" ca="1" si="6"/>
        <v>3224014.13</v>
      </c>
      <c r="N34" s="17">
        <f t="shared" ca="1" si="6"/>
        <v>0</v>
      </c>
      <c r="O34" s="18">
        <f t="shared" ca="1" si="5"/>
        <v>297714259.68999994</v>
      </c>
    </row>
    <row r="35" spans="1:15" ht="12.75" customHeight="1" x14ac:dyDescent="0.3">
      <c r="A35" s="61" t="s">
        <v>203</v>
      </c>
      <c r="B35" s="16">
        <v>1039</v>
      </c>
      <c r="C35" s="62" t="s">
        <v>148</v>
      </c>
      <c r="D35" s="18">
        <f t="shared" ca="1" si="4"/>
        <v>0</v>
      </c>
      <c r="E35" s="17">
        <f t="shared" ca="1" si="6"/>
        <v>0</v>
      </c>
      <c r="F35" s="17">
        <f t="shared" ca="1" si="6"/>
        <v>0</v>
      </c>
      <c r="G35" s="17">
        <f t="shared" ca="1" si="6"/>
        <v>0</v>
      </c>
      <c r="H35" s="17">
        <f t="shared" ca="1" si="6"/>
        <v>0</v>
      </c>
      <c r="I35" s="17">
        <f t="shared" ca="1" si="6"/>
        <v>0</v>
      </c>
      <c r="J35" s="17">
        <f t="shared" ca="1" si="6"/>
        <v>0</v>
      </c>
      <c r="K35" s="17">
        <f t="shared" ca="1" si="6"/>
        <v>0</v>
      </c>
      <c r="L35" s="17">
        <f t="shared" ca="1" si="6"/>
        <v>0</v>
      </c>
      <c r="M35" s="17">
        <f t="shared" ca="1" si="6"/>
        <v>0</v>
      </c>
      <c r="N35" s="17">
        <f t="shared" ca="1" si="6"/>
        <v>0</v>
      </c>
      <c r="O35" s="18">
        <f t="shared" ca="1" si="5"/>
        <v>0</v>
      </c>
    </row>
    <row r="36" spans="1:15" ht="12.75" customHeight="1" x14ac:dyDescent="0.3">
      <c r="A36" s="61" t="s">
        <v>205</v>
      </c>
      <c r="B36" s="16">
        <v>1040</v>
      </c>
      <c r="C36" s="62" t="s">
        <v>148</v>
      </c>
      <c r="D36" s="18">
        <f t="shared" ca="1" si="4"/>
        <v>0</v>
      </c>
      <c r="E36" s="17">
        <f t="shared" ca="1" si="6"/>
        <v>0</v>
      </c>
      <c r="F36" s="17">
        <f t="shared" ca="1" si="6"/>
        <v>0</v>
      </c>
      <c r="G36" s="17">
        <f t="shared" ca="1" si="6"/>
        <v>0</v>
      </c>
      <c r="H36" s="17">
        <f t="shared" ca="1" si="6"/>
        <v>0</v>
      </c>
      <c r="I36" s="17">
        <f t="shared" ca="1" si="6"/>
        <v>0</v>
      </c>
      <c r="J36" s="17">
        <f t="shared" ca="1" si="6"/>
        <v>0</v>
      </c>
      <c r="K36" s="17">
        <f t="shared" ca="1" si="6"/>
        <v>0</v>
      </c>
      <c r="L36" s="17">
        <f t="shared" ca="1" si="6"/>
        <v>0</v>
      </c>
      <c r="M36" s="17">
        <f t="shared" ca="1" si="6"/>
        <v>0</v>
      </c>
      <c r="N36" s="17">
        <f t="shared" ca="1" si="6"/>
        <v>0</v>
      </c>
      <c r="O36" s="18">
        <f t="shared" ca="1" si="5"/>
        <v>0</v>
      </c>
    </row>
    <row r="37" spans="1:15" ht="12.75" customHeight="1" x14ac:dyDescent="0.3">
      <c r="A37" s="61" t="s">
        <v>207</v>
      </c>
      <c r="B37" s="16">
        <v>1043</v>
      </c>
      <c r="C37" s="62" t="s">
        <v>148</v>
      </c>
      <c r="D37" s="18">
        <f t="shared" ca="1" si="4"/>
        <v>0</v>
      </c>
      <c r="E37" s="17">
        <f t="shared" ref="E37:N46" ca="1" si="7">IFERROR(IF($C$2="Tele-Satış",INDIRECT("'"&amp;$B$2&amp;"'!"&amp;ADDRESS(MATCH($B37,INDIRECT("'"&amp;$B$2&amp;"'!$B$1:$B$1095"),0),MATCH(E$5,INDIRECT("'"&amp;$B$2&amp;"'!5:5"),0))),IF($C$2="E-Ticaret",INDIRECT("'"&amp;$B$2&amp;"'!"&amp;ADDRESS(MATCH($B37,INDIRECT("'"&amp;$B$2&amp;"'!$B$1:$B$1095"),0),MATCH(E$5,INDIRECT("'"&amp;$B$2&amp;"'!5:5"),0)+1)),IF($C$2="Geleneksel",INDIRECT("'"&amp;$B$2&amp;"'!"&amp;ADDRESS(MATCH($B37,INDIRECT("'"&amp;$B$2&amp;"'!$B$1:$B$1095"),0),MATCH(E$5,INDIRECT("'"&amp;$B$2&amp;"'!5:5"),0)+2)),INDIRECT("'"&amp;$B$2&amp;"'!"&amp;ADDRESS(MATCH($B37,INDIRECT("'"&amp;$B$2&amp;"'!$B$1:$B$1095"),0),MATCH(E$5,INDIRECT("'"&amp;$B$2&amp;"'!5:5"),0)))+INDIRECT("'"&amp;$B$2&amp;"'!"&amp;ADDRESS(MATCH($B37,INDIRECT("'"&amp;$B$2&amp;"'!$B$1:$B$1095"),0),MATCH(E$5,INDIRECT("'"&amp;$B$2&amp;"'!5:5"),0)+1))+INDIRECT("'"&amp;$B$2&amp;"'!"&amp;ADDRESS(MATCH($B37,INDIRECT("'"&amp;$B$2&amp;"'!$B$1:$B$1095"),0),MATCH(E$5,INDIRECT("'"&amp;$B$2&amp;"'!5:5"),0)+2))))),0)</f>
        <v>0</v>
      </c>
      <c r="F37" s="17">
        <f t="shared" ca="1" si="7"/>
        <v>0</v>
      </c>
      <c r="G37" s="17">
        <f t="shared" ca="1" si="7"/>
        <v>0</v>
      </c>
      <c r="H37" s="17">
        <f t="shared" ca="1" si="7"/>
        <v>0</v>
      </c>
      <c r="I37" s="17">
        <f t="shared" ca="1" si="7"/>
        <v>0</v>
      </c>
      <c r="J37" s="17">
        <f t="shared" ca="1" si="7"/>
        <v>0</v>
      </c>
      <c r="K37" s="17">
        <f t="shared" ca="1" si="7"/>
        <v>0</v>
      </c>
      <c r="L37" s="17">
        <f t="shared" ca="1" si="7"/>
        <v>0</v>
      </c>
      <c r="M37" s="17">
        <f t="shared" ca="1" si="7"/>
        <v>0</v>
      </c>
      <c r="N37" s="17">
        <f t="shared" ca="1" si="7"/>
        <v>0</v>
      </c>
      <c r="O37" s="18">
        <f t="shared" ca="1" si="5"/>
        <v>0</v>
      </c>
    </row>
    <row r="38" spans="1:15" ht="12.75" customHeight="1" x14ac:dyDescent="0.3">
      <c r="A38" s="61" t="s">
        <v>209</v>
      </c>
      <c r="B38" s="16">
        <v>1044</v>
      </c>
      <c r="C38" s="62" t="s">
        <v>148</v>
      </c>
      <c r="D38" s="18">
        <f t="shared" ca="1" si="4"/>
        <v>0</v>
      </c>
      <c r="E38" s="17">
        <f t="shared" ca="1" si="7"/>
        <v>0</v>
      </c>
      <c r="F38" s="17">
        <f t="shared" ca="1" si="7"/>
        <v>0</v>
      </c>
      <c r="G38" s="17">
        <f t="shared" ca="1" si="7"/>
        <v>0</v>
      </c>
      <c r="H38" s="17">
        <f t="shared" ca="1" si="7"/>
        <v>0</v>
      </c>
      <c r="I38" s="17">
        <f t="shared" ca="1" si="7"/>
        <v>0</v>
      </c>
      <c r="J38" s="17">
        <f t="shared" ca="1" si="7"/>
        <v>0</v>
      </c>
      <c r="K38" s="17">
        <f t="shared" ca="1" si="7"/>
        <v>0</v>
      </c>
      <c r="L38" s="17">
        <f t="shared" ca="1" si="7"/>
        <v>0</v>
      </c>
      <c r="M38" s="17">
        <f t="shared" ca="1" si="7"/>
        <v>0</v>
      </c>
      <c r="N38" s="17">
        <f t="shared" ca="1" si="7"/>
        <v>0</v>
      </c>
      <c r="O38" s="18">
        <f t="shared" ca="1" si="5"/>
        <v>0</v>
      </c>
    </row>
    <row r="39" spans="1:15" ht="12.75" customHeight="1" x14ac:dyDescent="0.3">
      <c r="A39" s="61" t="s">
        <v>211</v>
      </c>
      <c r="B39" s="16">
        <v>1045</v>
      </c>
      <c r="C39" s="62" t="s">
        <v>148</v>
      </c>
      <c r="D39" s="18">
        <f t="shared" ca="1" si="4"/>
        <v>10296.41</v>
      </c>
      <c r="E39" s="17">
        <f t="shared" ca="1" si="7"/>
        <v>10296.41</v>
      </c>
      <c r="F39" s="17">
        <f t="shared" ca="1" si="7"/>
        <v>0</v>
      </c>
      <c r="G39" s="17">
        <f t="shared" ca="1" si="7"/>
        <v>0</v>
      </c>
      <c r="H39" s="17">
        <f t="shared" ca="1" si="7"/>
        <v>2828593.74</v>
      </c>
      <c r="I39" s="17">
        <f t="shared" ca="1" si="7"/>
        <v>30993.82</v>
      </c>
      <c r="J39" s="17">
        <f t="shared" ca="1" si="7"/>
        <v>776.58</v>
      </c>
      <c r="K39" s="17">
        <f t="shared" ca="1" si="7"/>
        <v>0</v>
      </c>
      <c r="L39" s="17">
        <f t="shared" ca="1" si="7"/>
        <v>0</v>
      </c>
      <c r="M39" s="17">
        <f t="shared" ca="1" si="7"/>
        <v>776.58</v>
      </c>
      <c r="N39" s="17">
        <f t="shared" ca="1" si="7"/>
        <v>0</v>
      </c>
      <c r="O39" s="18">
        <f t="shared" ca="1" si="5"/>
        <v>2871437.1300000004</v>
      </c>
    </row>
    <row r="40" spans="1:15" ht="12.75" customHeight="1" x14ac:dyDescent="0.3">
      <c r="A40" s="61" t="s">
        <v>213</v>
      </c>
      <c r="B40" s="16">
        <v>1046</v>
      </c>
      <c r="C40" s="62" t="s">
        <v>148</v>
      </c>
      <c r="D40" s="18">
        <f t="shared" ca="1" si="4"/>
        <v>0</v>
      </c>
      <c r="E40" s="17">
        <f t="shared" ca="1" si="7"/>
        <v>0</v>
      </c>
      <c r="F40" s="17">
        <f t="shared" ca="1" si="7"/>
        <v>0</v>
      </c>
      <c r="G40" s="17">
        <f t="shared" ca="1" si="7"/>
        <v>0</v>
      </c>
      <c r="H40" s="17">
        <f t="shared" ca="1" si="7"/>
        <v>0</v>
      </c>
      <c r="I40" s="17">
        <f t="shared" ca="1" si="7"/>
        <v>68354.73</v>
      </c>
      <c r="J40" s="17">
        <f t="shared" ca="1" si="7"/>
        <v>0</v>
      </c>
      <c r="K40" s="17">
        <f t="shared" ca="1" si="7"/>
        <v>0</v>
      </c>
      <c r="L40" s="17">
        <f t="shared" ca="1" si="7"/>
        <v>0</v>
      </c>
      <c r="M40" s="17">
        <f t="shared" ca="1" si="7"/>
        <v>0</v>
      </c>
      <c r="N40" s="17">
        <f t="shared" ca="1" si="7"/>
        <v>0</v>
      </c>
      <c r="O40" s="18">
        <f t="shared" ca="1" si="5"/>
        <v>68354.73</v>
      </c>
    </row>
    <row r="41" spans="1:15" ht="12.75" customHeight="1" x14ac:dyDescent="0.3">
      <c r="A41" s="61" t="s">
        <v>215</v>
      </c>
      <c r="B41" s="16">
        <v>1048</v>
      </c>
      <c r="C41" s="62" t="s">
        <v>148</v>
      </c>
      <c r="D41" s="18">
        <f t="shared" ca="1" si="4"/>
        <v>0</v>
      </c>
      <c r="E41" s="17">
        <f t="shared" ca="1" si="7"/>
        <v>0</v>
      </c>
      <c r="F41" s="17">
        <f t="shared" ca="1" si="7"/>
        <v>0</v>
      </c>
      <c r="G41" s="17">
        <f t="shared" ca="1" si="7"/>
        <v>0</v>
      </c>
      <c r="H41" s="17">
        <f t="shared" ca="1" si="7"/>
        <v>0</v>
      </c>
      <c r="I41" s="17">
        <f t="shared" ca="1" si="7"/>
        <v>0</v>
      </c>
      <c r="J41" s="17">
        <f t="shared" ca="1" si="7"/>
        <v>0</v>
      </c>
      <c r="K41" s="17">
        <f t="shared" ca="1" si="7"/>
        <v>0</v>
      </c>
      <c r="L41" s="17">
        <f t="shared" ca="1" si="7"/>
        <v>0</v>
      </c>
      <c r="M41" s="17">
        <f t="shared" ca="1" si="7"/>
        <v>0</v>
      </c>
      <c r="N41" s="17">
        <f t="shared" ca="1" si="7"/>
        <v>0</v>
      </c>
      <c r="O41" s="18">
        <f t="shared" ca="1" si="5"/>
        <v>0</v>
      </c>
    </row>
    <row r="42" spans="1:15" ht="12.75" customHeight="1" x14ac:dyDescent="0.3">
      <c r="A42" s="61" t="s">
        <v>217</v>
      </c>
      <c r="B42" s="16">
        <v>1049</v>
      </c>
      <c r="C42" s="62" t="s">
        <v>148</v>
      </c>
      <c r="D42" s="18">
        <f t="shared" ca="1" si="4"/>
        <v>0</v>
      </c>
      <c r="E42" s="17">
        <f t="shared" ca="1" si="7"/>
        <v>0</v>
      </c>
      <c r="F42" s="17">
        <f t="shared" ca="1" si="7"/>
        <v>0</v>
      </c>
      <c r="G42" s="17">
        <f t="shared" ca="1" si="7"/>
        <v>0</v>
      </c>
      <c r="H42" s="17">
        <f t="shared" ca="1" si="7"/>
        <v>0</v>
      </c>
      <c r="I42" s="17">
        <f t="shared" ca="1" si="7"/>
        <v>0</v>
      </c>
      <c r="J42" s="17">
        <f t="shared" ca="1" si="7"/>
        <v>0</v>
      </c>
      <c r="K42" s="17">
        <f t="shared" ca="1" si="7"/>
        <v>0</v>
      </c>
      <c r="L42" s="17">
        <f t="shared" ca="1" si="7"/>
        <v>0</v>
      </c>
      <c r="M42" s="17">
        <f t="shared" ca="1" si="7"/>
        <v>0</v>
      </c>
      <c r="N42" s="17">
        <f t="shared" ca="1" si="7"/>
        <v>0</v>
      </c>
      <c r="O42" s="18">
        <f t="shared" ca="1" si="5"/>
        <v>0</v>
      </c>
    </row>
    <row r="43" spans="1:15" ht="12.75" customHeight="1" x14ac:dyDescent="0.3">
      <c r="A43" s="61" t="s">
        <v>219</v>
      </c>
      <c r="B43" s="16">
        <v>1051</v>
      </c>
      <c r="C43" s="62" t="s">
        <v>148</v>
      </c>
      <c r="D43" s="18">
        <f t="shared" ca="1" si="4"/>
        <v>0</v>
      </c>
      <c r="E43" s="17">
        <f t="shared" ca="1" si="7"/>
        <v>0</v>
      </c>
      <c r="F43" s="17">
        <f t="shared" ca="1" si="7"/>
        <v>0</v>
      </c>
      <c r="G43" s="17">
        <f t="shared" ca="1" si="7"/>
        <v>0</v>
      </c>
      <c r="H43" s="17">
        <f t="shared" ca="1" si="7"/>
        <v>0</v>
      </c>
      <c r="I43" s="17">
        <f t="shared" ca="1" si="7"/>
        <v>0</v>
      </c>
      <c r="J43" s="17">
        <f t="shared" ca="1" si="7"/>
        <v>0</v>
      </c>
      <c r="K43" s="17">
        <f t="shared" ca="1" si="7"/>
        <v>0</v>
      </c>
      <c r="L43" s="17">
        <f t="shared" ca="1" si="7"/>
        <v>0</v>
      </c>
      <c r="M43" s="17">
        <f t="shared" ca="1" si="7"/>
        <v>0</v>
      </c>
      <c r="N43" s="17">
        <f t="shared" ca="1" si="7"/>
        <v>0</v>
      </c>
      <c r="O43" s="18">
        <f t="shared" ca="1" si="5"/>
        <v>0</v>
      </c>
    </row>
    <row r="44" spans="1:15" ht="12.75" customHeight="1" x14ac:dyDescent="0.3">
      <c r="A44" s="61" t="s">
        <v>221</v>
      </c>
      <c r="B44" s="16">
        <v>1052</v>
      </c>
      <c r="C44" s="62" t="s">
        <v>148</v>
      </c>
      <c r="D44" s="18">
        <f t="shared" ca="1" si="4"/>
        <v>0</v>
      </c>
      <c r="E44" s="17">
        <f t="shared" ca="1" si="7"/>
        <v>0</v>
      </c>
      <c r="F44" s="17">
        <f t="shared" ca="1" si="7"/>
        <v>0</v>
      </c>
      <c r="G44" s="17">
        <f t="shared" ca="1" si="7"/>
        <v>0</v>
      </c>
      <c r="H44" s="17">
        <f t="shared" ca="1" si="7"/>
        <v>0</v>
      </c>
      <c r="I44" s="17">
        <f t="shared" ca="1" si="7"/>
        <v>0</v>
      </c>
      <c r="J44" s="17">
        <f t="shared" ca="1" si="7"/>
        <v>0</v>
      </c>
      <c r="K44" s="17">
        <f t="shared" ca="1" si="7"/>
        <v>0</v>
      </c>
      <c r="L44" s="17">
        <f t="shared" ca="1" si="7"/>
        <v>0</v>
      </c>
      <c r="M44" s="17">
        <f t="shared" ca="1" si="7"/>
        <v>0</v>
      </c>
      <c r="N44" s="17">
        <f t="shared" ca="1" si="7"/>
        <v>0</v>
      </c>
      <c r="O44" s="18">
        <f t="shared" ca="1" si="5"/>
        <v>0</v>
      </c>
    </row>
    <row r="45" spans="1:15" ht="12.75" customHeight="1" x14ac:dyDescent="0.3">
      <c r="A45" s="61" t="s">
        <v>223</v>
      </c>
      <c r="B45" s="16">
        <v>1053</v>
      </c>
      <c r="C45" s="62" t="s">
        <v>148</v>
      </c>
      <c r="D45" s="18">
        <f t="shared" ca="1" si="4"/>
        <v>0</v>
      </c>
      <c r="E45" s="17">
        <f t="shared" ca="1" si="7"/>
        <v>0</v>
      </c>
      <c r="F45" s="17">
        <f t="shared" ca="1" si="7"/>
        <v>0</v>
      </c>
      <c r="G45" s="17">
        <f t="shared" ca="1" si="7"/>
        <v>0</v>
      </c>
      <c r="H45" s="17">
        <f t="shared" ca="1" si="7"/>
        <v>0</v>
      </c>
      <c r="I45" s="17">
        <f t="shared" ca="1" si="7"/>
        <v>0</v>
      </c>
      <c r="J45" s="17">
        <f t="shared" ca="1" si="7"/>
        <v>0</v>
      </c>
      <c r="K45" s="17">
        <f t="shared" ca="1" si="7"/>
        <v>0</v>
      </c>
      <c r="L45" s="17">
        <f t="shared" ca="1" si="7"/>
        <v>0</v>
      </c>
      <c r="M45" s="17">
        <f t="shared" ca="1" si="7"/>
        <v>0</v>
      </c>
      <c r="N45" s="17">
        <f t="shared" ca="1" si="7"/>
        <v>0</v>
      </c>
      <c r="O45" s="18">
        <f t="shared" ref="O45:O70" ca="1" si="8">D45+SUM(H45:N45)</f>
        <v>0</v>
      </c>
    </row>
    <row r="46" spans="1:15" ht="12.75" customHeight="1" x14ac:dyDescent="0.3">
      <c r="A46" s="61" t="s">
        <v>225</v>
      </c>
      <c r="B46" s="16">
        <v>1055</v>
      </c>
      <c r="C46" s="62" t="s">
        <v>148</v>
      </c>
      <c r="D46" s="18">
        <f t="shared" ca="1" si="4"/>
        <v>0</v>
      </c>
      <c r="E46" s="17">
        <f t="shared" ca="1" si="7"/>
        <v>0</v>
      </c>
      <c r="F46" s="17">
        <f t="shared" ca="1" si="7"/>
        <v>0</v>
      </c>
      <c r="G46" s="17">
        <f t="shared" ca="1" si="7"/>
        <v>0</v>
      </c>
      <c r="H46" s="17">
        <f t="shared" ca="1" si="7"/>
        <v>0</v>
      </c>
      <c r="I46" s="17">
        <f t="shared" ca="1" si="7"/>
        <v>0</v>
      </c>
      <c r="J46" s="17">
        <f t="shared" ca="1" si="7"/>
        <v>0</v>
      </c>
      <c r="K46" s="17">
        <f t="shared" ca="1" si="7"/>
        <v>0</v>
      </c>
      <c r="L46" s="17">
        <f t="shared" ca="1" si="7"/>
        <v>0</v>
      </c>
      <c r="M46" s="17">
        <f t="shared" ca="1" si="7"/>
        <v>0</v>
      </c>
      <c r="N46" s="17">
        <f t="shared" ca="1" si="7"/>
        <v>0</v>
      </c>
      <c r="O46" s="18">
        <f t="shared" ca="1" si="8"/>
        <v>0</v>
      </c>
    </row>
    <row r="47" spans="1:15" ht="12.75" customHeight="1" x14ac:dyDescent="0.3">
      <c r="A47" s="61" t="s">
        <v>227</v>
      </c>
      <c r="B47" s="16">
        <v>1056</v>
      </c>
      <c r="C47" s="62" t="s">
        <v>148</v>
      </c>
      <c r="D47" s="18">
        <f t="shared" ca="1" si="4"/>
        <v>0</v>
      </c>
      <c r="E47" s="17">
        <f t="shared" ref="E47:N56" ca="1" si="9">IFERROR(IF($C$2="Tele-Satış",INDIRECT("'"&amp;$B$2&amp;"'!"&amp;ADDRESS(MATCH($B47,INDIRECT("'"&amp;$B$2&amp;"'!$B$1:$B$1095"),0),MATCH(E$5,INDIRECT("'"&amp;$B$2&amp;"'!5:5"),0))),IF($C$2="E-Ticaret",INDIRECT("'"&amp;$B$2&amp;"'!"&amp;ADDRESS(MATCH($B47,INDIRECT("'"&amp;$B$2&amp;"'!$B$1:$B$1095"),0),MATCH(E$5,INDIRECT("'"&amp;$B$2&amp;"'!5:5"),0)+1)),IF($C$2="Geleneksel",INDIRECT("'"&amp;$B$2&amp;"'!"&amp;ADDRESS(MATCH($B47,INDIRECT("'"&amp;$B$2&amp;"'!$B$1:$B$1095"),0),MATCH(E$5,INDIRECT("'"&amp;$B$2&amp;"'!5:5"),0)+2)),INDIRECT("'"&amp;$B$2&amp;"'!"&amp;ADDRESS(MATCH($B47,INDIRECT("'"&amp;$B$2&amp;"'!$B$1:$B$1095"),0),MATCH(E$5,INDIRECT("'"&amp;$B$2&amp;"'!5:5"),0)))+INDIRECT("'"&amp;$B$2&amp;"'!"&amp;ADDRESS(MATCH($B47,INDIRECT("'"&amp;$B$2&amp;"'!$B$1:$B$1095"),0),MATCH(E$5,INDIRECT("'"&amp;$B$2&amp;"'!5:5"),0)+1))+INDIRECT("'"&amp;$B$2&amp;"'!"&amp;ADDRESS(MATCH($B47,INDIRECT("'"&amp;$B$2&amp;"'!$B$1:$B$1095"),0),MATCH(E$5,INDIRECT("'"&amp;$B$2&amp;"'!5:5"),0)+2))))),0)</f>
        <v>0</v>
      </c>
      <c r="F47" s="17">
        <f t="shared" ca="1" si="9"/>
        <v>0</v>
      </c>
      <c r="G47" s="17">
        <f t="shared" ca="1" si="9"/>
        <v>0</v>
      </c>
      <c r="H47" s="17">
        <f t="shared" ca="1" si="9"/>
        <v>0</v>
      </c>
      <c r="I47" s="17">
        <f t="shared" ca="1" si="9"/>
        <v>0</v>
      </c>
      <c r="J47" s="17">
        <f t="shared" ca="1" si="9"/>
        <v>0</v>
      </c>
      <c r="K47" s="17">
        <f t="shared" ca="1" si="9"/>
        <v>0</v>
      </c>
      <c r="L47" s="17">
        <f t="shared" ca="1" si="9"/>
        <v>0</v>
      </c>
      <c r="M47" s="17">
        <f t="shared" ca="1" si="9"/>
        <v>0</v>
      </c>
      <c r="N47" s="17">
        <f t="shared" ca="1" si="9"/>
        <v>0</v>
      </c>
      <c r="O47" s="18">
        <f t="shared" ca="1" si="8"/>
        <v>0</v>
      </c>
    </row>
    <row r="48" spans="1:15" ht="12.75" customHeight="1" x14ac:dyDescent="0.3">
      <c r="A48" s="61" t="s">
        <v>229</v>
      </c>
      <c r="B48" s="16">
        <v>1057</v>
      </c>
      <c r="C48" s="62" t="s">
        <v>148</v>
      </c>
      <c r="D48" s="18">
        <f t="shared" ca="1" si="4"/>
        <v>0</v>
      </c>
      <c r="E48" s="17">
        <f t="shared" ca="1" si="9"/>
        <v>0</v>
      </c>
      <c r="F48" s="17">
        <f t="shared" ca="1" si="9"/>
        <v>0</v>
      </c>
      <c r="G48" s="17">
        <f t="shared" ca="1" si="9"/>
        <v>0</v>
      </c>
      <c r="H48" s="17">
        <f t="shared" ca="1" si="9"/>
        <v>0</v>
      </c>
      <c r="I48" s="17">
        <f t="shared" ca="1" si="9"/>
        <v>0</v>
      </c>
      <c r="J48" s="17">
        <f t="shared" ca="1" si="9"/>
        <v>0</v>
      </c>
      <c r="K48" s="17">
        <f t="shared" ca="1" si="9"/>
        <v>0</v>
      </c>
      <c r="L48" s="17">
        <f t="shared" ca="1" si="9"/>
        <v>0</v>
      </c>
      <c r="M48" s="17">
        <f t="shared" ca="1" si="9"/>
        <v>0</v>
      </c>
      <c r="N48" s="17">
        <f t="shared" ca="1" si="9"/>
        <v>0</v>
      </c>
      <c r="O48" s="18">
        <f t="shared" ca="1" si="8"/>
        <v>0</v>
      </c>
    </row>
    <row r="49" spans="1:15" ht="12.75" customHeight="1" x14ac:dyDescent="0.3">
      <c r="A49" s="61" t="s">
        <v>231</v>
      </c>
      <c r="B49" s="16">
        <v>1058</v>
      </c>
      <c r="C49" s="62" t="s">
        <v>148</v>
      </c>
      <c r="D49" s="18">
        <f t="shared" ca="1" si="4"/>
        <v>0</v>
      </c>
      <c r="E49" s="17">
        <f t="shared" ca="1" si="9"/>
        <v>0</v>
      </c>
      <c r="F49" s="17">
        <f t="shared" ca="1" si="9"/>
        <v>0</v>
      </c>
      <c r="G49" s="17">
        <f t="shared" ca="1" si="9"/>
        <v>0</v>
      </c>
      <c r="H49" s="17">
        <f t="shared" ca="1" si="9"/>
        <v>0</v>
      </c>
      <c r="I49" s="17">
        <f t="shared" ca="1" si="9"/>
        <v>0</v>
      </c>
      <c r="J49" s="17">
        <f t="shared" ca="1" si="9"/>
        <v>0</v>
      </c>
      <c r="K49" s="17">
        <f t="shared" ca="1" si="9"/>
        <v>0</v>
      </c>
      <c r="L49" s="17">
        <f t="shared" ca="1" si="9"/>
        <v>0</v>
      </c>
      <c r="M49" s="17">
        <f t="shared" ca="1" si="9"/>
        <v>0</v>
      </c>
      <c r="N49" s="17">
        <f t="shared" ca="1" si="9"/>
        <v>0</v>
      </c>
      <c r="O49" s="18">
        <f t="shared" ref="O49:O52" ca="1" si="10">D49+SUM(H49:N49)</f>
        <v>0</v>
      </c>
    </row>
    <row r="50" spans="1:15" ht="12.75" customHeight="1" x14ac:dyDescent="0.3">
      <c r="A50" s="61" t="s">
        <v>233</v>
      </c>
      <c r="B50" s="16">
        <v>1059</v>
      </c>
      <c r="C50" s="62" t="s">
        <v>148</v>
      </c>
      <c r="D50" s="18">
        <f t="shared" ca="1" si="4"/>
        <v>0</v>
      </c>
      <c r="E50" s="17">
        <f t="shared" ca="1" si="9"/>
        <v>0</v>
      </c>
      <c r="F50" s="17">
        <f t="shared" ca="1" si="9"/>
        <v>0</v>
      </c>
      <c r="G50" s="17">
        <f t="shared" ca="1" si="9"/>
        <v>0</v>
      </c>
      <c r="H50" s="17">
        <f t="shared" ca="1" si="9"/>
        <v>0</v>
      </c>
      <c r="I50" s="17">
        <f t="shared" ca="1" si="9"/>
        <v>0</v>
      </c>
      <c r="J50" s="17">
        <f t="shared" ca="1" si="9"/>
        <v>0</v>
      </c>
      <c r="K50" s="17">
        <f t="shared" ca="1" si="9"/>
        <v>0</v>
      </c>
      <c r="L50" s="17">
        <f t="shared" ca="1" si="9"/>
        <v>0</v>
      </c>
      <c r="M50" s="17">
        <f t="shared" ca="1" si="9"/>
        <v>0</v>
      </c>
      <c r="N50" s="17">
        <f t="shared" ca="1" si="9"/>
        <v>0</v>
      </c>
      <c r="O50" s="18">
        <f t="shared" ca="1" si="10"/>
        <v>0</v>
      </c>
    </row>
    <row r="51" spans="1:15" ht="12.75" customHeight="1" x14ac:dyDescent="0.3">
      <c r="A51" s="61" t="s">
        <v>235</v>
      </c>
      <c r="B51" s="16">
        <v>1060</v>
      </c>
      <c r="C51" s="62" t="s">
        <v>148</v>
      </c>
      <c r="D51" s="18">
        <f t="shared" ca="1" si="4"/>
        <v>0</v>
      </c>
      <c r="E51" s="17">
        <f t="shared" ca="1" si="9"/>
        <v>0</v>
      </c>
      <c r="F51" s="17">
        <f t="shared" ca="1" si="9"/>
        <v>0</v>
      </c>
      <c r="G51" s="17">
        <f t="shared" ca="1" si="9"/>
        <v>0</v>
      </c>
      <c r="H51" s="17">
        <f t="shared" ca="1" si="9"/>
        <v>0</v>
      </c>
      <c r="I51" s="17">
        <f t="shared" ca="1" si="9"/>
        <v>0</v>
      </c>
      <c r="J51" s="17">
        <f t="shared" ca="1" si="9"/>
        <v>0</v>
      </c>
      <c r="K51" s="17">
        <f t="shared" ca="1" si="9"/>
        <v>0</v>
      </c>
      <c r="L51" s="17">
        <f t="shared" ca="1" si="9"/>
        <v>0</v>
      </c>
      <c r="M51" s="17">
        <f t="shared" ca="1" si="9"/>
        <v>0</v>
      </c>
      <c r="N51" s="17">
        <f t="shared" ca="1" si="9"/>
        <v>0</v>
      </c>
      <c r="O51" s="18">
        <f t="shared" ca="1" si="10"/>
        <v>0</v>
      </c>
    </row>
    <row r="52" spans="1:15" ht="12.75" customHeight="1" x14ac:dyDescent="0.3">
      <c r="A52" s="61" t="s">
        <v>237</v>
      </c>
      <c r="B52" s="16">
        <v>1061</v>
      </c>
      <c r="C52" s="62" t="s">
        <v>148</v>
      </c>
      <c r="D52" s="18">
        <f t="shared" ca="1" si="4"/>
        <v>0</v>
      </c>
      <c r="E52" s="17">
        <f t="shared" ca="1" si="9"/>
        <v>0</v>
      </c>
      <c r="F52" s="17">
        <f t="shared" ca="1" si="9"/>
        <v>0</v>
      </c>
      <c r="G52" s="17">
        <f t="shared" ca="1" si="9"/>
        <v>0</v>
      </c>
      <c r="H52" s="17">
        <f t="shared" ca="1" si="9"/>
        <v>0</v>
      </c>
      <c r="I52" s="17">
        <f t="shared" ca="1" si="9"/>
        <v>0</v>
      </c>
      <c r="J52" s="17">
        <f t="shared" ca="1" si="9"/>
        <v>0</v>
      </c>
      <c r="K52" s="17">
        <f t="shared" ca="1" si="9"/>
        <v>0</v>
      </c>
      <c r="L52" s="17">
        <f t="shared" ca="1" si="9"/>
        <v>0</v>
      </c>
      <c r="M52" s="17">
        <f t="shared" ca="1" si="9"/>
        <v>0</v>
      </c>
      <c r="N52" s="17">
        <f t="shared" ca="1" si="9"/>
        <v>0</v>
      </c>
      <c r="O52" s="18">
        <f t="shared" ca="1" si="10"/>
        <v>0</v>
      </c>
    </row>
    <row r="53" spans="1:15" ht="12.75" customHeight="1" x14ac:dyDescent="0.3">
      <c r="A53" s="61" t="s">
        <v>239</v>
      </c>
      <c r="B53" s="16">
        <v>2001</v>
      </c>
      <c r="C53" s="62" t="s">
        <v>148</v>
      </c>
      <c r="D53" s="18">
        <f t="shared" ca="1" si="4"/>
        <v>0</v>
      </c>
      <c r="E53" s="17">
        <f t="shared" ca="1" si="9"/>
        <v>0</v>
      </c>
      <c r="F53" s="17">
        <f t="shared" ca="1" si="9"/>
        <v>0</v>
      </c>
      <c r="G53" s="17">
        <f t="shared" ca="1" si="9"/>
        <v>0</v>
      </c>
      <c r="H53" s="17">
        <f t="shared" ca="1" si="9"/>
        <v>0</v>
      </c>
      <c r="I53" s="17">
        <f t="shared" ca="1" si="9"/>
        <v>0</v>
      </c>
      <c r="J53" s="17">
        <f t="shared" ca="1" si="9"/>
        <v>0</v>
      </c>
      <c r="K53" s="17">
        <f t="shared" ca="1" si="9"/>
        <v>0</v>
      </c>
      <c r="L53" s="17">
        <f t="shared" ca="1" si="9"/>
        <v>0</v>
      </c>
      <c r="M53" s="17">
        <f t="shared" ca="1" si="9"/>
        <v>0</v>
      </c>
      <c r="N53" s="17">
        <f t="shared" ca="1" si="9"/>
        <v>0</v>
      </c>
      <c r="O53" s="18">
        <f t="shared" ca="1" si="8"/>
        <v>0</v>
      </c>
    </row>
    <row r="54" spans="1:15" ht="12.75" customHeight="1" x14ac:dyDescent="0.3">
      <c r="A54" s="61" t="s">
        <v>241</v>
      </c>
      <c r="B54" s="16">
        <v>2002</v>
      </c>
      <c r="C54" s="62" t="s">
        <v>242</v>
      </c>
      <c r="D54" s="18">
        <f t="shared" ca="1" si="4"/>
        <v>0</v>
      </c>
      <c r="E54" s="17">
        <f t="shared" ca="1" si="9"/>
        <v>0</v>
      </c>
      <c r="F54" s="17">
        <f t="shared" ca="1" si="9"/>
        <v>0</v>
      </c>
      <c r="G54" s="17">
        <f t="shared" ca="1" si="9"/>
        <v>0</v>
      </c>
      <c r="H54" s="17">
        <f t="shared" ca="1" si="9"/>
        <v>0</v>
      </c>
      <c r="I54" s="17">
        <f t="shared" ca="1" si="9"/>
        <v>0</v>
      </c>
      <c r="J54" s="17">
        <f t="shared" ca="1" si="9"/>
        <v>0</v>
      </c>
      <c r="K54" s="17">
        <f t="shared" ca="1" si="9"/>
        <v>0</v>
      </c>
      <c r="L54" s="17">
        <f t="shared" ca="1" si="9"/>
        <v>0</v>
      </c>
      <c r="M54" s="17">
        <f t="shared" ca="1" si="9"/>
        <v>0</v>
      </c>
      <c r="N54" s="17">
        <f t="shared" ca="1" si="9"/>
        <v>0</v>
      </c>
      <c r="O54" s="18">
        <f t="shared" ca="1" si="8"/>
        <v>0</v>
      </c>
    </row>
    <row r="55" spans="1:15" ht="12.75" customHeight="1" x14ac:dyDescent="0.3">
      <c r="A55" s="61" t="s">
        <v>244</v>
      </c>
      <c r="B55" s="16">
        <v>2005</v>
      </c>
      <c r="C55" s="62" t="s">
        <v>242</v>
      </c>
      <c r="D55" s="18">
        <f t="shared" ca="1" si="4"/>
        <v>0</v>
      </c>
      <c r="E55" s="17">
        <f t="shared" ca="1" si="9"/>
        <v>0</v>
      </c>
      <c r="F55" s="17">
        <f t="shared" ca="1" si="9"/>
        <v>0</v>
      </c>
      <c r="G55" s="17">
        <f t="shared" ca="1" si="9"/>
        <v>0</v>
      </c>
      <c r="H55" s="17">
        <f t="shared" ca="1" si="9"/>
        <v>0</v>
      </c>
      <c r="I55" s="17">
        <f t="shared" ca="1" si="9"/>
        <v>0</v>
      </c>
      <c r="J55" s="17">
        <f t="shared" ca="1" si="9"/>
        <v>0</v>
      </c>
      <c r="K55" s="17">
        <f t="shared" ca="1" si="9"/>
        <v>0</v>
      </c>
      <c r="L55" s="17">
        <f t="shared" ca="1" si="9"/>
        <v>0</v>
      </c>
      <c r="M55" s="17">
        <f t="shared" ca="1" si="9"/>
        <v>0</v>
      </c>
      <c r="N55" s="17">
        <f t="shared" ca="1" si="9"/>
        <v>0</v>
      </c>
      <c r="O55" s="18">
        <f t="shared" ca="1" si="8"/>
        <v>0</v>
      </c>
    </row>
    <row r="56" spans="1:15" ht="12.75" customHeight="1" x14ac:dyDescent="0.3">
      <c r="A56" s="61" t="s">
        <v>246</v>
      </c>
      <c r="B56" s="16">
        <v>2006</v>
      </c>
      <c r="C56" s="62" t="s">
        <v>247</v>
      </c>
      <c r="D56" s="18">
        <f t="shared" ca="1" si="4"/>
        <v>0</v>
      </c>
      <c r="E56" s="17">
        <f t="shared" ca="1" si="9"/>
        <v>0</v>
      </c>
      <c r="F56" s="17">
        <f t="shared" ca="1" si="9"/>
        <v>0</v>
      </c>
      <c r="G56" s="17">
        <f t="shared" ca="1" si="9"/>
        <v>0</v>
      </c>
      <c r="H56" s="17">
        <f t="shared" ca="1" si="9"/>
        <v>0</v>
      </c>
      <c r="I56" s="17">
        <f t="shared" ca="1" si="9"/>
        <v>0</v>
      </c>
      <c r="J56" s="17">
        <f t="shared" ca="1" si="9"/>
        <v>0</v>
      </c>
      <c r="K56" s="17">
        <f t="shared" ca="1" si="9"/>
        <v>0</v>
      </c>
      <c r="L56" s="17">
        <f t="shared" ca="1" si="9"/>
        <v>0</v>
      </c>
      <c r="M56" s="17">
        <f t="shared" ca="1" si="9"/>
        <v>0</v>
      </c>
      <c r="N56" s="17">
        <f t="shared" ca="1" si="9"/>
        <v>0</v>
      </c>
      <c r="O56" s="18">
        <f t="shared" ca="1" si="8"/>
        <v>0</v>
      </c>
    </row>
    <row r="57" spans="1:15" ht="12.75" customHeight="1" x14ac:dyDescent="0.3">
      <c r="A57" s="61" t="s">
        <v>249</v>
      </c>
      <c r="B57" s="16">
        <v>2007</v>
      </c>
      <c r="C57" s="62" t="s">
        <v>242</v>
      </c>
      <c r="D57" s="18">
        <f t="shared" ca="1" si="4"/>
        <v>0</v>
      </c>
      <c r="E57" s="17">
        <f t="shared" ref="E57:N66" ca="1" si="11">IFERROR(IF($C$2="Tele-Satış",INDIRECT("'"&amp;$B$2&amp;"'!"&amp;ADDRESS(MATCH($B57,INDIRECT("'"&amp;$B$2&amp;"'!$B$1:$B$1095"),0),MATCH(E$5,INDIRECT("'"&amp;$B$2&amp;"'!5:5"),0))),IF($C$2="E-Ticaret",INDIRECT("'"&amp;$B$2&amp;"'!"&amp;ADDRESS(MATCH($B57,INDIRECT("'"&amp;$B$2&amp;"'!$B$1:$B$1095"),0),MATCH(E$5,INDIRECT("'"&amp;$B$2&amp;"'!5:5"),0)+1)),IF($C$2="Geleneksel",INDIRECT("'"&amp;$B$2&amp;"'!"&amp;ADDRESS(MATCH($B57,INDIRECT("'"&amp;$B$2&amp;"'!$B$1:$B$1095"),0),MATCH(E$5,INDIRECT("'"&amp;$B$2&amp;"'!5:5"),0)+2)),INDIRECT("'"&amp;$B$2&amp;"'!"&amp;ADDRESS(MATCH($B57,INDIRECT("'"&amp;$B$2&amp;"'!$B$1:$B$1095"),0),MATCH(E$5,INDIRECT("'"&amp;$B$2&amp;"'!5:5"),0)))+INDIRECT("'"&amp;$B$2&amp;"'!"&amp;ADDRESS(MATCH($B57,INDIRECT("'"&amp;$B$2&amp;"'!$B$1:$B$1095"),0),MATCH(E$5,INDIRECT("'"&amp;$B$2&amp;"'!5:5"),0)+1))+INDIRECT("'"&amp;$B$2&amp;"'!"&amp;ADDRESS(MATCH($B57,INDIRECT("'"&amp;$B$2&amp;"'!$B$1:$B$1095"),0),MATCH(E$5,INDIRECT("'"&amp;$B$2&amp;"'!5:5"),0)+2))))),0)</f>
        <v>0</v>
      </c>
      <c r="F57" s="17">
        <f t="shared" ca="1" si="11"/>
        <v>0</v>
      </c>
      <c r="G57" s="17">
        <f t="shared" ca="1" si="11"/>
        <v>0</v>
      </c>
      <c r="H57" s="17">
        <f t="shared" ca="1" si="11"/>
        <v>0</v>
      </c>
      <c r="I57" s="17">
        <f t="shared" ca="1" si="11"/>
        <v>0</v>
      </c>
      <c r="J57" s="17">
        <f t="shared" ca="1" si="11"/>
        <v>0</v>
      </c>
      <c r="K57" s="17">
        <f t="shared" ca="1" si="11"/>
        <v>0</v>
      </c>
      <c r="L57" s="17">
        <f t="shared" ca="1" si="11"/>
        <v>0</v>
      </c>
      <c r="M57" s="17">
        <f t="shared" ca="1" si="11"/>
        <v>0</v>
      </c>
      <c r="N57" s="17">
        <f t="shared" ca="1" si="11"/>
        <v>0</v>
      </c>
      <c r="O57" s="18">
        <f t="shared" ca="1" si="8"/>
        <v>0</v>
      </c>
    </row>
    <row r="58" spans="1:15" ht="12.75" customHeight="1" x14ac:dyDescent="0.3">
      <c r="A58" s="61" t="s">
        <v>251</v>
      </c>
      <c r="B58" s="16">
        <v>2008</v>
      </c>
      <c r="C58" s="62" t="s">
        <v>242</v>
      </c>
      <c r="D58" s="18">
        <f t="shared" ca="1" si="4"/>
        <v>0</v>
      </c>
      <c r="E58" s="17">
        <f t="shared" ca="1" si="11"/>
        <v>0</v>
      </c>
      <c r="F58" s="17">
        <f t="shared" ca="1" si="11"/>
        <v>0</v>
      </c>
      <c r="G58" s="17">
        <f t="shared" ca="1" si="11"/>
        <v>0</v>
      </c>
      <c r="H58" s="17">
        <f t="shared" ca="1" si="11"/>
        <v>0</v>
      </c>
      <c r="I58" s="17">
        <f t="shared" ca="1" si="11"/>
        <v>0</v>
      </c>
      <c r="J58" s="17">
        <f t="shared" ca="1" si="11"/>
        <v>0</v>
      </c>
      <c r="K58" s="17">
        <f t="shared" ca="1" si="11"/>
        <v>0</v>
      </c>
      <c r="L58" s="17">
        <f t="shared" ca="1" si="11"/>
        <v>0</v>
      </c>
      <c r="M58" s="17">
        <f t="shared" ca="1" si="11"/>
        <v>0</v>
      </c>
      <c r="N58" s="17">
        <f t="shared" ca="1" si="11"/>
        <v>0</v>
      </c>
      <c r="O58" s="18">
        <f t="shared" ca="1" si="8"/>
        <v>0</v>
      </c>
    </row>
    <row r="59" spans="1:15" ht="12.75" customHeight="1" x14ac:dyDescent="0.3">
      <c r="A59" s="61" t="s">
        <v>253</v>
      </c>
      <c r="B59" s="16">
        <v>3001</v>
      </c>
      <c r="C59" s="62" t="s">
        <v>247</v>
      </c>
      <c r="D59" s="18">
        <f t="shared" ca="1" si="4"/>
        <v>0</v>
      </c>
      <c r="E59" s="17">
        <f t="shared" ca="1" si="11"/>
        <v>0</v>
      </c>
      <c r="F59" s="17">
        <f t="shared" ca="1" si="11"/>
        <v>0</v>
      </c>
      <c r="G59" s="17">
        <f t="shared" ca="1" si="11"/>
        <v>0</v>
      </c>
      <c r="H59" s="17">
        <f t="shared" ca="1" si="11"/>
        <v>0</v>
      </c>
      <c r="I59" s="17">
        <f t="shared" ca="1" si="11"/>
        <v>0</v>
      </c>
      <c r="J59" s="17">
        <f t="shared" ca="1" si="11"/>
        <v>0</v>
      </c>
      <c r="K59" s="17">
        <f t="shared" ca="1" si="11"/>
        <v>0</v>
      </c>
      <c r="L59" s="17">
        <f t="shared" ca="1" si="11"/>
        <v>0</v>
      </c>
      <c r="M59" s="17">
        <f t="shared" ca="1" si="11"/>
        <v>0</v>
      </c>
      <c r="N59" s="17">
        <f t="shared" ca="1" si="11"/>
        <v>0</v>
      </c>
      <c r="O59" s="18">
        <f t="shared" ca="1" si="8"/>
        <v>0</v>
      </c>
    </row>
    <row r="60" spans="1:15" ht="12.75" customHeight="1" x14ac:dyDescent="0.3">
      <c r="A60" s="61" t="s">
        <v>255</v>
      </c>
      <c r="B60" s="16">
        <v>3002</v>
      </c>
      <c r="C60" s="62" t="s">
        <v>247</v>
      </c>
      <c r="D60" s="18">
        <f t="shared" ca="1" si="4"/>
        <v>0</v>
      </c>
      <c r="E60" s="17">
        <f t="shared" ca="1" si="11"/>
        <v>0</v>
      </c>
      <c r="F60" s="17">
        <f t="shared" ca="1" si="11"/>
        <v>0</v>
      </c>
      <c r="G60" s="17">
        <f t="shared" ca="1" si="11"/>
        <v>0</v>
      </c>
      <c r="H60" s="17">
        <f t="shared" ca="1" si="11"/>
        <v>0</v>
      </c>
      <c r="I60" s="17">
        <f t="shared" ca="1" si="11"/>
        <v>0</v>
      </c>
      <c r="J60" s="17">
        <f t="shared" ca="1" si="11"/>
        <v>0</v>
      </c>
      <c r="K60" s="17">
        <f t="shared" ca="1" si="11"/>
        <v>0</v>
      </c>
      <c r="L60" s="17">
        <f t="shared" ca="1" si="11"/>
        <v>0</v>
      </c>
      <c r="M60" s="17">
        <f t="shared" ca="1" si="11"/>
        <v>0</v>
      </c>
      <c r="N60" s="17">
        <f t="shared" ca="1" si="11"/>
        <v>0</v>
      </c>
      <c r="O60" s="18">
        <f t="shared" ca="1" si="8"/>
        <v>0</v>
      </c>
    </row>
    <row r="61" spans="1:15" ht="12.75" customHeight="1" x14ac:dyDescent="0.3">
      <c r="A61" s="61" t="s">
        <v>257</v>
      </c>
      <c r="B61" s="16">
        <v>3003</v>
      </c>
      <c r="C61" s="62" t="s">
        <v>247</v>
      </c>
      <c r="D61" s="18">
        <f t="shared" ca="1" si="4"/>
        <v>0</v>
      </c>
      <c r="E61" s="17">
        <f t="shared" ca="1" si="11"/>
        <v>0</v>
      </c>
      <c r="F61" s="17">
        <f t="shared" ca="1" si="11"/>
        <v>0</v>
      </c>
      <c r="G61" s="17">
        <f t="shared" ca="1" si="11"/>
        <v>0</v>
      </c>
      <c r="H61" s="17">
        <f t="shared" ca="1" si="11"/>
        <v>0</v>
      </c>
      <c r="I61" s="17">
        <f t="shared" ca="1" si="11"/>
        <v>0</v>
      </c>
      <c r="J61" s="17">
        <f t="shared" ca="1" si="11"/>
        <v>0</v>
      </c>
      <c r="K61" s="17">
        <f t="shared" ca="1" si="11"/>
        <v>0</v>
      </c>
      <c r="L61" s="17">
        <f t="shared" ca="1" si="11"/>
        <v>0</v>
      </c>
      <c r="M61" s="17">
        <f t="shared" ca="1" si="11"/>
        <v>0</v>
      </c>
      <c r="N61" s="17">
        <f t="shared" ca="1" si="11"/>
        <v>0</v>
      </c>
      <c r="O61" s="18">
        <f t="shared" ca="1" si="8"/>
        <v>0</v>
      </c>
    </row>
    <row r="62" spans="1:15" ht="12.75" customHeight="1" x14ac:dyDescent="0.3">
      <c r="A62" s="61" t="s">
        <v>259</v>
      </c>
      <c r="B62" s="16">
        <v>3004</v>
      </c>
      <c r="C62" s="62" t="s">
        <v>247</v>
      </c>
      <c r="D62" s="18">
        <f t="shared" ca="1" si="4"/>
        <v>0</v>
      </c>
      <c r="E62" s="17">
        <f t="shared" ca="1" si="11"/>
        <v>0</v>
      </c>
      <c r="F62" s="17">
        <f t="shared" ca="1" si="11"/>
        <v>0</v>
      </c>
      <c r="G62" s="17">
        <f t="shared" ca="1" si="11"/>
        <v>0</v>
      </c>
      <c r="H62" s="17">
        <f t="shared" ca="1" si="11"/>
        <v>0</v>
      </c>
      <c r="I62" s="17">
        <f t="shared" ca="1" si="11"/>
        <v>0</v>
      </c>
      <c r="J62" s="17">
        <f t="shared" ca="1" si="11"/>
        <v>0</v>
      </c>
      <c r="K62" s="17">
        <f t="shared" ca="1" si="11"/>
        <v>0</v>
      </c>
      <c r="L62" s="17">
        <f t="shared" ca="1" si="11"/>
        <v>0</v>
      </c>
      <c r="M62" s="17">
        <f t="shared" ca="1" si="11"/>
        <v>0</v>
      </c>
      <c r="N62" s="17">
        <f t="shared" ca="1" si="11"/>
        <v>0</v>
      </c>
      <c r="O62" s="18">
        <f t="shared" ca="1" si="8"/>
        <v>0</v>
      </c>
    </row>
    <row r="63" spans="1:15" ht="12.75" customHeight="1" x14ac:dyDescent="0.3">
      <c r="A63" s="61" t="s">
        <v>261</v>
      </c>
      <c r="B63" s="16">
        <v>3005</v>
      </c>
      <c r="C63" s="62" t="s">
        <v>247</v>
      </c>
      <c r="D63" s="18">
        <f t="shared" ca="1" si="4"/>
        <v>0</v>
      </c>
      <c r="E63" s="17">
        <f t="shared" ca="1" si="11"/>
        <v>0</v>
      </c>
      <c r="F63" s="17">
        <f t="shared" ca="1" si="11"/>
        <v>0</v>
      </c>
      <c r="G63" s="17">
        <f t="shared" ca="1" si="11"/>
        <v>0</v>
      </c>
      <c r="H63" s="17">
        <f t="shared" ca="1" si="11"/>
        <v>0</v>
      </c>
      <c r="I63" s="17">
        <f t="shared" ca="1" si="11"/>
        <v>0</v>
      </c>
      <c r="J63" s="17">
        <f t="shared" ca="1" si="11"/>
        <v>0</v>
      </c>
      <c r="K63" s="17">
        <f t="shared" ca="1" si="11"/>
        <v>0</v>
      </c>
      <c r="L63" s="17">
        <f t="shared" ca="1" si="11"/>
        <v>0</v>
      </c>
      <c r="M63" s="17">
        <f t="shared" ca="1" si="11"/>
        <v>0</v>
      </c>
      <c r="N63" s="17">
        <f t="shared" ca="1" si="11"/>
        <v>0</v>
      </c>
      <c r="O63" s="18">
        <f t="shared" ca="1" si="8"/>
        <v>0</v>
      </c>
    </row>
    <row r="64" spans="1:15" ht="12.75" customHeight="1" x14ac:dyDescent="0.3">
      <c r="A64" s="61" t="s">
        <v>263</v>
      </c>
      <c r="B64" s="16">
        <v>3006</v>
      </c>
      <c r="C64" s="62" t="s">
        <v>247</v>
      </c>
      <c r="D64" s="18">
        <f t="shared" ca="1" si="4"/>
        <v>0</v>
      </c>
      <c r="E64" s="17">
        <f t="shared" ca="1" si="11"/>
        <v>0</v>
      </c>
      <c r="F64" s="17">
        <f t="shared" ca="1" si="11"/>
        <v>0</v>
      </c>
      <c r="G64" s="17">
        <f t="shared" ca="1" si="11"/>
        <v>0</v>
      </c>
      <c r="H64" s="17">
        <f t="shared" ca="1" si="11"/>
        <v>0</v>
      </c>
      <c r="I64" s="17">
        <f t="shared" ca="1" si="11"/>
        <v>0</v>
      </c>
      <c r="J64" s="17">
        <f t="shared" ca="1" si="11"/>
        <v>0</v>
      </c>
      <c r="K64" s="17">
        <f t="shared" ca="1" si="11"/>
        <v>0</v>
      </c>
      <c r="L64" s="17">
        <f t="shared" ca="1" si="11"/>
        <v>0</v>
      </c>
      <c r="M64" s="17">
        <f t="shared" ca="1" si="11"/>
        <v>0</v>
      </c>
      <c r="N64" s="17">
        <f t="shared" ca="1" si="11"/>
        <v>0</v>
      </c>
      <c r="O64" s="18">
        <f t="shared" ca="1" si="8"/>
        <v>0</v>
      </c>
    </row>
    <row r="65" spans="1:15" ht="12.75" customHeight="1" x14ac:dyDescent="0.3">
      <c r="A65" s="61" t="s">
        <v>265</v>
      </c>
      <c r="B65" s="16">
        <v>3007</v>
      </c>
      <c r="C65" s="62" t="s">
        <v>247</v>
      </c>
      <c r="D65" s="18">
        <f t="shared" ca="1" si="4"/>
        <v>0</v>
      </c>
      <c r="E65" s="17">
        <f t="shared" ca="1" si="11"/>
        <v>0</v>
      </c>
      <c r="F65" s="17">
        <f t="shared" ca="1" si="11"/>
        <v>0</v>
      </c>
      <c r="G65" s="17">
        <f t="shared" ca="1" si="11"/>
        <v>0</v>
      </c>
      <c r="H65" s="17">
        <f t="shared" ca="1" si="11"/>
        <v>0</v>
      </c>
      <c r="I65" s="17">
        <f t="shared" ca="1" si="11"/>
        <v>0</v>
      </c>
      <c r="J65" s="17">
        <f t="shared" ca="1" si="11"/>
        <v>0</v>
      </c>
      <c r="K65" s="17">
        <f t="shared" ca="1" si="11"/>
        <v>0</v>
      </c>
      <c r="L65" s="17">
        <f t="shared" ca="1" si="11"/>
        <v>0</v>
      </c>
      <c r="M65" s="17">
        <f t="shared" ca="1" si="11"/>
        <v>0</v>
      </c>
      <c r="N65" s="17">
        <f t="shared" ca="1" si="11"/>
        <v>0</v>
      </c>
      <c r="O65" s="18">
        <f t="shared" ca="1" si="8"/>
        <v>0</v>
      </c>
    </row>
    <row r="66" spans="1:15" ht="12.75" customHeight="1" x14ac:dyDescent="0.3">
      <c r="A66" s="61" t="s">
        <v>267</v>
      </c>
      <c r="B66" s="16">
        <v>3008</v>
      </c>
      <c r="C66" s="62" t="s">
        <v>247</v>
      </c>
      <c r="D66" s="18">
        <f t="shared" ca="1" si="4"/>
        <v>0</v>
      </c>
      <c r="E66" s="17">
        <f t="shared" ca="1" si="11"/>
        <v>0</v>
      </c>
      <c r="F66" s="17">
        <f t="shared" ca="1" si="11"/>
        <v>0</v>
      </c>
      <c r="G66" s="17">
        <f t="shared" ca="1" si="11"/>
        <v>0</v>
      </c>
      <c r="H66" s="17">
        <f t="shared" ca="1" si="11"/>
        <v>0</v>
      </c>
      <c r="I66" s="17">
        <f t="shared" ca="1" si="11"/>
        <v>0</v>
      </c>
      <c r="J66" s="17">
        <f t="shared" ca="1" si="11"/>
        <v>0</v>
      </c>
      <c r="K66" s="17">
        <f t="shared" ca="1" si="11"/>
        <v>0</v>
      </c>
      <c r="L66" s="17">
        <f t="shared" ca="1" si="11"/>
        <v>0</v>
      </c>
      <c r="M66" s="17">
        <f t="shared" ca="1" si="11"/>
        <v>0</v>
      </c>
      <c r="N66" s="17">
        <f t="shared" ca="1" si="11"/>
        <v>0</v>
      </c>
      <c r="O66" s="18">
        <f t="shared" ca="1" si="8"/>
        <v>0</v>
      </c>
    </row>
    <row r="67" spans="1:15" ht="12.75" customHeight="1" x14ac:dyDescent="0.3">
      <c r="A67" s="61" t="s">
        <v>269</v>
      </c>
      <c r="B67" s="16">
        <v>3009</v>
      </c>
      <c r="C67" s="62" t="s">
        <v>247</v>
      </c>
      <c r="D67" s="18">
        <f t="shared" ca="1" si="4"/>
        <v>0</v>
      </c>
      <c r="E67" s="17">
        <f t="shared" ref="E67:N72" ca="1" si="12">IFERROR(IF($C$2="Tele-Satış",INDIRECT("'"&amp;$B$2&amp;"'!"&amp;ADDRESS(MATCH($B67,INDIRECT("'"&amp;$B$2&amp;"'!$B$1:$B$1095"),0),MATCH(E$5,INDIRECT("'"&amp;$B$2&amp;"'!5:5"),0))),IF($C$2="E-Ticaret",INDIRECT("'"&amp;$B$2&amp;"'!"&amp;ADDRESS(MATCH($B67,INDIRECT("'"&amp;$B$2&amp;"'!$B$1:$B$1095"),0),MATCH(E$5,INDIRECT("'"&amp;$B$2&amp;"'!5:5"),0)+1)),IF($C$2="Geleneksel",INDIRECT("'"&amp;$B$2&amp;"'!"&amp;ADDRESS(MATCH($B67,INDIRECT("'"&amp;$B$2&amp;"'!$B$1:$B$1095"),0),MATCH(E$5,INDIRECT("'"&amp;$B$2&amp;"'!5:5"),0)+2)),INDIRECT("'"&amp;$B$2&amp;"'!"&amp;ADDRESS(MATCH($B67,INDIRECT("'"&amp;$B$2&amp;"'!$B$1:$B$1095"),0),MATCH(E$5,INDIRECT("'"&amp;$B$2&amp;"'!5:5"),0)))+INDIRECT("'"&amp;$B$2&amp;"'!"&amp;ADDRESS(MATCH($B67,INDIRECT("'"&amp;$B$2&amp;"'!$B$1:$B$1095"),0),MATCH(E$5,INDIRECT("'"&amp;$B$2&amp;"'!5:5"),0)+1))+INDIRECT("'"&amp;$B$2&amp;"'!"&amp;ADDRESS(MATCH($B67,INDIRECT("'"&amp;$B$2&amp;"'!$B$1:$B$1095"),0),MATCH(E$5,INDIRECT("'"&amp;$B$2&amp;"'!5:5"),0)+2))))),0)</f>
        <v>0</v>
      </c>
      <c r="F67" s="17">
        <f t="shared" ca="1" si="12"/>
        <v>0</v>
      </c>
      <c r="G67" s="17">
        <f t="shared" ca="1" si="12"/>
        <v>0</v>
      </c>
      <c r="H67" s="17">
        <f t="shared" ca="1" si="12"/>
        <v>0</v>
      </c>
      <c r="I67" s="17">
        <f t="shared" ca="1" si="12"/>
        <v>0</v>
      </c>
      <c r="J67" s="17">
        <f t="shared" ca="1" si="12"/>
        <v>0</v>
      </c>
      <c r="K67" s="17">
        <f t="shared" ca="1" si="12"/>
        <v>0</v>
      </c>
      <c r="L67" s="17">
        <f t="shared" ca="1" si="12"/>
        <v>0</v>
      </c>
      <c r="M67" s="17">
        <f t="shared" ca="1" si="12"/>
        <v>0</v>
      </c>
      <c r="N67" s="17">
        <f t="shared" ca="1" si="12"/>
        <v>0</v>
      </c>
      <c r="O67" s="18">
        <f t="shared" ca="1" si="8"/>
        <v>0</v>
      </c>
    </row>
    <row r="68" spans="1:15" ht="12.75" customHeight="1" x14ac:dyDescent="0.3">
      <c r="A68" s="61" t="s">
        <v>271</v>
      </c>
      <c r="B68" s="16">
        <v>3011</v>
      </c>
      <c r="C68" s="62" t="s">
        <v>247</v>
      </c>
      <c r="D68" s="18">
        <f t="shared" ca="1" si="4"/>
        <v>0</v>
      </c>
      <c r="E68" s="17">
        <f t="shared" ca="1" si="12"/>
        <v>0</v>
      </c>
      <c r="F68" s="17">
        <f t="shared" ca="1" si="12"/>
        <v>0</v>
      </c>
      <c r="G68" s="17">
        <f t="shared" ca="1" si="12"/>
        <v>0</v>
      </c>
      <c r="H68" s="17">
        <f t="shared" ca="1" si="12"/>
        <v>0</v>
      </c>
      <c r="I68" s="17">
        <f t="shared" ca="1" si="12"/>
        <v>0</v>
      </c>
      <c r="J68" s="17">
        <f t="shared" ca="1" si="12"/>
        <v>0</v>
      </c>
      <c r="K68" s="17">
        <f t="shared" ca="1" si="12"/>
        <v>0</v>
      </c>
      <c r="L68" s="17">
        <f t="shared" ca="1" si="12"/>
        <v>0</v>
      </c>
      <c r="M68" s="17">
        <f t="shared" ca="1" si="12"/>
        <v>0</v>
      </c>
      <c r="N68" s="17">
        <f t="shared" ca="1" si="12"/>
        <v>0</v>
      </c>
      <c r="O68" s="18">
        <f t="shared" ca="1" si="8"/>
        <v>0</v>
      </c>
    </row>
    <row r="69" spans="1:15" ht="12.75" customHeight="1" x14ac:dyDescent="0.3">
      <c r="A69" s="61" t="s">
        <v>273</v>
      </c>
      <c r="B69" s="16">
        <v>3012</v>
      </c>
      <c r="C69" s="62" t="s">
        <v>247</v>
      </c>
      <c r="D69" s="18">
        <f t="shared" ca="1" si="4"/>
        <v>0</v>
      </c>
      <c r="E69" s="17">
        <f t="shared" ca="1" si="12"/>
        <v>0</v>
      </c>
      <c r="F69" s="17">
        <f t="shared" ca="1" si="12"/>
        <v>0</v>
      </c>
      <c r="G69" s="17">
        <f t="shared" ca="1" si="12"/>
        <v>0</v>
      </c>
      <c r="H69" s="17">
        <f t="shared" ca="1" si="12"/>
        <v>0</v>
      </c>
      <c r="I69" s="17">
        <f t="shared" ca="1" si="12"/>
        <v>0</v>
      </c>
      <c r="J69" s="17">
        <f t="shared" ca="1" si="12"/>
        <v>0</v>
      </c>
      <c r="K69" s="17">
        <f t="shared" ca="1" si="12"/>
        <v>0</v>
      </c>
      <c r="L69" s="17">
        <f t="shared" ca="1" si="12"/>
        <v>0</v>
      </c>
      <c r="M69" s="17">
        <f t="shared" ca="1" si="12"/>
        <v>0</v>
      </c>
      <c r="N69" s="17">
        <f t="shared" ca="1" si="12"/>
        <v>0</v>
      </c>
      <c r="O69" s="18">
        <f t="shared" ca="1" si="8"/>
        <v>0</v>
      </c>
    </row>
    <row r="70" spans="1:15" ht="12.75" customHeight="1" x14ac:dyDescent="0.3">
      <c r="A70" s="61" t="s">
        <v>275</v>
      </c>
      <c r="B70" s="16">
        <v>3016</v>
      </c>
      <c r="C70" s="62" t="s">
        <v>247</v>
      </c>
      <c r="D70" s="18">
        <f t="shared" ca="1" si="4"/>
        <v>0</v>
      </c>
      <c r="E70" s="17">
        <f t="shared" ca="1" si="12"/>
        <v>0</v>
      </c>
      <c r="F70" s="17">
        <f t="shared" ca="1" si="12"/>
        <v>0</v>
      </c>
      <c r="G70" s="17">
        <f t="shared" ca="1" si="12"/>
        <v>0</v>
      </c>
      <c r="H70" s="17">
        <f t="shared" ca="1" si="12"/>
        <v>0</v>
      </c>
      <c r="I70" s="17">
        <f t="shared" ca="1" si="12"/>
        <v>0</v>
      </c>
      <c r="J70" s="17">
        <f t="shared" ca="1" si="12"/>
        <v>0</v>
      </c>
      <c r="K70" s="17">
        <f t="shared" ca="1" si="12"/>
        <v>0</v>
      </c>
      <c r="L70" s="17">
        <f t="shared" ca="1" si="12"/>
        <v>0</v>
      </c>
      <c r="M70" s="17">
        <f t="shared" ca="1" si="12"/>
        <v>0</v>
      </c>
      <c r="N70" s="17">
        <f t="shared" ca="1" si="12"/>
        <v>0</v>
      </c>
      <c r="O70" s="18">
        <f t="shared" ca="1" si="8"/>
        <v>0</v>
      </c>
    </row>
    <row r="71" spans="1:15" ht="12.75" customHeight="1" x14ac:dyDescent="0.3">
      <c r="A71" s="61" t="s">
        <v>277</v>
      </c>
      <c r="B71" s="16">
        <v>3017</v>
      </c>
      <c r="C71" s="62" t="s">
        <v>247</v>
      </c>
      <c r="D71" s="18">
        <f t="shared" ca="1" si="4"/>
        <v>0</v>
      </c>
      <c r="E71" s="17">
        <f t="shared" ca="1" si="12"/>
        <v>0</v>
      </c>
      <c r="F71" s="17">
        <f t="shared" ca="1" si="12"/>
        <v>0</v>
      </c>
      <c r="G71" s="17">
        <f t="shared" ca="1" si="12"/>
        <v>0</v>
      </c>
      <c r="H71" s="17">
        <f t="shared" ca="1" si="12"/>
        <v>0</v>
      </c>
      <c r="I71" s="17">
        <f t="shared" ca="1" si="12"/>
        <v>0</v>
      </c>
      <c r="J71" s="17">
        <f t="shared" ca="1" si="12"/>
        <v>0</v>
      </c>
      <c r="K71" s="17">
        <f t="shared" ca="1" si="12"/>
        <v>0</v>
      </c>
      <c r="L71" s="17">
        <f t="shared" ca="1" si="12"/>
        <v>0</v>
      </c>
      <c r="M71" s="17">
        <f t="shared" ca="1" si="12"/>
        <v>0</v>
      </c>
      <c r="N71" s="17">
        <f t="shared" ca="1" si="12"/>
        <v>0</v>
      </c>
      <c r="O71" s="18">
        <f ca="1">D71+SUM(H71:N71)</f>
        <v>0</v>
      </c>
    </row>
    <row r="72" spans="1:15" ht="13.8" x14ac:dyDescent="0.3">
      <c r="A72" s="61" t="s">
        <v>279</v>
      </c>
      <c r="B72" s="16">
        <v>3018</v>
      </c>
      <c r="C72" s="62" t="s">
        <v>247</v>
      </c>
      <c r="D72" s="18">
        <f t="shared" ca="1" si="4"/>
        <v>0</v>
      </c>
      <c r="E72" s="17">
        <f t="shared" ca="1" si="12"/>
        <v>0</v>
      </c>
      <c r="F72" s="17">
        <f t="shared" ca="1" si="12"/>
        <v>0</v>
      </c>
      <c r="G72" s="17">
        <f t="shared" ca="1" si="12"/>
        <v>0</v>
      </c>
      <c r="H72" s="17">
        <f t="shared" ca="1" si="12"/>
        <v>0</v>
      </c>
      <c r="I72" s="17">
        <f t="shared" ca="1" si="12"/>
        <v>0</v>
      </c>
      <c r="J72" s="17">
        <f t="shared" ca="1" si="12"/>
        <v>0</v>
      </c>
      <c r="K72" s="17">
        <f t="shared" ca="1" si="12"/>
        <v>0</v>
      </c>
      <c r="L72" s="17">
        <f t="shared" ca="1" si="12"/>
        <v>0</v>
      </c>
      <c r="M72" s="17">
        <f t="shared" ca="1" si="12"/>
        <v>0</v>
      </c>
      <c r="N72" s="17">
        <f t="shared" ca="1" si="12"/>
        <v>0</v>
      </c>
      <c r="O72" s="18">
        <f ca="1">D72+SUM(H72:N72)</f>
        <v>0</v>
      </c>
    </row>
    <row r="73" spans="1:15" ht="13.8" x14ac:dyDescent="0.3">
      <c r="A73" s="63" t="s">
        <v>281</v>
      </c>
      <c r="B73" s="52">
        <v>9000</v>
      </c>
      <c r="C73" s="62" t="s">
        <v>282</v>
      </c>
      <c r="D73" s="53">
        <f t="shared" ref="D73:N73" ca="1" si="13">SUMIF($C$7:$C$72,"HD",D$7:D$72)</f>
        <v>1165171740.0224502</v>
      </c>
      <c r="E73" s="53">
        <f t="shared" ca="1" si="13"/>
        <v>17325899.141610377</v>
      </c>
      <c r="F73" s="53">
        <f t="shared" ca="1" si="13"/>
        <v>82456008.89361237</v>
      </c>
      <c r="G73" s="53">
        <f t="shared" ca="1" si="13"/>
        <v>1065389831.9872274</v>
      </c>
      <c r="H73" s="53">
        <f t="shared" ca="1" si="13"/>
        <v>21870975.730000004</v>
      </c>
      <c r="I73" s="53">
        <f t="shared" ca="1" si="13"/>
        <v>458156316.2961989</v>
      </c>
      <c r="J73" s="53">
        <f t="shared" ca="1" si="13"/>
        <v>7082671.3191999998</v>
      </c>
      <c r="K73" s="53">
        <f t="shared" ca="1" si="13"/>
        <v>6930129.2799999984</v>
      </c>
      <c r="L73" s="53">
        <f t="shared" ca="1" si="13"/>
        <v>0</v>
      </c>
      <c r="M73" s="53">
        <f t="shared" ca="1" si="13"/>
        <v>3774520.7992000002</v>
      </c>
      <c r="N73" s="53">
        <f t="shared" ca="1" si="13"/>
        <v>0</v>
      </c>
      <c r="O73" s="18">
        <f ca="1">D73+SUM(H73:N73)</f>
        <v>1662986353.4470491</v>
      </c>
    </row>
    <row r="74" spans="1:15" ht="13.8" x14ac:dyDescent="0.3">
      <c r="A74" s="63" t="s">
        <v>284</v>
      </c>
      <c r="B74" s="52">
        <v>9001</v>
      </c>
      <c r="C74" s="62" t="s">
        <v>285</v>
      </c>
      <c r="D74" s="53">
        <f t="shared" ref="D74:N74" ca="1" si="14">SUMIF($C$7:$C$72,"H",D$7:D$72)+SUMIF($C$7:$C$72,"E",D$7:D$72)</f>
        <v>0</v>
      </c>
      <c r="E74" s="53">
        <f t="shared" ca="1" si="14"/>
        <v>0</v>
      </c>
      <c r="F74" s="53">
        <f t="shared" ca="1" si="14"/>
        <v>0</v>
      </c>
      <c r="G74" s="53">
        <f t="shared" ca="1" si="14"/>
        <v>0</v>
      </c>
      <c r="H74" s="53">
        <f t="shared" ca="1" si="14"/>
        <v>0</v>
      </c>
      <c r="I74" s="53">
        <f t="shared" ca="1" si="14"/>
        <v>0</v>
      </c>
      <c r="J74" s="53">
        <f t="shared" ca="1" si="14"/>
        <v>0</v>
      </c>
      <c r="K74" s="53">
        <f t="shared" ca="1" si="14"/>
        <v>0</v>
      </c>
      <c r="L74" s="53">
        <f t="shared" ca="1" si="14"/>
        <v>0</v>
      </c>
      <c r="M74" s="53">
        <f t="shared" ca="1" si="14"/>
        <v>0</v>
      </c>
      <c r="N74" s="53">
        <f t="shared" ca="1" si="14"/>
        <v>0</v>
      </c>
      <c r="O74" s="18">
        <f ca="1">D74+SUM(H74:N74)</f>
        <v>0</v>
      </c>
    </row>
    <row r="75" spans="1:15" ht="13.8" x14ac:dyDescent="0.3">
      <c r="A75" s="63" t="s">
        <v>287</v>
      </c>
      <c r="B75" s="52">
        <v>9003</v>
      </c>
      <c r="C75" s="62" t="s">
        <v>288</v>
      </c>
      <c r="D75" s="53">
        <f t="shared" ref="D75:N75" ca="1" si="15">D73+D74</f>
        <v>1165171740.0224502</v>
      </c>
      <c r="E75" s="53">
        <f t="shared" ca="1" si="15"/>
        <v>17325899.141610377</v>
      </c>
      <c r="F75" s="53">
        <f t="shared" ca="1" si="15"/>
        <v>82456008.89361237</v>
      </c>
      <c r="G75" s="53">
        <f t="shared" ca="1" si="15"/>
        <v>1065389831.9872274</v>
      </c>
      <c r="H75" s="53">
        <f t="shared" ca="1" si="15"/>
        <v>21870975.730000004</v>
      </c>
      <c r="I75" s="53">
        <f t="shared" ca="1" si="15"/>
        <v>458156316.2961989</v>
      </c>
      <c r="J75" s="53">
        <f t="shared" ca="1" si="15"/>
        <v>7082671.3191999998</v>
      </c>
      <c r="K75" s="53">
        <f t="shared" ca="1" si="15"/>
        <v>6930129.2799999984</v>
      </c>
      <c r="L75" s="53">
        <f t="shared" ca="1" si="15"/>
        <v>0</v>
      </c>
      <c r="M75" s="53">
        <f t="shared" ca="1" si="15"/>
        <v>3774520.7992000002</v>
      </c>
      <c r="N75" s="53">
        <f t="shared" ca="1" si="15"/>
        <v>0</v>
      </c>
      <c r="O75" s="18">
        <f ca="1">D75+SUM(H75:N75)</f>
        <v>1662986353.4470491</v>
      </c>
    </row>
  </sheetData>
  <mergeCells count="1">
    <mergeCell ref="E2:G2"/>
  </mergeCells>
  <dataValidations count="2">
    <dataValidation type="list" allowBlank="1" showInputMessage="1" showErrorMessage="1" sqref="C2" xr:uid="{0CA162FE-D8C7-4CF6-85DF-F73031D3AB22}">
      <formula1>"Toplam,Tele-Satış,E-Ticaret,Geleneksel"</formula1>
    </dataValidation>
    <dataValidation type="list" allowBlank="1" showInputMessage="1" showErrorMessage="1" sqref="B2" xr:uid="{AD85F417-98D2-4248-B613-180E90572A42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ACF6C-60F5-4621-B59A-104377FA9DF3}">
  <dimension ref="A1:V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22" width="15.6640625" style="3" customWidth="1"/>
    <col min="23" max="23" width="4" style="3" customWidth="1"/>
    <col min="24" max="16384" width="9.109375" style="3"/>
  </cols>
  <sheetData>
    <row r="1" spans="1:22" ht="15" customHeight="1" x14ac:dyDescent="0.3">
      <c r="A1" s="1" t="s">
        <v>0</v>
      </c>
      <c r="B1" s="2"/>
      <c r="C1" s="2"/>
    </row>
    <row r="2" spans="1:22" ht="15" customHeight="1" x14ac:dyDescent="0.3">
      <c r="A2" s="1" t="s">
        <v>330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22" ht="15" customHeight="1" x14ac:dyDescent="0.3">
      <c r="A3" s="4" t="s">
        <v>355</v>
      </c>
      <c r="B3" s="2"/>
      <c r="C3" s="2"/>
    </row>
    <row r="4" spans="1:22" ht="22.5" customHeight="1" x14ac:dyDescent="0.25"/>
    <row r="5" spans="1:22" ht="22.5" customHeight="1" x14ac:dyDescent="0.25">
      <c r="D5" s="66">
        <v>723</v>
      </c>
      <c r="E5" s="66">
        <v>724</v>
      </c>
      <c r="F5" s="66">
        <v>765</v>
      </c>
      <c r="G5" s="66">
        <v>766</v>
      </c>
      <c r="H5" s="66">
        <v>767</v>
      </c>
      <c r="I5" s="66">
        <v>768</v>
      </c>
      <c r="J5" s="66">
        <v>772</v>
      </c>
      <c r="K5" s="66">
        <v>773</v>
      </c>
      <c r="L5" s="66">
        <v>774</v>
      </c>
      <c r="M5" s="66">
        <v>775</v>
      </c>
      <c r="N5" s="66">
        <v>776</v>
      </c>
      <c r="O5" s="66">
        <v>777</v>
      </c>
      <c r="P5" s="66">
        <v>778</v>
      </c>
      <c r="Q5" s="66">
        <v>779</v>
      </c>
      <c r="R5" s="66">
        <v>780</v>
      </c>
      <c r="S5" s="66">
        <v>781</v>
      </c>
      <c r="T5" s="66">
        <v>782</v>
      </c>
      <c r="U5" s="66">
        <v>783</v>
      </c>
      <c r="V5" s="67"/>
    </row>
    <row r="6" spans="1:22" ht="79.5" customHeight="1" x14ac:dyDescent="0.25">
      <c r="A6" s="60" t="s">
        <v>143</v>
      </c>
      <c r="B6" s="60" t="s">
        <v>144</v>
      </c>
      <c r="C6" s="60" t="s">
        <v>145</v>
      </c>
      <c r="D6" s="8" t="s">
        <v>57</v>
      </c>
      <c r="E6" s="8" t="s">
        <v>58</v>
      </c>
      <c r="F6" s="8" t="s">
        <v>59</v>
      </c>
      <c r="G6" s="8" t="s">
        <v>60</v>
      </c>
      <c r="H6" s="8" t="s">
        <v>61</v>
      </c>
      <c r="I6" s="8" t="s">
        <v>62</v>
      </c>
      <c r="J6" s="8" t="s">
        <v>63</v>
      </c>
      <c r="K6" s="8" t="s">
        <v>64</v>
      </c>
      <c r="L6" s="8" t="s">
        <v>65</v>
      </c>
      <c r="M6" s="8" t="s">
        <v>66</v>
      </c>
      <c r="N6" s="8" t="s">
        <v>67</v>
      </c>
      <c r="O6" s="8" t="s">
        <v>68</v>
      </c>
      <c r="P6" s="8" t="s">
        <v>69</v>
      </c>
      <c r="Q6" s="8" t="s">
        <v>70</v>
      </c>
      <c r="R6" s="8" t="s">
        <v>71</v>
      </c>
      <c r="S6" s="8" t="s">
        <v>72</v>
      </c>
      <c r="T6" s="8" t="s">
        <v>73</v>
      </c>
      <c r="U6" s="8" t="s">
        <v>74</v>
      </c>
      <c r="V6" s="67" t="s">
        <v>331</v>
      </c>
    </row>
    <row r="7" spans="1:22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M1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7">
        <f t="shared" ca="1" si="0"/>
        <v>0</v>
      </c>
      <c r="G7" s="17">
        <f t="shared" ca="1" si="0"/>
        <v>0</v>
      </c>
      <c r="H7" s="17">
        <f t="shared" ca="1" si="0"/>
        <v>0</v>
      </c>
      <c r="I7" s="17">
        <f t="shared" ca="1" si="0"/>
        <v>0</v>
      </c>
      <c r="J7" s="17">
        <f t="shared" ca="1" si="0"/>
        <v>0</v>
      </c>
      <c r="K7" s="17">
        <f t="shared" ca="1" si="0"/>
        <v>0</v>
      </c>
      <c r="L7" s="17">
        <f t="shared" ca="1" si="0"/>
        <v>0</v>
      </c>
      <c r="M7" s="17">
        <f t="shared" ca="1" si="0"/>
        <v>0</v>
      </c>
      <c r="N7" s="17">
        <f t="shared" ref="N7:U16" ca="1" si="1">IFERROR(IF($C$2="Tele-Satış",INDIRECT("'"&amp;$B$2&amp;"'!"&amp;ADDRESS(MATCH($B7,INDIRECT("'"&amp;$B$2&amp;"'!$B$1:$B$1095"),0),MATCH(N$5,INDIRECT("'"&amp;$B$2&amp;"'!5:5"),0))),IF($C$2="E-Ticaret",INDIRECT("'"&amp;$B$2&amp;"'!"&amp;ADDRESS(MATCH($B7,INDIRECT("'"&amp;$B$2&amp;"'!$B$1:$B$1095"),0),MATCH(N$5,INDIRECT("'"&amp;$B$2&amp;"'!5:5"),0)+1)),IF($C$2="Geleneksel",INDIRECT("'"&amp;$B$2&amp;"'!"&amp;ADDRESS(MATCH($B7,INDIRECT("'"&amp;$B$2&amp;"'!$B$1:$B$1095"),0),MATCH(N$5,INDIRECT("'"&amp;$B$2&amp;"'!5:5"),0)+2)),INDIRECT("'"&amp;$B$2&amp;"'!"&amp;ADDRESS(MATCH($B7,INDIRECT("'"&amp;$B$2&amp;"'!$B$1:$B$1095"),0),MATCH(N$5,INDIRECT("'"&amp;$B$2&amp;"'!5:5"),0)))+INDIRECT("'"&amp;$B$2&amp;"'!"&amp;ADDRESS(MATCH($B7,INDIRECT("'"&amp;$B$2&amp;"'!$B$1:$B$1095"),0),MATCH(N$5,INDIRECT("'"&amp;$B$2&amp;"'!5:5"),0)+1))+INDIRECT("'"&amp;$B$2&amp;"'!"&amp;ADDRESS(MATCH($B7,INDIRECT("'"&amp;$B$2&amp;"'!$B$1:$B$1095"),0),MATCH(N$5,INDIRECT("'"&amp;$B$2&amp;"'!5:5"),0)+2))))),0)</f>
        <v>0</v>
      </c>
      <c r="O7" s="17">
        <f t="shared" ca="1" si="1"/>
        <v>0</v>
      </c>
      <c r="P7" s="17">
        <f t="shared" ca="1" si="1"/>
        <v>0</v>
      </c>
      <c r="Q7" s="17">
        <f t="shared" ca="1" si="1"/>
        <v>0</v>
      </c>
      <c r="R7" s="17">
        <f t="shared" ca="1" si="1"/>
        <v>0</v>
      </c>
      <c r="S7" s="17">
        <f t="shared" ca="1" si="1"/>
        <v>0</v>
      </c>
      <c r="T7" s="17">
        <f t="shared" ca="1" si="1"/>
        <v>0</v>
      </c>
      <c r="U7" s="17">
        <f t="shared" ca="1" si="1"/>
        <v>0</v>
      </c>
      <c r="V7" s="18">
        <f t="shared" ref="V7:V22" ca="1" si="2">+SUM(D7:U7)</f>
        <v>0</v>
      </c>
    </row>
    <row r="8" spans="1:22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225082.11999999732</v>
      </c>
      <c r="E8" s="17">
        <f t="shared" ca="1" si="0"/>
        <v>2477234.3199999928</v>
      </c>
      <c r="F8" s="17">
        <f t="shared" ca="1" si="0"/>
        <v>1985064917.5699999</v>
      </c>
      <c r="G8" s="17">
        <f t="shared" ca="1" si="0"/>
        <v>546769.49000000022</v>
      </c>
      <c r="H8" s="17">
        <f t="shared" ca="1" si="0"/>
        <v>96882311.389999777</v>
      </c>
      <c r="I8" s="17">
        <f t="shared" ca="1" si="0"/>
        <v>30672248.330000013</v>
      </c>
      <c r="J8" s="17">
        <f t="shared" ca="1" si="0"/>
        <v>0</v>
      </c>
      <c r="K8" s="17">
        <f t="shared" ca="1" si="0"/>
        <v>4024.3700000000026</v>
      </c>
      <c r="L8" s="17">
        <f t="shared" ca="1" si="0"/>
        <v>0</v>
      </c>
      <c r="M8" s="17">
        <f t="shared" ca="1" si="0"/>
        <v>0</v>
      </c>
      <c r="N8" s="17">
        <f t="shared" ca="1" si="1"/>
        <v>-144836.79000000004</v>
      </c>
      <c r="O8" s="17">
        <f t="shared" ca="1" si="1"/>
        <v>-2810139.0999999642</v>
      </c>
      <c r="P8" s="17">
        <f t="shared" ca="1" si="1"/>
        <v>-540.80999999999995</v>
      </c>
      <c r="Q8" s="17">
        <f t="shared" ca="1" si="1"/>
        <v>2077213.12</v>
      </c>
      <c r="R8" s="17">
        <f t="shared" ca="1" si="1"/>
        <v>48297.139999999898</v>
      </c>
      <c r="S8" s="17">
        <f t="shared" ca="1" si="1"/>
        <v>0</v>
      </c>
      <c r="T8" s="17">
        <f t="shared" ca="1" si="1"/>
        <v>-18254.070000000065</v>
      </c>
      <c r="U8" s="17">
        <f t="shared" ca="1" si="1"/>
        <v>278031.49</v>
      </c>
      <c r="V8" s="18">
        <f t="shared" ca="1" si="2"/>
        <v>2115302358.5699999</v>
      </c>
    </row>
    <row r="9" spans="1:22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174543.49</v>
      </c>
      <c r="E9" s="17">
        <f t="shared" ca="1" si="0"/>
        <v>256120.67000000013</v>
      </c>
      <c r="F9" s="17">
        <f t="shared" ca="1" si="0"/>
        <v>27497717.620000001</v>
      </c>
      <c r="G9" s="17">
        <f t="shared" ca="1" si="0"/>
        <v>95052096.48999998</v>
      </c>
      <c r="H9" s="17">
        <f t="shared" ca="1" si="0"/>
        <v>18780807.750000004</v>
      </c>
      <c r="I9" s="17">
        <f t="shared" ca="1" si="0"/>
        <v>12371984.120000001</v>
      </c>
      <c r="J9" s="17">
        <f t="shared" ca="1" si="0"/>
        <v>0</v>
      </c>
      <c r="K9" s="17">
        <f t="shared" ca="1" si="0"/>
        <v>0</v>
      </c>
      <c r="L9" s="17">
        <f t="shared" ca="1" si="0"/>
        <v>0</v>
      </c>
      <c r="M9" s="17">
        <f t="shared" ca="1" si="0"/>
        <v>0</v>
      </c>
      <c r="N9" s="17">
        <f t="shared" ca="1" si="1"/>
        <v>0</v>
      </c>
      <c r="O9" s="17">
        <f t="shared" ca="1" si="1"/>
        <v>-7.44</v>
      </c>
      <c r="P9" s="17">
        <f t="shared" ca="1" si="1"/>
        <v>0</v>
      </c>
      <c r="Q9" s="17">
        <f t="shared" ca="1" si="1"/>
        <v>17.100000000000001</v>
      </c>
      <c r="R9" s="17">
        <f t="shared" ca="1" si="1"/>
        <v>0</v>
      </c>
      <c r="S9" s="17">
        <f t="shared" ca="1" si="1"/>
        <v>0</v>
      </c>
      <c r="T9" s="17">
        <f t="shared" ca="1" si="1"/>
        <v>0</v>
      </c>
      <c r="U9" s="17">
        <f t="shared" ca="1" si="1"/>
        <v>0</v>
      </c>
      <c r="V9" s="18">
        <f t="shared" ca="1" si="2"/>
        <v>154133279.79999998</v>
      </c>
    </row>
    <row r="10" spans="1:22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207287.25000000012</v>
      </c>
      <c r="E10" s="17">
        <f t="shared" ca="1" si="0"/>
        <v>2677278.6000000397</v>
      </c>
      <c r="F10" s="17">
        <f t="shared" ca="1" si="0"/>
        <v>8303677.7100000009</v>
      </c>
      <c r="G10" s="17">
        <f t="shared" ca="1" si="0"/>
        <v>2976784.51</v>
      </c>
      <c r="H10" s="17">
        <f t="shared" ca="1" si="0"/>
        <v>70940075.560000002</v>
      </c>
      <c r="I10" s="17">
        <f t="shared" ca="1" si="0"/>
        <v>5815497.4099999983</v>
      </c>
      <c r="J10" s="17">
        <f t="shared" ca="1" si="0"/>
        <v>0</v>
      </c>
      <c r="K10" s="17">
        <f t="shared" ca="1" si="0"/>
        <v>2082211.08</v>
      </c>
      <c r="L10" s="17">
        <f t="shared" ca="1" si="0"/>
        <v>0</v>
      </c>
      <c r="M10" s="17">
        <f t="shared" ca="1" si="0"/>
        <v>50742118.039999999</v>
      </c>
      <c r="N10" s="17">
        <f t="shared" ca="1" si="1"/>
        <v>24664995.640000001</v>
      </c>
      <c r="O10" s="17">
        <f t="shared" ca="1" si="1"/>
        <v>824978473.59000003</v>
      </c>
      <c r="P10" s="17">
        <f t="shared" ca="1" si="1"/>
        <v>5235601.21</v>
      </c>
      <c r="Q10" s="17">
        <f t="shared" ca="1" si="1"/>
        <v>194823033.59</v>
      </c>
      <c r="R10" s="17">
        <f t="shared" ca="1" si="1"/>
        <v>936599.63999999897</v>
      </c>
      <c r="S10" s="17">
        <f t="shared" ca="1" si="1"/>
        <v>0</v>
      </c>
      <c r="T10" s="17">
        <f t="shared" ca="1" si="1"/>
        <v>4405032.92</v>
      </c>
      <c r="U10" s="17">
        <f t="shared" ca="1" si="1"/>
        <v>34121700.280000001</v>
      </c>
      <c r="V10" s="18">
        <f t="shared" ca="1" si="2"/>
        <v>1232910367.0300002</v>
      </c>
    </row>
    <row r="11" spans="1:22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7">
        <f t="shared" ca="1" si="0"/>
        <v>2790.31</v>
      </c>
      <c r="F11" s="17">
        <f t="shared" ca="1" si="0"/>
        <v>785166.07</v>
      </c>
      <c r="G11" s="17">
        <f t="shared" ca="1" si="0"/>
        <v>0</v>
      </c>
      <c r="H11" s="17">
        <f t="shared" ca="1" si="0"/>
        <v>10.220000000000001</v>
      </c>
      <c r="I11" s="17">
        <f t="shared" ca="1" si="0"/>
        <v>126064.47</v>
      </c>
      <c r="J11" s="17">
        <f t="shared" ca="1" si="0"/>
        <v>0</v>
      </c>
      <c r="K11" s="17">
        <f t="shared" ca="1" si="0"/>
        <v>958883.7</v>
      </c>
      <c r="L11" s="17">
        <f t="shared" ca="1" si="0"/>
        <v>0</v>
      </c>
      <c r="M11" s="17">
        <f t="shared" ca="1" si="0"/>
        <v>0</v>
      </c>
      <c r="N11" s="17">
        <f t="shared" ca="1" si="1"/>
        <v>9073687.9299999997</v>
      </c>
      <c r="O11" s="17">
        <f t="shared" ca="1" si="1"/>
        <v>296849564.55000001</v>
      </c>
      <c r="P11" s="17">
        <f t="shared" ca="1" si="1"/>
        <v>1386397.24</v>
      </c>
      <c r="Q11" s="17">
        <f t="shared" ca="1" si="1"/>
        <v>84359877.689999998</v>
      </c>
      <c r="R11" s="17">
        <f t="shared" ca="1" si="1"/>
        <v>0</v>
      </c>
      <c r="S11" s="17">
        <f t="shared" ca="1" si="1"/>
        <v>0</v>
      </c>
      <c r="T11" s="17">
        <f t="shared" ca="1" si="1"/>
        <v>2024598</v>
      </c>
      <c r="U11" s="17">
        <f t="shared" ca="1" si="1"/>
        <v>15333773.619999999</v>
      </c>
      <c r="V11" s="18">
        <f t="shared" ca="1" si="2"/>
        <v>410900813.80000001</v>
      </c>
    </row>
    <row r="12" spans="1:22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7">
        <f t="shared" ca="1" si="0"/>
        <v>0</v>
      </c>
      <c r="G12" s="17">
        <f t="shared" ca="1" si="0"/>
        <v>0</v>
      </c>
      <c r="H12" s="17">
        <f t="shared" ca="1" si="0"/>
        <v>0</v>
      </c>
      <c r="I12" s="17">
        <f t="shared" ca="1" si="0"/>
        <v>0</v>
      </c>
      <c r="J12" s="17">
        <f t="shared" ca="1" si="0"/>
        <v>0</v>
      </c>
      <c r="K12" s="17">
        <f t="shared" ca="1" si="0"/>
        <v>0</v>
      </c>
      <c r="L12" s="17">
        <f t="shared" ca="1" si="0"/>
        <v>0</v>
      </c>
      <c r="M12" s="17">
        <f t="shared" ca="1" si="0"/>
        <v>0</v>
      </c>
      <c r="N12" s="17">
        <f t="shared" ca="1" si="1"/>
        <v>0</v>
      </c>
      <c r="O12" s="17">
        <f t="shared" ca="1" si="1"/>
        <v>0</v>
      </c>
      <c r="P12" s="17">
        <f t="shared" ca="1" si="1"/>
        <v>0</v>
      </c>
      <c r="Q12" s="17">
        <f t="shared" ca="1" si="1"/>
        <v>0</v>
      </c>
      <c r="R12" s="17">
        <f t="shared" ca="1" si="1"/>
        <v>0</v>
      </c>
      <c r="S12" s="17">
        <f t="shared" ca="1" si="1"/>
        <v>0</v>
      </c>
      <c r="T12" s="17">
        <f t="shared" ca="1" si="1"/>
        <v>0</v>
      </c>
      <c r="U12" s="17">
        <f t="shared" ca="1" si="1"/>
        <v>0</v>
      </c>
      <c r="V12" s="18">
        <f t="shared" ca="1" si="2"/>
        <v>0</v>
      </c>
    </row>
    <row r="13" spans="1:22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101078.76</v>
      </c>
      <c r="E13" s="17">
        <f t="shared" ca="1" si="0"/>
        <v>49691.7</v>
      </c>
      <c r="F13" s="17">
        <f t="shared" ca="1" si="0"/>
        <v>364273.25</v>
      </c>
      <c r="G13" s="17">
        <f t="shared" ca="1" si="0"/>
        <v>0</v>
      </c>
      <c r="H13" s="17">
        <f t="shared" ca="1" si="0"/>
        <v>9377837.3000000007</v>
      </c>
      <c r="I13" s="17">
        <f t="shared" ca="1" si="0"/>
        <v>4158720.16</v>
      </c>
      <c r="J13" s="17">
        <f t="shared" ca="1" si="0"/>
        <v>0</v>
      </c>
      <c r="K13" s="17">
        <f t="shared" ca="1" si="0"/>
        <v>0</v>
      </c>
      <c r="L13" s="17">
        <f t="shared" ca="1" si="0"/>
        <v>0</v>
      </c>
      <c r="M13" s="17">
        <f t="shared" ca="1" si="0"/>
        <v>0</v>
      </c>
      <c r="N13" s="17">
        <f t="shared" ca="1" si="1"/>
        <v>0</v>
      </c>
      <c r="O13" s="17">
        <f t="shared" ca="1" si="1"/>
        <v>0</v>
      </c>
      <c r="P13" s="17">
        <f t="shared" ca="1" si="1"/>
        <v>0</v>
      </c>
      <c r="Q13" s="17">
        <f t="shared" ca="1" si="1"/>
        <v>0</v>
      </c>
      <c r="R13" s="17">
        <f t="shared" ca="1" si="1"/>
        <v>0</v>
      </c>
      <c r="S13" s="17">
        <f t="shared" ca="1" si="1"/>
        <v>0</v>
      </c>
      <c r="T13" s="17">
        <f t="shared" ca="1" si="1"/>
        <v>0</v>
      </c>
      <c r="U13" s="17">
        <f t="shared" ca="1" si="1"/>
        <v>0</v>
      </c>
      <c r="V13" s="18">
        <f t="shared" ca="1" si="2"/>
        <v>14051601.170000002</v>
      </c>
    </row>
    <row r="14" spans="1:22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25944.44</v>
      </c>
      <c r="E14" s="17">
        <f t="shared" ca="1" si="0"/>
        <v>164807.46999999997</v>
      </c>
      <c r="F14" s="17">
        <f t="shared" ca="1" si="0"/>
        <v>272178.01</v>
      </c>
      <c r="G14" s="17">
        <f t="shared" ca="1" si="0"/>
        <v>129480.23</v>
      </c>
      <c r="H14" s="17">
        <f t="shared" ca="1" si="0"/>
        <v>12240386.550000001</v>
      </c>
      <c r="I14" s="17">
        <f t="shared" ca="1" si="0"/>
        <v>1584786.34</v>
      </c>
      <c r="J14" s="17">
        <f t="shared" ca="1" si="0"/>
        <v>0</v>
      </c>
      <c r="K14" s="17">
        <f t="shared" ca="1" si="0"/>
        <v>1200281.45</v>
      </c>
      <c r="L14" s="17">
        <f t="shared" ca="1" si="0"/>
        <v>0</v>
      </c>
      <c r="M14" s="17">
        <f t="shared" ca="1" si="0"/>
        <v>0</v>
      </c>
      <c r="N14" s="17">
        <f t="shared" ca="1" si="1"/>
        <v>11281761.279999999</v>
      </c>
      <c r="O14" s="17">
        <f t="shared" ca="1" si="1"/>
        <v>369891018.56</v>
      </c>
      <c r="P14" s="17">
        <f t="shared" ca="1" si="1"/>
        <v>1733332.61</v>
      </c>
      <c r="Q14" s="17">
        <f t="shared" ca="1" si="1"/>
        <v>106323764.81999999</v>
      </c>
      <c r="R14" s="17">
        <f t="shared" ca="1" si="1"/>
        <v>0</v>
      </c>
      <c r="S14" s="17">
        <f t="shared" ca="1" si="1"/>
        <v>0</v>
      </c>
      <c r="T14" s="17">
        <f t="shared" ca="1" si="1"/>
        <v>2523141.63</v>
      </c>
      <c r="U14" s="17">
        <f t="shared" ca="1" si="1"/>
        <v>19284725.960000001</v>
      </c>
      <c r="V14" s="18">
        <f t="shared" ca="1" si="2"/>
        <v>526655609.34999996</v>
      </c>
    </row>
    <row r="15" spans="1:22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7">
        <f t="shared" ca="1" si="0"/>
        <v>33124125.16000003</v>
      </c>
      <c r="G15" s="17">
        <f t="shared" ca="1" si="0"/>
        <v>0</v>
      </c>
      <c r="H15" s="17">
        <f t="shared" ca="1" si="0"/>
        <v>0</v>
      </c>
      <c r="I15" s="17">
        <f t="shared" ca="1" si="0"/>
        <v>3459509921.1150799</v>
      </c>
      <c r="J15" s="17">
        <f t="shared" ca="1" si="0"/>
        <v>0</v>
      </c>
      <c r="K15" s="17">
        <f t="shared" ca="1" si="0"/>
        <v>0</v>
      </c>
      <c r="L15" s="17">
        <f t="shared" ca="1" si="0"/>
        <v>0</v>
      </c>
      <c r="M15" s="17">
        <f t="shared" ca="1" si="0"/>
        <v>0</v>
      </c>
      <c r="N15" s="17">
        <f t="shared" ca="1" si="1"/>
        <v>0</v>
      </c>
      <c r="O15" s="17">
        <f t="shared" ca="1" si="1"/>
        <v>0</v>
      </c>
      <c r="P15" s="17">
        <f t="shared" ca="1" si="1"/>
        <v>0</v>
      </c>
      <c r="Q15" s="17">
        <f t="shared" ca="1" si="1"/>
        <v>0</v>
      </c>
      <c r="R15" s="17">
        <f t="shared" ca="1" si="1"/>
        <v>0</v>
      </c>
      <c r="S15" s="17">
        <f t="shared" ca="1" si="1"/>
        <v>0</v>
      </c>
      <c r="T15" s="17">
        <f t="shared" ca="1" si="1"/>
        <v>0</v>
      </c>
      <c r="U15" s="17">
        <f t="shared" ca="1" si="1"/>
        <v>0</v>
      </c>
      <c r="V15" s="18">
        <f t="shared" ca="1" si="2"/>
        <v>3492634046.2750797</v>
      </c>
    </row>
    <row r="16" spans="1:22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7">
        <f t="shared" ca="1" si="0"/>
        <v>0</v>
      </c>
      <c r="G16" s="17">
        <f t="shared" ca="1" si="0"/>
        <v>0</v>
      </c>
      <c r="H16" s="17">
        <f t="shared" ca="1" si="0"/>
        <v>0</v>
      </c>
      <c r="I16" s="17">
        <f t="shared" ca="1" si="0"/>
        <v>0</v>
      </c>
      <c r="J16" s="17">
        <f t="shared" ca="1" si="0"/>
        <v>0</v>
      </c>
      <c r="K16" s="17">
        <f t="shared" ca="1" si="0"/>
        <v>0</v>
      </c>
      <c r="L16" s="17">
        <f t="shared" ca="1" si="0"/>
        <v>0</v>
      </c>
      <c r="M16" s="17">
        <f t="shared" ca="1" si="0"/>
        <v>0</v>
      </c>
      <c r="N16" s="17">
        <f t="shared" ca="1" si="1"/>
        <v>0</v>
      </c>
      <c r="O16" s="17">
        <f t="shared" ca="1" si="1"/>
        <v>0</v>
      </c>
      <c r="P16" s="17">
        <f t="shared" ca="1" si="1"/>
        <v>0</v>
      </c>
      <c r="Q16" s="17">
        <f t="shared" ca="1" si="1"/>
        <v>0</v>
      </c>
      <c r="R16" s="17">
        <f t="shared" ca="1" si="1"/>
        <v>0</v>
      </c>
      <c r="S16" s="17">
        <f t="shared" ca="1" si="1"/>
        <v>0</v>
      </c>
      <c r="T16" s="17">
        <f t="shared" ca="1" si="1"/>
        <v>0</v>
      </c>
      <c r="U16" s="17">
        <f t="shared" ca="1" si="1"/>
        <v>0</v>
      </c>
      <c r="V16" s="18">
        <f t="shared" ca="1" si="2"/>
        <v>0</v>
      </c>
    </row>
    <row r="17" spans="1:22" ht="12.75" customHeight="1" x14ac:dyDescent="0.3">
      <c r="A17" s="61" t="s">
        <v>167</v>
      </c>
      <c r="B17" s="16">
        <v>1012</v>
      </c>
      <c r="C17" s="62" t="s">
        <v>148</v>
      </c>
      <c r="D17" s="17">
        <f t="shared" ref="D17:M26" ca="1" si="3">IFERROR(IF($C$2="Tele-Satış",INDIRECT("'"&amp;$B$2&amp;"'!"&amp;ADDRESS(MATCH($B17,INDIRECT("'"&amp;$B$2&amp;"'!$B$1:$B$1095"),0),MATCH(D$5,INDIRECT("'"&amp;$B$2&amp;"'!5:5"),0))),IF($C$2="E-Ticaret",INDIRECT("'"&amp;$B$2&amp;"'!"&amp;ADDRESS(MATCH($B17,INDIRECT("'"&amp;$B$2&amp;"'!$B$1:$B$1095"),0),MATCH(D$5,INDIRECT("'"&amp;$B$2&amp;"'!5:5"),0)+1)),IF($C$2="Geleneksel",INDIRECT("'"&amp;$B$2&amp;"'!"&amp;ADDRESS(MATCH($B17,INDIRECT("'"&amp;$B$2&amp;"'!$B$1:$B$1095"),0),MATCH(D$5,INDIRECT("'"&amp;$B$2&amp;"'!5:5"),0)+2)),INDIRECT("'"&amp;$B$2&amp;"'!"&amp;ADDRESS(MATCH($B17,INDIRECT("'"&amp;$B$2&amp;"'!$B$1:$B$1095"),0),MATCH(D$5,INDIRECT("'"&amp;$B$2&amp;"'!5:5"),0)))+INDIRECT("'"&amp;$B$2&amp;"'!"&amp;ADDRESS(MATCH($B17,INDIRECT("'"&amp;$B$2&amp;"'!$B$1:$B$1095"),0),MATCH(D$5,INDIRECT("'"&amp;$B$2&amp;"'!5:5"),0)+1))+INDIRECT("'"&amp;$B$2&amp;"'!"&amp;ADDRESS(MATCH($B17,INDIRECT("'"&amp;$B$2&amp;"'!$B$1:$B$1095"),0),MATCH(D$5,INDIRECT("'"&amp;$B$2&amp;"'!5:5"),0)+2))))),0)</f>
        <v>542109</v>
      </c>
      <c r="E17" s="17">
        <f t="shared" ca="1" si="3"/>
        <v>1800440</v>
      </c>
      <c r="F17" s="17">
        <f t="shared" ca="1" si="3"/>
        <v>10689276.640000001</v>
      </c>
      <c r="G17" s="17">
        <f t="shared" ca="1" si="3"/>
        <v>0</v>
      </c>
      <c r="H17" s="17">
        <f t="shared" ca="1" si="3"/>
        <v>37068771.07</v>
      </c>
      <c r="I17" s="17">
        <f t="shared" ca="1" si="3"/>
        <v>6556612.1200000001</v>
      </c>
      <c r="J17" s="17">
        <f t="shared" ca="1" si="3"/>
        <v>0</v>
      </c>
      <c r="K17" s="17">
        <f t="shared" ca="1" si="3"/>
        <v>0</v>
      </c>
      <c r="L17" s="17">
        <f t="shared" ca="1" si="3"/>
        <v>0</v>
      </c>
      <c r="M17" s="17">
        <f t="shared" ca="1" si="3"/>
        <v>0</v>
      </c>
      <c r="N17" s="17">
        <f t="shared" ref="N17:U26" ca="1" si="4">IFERROR(IF($C$2="Tele-Satış",INDIRECT("'"&amp;$B$2&amp;"'!"&amp;ADDRESS(MATCH($B17,INDIRECT("'"&amp;$B$2&amp;"'!$B$1:$B$1095"),0),MATCH(N$5,INDIRECT("'"&amp;$B$2&amp;"'!5:5"),0))),IF($C$2="E-Ticaret",INDIRECT("'"&amp;$B$2&amp;"'!"&amp;ADDRESS(MATCH($B17,INDIRECT("'"&amp;$B$2&amp;"'!$B$1:$B$1095"),0),MATCH(N$5,INDIRECT("'"&amp;$B$2&amp;"'!5:5"),0)+1)),IF($C$2="Geleneksel",INDIRECT("'"&amp;$B$2&amp;"'!"&amp;ADDRESS(MATCH($B17,INDIRECT("'"&amp;$B$2&amp;"'!$B$1:$B$1095"),0),MATCH(N$5,INDIRECT("'"&amp;$B$2&amp;"'!5:5"),0)+2)),INDIRECT("'"&amp;$B$2&amp;"'!"&amp;ADDRESS(MATCH($B17,INDIRECT("'"&amp;$B$2&amp;"'!$B$1:$B$1095"),0),MATCH(N$5,INDIRECT("'"&amp;$B$2&amp;"'!5:5"),0)))+INDIRECT("'"&amp;$B$2&amp;"'!"&amp;ADDRESS(MATCH($B17,INDIRECT("'"&amp;$B$2&amp;"'!$B$1:$B$1095"),0),MATCH(N$5,INDIRECT("'"&amp;$B$2&amp;"'!5:5"),0)+1))+INDIRECT("'"&amp;$B$2&amp;"'!"&amp;ADDRESS(MATCH($B17,INDIRECT("'"&amp;$B$2&amp;"'!$B$1:$B$1095"),0),MATCH(N$5,INDIRECT("'"&amp;$B$2&amp;"'!5:5"),0)+2))))),0)</f>
        <v>0</v>
      </c>
      <c r="O17" s="17">
        <f t="shared" ca="1" si="4"/>
        <v>0</v>
      </c>
      <c r="P17" s="17">
        <f t="shared" ca="1" si="4"/>
        <v>0</v>
      </c>
      <c r="Q17" s="17">
        <f t="shared" ca="1" si="4"/>
        <v>0</v>
      </c>
      <c r="R17" s="17">
        <f t="shared" ca="1" si="4"/>
        <v>0</v>
      </c>
      <c r="S17" s="17">
        <f t="shared" ca="1" si="4"/>
        <v>0</v>
      </c>
      <c r="T17" s="17">
        <f t="shared" ca="1" si="4"/>
        <v>0</v>
      </c>
      <c r="U17" s="17">
        <f t="shared" ca="1" si="4"/>
        <v>0</v>
      </c>
      <c r="V17" s="18">
        <f t="shared" ca="1" si="2"/>
        <v>56657208.829999998</v>
      </c>
    </row>
    <row r="18" spans="1:22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3"/>
        <v>834.45299999999997</v>
      </c>
      <c r="E18" s="17">
        <f t="shared" ca="1" si="3"/>
        <v>1945.2921999999999</v>
      </c>
      <c r="F18" s="17">
        <f t="shared" ca="1" si="3"/>
        <v>1935.39</v>
      </c>
      <c r="G18" s="17">
        <f t="shared" ca="1" si="3"/>
        <v>0</v>
      </c>
      <c r="H18" s="17">
        <f t="shared" ca="1" si="3"/>
        <v>0</v>
      </c>
      <c r="I18" s="17">
        <f t="shared" ca="1" si="3"/>
        <v>11991.97</v>
      </c>
      <c r="J18" s="17">
        <f t="shared" ca="1" si="3"/>
        <v>0</v>
      </c>
      <c r="K18" s="17">
        <f t="shared" ca="1" si="3"/>
        <v>0</v>
      </c>
      <c r="L18" s="17">
        <f t="shared" ca="1" si="3"/>
        <v>0</v>
      </c>
      <c r="M18" s="17">
        <f t="shared" ca="1" si="3"/>
        <v>0</v>
      </c>
      <c r="N18" s="17">
        <f t="shared" ca="1" si="4"/>
        <v>0</v>
      </c>
      <c r="O18" s="17">
        <f t="shared" ca="1" si="4"/>
        <v>0</v>
      </c>
      <c r="P18" s="17">
        <f t="shared" ca="1" si="4"/>
        <v>0</v>
      </c>
      <c r="Q18" s="17">
        <f t="shared" ca="1" si="4"/>
        <v>0</v>
      </c>
      <c r="R18" s="17">
        <f t="shared" ca="1" si="4"/>
        <v>0</v>
      </c>
      <c r="S18" s="17">
        <f t="shared" ca="1" si="4"/>
        <v>0</v>
      </c>
      <c r="T18" s="17">
        <f t="shared" ca="1" si="4"/>
        <v>0</v>
      </c>
      <c r="U18" s="17">
        <f t="shared" ca="1" si="4"/>
        <v>0</v>
      </c>
      <c r="V18" s="18">
        <f t="shared" ca="1" si="2"/>
        <v>16707.105199999998</v>
      </c>
    </row>
    <row r="19" spans="1:22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3"/>
        <v>0</v>
      </c>
      <c r="E19" s="17">
        <f t="shared" ca="1" si="3"/>
        <v>0</v>
      </c>
      <c r="F19" s="17">
        <f t="shared" ca="1" si="3"/>
        <v>0</v>
      </c>
      <c r="G19" s="17">
        <f t="shared" ca="1" si="3"/>
        <v>0</v>
      </c>
      <c r="H19" s="17">
        <f t="shared" ca="1" si="3"/>
        <v>0</v>
      </c>
      <c r="I19" s="17">
        <f t="shared" ca="1" si="3"/>
        <v>0</v>
      </c>
      <c r="J19" s="17">
        <f t="shared" ca="1" si="3"/>
        <v>0</v>
      </c>
      <c r="K19" s="17">
        <f t="shared" ca="1" si="3"/>
        <v>0</v>
      </c>
      <c r="L19" s="17">
        <f t="shared" ca="1" si="3"/>
        <v>0</v>
      </c>
      <c r="M19" s="17">
        <f t="shared" ca="1" si="3"/>
        <v>0</v>
      </c>
      <c r="N19" s="17">
        <f t="shared" ca="1" si="4"/>
        <v>0</v>
      </c>
      <c r="O19" s="17">
        <f t="shared" ca="1" si="4"/>
        <v>0</v>
      </c>
      <c r="P19" s="17">
        <f t="shared" ca="1" si="4"/>
        <v>0</v>
      </c>
      <c r="Q19" s="17">
        <f t="shared" ca="1" si="4"/>
        <v>0</v>
      </c>
      <c r="R19" s="17">
        <f t="shared" ca="1" si="4"/>
        <v>0</v>
      </c>
      <c r="S19" s="17">
        <f t="shared" ca="1" si="4"/>
        <v>0</v>
      </c>
      <c r="T19" s="17">
        <f t="shared" ca="1" si="4"/>
        <v>0</v>
      </c>
      <c r="U19" s="17">
        <f t="shared" ca="1" si="4"/>
        <v>0</v>
      </c>
      <c r="V19" s="18">
        <f t="shared" ca="1" si="2"/>
        <v>0</v>
      </c>
    </row>
    <row r="20" spans="1:22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3"/>
        <v>74319.89</v>
      </c>
      <c r="E20" s="17">
        <f t="shared" ca="1" si="3"/>
        <v>101810.51000000001</v>
      </c>
      <c r="F20" s="17">
        <f t="shared" ca="1" si="3"/>
        <v>24134.400000000001</v>
      </c>
      <c r="G20" s="17">
        <f t="shared" ca="1" si="3"/>
        <v>0</v>
      </c>
      <c r="H20" s="17">
        <f t="shared" ca="1" si="3"/>
        <v>1440330.0699999998</v>
      </c>
      <c r="I20" s="17">
        <f t="shared" ca="1" si="3"/>
        <v>291034.39</v>
      </c>
      <c r="J20" s="17">
        <f t="shared" ca="1" si="3"/>
        <v>0</v>
      </c>
      <c r="K20" s="17">
        <f t="shared" ca="1" si="3"/>
        <v>0</v>
      </c>
      <c r="L20" s="17">
        <f t="shared" ca="1" si="3"/>
        <v>0</v>
      </c>
      <c r="M20" s="17">
        <f t="shared" ca="1" si="3"/>
        <v>147206655.78999999</v>
      </c>
      <c r="N20" s="17">
        <f t="shared" ca="1" si="4"/>
        <v>0</v>
      </c>
      <c r="O20" s="17">
        <f t="shared" ca="1" si="4"/>
        <v>10633101.949999999</v>
      </c>
      <c r="P20" s="17">
        <f t="shared" ca="1" si="4"/>
        <v>0</v>
      </c>
      <c r="Q20" s="17">
        <f t="shared" ca="1" si="4"/>
        <v>0</v>
      </c>
      <c r="R20" s="17">
        <f t="shared" ca="1" si="4"/>
        <v>0</v>
      </c>
      <c r="S20" s="17">
        <f t="shared" ca="1" si="4"/>
        <v>0</v>
      </c>
      <c r="T20" s="17">
        <f t="shared" ca="1" si="4"/>
        <v>0</v>
      </c>
      <c r="U20" s="17">
        <f t="shared" ca="1" si="4"/>
        <v>940260.7</v>
      </c>
      <c r="V20" s="18">
        <f t="shared" ca="1" si="2"/>
        <v>160711647.69999996</v>
      </c>
    </row>
    <row r="21" spans="1:22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3"/>
        <v>27191.18</v>
      </c>
      <c r="E21" s="17">
        <f t="shared" ca="1" si="3"/>
        <v>225281.04</v>
      </c>
      <c r="F21" s="17">
        <f t="shared" ca="1" si="3"/>
        <v>2020464.81</v>
      </c>
      <c r="G21" s="17">
        <f t="shared" ca="1" si="3"/>
        <v>0</v>
      </c>
      <c r="H21" s="17">
        <f t="shared" ca="1" si="3"/>
        <v>2635999.0699999998</v>
      </c>
      <c r="I21" s="17">
        <f t="shared" ca="1" si="3"/>
        <v>281993.73</v>
      </c>
      <c r="J21" s="17">
        <f t="shared" ca="1" si="3"/>
        <v>0</v>
      </c>
      <c r="K21" s="17">
        <f t="shared" ca="1" si="3"/>
        <v>0</v>
      </c>
      <c r="L21" s="17">
        <f t="shared" ca="1" si="3"/>
        <v>0</v>
      </c>
      <c r="M21" s="17">
        <f t="shared" ca="1" si="3"/>
        <v>0</v>
      </c>
      <c r="N21" s="17">
        <f t="shared" ca="1" si="4"/>
        <v>0</v>
      </c>
      <c r="O21" s="17">
        <f t="shared" ca="1" si="4"/>
        <v>0</v>
      </c>
      <c r="P21" s="17">
        <f t="shared" ca="1" si="4"/>
        <v>0</v>
      </c>
      <c r="Q21" s="17">
        <f t="shared" ca="1" si="4"/>
        <v>0</v>
      </c>
      <c r="R21" s="17">
        <f t="shared" ca="1" si="4"/>
        <v>0</v>
      </c>
      <c r="S21" s="17">
        <f t="shared" ca="1" si="4"/>
        <v>0</v>
      </c>
      <c r="T21" s="17">
        <f t="shared" ca="1" si="4"/>
        <v>0</v>
      </c>
      <c r="U21" s="17">
        <f t="shared" ca="1" si="4"/>
        <v>0</v>
      </c>
      <c r="V21" s="18">
        <f t="shared" ca="1" si="2"/>
        <v>5190929.83</v>
      </c>
    </row>
    <row r="22" spans="1:22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3"/>
        <v>0</v>
      </c>
      <c r="E22" s="17">
        <f t="shared" ca="1" si="3"/>
        <v>7279657.7999999998</v>
      </c>
      <c r="F22" s="17">
        <f t="shared" ca="1" si="3"/>
        <v>29841649.54999987</v>
      </c>
      <c r="G22" s="17">
        <f t="shared" ca="1" si="3"/>
        <v>2425855.2799999998</v>
      </c>
      <c r="H22" s="17">
        <f t="shared" ca="1" si="3"/>
        <v>3287130337.3999991</v>
      </c>
      <c r="I22" s="17">
        <f t="shared" ca="1" si="3"/>
        <v>40464159.850000001</v>
      </c>
      <c r="J22" s="17">
        <f t="shared" ca="1" si="3"/>
        <v>0</v>
      </c>
      <c r="K22" s="17">
        <f t="shared" ca="1" si="3"/>
        <v>11996107.189999979</v>
      </c>
      <c r="L22" s="17">
        <f t="shared" ca="1" si="3"/>
        <v>0</v>
      </c>
      <c r="M22" s="17">
        <f t="shared" ca="1" si="3"/>
        <v>0</v>
      </c>
      <c r="N22" s="17">
        <f t="shared" ca="1" si="4"/>
        <v>113059007.55</v>
      </c>
      <c r="O22" s="17">
        <f t="shared" ca="1" si="4"/>
        <v>3703591412.650002</v>
      </c>
      <c r="P22" s="17">
        <f t="shared" ca="1" si="4"/>
        <v>17349945.900000021</v>
      </c>
      <c r="Q22" s="17">
        <f t="shared" ca="1" si="4"/>
        <v>1060009733.9099995</v>
      </c>
      <c r="R22" s="17">
        <f t="shared" ca="1" si="4"/>
        <v>337478.25</v>
      </c>
      <c r="S22" s="17">
        <f t="shared" ca="1" si="4"/>
        <v>0</v>
      </c>
      <c r="T22" s="17">
        <f t="shared" ca="1" si="4"/>
        <v>25261839.839999992</v>
      </c>
      <c r="U22" s="17">
        <f t="shared" ca="1" si="4"/>
        <v>192430423.73000008</v>
      </c>
      <c r="V22" s="18">
        <f t="shared" ca="1" si="2"/>
        <v>8491177608.9000006</v>
      </c>
    </row>
    <row r="23" spans="1:22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3"/>
        <v>419.5600000000012</v>
      </c>
      <c r="E23" s="17">
        <f t="shared" ca="1" si="3"/>
        <v>11676.610000000002</v>
      </c>
      <c r="F23" s="17">
        <f t="shared" ca="1" si="3"/>
        <v>347414.97</v>
      </c>
      <c r="G23" s="17">
        <f t="shared" ca="1" si="3"/>
        <v>4601031.0599998375</v>
      </c>
      <c r="H23" s="17">
        <f t="shared" ca="1" si="3"/>
        <v>6184270.1599999992</v>
      </c>
      <c r="I23" s="17">
        <f t="shared" ca="1" si="3"/>
        <v>3267699.0200000005</v>
      </c>
      <c r="J23" s="17">
        <f t="shared" ca="1" si="3"/>
        <v>0</v>
      </c>
      <c r="K23" s="17">
        <f t="shared" ca="1" si="3"/>
        <v>0</v>
      </c>
      <c r="L23" s="17">
        <f t="shared" ca="1" si="3"/>
        <v>0</v>
      </c>
      <c r="M23" s="17">
        <f t="shared" ca="1" si="3"/>
        <v>0</v>
      </c>
      <c r="N23" s="17">
        <f t="shared" ca="1" si="4"/>
        <v>1147330.47</v>
      </c>
      <c r="O23" s="17">
        <f t="shared" ca="1" si="4"/>
        <v>0</v>
      </c>
      <c r="P23" s="17">
        <f t="shared" ca="1" si="4"/>
        <v>0</v>
      </c>
      <c r="Q23" s="17">
        <f t="shared" ca="1" si="4"/>
        <v>0</v>
      </c>
      <c r="R23" s="17">
        <f t="shared" ca="1" si="4"/>
        <v>0</v>
      </c>
      <c r="S23" s="17">
        <f t="shared" ca="1" si="4"/>
        <v>0</v>
      </c>
      <c r="T23" s="17">
        <f t="shared" ca="1" si="4"/>
        <v>0</v>
      </c>
      <c r="U23" s="17">
        <f t="shared" ca="1" si="4"/>
        <v>0</v>
      </c>
      <c r="V23" s="18">
        <f ca="1">+SUM(D23:U23)</f>
        <v>15559841.849999836</v>
      </c>
    </row>
    <row r="24" spans="1:22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3"/>
        <v>267784.650000013</v>
      </c>
      <c r="E24" s="17">
        <f t="shared" ca="1" si="3"/>
        <v>883437.92000000097</v>
      </c>
      <c r="F24" s="17">
        <f t="shared" ca="1" si="3"/>
        <v>28958552.689999599</v>
      </c>
      <c r="G24" s="17">
        <f t="shared" ca="1" si="3"/>
        <v>0</v>
      </c>
      <c r="H24" s="17">
        <f t="shared" ca="1" si="3"/>
        <v>3749748.57</v>
      </c>
      <c r="I24" s="17">
        <f t="shared" ca="1" si="3"/>
        <v>8033826.5699999202</v>
      </c>
      <c r="J24" s="17">
        <f t="shared" ca="1" si="3"/>
        <v>0</v>
      </c>
      <c r="K24" s="17">
        <f t="shared" ca="1" si="3"/>
        <v>3838217.7356500002</v>
      </c>
      <c r="L24" s="17">
        <f t="shared" ca="1" si="3"/>
        <v>0</v>
      </c>
      <c r="M24" s="17">
        <f t="shared" ca="1" si="3"/>
        <v>0</v>
      </c>
      <c r="N24" s="17">
        <f t="shared" ca="1" si="4"/>
        <v>36198193.910949998</v>
      </c>
      <c r="O24" s="17">
        <f t="shared" ca="1" si="4"/>
        <v>1185523364.2811</v>
      </c>
      <c r="P24" s="17">
        <f t="shared" ca="1" si="4"/>
        <v>5549719.5060999999</v>
      </c>
      <c r="Q24" s="17">
        <f t="shared" ca="1" si="4"/>
        <v>368169408.92629999</v>
      </c>
      <c r="R24" s="17">
        <f t="shared" ca="1" si="4"/>
        <v>0</v>
      </c>
      <c r="S24" s="17">
        <f t="shared" ca="1" si="4"/>
        <v>0</v>
      </c>
      <c r="T24" s="17">
        <f t="shared" ca="1" si="4"/>
        <v>8086222.6189000001</v>
      </c>
      <c r="U24" s="17">
        <f t="shared" ca="1" si="4"/>
        <v>61564033.521300003</v>
      </c>
      <c r="V24" s="18">
        <f ca="1">+SUM(D24:U24)</f>
        <v>1710822510.9002998</v>
      </c>
    </row>
    <row r="25" spans="1:22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3"/>
        <v>65</v>
      </c>
      <c r="E25" s="17">
        <f t="shared" ca="1" si="3"/>
        <v>4.5200000000000005</v>
      </c>
      <c r="F25" s="17">
        <f t="shared" ca="1" si="3"/>
        <v>39.76</v>
      </c>
      <c r="G25" s="17">
        <f t="shared" ca="1" si="3"/>
        <v>16530.55</v>
      </c>
      <c r="H25" s="17">
        <f t="shared" ca="1" si="3"/>
        <v>397288.52</v>
      </c>
      <c r="I25" s="17">
        <f t="shared" ca="1" si="3"/>
        <v>1065</v>
      </c>
      <c r="J25" s="17">
        <f t="shared" ca="1" si="3"/>
        <v>0</v>
      </c>
      <c r="K25" s="17">
        <f t="shared" ca="1" si="3"/>
        <v>0</v>
      </c>
      <c r="L25" s="17">
        <f t="shared" ca="1" si="3"/>
        <v>0</v>
      </c>
      <c r="M25" s="17">
        <f t="shared" ca="1" si="3"/>
        <v>0</v>
      </c>
      <c r="N25" s="17">
        <f t="shared" ca="1" si="4"/>
        <v>0</v>
      </c>
      <c r="O25" s="17">
        <f t="shared" ca="1" si="4"/>
        <v>0</v>
      </c>
      <c r="P25" s="17">
        <f t="shared" ca="1" si="4"/>
        <v>0</v>
      </c>
      <c r="Q25" s="17">
        <f t="shared" ca="1" si="4"/>
        <v>0</v>
      </c>
      <c r="R25" s="17">
        <f t="shared" ca="1" si="4"/>
        <v>0</v>
      </c>
      <c r="S25" s="17">
        <f t="shared" ca="1" si="4"/>
        <v>0</v>
      </c>
      <c r="T25" s="17">
        <f t="shared" ca="1" si="4"/>
        <v>0</v>
      </c>
      <c r="U25" s="17">
        <f t="shared" ca="1" si="4"/>
        <v>0</v>
      </c>
      <c r="V25" s="18">
        <f t="shared" ref="V25:V44" ca="1" si="5">+SUM(D25:U25)</f>
        <v>414993.35000000003</v>
      </c>
    </row>
    <row r="26" spans="1:22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3"/>
        <v>40841.859014932998</v>
      </c>
      <c r="E26" s="17">
        <f t="shared" ca="1" si="3"/>
        <v>216238.21518580141</v>
      </c>
      <c r="F26" s="17">
        <f t="shared" ca="1" si="3"/>
        <v>5354550.5499999989</v>
      </c>
      <c r="G26" s="17">
        <f t="shared" ca="1" si="3"/>
        <v>0</v>
      </c>
      <c r="H26" s="17">
        <f t="shared" ca="1" si="3"/>
        <v>13881355.008265596</v>
      </c>
      <c r="I26" s="17">
        <f t="shared" ca="1" si="3"/>
        <v>3055808.035979284</v>
      </c>
      <c r="J26" s="17">
        <f t="shared" ca="1" si="3"/>
        <v>0</v>
      </c>
      <c r="K26" s="17">
        <f t="shared" ca="1" si="3"/>
        <v>0</v>
      </c>
      <c r="L26" s="17">
        <f t="shared" ca="1" si="3"/>
        <v>0</v>
      </c>
      <c r="M26" s="17">
        <f t="shared" ca="1" si="3"/>
        <v>0</v>
      </c>
      <c r="N26" s="17">
        <f t="shared" ca="1" si="4"/>
        <v>0</v>
      </c>
      <c r="O26" s="17">
        <f t="shared" ca="1" si="4"/>
        <v>0</v>
      </c>
      <c r="P26" s="17">
        <f t="shared" ca="1" si="4"/>
        <v>0</v>
      </c>
      <c r="Q26" s="17">
        <f t="shared" ca="1" si="4"/>
        <v>0</v>
      </c>
      <c r="R26" s="17">
        <f t="shared" ca="1" si="4"/>
        <v>0</v>
      </c>
      <c r="S26" s="17">
        <f t="shared" ca="1" si="4"/>
        <v>0</v>
      </c>
      <c r="T26" s="17">
        <f t="shared" ca="1" si="4"/>
        <v>0</v>
      </c>
      <c r="U26" s="17">
        <f t="shared" ca="1" si="4"/>
        <v>0</v>
      </c>
      <c r="V26" s="18">
        <f t="shared" ca="1" si="5"/>
        <v>22548793.668445617</v>
      </c>
    </row>
    <row r="27" spans="1:22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M36" ca="1" si="6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834.39</v>
      </c>
      <c r="E27" s="17">
        <f t="shared" ca="1" si="6"/>
        <v>1350</v>
      </c>
      <c r="F27" s="17">
        <f t="shared" ca="1" si="6"/>
        <v>254.83</v>
      </c>
      <c r="G27" s="17">
        <f t="shared" ca="1" si="6"/>
        <v>0</v>
      </c>
      <c r="H27" s="17">
        <f t="shared" ca="1" si="6"/>
        <v>0</v>
      </c>
      <c r="I27" s="17">
        <f t="shared" ca="1" si="6"/>
        <v>342580.74</v>
      </c>
      <c r="J27" s="17">
        <f t="shared" ca="1" si="6"/>
        <v>0</v>
      </c>
      <c r="K27" s="17">
        <f t="shared" ca="1" si="6"/>
        <v>0</v>
      </c>
      <c r="L27" s="17">
        <f t="shared" ca="1" si="6"/>
        <v>0</v>
      </c>
      <c r="M27" s="17">
        <f t="shared" ca="1" si="6"/>
        <v>0</v>
      </c>
      <c r="N27" s="17">
        <f t="shared" ref="N27:U36" ca="1" si="7">IFERROR(IF($C$2="Tele-Satış",INDIRECT("'"&amp;$B$2&amp;"'!"&amp;ADDRESS(MATCH($B27,INDIRECT("'"&amp;$B$2&amp;"'!$B$1:$B$1095"),0),MATCH(N$5,INDIRECT("'"&amp;$B$2&amp;"'!5:5"),0))),IF($C$2="E-Ticaret",INDIRECT("'"&amp;$B$2&amp;"'!"&amp;ADDRESS(MATCH($B27,INDIRECT("'"&amp;$B$2&amp;"'!$B$1:$B$1095"),0),MATCH(N$5,INDIRECT("'"&amp;$B$2&amp;"'!5:5"),0)+1)),IF($C$2="Geleneksel",INDIRECT("'"&amp;$B$2&amp;"'!"&amp;ADDRESS(MATCH($B27,INDIRECT("'"&amp;$B$2&amp;"'!$B$1:$B$1095"),0),MATCH(N$5,INDIRECT("'"&amp;$B$2&amp;"'!5:5"),0)+2)),INDIRECT("'"&amp;$B$2&amp;"'!"&amp;ADDRESS(MATCH($B27,INDIRECT("'"&amp;$B$2&amp;"'!$B$1:$B$1095"),0),MATCH(N$5,INDIRECT("'"&amp;$B$2&amp;"'!5:5"),0)))+INDIRECT("'"&amp;$B$2&amp;"'!"&amp;ADDRESS(MATCH($B27,INDIRECT("'"&amp;$B$2&amp;"'!$B$1:$B$1095"),0),MATCH(N$5,INDIRECT("'"&amp;$B$2&amp;"'!5:5"),0)+1))+INDIRECT("'"&amp;$B$2&amp;"'!"&amp;ADDRESS(MATCH($B27,INDIRECT("'"&amp;$B$2&amp;"'!$B$1:$B$1095"),0),MATCH(N$5,INDIRECT("'"&amp;$B$2&amp;"'!5:5"),0)+2))))),0)</f>
        <v>0</v>
      </c>
      <c r="O27" s="17">
        <f t="shared" ca="1" si="7"/>
        <v>37409.550000000003</v>
      </c>
      <c r="P27" s="17">
        <f t="shared" ca="1" si="7"/>
        <v>0</v>
      </c>
      <c r="Q27" s="17">
        <f t="shared" ca="1" si="7"/>
        <v>0</v>
      </c>
      <c r="R27" s="17">
        <f t="shared" ca="1" si="7"/>
        <v>0</v>
      </c>
      <c r="S27" s="17">
        <f t="shared" ca="1" si="7"/>
        <v>0</v>
      </c>
      <c r="T27" s="17">
        <f t="shared" ca="1" si="7"/>
        <v>0</v>
      </c>
      <c r="U27" s="17">
        <f t="shared" ca="1" si="7"/>
        <v>0</v>
      </c>
      <c r="V27" s="18">
        <f t="shared" ca="1" si="5"/>
        <v>382429.50999999995</v>
      </c>
    </row>
    <row r="28" spans="1:22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6"/>
        <v>0</v>
      </c>
      <c r="E28" s="17">
        <f t="shared" ca="1" si="6"/>
        <v>59.58</v>
      </c>
      <c r="F28" s="17">
        <f t="shared" ca="1" si="6"/>
        <v>3508.34</v>
      </c>
      <c r="G28" s="17">
        <f t="shared" ca="1" si="6"/>
        <v>0</v>
      </c>
      <c r="H28" s="17">
        <f t="shared" ca="1" si="6"/>
        <v>289.8</v>
      </c>
      <c r="I28" s="17">
        <f t="shared" ca="1" si="6"/>
        <v>1863.09</v>
      </c>
      <c r="J28" s="17">
        <f t="shared" ca="1" si="6"/>
        <v>0</v>
      </c>
      <c r="K28" s="17">
        <f t="shared" ca="1" si="6"/>
        <v>0</v>
      </c>
      <c r="L28" s="17">
        <f t="shared" ca="1" si="6"/>
        <v>0</v>
      </c>
      <c r="M28" s="17">
        <f t="shared" ca="1" si="6"/>
        <v>0</v>
      </c>
      <c r="N28" s="17">
        <f t="shared" ca="1" si="7"/>
        <v>0</v>
      </c>
      <c r="O28" s="17">
        <f t="shared" ca="1" si="7"/>
        <v>0</v>
      </c>
      <c r="P28" s="17">
        <f t="shared" ca="1" si="7"/>
        <v>0</v>
      </c>
      <c r="Q28" s="17">
        <f t="shared" ca="1" si="7"/>
        <v>0</v>
      </c>
      <c r="R28" s="17">
        <f t="shared" ca="1" si="7"/>
        <v>0</v>
      </c>
      <c r="S28" s="17">
        <f t="shared" ca="1" si="7"/>
        <v>0</v>
      </c>
      <c r="T28" s="17">
        <f t="shared" ca="1" si="7"/>
        <v>0</v>
      </c>
      <c r="U28" s="17">
        <f t="shared" ca="1" si="7"/>
        <v>0</v>
      </c>
      <c r="V28" s="18">
        <f t="shared" ca="1" si="5"/>
        <v>5720.81</v>
      </c>
    </row>
    <row r="29" spans="1:22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6"/>
        <v>92446.720000000001</v>
      </c>
      <c r="E29" s="17">
        <f t="shared" ca="1" si="6"/>
        <v>4089202.3547</v>
      </c>
      <c r="F29" s="17">
        <f t="shared" ca="1" si="6"/>
        <v>1009947.936499998</v>
      </c>
      <c r="G29" s="17">
        <f t="shared" ca="1" si="6"/>
        <v>832982.4</v>
      </c>
      <c r="H29" s="17">
        <f t="shared" ca="1" si="6"/>
        <v>418611494.89000005</v>
      </c>
      <c r="I29" s="17">
        <f t="shared" ca="1" si="6"/>
        <v>20499353.580000009</v>
      </c>
      <c r="J29" s="17">
        <f t="shared" ca="1" si="6"/>
        <v>0</v>
      </c>
      <c r="K29" s="17">
        <f t="shared" ca="1" si="6"/>
        <v>958883.7</v>
      </c>
      <c r="L29" s="17">
        <f t="shared" ca="1" si="6"/>
        <v>0</v>
      </c>
      <c r="M29" s="17">
        <f t="shared" ca="1" si="6"/>
        <v>0</v>
      </c>
      <c r="N29" s="17">
        <f t="shared" ca="1" si="7"/>
        <v>9073687.9399999995</v>
      </c>
      <c r="O29" s="17">
        <f t="shared" ca="1" si="7"/>
        <v>296849361.44999999</v>
      </c>
      <c r="P29" s="17">
        <f t="shared" ca="1" si="7"/>
        <v>1388642.77</v>
      </c>
      <c r="Q29" s="17">
        <f t="shared" ca="1" si="7"/>
        <v>0</v>
      </c>
      <c r="R29" s="17">
        <f t="shared" ca="1" si="7"/>
        <v>0</v>
      </c>
      <c r="S29" s="17">
        <f t="shared" ca="1" si="7"/>
        <v>2024597.99</v>
      </c>
      <c r="T29" s="17">
        <f t="shared" ca="1" si="7"/>
        <v>84393301.189999998</v>
      </c>
      <c r="U29" s="17">
        <f t="shared" ca="1" si="7"/>
        <v>15340423.6</v>
      </c>
      <c r="V29" s="18">
        <f t="shared" ca="1" si="5"/>
        <v>855164326.52120006</v>
      </c>
    </row>
    <row r="30" spans="1:22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6"/>
        <v>111730.35000000002</v>
      </c>
      <c r="E30" s="17">
        <f t="shared" ca="1" si="6"/>
        <v>35993.259999999973</v>
      </c>
      <c r="F30" s="17">
        <f t="shared" ca="1" si="6"/>
        <v>1283655.0199999998</v>
      </c>
      <c r="G30" s="17">
        <f t="shared" ca="1" si="6"/>
        <v>0</v>
      </c>
      <c r="H30" s="17">
        <f t="shared" ca="1" si="6"/>
        <v>1152651.8299999998</v>
      </c>
      <c r="I30" s="17">
        <f t="shared" ca="1" si="6"/>
        <v>1200266.1099999999</v>
      </c>
      <c r="J30" s="17">
        <f t="shared" ca="1" si="6"/>
        <v>0</v>
      </c>
      <c r="K30" s="17">
        <f t="shared" ca="1" si="6"/>
        <v>0</v>
      </c>
      <c r="L30" s="17">
        <f t="shared" ca="1" si="6"/>
        <v>0</v>
      </c>
      <c r="M30" s="17">
        <f t="shared" ca="1" si="6"/>
        <v>0</v>
      </c>
      <c r="N30" s="17">
        <f t="shared" ca="1" si="7"/>
        <v>0</v>
      </c>
      <c r="O30" s="17">
        <f t="shared" ca="1" si="7"/>
        <v>0</v>
      </c>
      <c r="P30" s="17">
        <f t="shared" ca="1" si="7"/>
        <v>0</v>
      </c>
      <c r="Q30" s="17">
        <f t="shared" ca="1" si="7"/>
        <v>0</v>
      </c>
      <c r="R30" s="17">
        <f t="shared" ca="1" si="7"/>
        <v>0</v>
      </c>
      <c r="S30" s="17">
        <f t="shared" ca="1" si="7"/>
        <v>0</v>
      </c>
      <c r="T30" s="17">
        <f t="shared" ca="1" si="7"/>
        <v>0</v>
      </c>
      <c r="U30" s="17">
        <f t="shared" ca="1" si="7"/>
        <v>0</v>
      </c>
      <c r="V30" s="18">
        <f t="shared" ca="1" si="5"/>
        <v>3784296.57</v>
      </c>
    </row>
    <row r="31" spans="1:22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6"/>
        <v>17626.790078999999</v>
      </c>
      <c r="E31" s="17">
        <f t="shared" ca="1" si="6"/>
        <v>1138884.5934619999</v>
      </c>
      <c r="F31" s="17">
        <f t="shared" ca="1" si="6"/>
        <v>2773.76</v>
      </c>
      <c r="G31" s="17">
        <f t="shared" ca="1" si="6"/>
        <v>2565056.6748790001</v>
      </c>
      <c r="H31" s="17">
        <f t="shared" ca="1" si="6"/>
        <v>11769044.205464</v>
      </c>
      <c r="I31" s="17">
        <f t="shared" ca="1" si="6"/>
        <v>738915.06320999993</v>
      </c>
      <c r="J31" s="17">
        <f t="shared" ca="1" si="6"/>
        <v>0</v>
      </c>
      <c r="K31" s="17">
        <f t="shared" ca="1" si="6"/>
        <v>0</v>
      </c>
      <c r="L31" s="17">
        <f t="shared" ca="1" si="6"/>
        <v>0</v>
      </c>
      <c r="M31" s="17">
        <f t="shared" ca="1" si="6"/>
        <v>0</v>
      </c>
      <c r="N31" s="17">
        <f t="shared" ca="1" si="7"/>
        <v>0</v>
      </c>
      <c r="O31" s="17">
        <f t="shared" ca="1" si="7"/>
        <v>-4.37</v>
      </c>
      <c r="P31" s="17">
        <f t="shared" ca="1" si="7"/>
        <v>0</v>
      </c>
      <c r="Q31" s="17">
        <f t="shared" ca="1" si="7"/>
        <v>30.9</v>
      </c>
      <c r="R31" s="17">
        <f t="shared" ca="1" si="7"/>
        <v>0</v>
      </c>
      <c r="S31" s="17">
        <f t="shared" ca="1" si="7"/>
        <v>0</v>
      </c>
      <c r="T31" s="17">
        <f t="shared" ca="1" si="7"/>
        <v>0</v>
      </c>
      <c r="U31" s="17">
        <f t="shared" ca="1" si="7"/>
        <v>0</v>
      </c>
      <c r="V31" s="18">
        <f t="shared" ca="1" si="5"/>
        <v>16232327.617094001</v>
      </c>
    </row>
    <row r="32" spans="1:22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6"/>
        <v>33028.639999999999</v>
      </c>
      <c r="E32" s="17">
        <f t="shared" ca="1" si="6"/>
        <v>88016.479999999981</v>
      </c>
      <c r="F32" s="17">
        <f t="shared" ca="1" si="6"/>
        <v>850152.22000000009</v>
      </c>
      <c r="G32" s="17">
        <f t="shared" ca="1" si="6"/>
        <v>0</v>
      </c>
      <c r="H32" s="17">
        <f t="shared" ca="1" si="6"/>
        <v>10157.529999999999</v>
      </c>
      <c r="I32" s="17">
        <f t="shared" ca="1" si="6"/>
        <v>35111.54000000003</v>
      </c>
      <c r="J32" s="17">
        <f t="shared" ca="1" si="6"/>
        <v>0</v>
      </c>
      <c r="K32" s="17">
        <f t="shared" ca="1" si="6"/>
        <v>957542.26</v>
      </c>
      <c r="L32" s="17">
        <f t="shared" ca="1" si="6"/>
        <v>0</v>
      </c>
      <c r="M32" s="17">
        <f t="shared" ca="1" si="6"/>
        <v>0</v>
      </c>
      <c r="N32" s="17">
        <f t="shared" ca="1" si="7"/>
        <v>9121966.8800000008</v>
      </c>
      <c r="O32" s="17">
        <f t="shared" ca="1" si="7"/>
        <v>297820806.84999996</v>
      </c>
      <c r="P32" s="17">
        <f t="shared" ca="1" si="7"/>
        <v>1388823.04</v>
      </c>
      <c r="Q32" s="17">
        <f t="shared" ca="1" si="7"/>
        <v>83700968.379999995</v>
      </c>
      <c r="R32" s="17">
        <f t="shared" ca="1" si="7"/>
        <v>0</v>
      </c>
      <c r="S32" s="17">
        <f t="shared" ca="1" si="7"/>
        <v>0</v>
      </c>
      <c r="T32" s="17">
        <f t="shared" ca="1" si="7"/>
        <v>2030682.69</v>
      </c>
      <c r="U32" s="17">
        <f t="shared" ca="1" si="7"/>
        <v>15247746.449999999</v>
      </c>
      <c r="V32" s="18">
        <f t="shared" ca="1" si="5"/>
        <v>411285002.95999998</v>
      </c>
    </row>
    <row r="33" spans="1:22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6"/>
        <v>173.53</v>
      </c>
      <c r="E33" s="17">
        <f t="shared" ca="1" si="6"/>
        <v>1575.6400000000003</v>
      </c>
      <c r="F33" s="17">
        <f t="shared" ca="1" si="6"/>
        <v>6030.42</v>
      </c>
      <c r="G33" s="17">
        <f t="shared" ca="1" si="6"/>
        <v>0</v>
      </c>
      <c r="H33" s="17">
        <f t="shared" ca="1" si="6"/>
        <v>1944.38</v>
      </c>
      <c r="I33" s="17">
        <f t="shared" ca="1" si="6"/>
        <v>5984.23</v>
      </c>
      <c r="J33" s="17">
        <f t="shared" ca="1" si="6"/>
        <v>0</v>
      </c>
      <c r="K33" s="17">
        <f t="shared" ca="1" si="6"/>
        <v>0</v>
      </c>
      <c r="L33" s="17">
        <f t="shared" ca="1" si="6"/>
        <v>0</v>
      </c>
      <c r="M33" s="17">
        <f t="shared" ca="1" si="6"/>
        <v>0</v>
      </c>
      <c r="N33" s="17">
        <f t="shared" ca="1" si="7"/>
        <v>0</v>
      </c>
      <c r="O33" s="17">
        <f t="shared" ca="1" si="7"/>
        <v>0</v>
      </c>
      <c r="P33" s="17">
        <f t="shared" ca="1" si="7"/>
        <v>0</v>
      </c>
      <c r="Q33" s="17">
        <f t="shared" ca="1" si="7"/>
        <v>0</v>
      </c>
      <c r="R33" s="17">
        <f t="shared" ca="1" si="7"/>
        <v>0</v>
      </c>
      <c r="S33" s="17">
        <f t="shared" ca="1" si="7"/>
        <v>0</v>
      </c>
      <c r="T33" s="17">
        <f t="shared" ca="1" si="7"/>
        <v>0</v>
      </c>
      <c r="U33" s="17">
        <f t="shared" ca="1" si="7"/>
        <v>0</v>
      </c>
      <c r="V33" s="18">
        <f t="shared" ca="1" si="5"/>
        <v>15708.2</v>
      </c>
    </row>
    <row r="34" spans="1:22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6"/>
        <v>364335.76200000028</v>
      </c>
      <c r="E34" s="17">
        <f t="shared" ca="1" si="6"/>
        <v>6887006.4083000002</v>
      </c>
      <c r="F34" s="17">
        <f t="shared" ca="1" si="6"/>
        <v>746607.2</v>
      </c>
      <c r="G34" s="17">
        <f t="shared" ca="1" si="6"/>
        <v>0</v>
      </c>
      <c r="H34" s="17">
        <f t="shared" ca="1" si="6"/>
        <v>22694.240000000002</v>
      </c>
      <c r="I34" s="17">
        <f t="shared" ca="1" si="6"/>
        <v>1532097001.518599</v>
      </c>
      <c r="J34" s="17">
        <f t="shared" ca="1" si="6"/>
        <v>0</v>
      </c>
      <c r="K34" s="17">
        <f t="shared" ca="1" si="6"/>
        <v>0</v>
      </c>
      <c r="L34" s="17">
        <f t="shared" ca="1" si="6"/>
        <v>0</v>
      </c>
      <c r="M34" s="17">
        <f t="shared" ca="1" si="6"/>
        <v>0</v>
      </c>
      <c r="N34" s="17">
        <f t="shared" ca="1" si="7"/>
        <v>0</v>
      </c>
      <c r="O34" s="17">
        <f t="shared" ca="1" si="7"/>
        <v>0</v>
      </c>
      <c r="P34" s="17">
        <f t="shared" ca="1" si="7"/>
        <v>0</v>
      </c>
      <c r="Q34" s="17">
        <f t="shared" ca="1" si="7"/>
        <v>0</v>
      </c>
      <c r="R34" s="17">
        <f t="shared" ca="1" si="7"/>
        <v>0</v>
      </c>
      <c r="S34" s="17">
        <f t="shared" ca="1" si="7"/>
        <v>0</v>
      </c>
      <c r="T34" s="17">
        <f t="shared" ca="1" si="7"/>
        <v>0</v>
      </c>
      <c r="U34" s="17">
        <f t="shared" ca="1" si="7"/>
        <v>0</v>
      </c>
      <c r="V34" s="18">
        <f t="shared" ca="1" si="5"/>
        <v>1540117645.1288991</v>
      </c>
    </row>
    <row r="35" spans="1:22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6"/>
        <v>2061</v>
      </c>
      <c r="E35" s="17">
        <f t="shared" ca="1" si="6"/>
        <v>2545</v>
      </c>
      <c r="F35" s="17">
        <f t="shared" ca="1" si="6"/>
        <v>25</v>
      </c>
      <c r="G35" s="17">
        <f t="shared" ca="1" si="6"/>
        <v>0</v>
      </c>
      <c r="H35" s="17">
        <f t="shared" ca="1" si="6"/>
        <v>149568</v>
      </c>
      <c r="I35" s="17">
        <f t="shared" ca="1" si="6"/>
        <v>10056</v>
      </c>
      <c r="J35" s="17">
        <f t="shared" ca="1" si="6"/>
        <v>0</v>
      </c>
      <c r="K35" s="17">
        <f t="shared" ca="1" si="6"/>
        <v>0</v>
      </c>
      <c r="L35" s="17">
        <f t="shared" ca="1" si="6"/>
        <v>0</v>
      </c>
      <c r="M35" s="17">
        <f t="shared" ca="1" si="6"/>
        <v>0</v>
      </c>
      <c r="N35" s="17">
        <f t="shared" ca="1" si="7"/>
        <v>0</v>
      </c>
      <c r="O35" s="17">
        <f t="shared" ca="1" si="7"/>
        <v>0</v>
      </c>
      <c r="P35" s="17">
        <f t="shared" ca="1" si="7"/>
        <v>0</v>
      </c>
      <c r="Q35" s="17">
        <f t="shared" ca="1" si="7"/>
        <v>0</v>
      </c>
      <c r="R35" s="17">
        <f t="shared" ca="1" si="7"/>
        <v>0</v>
      </c>
      <c r="S35" s="17">
        <f t="shared" ca="1" si="7"/>
        <v>0</v>
      </c>
      <c r="T35" s="17">
        <f t="shared" ca="1" si="7"/>
        <v>0</v>
      </c>
      <c r="U35" s="17">
        <f t="shared" ca="1" si="7"/>
        <v>0</v>
      </c>
      <c r="V35" s="18">
        <f t="shared" ca="1" si="5"/>
        <v>164255</v>
      </c>
    </row>
    <row r="36" spans="1:22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6"/>
        <v>0</v>
      </c>
      <c r="E36" s="17">
        <f t="shared" ca="1" si="6"/>
        <v>0</v>
      </c>
      <c r="F36" s="17">
        <f t="shared" ca="1" si="6"/>
        <v>0</v>
      </c>
      <c r="G36" s="17">
        <f t="shared" ca="1" si="6"/>
        <v>0</v>
      </c>
      <c r="H36" s="17">
        <f t="shared" ca="1" si="6"/>
        <v>0</v>
      </c>
      <c r="I36" s="17">
        <f t="shared" ca="1" si="6"/>
        <v>0</v>
      </c>
      <c r="J36" s="17">
        <f t="shared" ca="1" si="6"/>
        <v>0</v>
      </c>
      <c r="K36" s="17">
        <f t="shared" ca="1" si="6"/>
        <v>0</v>
      </c>
      <c r="L36" s="17">
        <f t="shared" ca="1" si="6"/>
        <v>0</v>
      </c>
      <c r="M36" s="17">
        <f t="shared" ca="1" si="6"/>
        <v>0</v>
      </c>
      <c r="N36" s="17">
        <f t="shared" ca="1" si="7"/>
        <v>0</v>
      </c>
      <c r="O36" s="17">
        <f t="shared" ca="1" si="7"/>
        <v>0</v>
      </c>
      <c r="P36" s="17">
        <f t="shared" ca="1" si="7"/>
        <v>0</v>
      </c>
      <c r="Q36" s="17">
        <f t="shared" ca="1" si="7"/>
        <v>0</v>
      </c>
      <c r="R36" s="17">
        <f t="shared" ca="1" si="7"/>
        <v>0</v>
      </c>
      <c r="S36" s="17">
        <f t="shared" ca="1" si="7"/>
        <v>0</v>
      </c>
      <c r="T36" s="17">
        <f t="shared" ca="1" si="7"/>
        <v>0</v>
      </c>
      <c r="U36" s="17">
        <f t="shared" ca="1" si="7"/>
        <v>0</v>
      </c>
      <c r="V36" s="18">
        <f t="shared" ca="1" si="5"/>
        <v>0</v>
      </c>
    </row>
    <row r="37" spans="1:22" ht="12.75" customHeight="1" x14ac:dyDescent="0.3">
      <c r="A37" s="61" t="s">
        <v>207</v>
      </c>
      <c r="B37" s="16">
        <v>1043</v>
      </c>
      <c r="C37" s="62" t="s">
        <v>148</v>
      </c>
      <c r="D37" s="17">
        <f t="shared" ref="D37:M46" ca="1" si="8">IFERROR(IF($C$2="Tele-Satış",INDIRECT("'"&amp;$B$2&amp;"'!"&amp;ADDRESS(MATCH($B37,INDIRECT("'"&amp;$B$2&amp;"'!$B$1:$B$1095"),0),MATCH(D$5,INDIRECT("'"&amp;$B$2&amp;"'!5:5"),0))),IF($C$2="E-Ticaret",INDIRECT("'"&amp;$B$2&amp;"'!"&amp;ADDRESS(MATCH($B37,INDIRECT("'"&amp;$B$2&amp;"'!$B$1:$B$1095"),0),MATCH(D$5,INDIRECT("'"&amp;$B$2&amp;"'!5:5"),0)+1)),IF($C$2="Geleneksel",INDIRECT("'"&amp;$B$2&amp;"'!"&amp;ADDRESS(MATCH($B37,INDIRECT("'"&amp;$B$2&amp;"'!$B$1:$B$1095"),0),MATCH(D$5,INDIRECT("'"&amp;$B$2&amp;"'!5:5"),0)+2)),INDIRECT("'"&amp;$B$2&amp;"'!"&amp;ADDRESS(MATCH($B37,INDIRECT("'"&amp;$B$2&amp;"'!$B$1:$B$1095"),0),MATCH(D$5,INDIRECT("'"&amp;$B$2&amp;"'!5:5"),0)))+INDIRECT("'"&amp;$B$2&amp;"'!"&amp;ADDRESS(MATCH($B37,INDIRECT("'"&amp;$B$2&amp;"'!$B$1:$B$1095"),0),MATCH(D$5,INDIRECT("'"&amp;$B$2&amp;"'!5:5"),0)+1))+INDIRECT("'"&amp;$B$2&amp;"'!"&amp;ADDRESS(MATCH($B37,INDIRECT("'"&amp;$B$2&amp;"'!$B$1:$B$1095"),0),MATCH(D$5,INDIRECT("'"&amp;$B$2&amp;"'!5:5"),0)+2))))),0)</f>
        <v>274900.48000000004</v>
      </c>
      <c r="E37" s="17">
        <f t="shared" ca="1" si="8"/>
        <v>7615230.5499999998</v>
      </c>
      <c r="F37" s="17">
        <f t="shared" ca="1" si="8"/>
        <v>19545609.350000001</v>
      </c>
      <c r="G37" s="17">
        <f t="shared" ca="1" si="8"/>
        <v>8788944.0199999996</v>
      </c>
      <c r="H37" s="17">
        <f t="shared" ca="1" si="8"/>
        <v>1512373.35</v>
      </c>
      <c r="I37" s="17">
        <f t="shared" ca="1" si="8"/>
        <v>4934814.26</v>
      </c>
      <c r="J37" s="17">
        <f t="shared" ca="1" si="8"/>
        <v>0</v>
      </c>
      <c r="K37" s="17">
        <f t="shared" ca="1" si="8"/>
        <v>0</v>
      </c>
      <c r="L37" s="17">
        <f t="shared" ca="1" si="8"/>
        <v>0</v>
      </c>
      <c r="M37" s="17">
        <f t="shared" ca="1" si="8"/>
        <v>0</v>
      </c>
      <c r="N37" s="17">
        <f t="shared" ref="N37:U46" ca="1" si="9">IFERROR(IF($C$2="Tele-Satış",INDIRECT("'"&amp;$B$2&amp;"'!"&amp;ADDRESS(MATCH($B37,INDIRECT("'"&amp;$B$2&amp;"'!$B$1:$B$1095"),0),MATCH(N$5,INDIRECT("'"&amp;$B$2&amp;"'!5:5"),0))),IF($C$2="E-Ticaret",INDIRECT("'"&amp;$B$2&amp;"'!"&amp;ADDRESS(MATCH($B37,INDIRECT("'"&amp;$B$2&amp;"'!$B$1:$B$1095"),0),MATCH(N$5,INDIRECT("'"&amp;$B$2&amp;"'!5:5"),0)+1)),IF($C$2="Geleneksel",INDIRECT("'"&amp;$B$2&amp;"'!"&amp;ADDRESS(MATCH($B37,INDIRECT("'"&amp;$B$2&amp;"'!$B$1:$B$1095"),0),MATCH(N$5,INDIRECT("'"&amp;$B$2&amp;"'!5:5"),0)+2)),INDIRECT("'"&amp;$B$2&amp;"'!"&amp;ADDRESS(MATCH($B37,INDIRECT("'"&amp;$B$2&amp;"'!$B$1:$B$1095"),0),MATCH(N$5,INDIRECT("'"&amp;$B$2&amp;"'!5:5"),0)))+INDIRECT("'"&amp;$B$2&amp;"'!"&amp;ADDRESS(MATCH($B37,INDIRECT("'"&amp;$B$2&amp;"'!$B$1:$B$1095"),0),MATCH(N$5,INDIRECT("'"&amp;$B$2&amp;"'!5:5"),0)+1))+INDIRECT("'"&amp;$B$2&amp;"'!"&amp;ADDRESS(MATCH($B37,INDIRECT("'"&amp;$B$2&amp;"'!$B$1:$B$1095"),0),MATCH(N$5,INDIRECT("'"&amp;$B$2&amp;"'!5:5"),0)+2))))),0)</f>
        <v>0</v>
      </c>
      <c r="O37" s="17">
        <f t="shared" ca="1" si="9"/>
        <v>0</v>
      </c>
      <c r="P37" s="17">
        <f t="shared" ca="1" si="9"/>
        <v>0</v>
      </c>
      <c r="Q37" s="17">
        <f t="shared" ca="1" si="9"/>
        <v>0</v>
      </c>
      <c r="R37" s="17">
        <f t="shared" ca="1" si="9"/>
        <v>2549036.87</v>
      </c>
      <c r="S37" s="17">
        <f t="shared" ca="1" si="9"/>
        <v>0</v>
      </c>
      <c r="T37" s="17">
        <f t="shared" ca="1" si="9"/>
        <v>0</v>
      </c>
      <c r="U37" s="17">
        <f t="shared" ca="1" si="9"/>
        <v>0</v>
      </c>
      <c r="V37" s="18">
        <f t="shared" ca="1" si="5"/>
        <v>45220908.880000003</v>
      </c>
    </row>
    <row r="38" spans="1:22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8"/>
        <v>233</v>
      </c>
      <c r="E38" s="17">
        <f t="shared" ca="1" si="8"/>
        <v>169.66</v>
      </c>
      <c r="F38" s="17">
        <f t="shared" ca="1" si="8"/>
        <v>0</v>
      </c>
      <c r="G38" s="17">
        <f t="shared" ca="1" si="8"/>
        <v>0</v>
      </c>
      <c r="H38" s="17">
        <f t="shared" ca="1" si="8"/>
        <v>0</v>
      </c>
      <c r="I38" s="17">
        <f t="shared" ca="1" si="8"/>
        <v>74.56</v>
      </c>
      <c r="J38" s="17">
        <f t="shared" ca="1" si="8"/>
        <v>0</v>
      </c>
      <c r="K38" s="17">
        <f t="shared" ca="1" si="8"/>
        <v>0</v>
      </c>
      <c r="L38" s="17">
        <f t="shared" ca="1" si="8"/>
        <v>0</v>
      </c>
      <c r="M38" s="17">
        <f t="shared" ca="1" si="8"/>
        <v>0</v>
      </c>
      <c r="N38" s="17">
        <f t="shared" ca="1" si="9"/>
        <v>0</v>
      </c>
      <c r="O38" s="17">
        <f t="shared" ca="1" si="9"/>
        <v>0</v>
      </c>
      <c r="P38" s="17">
        <f t="shared" ca="1" si="9"/>
        <v>0</v>
      </c>
      <c r="Q38" s="17">
        <f t="shared" ca="1" si="9"/>
        <v>0</v>
      </c>
      <c r="R38" s="17">
        <f t="shared" ca="1" si="9"/>
        <v>0</v>
      </c>
      <c r="S38" s="17">
        <f t="shared" ca="1" si="9"/>
        <v>0</v>
      </c>
      <c r="T38" s="17">
        <f t="shared" ca="1" si="9"/>
        <v>0</v>
      </c>
      <c r="U38" s="17">
        <f t="shared" ca="1" si="9"/>
        <v>0</v>
      </c>
      <c r="V38" s="18">
        <f t="shared" ca="1" si="5"/>
        <v>477.21999999999997</v>
      </c>
    </row>
    <row r="39" spans="1:22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8"/>
        <v>16126.82375</v>
      </c>
      <c r="E39" s="17">
        <f t="shared" ca="1" si="8"/>
        <v>15019.350194000001</v>
      </c>
      <c r="F39" s="17">
        <f t="shared" ca="1" si="8"/>
        <v>51680.770250000001</v>
      </c>
      <c r="G39" s="17">
        <f t="shared" ca="1" si="8"/>
        <v>0</v>
      </c>
      <c r="H39" s="17">
        <f t="shared" ca="1" si="8"/>
        <v>10</v>
      </c>
      <c r="I39" s="17">
        <f t="shared" ca="1" si="8"/>
        <v>452458.90448500001</v>
      </c>
      <c r="J39" s="17">
        <f t="shared" ca="1" si="8"/>
        <v>0</v>
      </c>
      <c r="K39" s="17">
        <f t="shared" ca="1" si="8"/>
        <v>0</v>
      </c>
      <c r="L39" s="17">
        <f t="shared" ca="1" si="8"/>
        <v>0</v>
      </c>
      <c r="M39" s="17">
        <f t="shared" ca="1" si="8"/>
        <v>0</v>
      </c>
      <c r="N39" s="17">
        <f t="shared" ca="1" si="9"/>
        <v>0</v>
      </c>
      <c r="O39" s="17">
        <f t="shared" ca="1" si="9"/>
        <v>0</v>
      </c>
      <c r="P39" s="17">
        <f t="shared" ca="1" si="9"/>
        <v>0</v>
      </c>
      <c r="Q39" s="17">
        <f t="shared" ca="1" si="9"/>
        <v>0</v>
      </c>
      <c r="R39" s="17">
        <f t="shared" ca="1" si="9"/>
        <v>0</v>
      </c>
      <c r="S39" s="17">
        <f t="shared" ca="1" si="9"/>
        <v>0</v>
      </c>
      <c r="T39" s="17">
        <f t="shared" ca="1" si="9"/>
        <v>0</v>
      </c>
      <c r="U39" s="17">
        <f t="shared" ca="1" si="9"/>
        <v>0</v>
      </c>
      <c r="V39" s="18">
        <f t="shared" ca="1" si="5"/>
        <v>535295.84867900005</v>
      </c>
    </row>
    <row r="40" spans="1:22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8"/>
        <v>7678.2</v>
      </c>
      <c r="E40" s="17">
        <f t="shared" ca="1" si="8"/>
        <v>7219.1</v>
      </c>
      <c r="F40" s="17">
        <f t="shared" ca="1" si="8"/>
        <v>20126.54</v>
      </c>
      <c r="G40" s="17">
        <f t="shared" ca="1" si="8"/>
        <v>0</v>
      </c>
      <c r="H40" s="17">
        <f t="shared" ca="1" si="8"/>
        <v>0</v>
      </c>
      <c r="I40" s="17">
        <f t="shared" ca="1" si="8"/>
        <v>14875.74</v>
      </c>
      <c r="J40" s="17">
        <f t="shared" ca="1" si="8"/>
        <v>0</v>
      </c>
      <c r="K40" s="17">
        <f t="shared" ca="1" si="8"/>
        <v>0</v>
      </c>
      <c r="L40" s="17">
        <f t="shared" ca="1" si="8"/>
        <v>0</v>
      </c>
      <c r="M40" s="17">
        <f t="shared" ca="1" si="8"/>
        <v>0</v>
      </c>
      <c r="N40" s="17">
        <f t="shared" ca="1" si="9"/>
        <v>0</v>
      </c>
      <c r="O40" s="17">
        <f t="shared" ca="1" si="9"/>
        <v>0</v>
      </c>
      <c r="P40" s="17">
        <f t="shared" ca="1" si="9"/>
        <v>0</v>
      </c>
      <c r="Q40" s="17">
        <f t="shared" ca="1" si="9"/>
        <v>0</v>
      </c>
      <c r="R40" s="17">
        <f t="shared" ca="1" si="9"/>
        <v>0</v>
      </c>
      <c r="S40" s="17">
        <f t="shared" ca="1" si="9"/>
        <v>0</v>
      </c>
      <c r="T40" s="17">
        <f t="shared" ca="1" si="9"/>
        <v>0</v>
      </c>
      <c r="U40" s="17">
        <f t="shared" ca="1" si="9"/>
        <v>0</v>
      </c>
      <c r="V40" s="18">
        <f t="shared" ca="1" si="5"/>
        <v>49899.579999999994</v>
      </c>
    </row>
    <row r="41" spans="1:22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8"/>
        <v>2417.0200000000004</v>
      </c>
      <c r="E41" s="17">
        <f t="shared" ca="1" si="8"/>
        <v>555.78999999999985</v>
      </c>
      <c r="F41" s="17">
        <f t="shared" ca="1" si="8"/>
        <v>3327.5800000000008</v>
      </c>
      <c r="G41" s="17">
        <f t="shared" ca="1" si="8"/>
        <v>0</v>
      </c>
      <c r="H41" s="17">
        <f t="shared" ca="1" si="8"/>
        <v>-155.89000000000001</v>
      </c>
      <c r="I41" s="17">
        <f t="shared" ca="1" si="8"/>
        <v>1914.16</v>
      </c>
      <c r="J41" s="17">
        <f t="shared" ca="1" si="8"/>
        <v>0</v>
      </c>
      <c r="K41" s="17">
        <f t="shared" ca="1" si="8"/>
        <v>1915084.49</v>
      </c>
      <c r="L41" s="17">
        <f t="shared" ca="1" si="8"/>
        <v>0</v>
      </c>
      <c r="M41" s="17">
        <f t="shared" ca="1" si="8"/>
        <v>0</v>
      </c>
      <c r="N41" s="17">
        <f t="shared" ca="1" si="9"/>
        <v>18243933.739999998</v>
      </c>
      <c r="O41" s="17">
        <f t="shared" ca="1" si="9"/>
        <v>595572158.88</v>
      </c>
      <c r="P41" s="17">
        <f t="shared" ca="1" si="9"/>
        <v>2777646.08</v>
      </c>
      <c r="Q41" s="17">
        <f t="shared" ca="1" si="9"/>
        <v>167395606.75</v>
      </c>
      <c r="R41" s="17">
        <f t="shared" ca="1" si="9"/>
        <v>0</v>
      </c>
      <c r="S41" s="17">
        <f t="shared" ca="1" si="9"/>
        <v>0</v>
      </c>
      <c r="T41" s="17">
        <f t="shared" ca="1" si="9"/>
        <v>4061365.37</v>
      </c>
      <c r="U41" s="17">
        <f t="shared" ca="1" si="9"/>
        <v>30495492.870000001</v>
      </c>
      <c r="V41" s="18">
        <f t="shared" ca="1" si="5"/>
        <v>820469346.84000003</v>
      </c>
    </row>
    <row r="42" spans="1:22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8"/>
        <v>264.3</v>
      </c>
      <c r="E42" s="17">
        <f t="shared" ca="1" si="8"/>
        <v>385.33000000000004</v>
      </c>
      <c r="F42" s="17">
        <f t="shared" ca="1" si="8"/>
        <v>176.23000000000002</v>
      </c>
      <c r="G42" s="17">
        <f t="shared" ca="1" si="8"/>
        <v>0</v>
      </c>
      <c r="H42" s="17">
        <f t="shared" ca="1" si="8"/>
        <v>0</v>
      </c>
      <c r="I42" s="17">
        <f t="shared" ca="1" si="8"/>
        <v>494.48999999999995</v>
      </c>
      <c r="J42" s="17">
        <f t="shared" ca="1" si="8"/>
        <v>0</v>
      </c>
      <c r="K42" s="17">
        <f t="shared" ca="1" si="8"/>
        <v>0</v>
      </c>
      <c r="L42" s="17">
        <f t="shared" ca="1" si="8"/>
        <v>0</v>
      </c>
      <c r="M42" s="17">
        <f t="shared" ca="1" si="8"/>
        <v>0</v>
      </c>
      <c r="N42" s="17">
        <f t="shared" ca="1" si="9"/>
        <v>0</v>
      </c>
      <c r="O42" s="17">
        <f t="shared" ca="1" si="9"/>
        <v>0</v>
      </c>
      <c r="P42" s="17">
        <f t="shared" ca="1" si="9"/>
        <v>0</v>
      </c>
      <c r="Q42" s="17">
        <f t="shared" ca="1" si="9"/>
        <v>0</v>
      </c>
      <c r="R42" s="17">
        <f t="shared" ca="1" si="9"/>
        <v>0</v>
      </c>
      <c r="S42" s="17">
        <f t="shared" ca="1" si="9"/>
        <v>0</v>
      </c>
      <c r="T42" s="17">
        <f t="shared" ca="1" si="9"/>
        <v>0</v>
      </c>
      <c r="U42" s="17">
        <f t="shared" ca="1" si="9"/>
        <v>0</v>
      </c>
      <c r="V42" s="18">
        <f t="shared" ca="1" si="5"/>
        <v>1320.3500000000001</v>
      </c>
    </row>
    <row r="43" spans="1:22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8"/>
        <v>0</v>
      </c>
      <c r="E43" s="17">
        <f t="shared" ca="1" si="8"/>
        <v>-370507.99</v>
      </c>
      <c r="F43" s="17">
        <f t="shared" ca="1" si="8"/>
        <v>0</v>
      </c>
      <c r="G43" s="17">
        <f t="shared" ca="1" si="8"/>
        <v>0</v>
      </c>
      <c r="H43" s="17">
        <f t="shared" ca="1" si="8"/>
        <v>0</v>
      </c>
      <c r="I43" s="17">
        <f t="shared" ca="1" si="8"/>
        <v>0</v>
      </c>
      <c r="J43" s="17">
        <f t="shared" ca="1" si="8"/>
        <v>0</v>
      </c>
      <c r="K43" s="17">
        <f t="shared" ca="1" si="8"/>
        <v>0</v>
      </c>
      <c r="L43" s="17">
        <f t="shared" ca="1" si="8"/>
        <v>0</v>
      </c>
      <c r="M43" s="17">
        <f t="shared" ca="1" si="8"/>
        <v>0</v>
      </c>
      <c r="N43" s="17">
        <f t="shared" ca="1" si="9"/>
        <v>0</v>
      </c>
      <c r="O43" s="17">
        <f t="shared" ca="1" si="9"/>
        <v>0</v>
      </c>
      <c r="P43" s="17">
        <f t="shared" ca="1" si="9"/>
        <v>0</v>
      </c>
      <c r="Q43" s="17">
        <f t="shared" ca="1" si="9"/>
        <v>0</v>
      </c>
      <c r="R43" s="17">
        <f t="shared" ca="1" si="9"/>
        <v>0</v>
      </c>
      <c r="S43" s="17">
        <f t="shared" ca="1" si="9"/>
        <v>0</v>
      </c>
      <c r="T43" s="17">
        <f t="shared" ca="1" si="9"/>
        <v>0</v>
      </c>
      <c r="U43" s="17">
        <f t="shared" ca="1" si="9"/>
        <v>0</v>
      </c>
      <c r="V43" s="18">
        <f t="shared" ca="1" si="5"/>
        <v>-370507.99</v>
      </c>
    </row>
    <row r="44" spans="1:22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8"/>
        <v>0.01</v>
      </c>
      <c r="E44" s="17">
        <f t="shared" ca="1" si="8"/>
        <v>-0.14999999999999858</v>
      </c>
      <c r="F44" s="17">
        <f t="shared" ca="1" si="8"/>
        <v>-9.9999997764825821E-3</v>
      </c>
      <c r="G44" s="17">
        <f t="shared" ca="1" si="8"/>
        <v>0</v>
      </c>
      <c r="H44" s="17">
        <f t="shared" ca="1" si="8"/>
        <v>385185.8</v>
      </c>
      <c r="I44" s="17">
        <f t="shared" ca="1" si="8"/>
        <v>91.46</v>
      </c>
      <c r="J44" s="17">
        <f t="shared" ca="1" si="8"/>
        <v>0</v>
      </c>
      <c r="K44" s="17">
        <f t="shared" ca="1" si="8"/>
        <v>0</v>
      </c>
      <c r="L44" s="17">
        <f t="shared" ca="1" si="8"/>
        <v>0</v>
      </c>
      <c r="M44" s="17">
        <f t="shared" ca="1" si="8"/>
        <v>0</v>
      </c>
      <c r="N44" s="17">
        <f t="shared" ca="1" si="9"/>
        <v>0</v>
      </c>
      <c r="O44" s="17">
        <f t="shared" ca="1" si="9"/>
        <v>0</v>
      </c>
      <c r="P44" s="17">
        <f t="shared" ca="1" si="9"/>
        <v>0</v>
      </c>
      <c r="Q44" s="17">
        <f t="shared" ca="1" si="9"/>
        <v>0</v>
      </c>
      <c r="R44" s="17">
        <f t="shared" ca="1" si="9"/>
        <v>0</v>
      </c>
      <c r="S44" s="17">
        <f t="shared" ca="1" si="9"/>
        <v>0</v>
      </c>
      <c r="T44" s="17">
        <f t="shared" ca="1" si="9"/>
        <v>0</v>
      </c>
      <c r="U44" s="17">
        <f t="shared" ca="1" si="9"/>
        <v>0</v>
      </c>
      <c r="V44" s="18">
        <f t="shared" ca="1" si="5"/>
        <v>385277.11000000022</v>
      </c>
    </row>
    <row r="45" spans="1:22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8"/>
        <v>0</v>
      </c>
      <c r="E45" s="17">
        <f t="shared" ca="1" si="8"/>
        <v>0</v>
      </c>
      <c r="F45" s="17">
        <f t="shared" ca="1" si="8"/>
        <v>0</v>
      </c>
      <c r="G45" s="17">
        <f t="shared" ca="1" si="8"/>
        <v>0</v>
      </c>
      <c r="H45" s="17">
        <f t="shared" ca="1" si="8"/>
        <v>0</v>
      </c>
      <c r="I45" s="17">
        <f t="shared" ca="1" si="8"/>
        <v>0</v>
      </c>
      <c r="J45" s="17">
        <f t="shared" ca="1" si="8"/>
        <v>0</v>
      </c>
      <c r="K45" s="17">
        <f t="shared" ca="1" si="8"/>
        <v>0</v>
      </c>
      <c r="L45" s="17">
        <f t="shared" ca="1" si="8"/>
        <v>0</v>
      </c>
      <c r="M45" s="17">
        <f t="shared" ca="1" si="8"/>
        <v>0</v>
      </c>
      <c r="N45" s="17">
        <f t="shared" ca="1" si="9"/>
        <v>0</v>
      </c>
      <c r="O45" s="17">
        <f t="shared" ca="1" si="9"/>
        <v>0</v>
      </c>
      <c r="P45" s="17">
        <f t="shared" ca="1" si="9"/>
        <v>0</v>
      </c>
      <c r="Q45" s="17">
        <f t="shared" ca="1" si="9"/>
        <v>0</v>
      </c>
      <c r="R45" s="17">
        <f t="shared" ca="1" si="9"/>
        <v>0</v>
      </c>
      <c r="S45" s="17">
        <f t="shared" ca="1" si="9"/>
        <v>0</v>
      </c>
      <c r="T45" s="17">
        <f t="shared" ca="1" si="9"/>
        <v>0</v>
      </c>
      <c r="U45" s="17">
        <f t="shared" ca="1" si="9"/>
        <v>0</v>
      </c>
      <c r="V45" s="18">
        <f t="shared" ref="V45:V72" ca="1" si="10">+SUM(D45:U45)</f>
        <v>0</v>
      </c>
    </row>
    <row r="46" spans="1:22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8"/>
        <v>0</v>
      </c>
      <c r="E46" s="17">
        <f t="shared" ca="1" si="8"/>
        <v>0</v>
      </c>
      <c r="F46" s="17">
        <f t="shared" ca="1" si="8"/>
        <v>0</v>
      </c>
      <c r="G46" s="17">
        <f t="shared" ca="1" si="8"/>
        <v>0</v>
      </c>
      <c r="H46" s="17">
        <f t="shared" ca="1" si="8"/>
        <v>0</v>
      </c>
      <c r="I46" s="17">
        <f t="shared" ca="1" si="8"/>
        <v>0</v>
      </c>
      <c r="J46" s="17">
        <f t="shared" ca="1" si="8"/>
        <v>0</v>
      </c>
      <c r="K46" s="17">
        <f t="shared" ca="1" si="8"/>
        <v>0</v>
      </c>
      <c r="L46" s="17">
        <f t="shared" ca="1" si="8"/>
        <v>0</v>
      </c>
      <c r="M46" s="17">
        <f t="shared" ca="1" si="8"/>
        <v>0</v>
      </c>
      <c r="N46" s="17">
        <f t="shared" ca="1" si="9"/>
        <v>0</v>
      </c>
      <c r="O46" s="17">
        <f t="shared" ca="1" si="9"/>
        <v>0</v>
      </c>
      <c r="P46" s="17">
        <f t="shared" ca="1" si="9"/>
        <v>0</v>
      </c>
      <c r="Q46" s="17">
        <f t="shared" ca="1" si="9"/>
        <v>0</v>
      </c>
      <c r="R46" s="17">
        <f t="shared" ca="1" si="9"/>
        <v>0</v>
      </c>
      <c r="S46" s="17">
        <f t="shared" ca="1" si="9"/>
        <v>0</v>
      </c>
      <c r="T46" s="17">
        <f t="shared" ca="1" si="9"/>
        <v>0</v>
      </c>
      <c r="U46" s="17">
        <f t="shared" ca="1" si="9"/>
        <v>0</v>
      </c>
      <c r="V46" s="18">
        <f t="shared" ca="1" si="10"/>
        <v>0</v>
      </c>
    </row>
    <row r="47" spans="1:22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M56" ca="1" si="11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11"/>
        <v>0</v>
      </c>
      <c r="F47" s="17">
        <f t="shared" ca="1" si="11"/>
        <v>0</v>
      </c>
      <c r="G47" s="17">
        <f t="shared" ca="1" si="11"/>
        <v>0</v>
      </c>
      <c r="H47" s="17">
        <f t="shared" ca="1" si="11"/>
        <v>0</v>
      </c>
      <c r="I47" s="17">
        <f t="shared" ca="1" si="11"/>
        <v>0</v>
      </c>
      <c r="J47" s="17">
        <f t="shared" ca="1" si="11"/>
        <v>0</v>
      </c>
      <c r="K47" s="17">
        <f t="shared" ca="1" si="11"/>
        <v>0</v>
      </c>
      <c r="L47" s="17">
        <f t="shared" ca="1" si="11"/>
        <v>0</v>
      </c>
      <c r="M47" s="17">
        <f t="shared" ca="1" si="11"/>
        <v>0</v>
      </c>
      <c r="N47" s="17">
        <f t="shared" ref="N47:U56" ca="1" si="12">IFERROR(IF($C$2="Tele-Satış",INDIRECT("'"&amp;$B$2&amp;"'!"&amp;ADDRESS(MATCH($B47,INDIRECT("'"&amp;$B$2&amp;"'!$B$1:$B$1095"),0),MATCH(N$5,INDIRECT("'"&amp;$B$2&amp;"'!5:5"),0))),IF($C$2="E-Ticaret",INDIRECT("'"&amp;$B$2&amp;"'!"&amp;ADDRESS(MATCH($B47,INDIRECT("'"&amp;$B$2&amp;"'!$B$1:$B$1095"),0),MATCH(N$5,INDIRECT("'"&amp;$B$2&amp;"'!5:5"),0)+1)),IF($C$2="Geleneksel",INDIRECT("'"&amp;$B$2&amp;"'!"&amp;ADDRESS(MATCH($B47,INDIRECT("'"&amp;$B$2&amp;"'!$B$1:$B$1095"),0),MATCH(N$5,INDIRECT("'"&amp;$B$2&amp;"'!5:5"),0)+2)),INDIRECT("'"&amp;$B$2&amp;"'!"&amp;ADDRESS(MATCH($B47,INDIRECT("'"&amp;$B$2&amp;"'!$B$1:$B$1095"),0),MATCH(N$5,INDIRECT("'"&amp;$B$2&amp;"'!5:5"),0)))+INDIRECT("'"&amp;$B$2&amp;"'!"&amp;ADDRESS(MATCH($B47,INDIRECT("'"&amp;$B$2&amp;"'!$B$1:$B$1095"),0),MATCH(N$5,INDIRECT("'"&amp;$B$2&amp;"'!5:5"),0)+1))+INDIRECT("'"&amp;$B$2&amp;"'!"&amp;ADDRESS(MATCH($B47,INDIRECT("'"&amp;$B$2&amp;"'!$B$1:$B$1095"),0),MATCH(N$5,INDIRECT("'"&amp;$B$2&amp;"'!5:5"),0)+2))))),0)</f>
        <v>0</v>
      </c>
      <c r="O47" s="17">
        <f t="shared" ca="1" si="12"/>
        <v>0</v>
      </c>
      <c r="P47" s="17">
        <f t="shared" ca="1" si="12"/>
        <v>0</v>
      </c>
      <c r="Q47" s="17">
        <f t="shared" ca="1" si="12"/>
        <v>0</v>
      </c>
      <c r="R47" s="17">
        <f t="shared" ca="1" si="12"/>
        <v>0</v>
      </c>
      <c r="S47" s="17">
        <f t="shared" ca="1" si="12"/>
        <v>0</v>
      </c>
      <c r="T47" s="17">
        <f t="shared" ca="1" si="12"/>
        <v>0</v>
      </c>
      <c r="U47" s="17">
        <f t="shared" ca="1" si="12"/>
        <v>0</v>
      </c>
      <c r="V47" s="18">
        <f t="shared" ca="1" si="10"/>
        <v>0</v>
      </c>
    </row>
    <row r="48" spans="1:22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11"/>
        <v>150.29999999999998</v>
      </c>
      <c r="E48" s="17">
        <f t="shared" ca="1" si="11"/>
        <v>-1.55</v>
      </c>
      <c r="F48" s="17">
        <f t="shared" ca="1" si="11"/>
        <v>0</v>
      </c>
      <c r="G48" s="17">
        <f t="shared" ca="1" si="11"/>
        <v>0</v>
      </c>
      <c r="H48" s="17">
        <f t="shared" ca="1" si="11"/>
        <v>0</v>
      </c>
      <c r="I48" s="17">
        <f t="shared" ca="1" si="11"/>
        <v>0</v>
      </c>
      <c r="J48" s="17">
        <f t="shared" ca="1" si="11"/>
        <v>0</v>
      </c>
      <c r="K48" s="17">
        <f t="shared" ca="1" si="11"/>
        <v>0</v>
      </c>
      <c r="L48" s="17">
        <f t="shared" ca="1" si="11"/>
        <v>0</v>
      </c>
      <c r="M48" s="17">
        <f t="shared" ca="1" si="11"/>
        <v>0</v>
      </c>
      <c r="N48" s="17">
        <f t="shared" ca="1" si="12"/>
        <v>0</v>
      </c>
      <c r="O48" s="17">
        <f t="shared" ca="1" si="12"/>
        <v>0</v>
      </c>
      <c r="P48" s="17">
        <f t="shared" ca="1" si="12"/>
        <v>0</v>
      </c>
      <c r="Q48" s="17">
        <f t="shared" ca="1" si="12"/>
        <v>0</v>
      </c>
      <c r="R48" s="17">
        <f t="shared" ca="1" si="12"/>
        <v>0</v>
      </c>
      <c r="S48" s="17">
        <f t="shared" ca="1" si="12"/>
        <v>0</v>
      </c>
      <c r="T48" s="17">
        <f t="shared" ca="1" si="12"/>
        <v>0</v>
      </c>
      <c r="U48" s="17">
        <f t="shared" ca="1" si="12"/>
        <v>0</v>
      </c>
      <c r="V48" s="18">
        <f t="shared" ca="1" si="10"/>
        <v>148.74999999999997</v>
      </c>
    </row>
    <row r="49" spans="1:22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11"/>
        <v>9507417.7399999984</v>
      </c>
      <c r="E49" s="17">
        <f t="shared" ca="1" si="11"/>
        <v>28442.73</v>
      </c>
      <c r="F49" s="17">
        <f t="shared" ca="1" si="11"/>
        <v>4487</v>
      </c>
      <c r="G49" s="17">
        <f t="shared" ca="1" si="11"/>
        <v>0</v>
      </c>
      <c r="H49" s="17">
        <f t="shared" ca="1" si="11"/>
        <v>17370</v>
      </c>
      <c r="I49" s="17">
        <f t="shared" ca="1" si="11"/>
        <v>323350484.69999999</v>
      </c>
      <c r="J49" s="17">
        <f t="shared" ca="1" si="11"/>
        <v>0</v>
      </c>
      <c r="K49" s="17">
        <f t="shared" ca="1" si="11"/>
        <v>0</v>
      </c>
      <c r="L49" s="17">
        <f t="shared" ca="1" si="11"/>
        <v>0</v>
      </c>
      <c r="M49" s="17">
        <f t="shared" ca="1" si="11"/>
        <v>0</v>
      </c>
      <c r="N49" s="17">
        <f t="shared" ca="1" si="12"/>
        <v>0</v>
      </c>
      <c r="O49" s="17">
        <f t="shared" ca="1" si="12"/>
        <v>0</v>
      </c>
      <c r="P49" s="17">
        <f t="shared" ca="1" si="12"/>
        <v>0</v>
      </c>
      <c r="Q49" s="17">
        <f t="shared" ca="1" si="12"/>
        <v>0</v>
      </c>
      <c r="R49" s="17">
        <f t="shared" ca="1" si="12"/>
        <v>742391.66</v>
      </c>
      <c r="S49" s="17">
        <f t="shared" ca="1" si="12"/>
        <v>0</v>
      </c>
      <c r="T49" s="17">
        <f t="shared" ca="1" si="12"/>
        <v>0</v>
      </c>
      <c r="U49" s="17">
        <f t="shared" ca="1" si="12"/>
        <v>0</v>
      </c>
      <c r="V49" s="18">
        <f t="shared" ref="V49" ca="1" si="13">+SUM(D49:U49)</f>
        <v>333650593.82999998</v>
      </c>
    </row>
    <row r="50" spans="1:22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11"/>
        <v>0</v>
      </c>
      <c r="E50" s="17">
        <f t="shared" ca="1" si="11"/>
        <v>0</v>
      </c>
      <c r="F50" s="17">
        <f t="shared" ca="1" si="11"/>
        <v>0</v>
      </c>
      <c r="G50" s="17">
        <f t="shared" ca="1" si="11"/>
        <v>0</v>
      </c>
      <c r="H50" s="17">
        <f t="shared" ca="1" si="11"/>
        <v>0</v>
      </c>
      <c r="I50" s="17">
        <f t="shared" ca="1" si="11"/>
        <v>157710188.19999996</v>
      </c>
      <c r="J50" s="17">
        <f t="shared" ca="1" si="11"/>
        <v>0</v>
      </c>
      <c r="K50" s="17">
        <f t="shared" ca="1" si="11"/>
        <v>0</v>
      </c>
      <c r="L50" s="17">
        <f t="shared" ca="1" si="11"/>
        <v>0</v>
      </c>
      <c r="M50" s="17">
        <f t="shared" ca="1" si="11"/>
        <v>0</v>
      </c>
      <c r="N50" s="17">
        <f t="shared" ca="1" si="12"/>
        <v>0</v>
      </c>
      <c r="O50" s="17">
        <f t="shared" ca="1" si="12"/>
        <v>0</v>
      </c>
      <c r="P50" s="17">
        <f t="shared" ca="1" si="12"/>
        <v>0</v>
      </c>
      <c r="Q50" s="17">
        <f t="shared" ca="1" si="12"/>
        <v>0</v>
      </c>
      <c r="R50" s="17">
        <f t="shared" ca="1" si="12"/>
        <v>0</v>
      </c>
      <c r="S50" s="17">
        <f t="shared" ca="1" si="12"/>
        <v>0</v>
      </c>
      <c r="T50" s="17">
        <f t="shared" ca="1" si="12"/>
        <v>0</v>
      </c>
      <c r="U50" s="17">
        <f t="shared" ca="1" si="12"/>
        <v>0</v>
      </c>
      <c r="V50" s="18">
        <f t="shared" ref="V50:V52" ca="1" si="14">+SUM(D50:U50)</f>
        <v>157710188.19999996</v>
      </c>
    </row>
    <row r="51" spans="1:22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11"/>
        <v>0</v>
      </c>
      <c r="E51" s="17">
        <f t="shared" ca="1" si="11"/>
        <v>0</v>
      </c>
      <c r="F51" s="17">
        <f t="shared" ca="1" si="11"/>
        <v>0</v>
      </c>
      <c r="G51" s="17">
        <f t="shared" ca="1" si="11"/>
        <v>0</v>
      </c>
      <c r="H51" s="17">
        <f t="shared" ca="1" si="11"/>
        <v>0</v>
      </c>
      <c r="I51" s="17">
        <f t="shared" ca="1" si="11"/>
        <v>0</v>
      </c>
      <c r="J51" s="17">
        <f t="shared" ca="1" si="11"/>
        <v>0</v>
      </c>
      <c r="K51" s="17">
        <f t="shared" ca="1" si="11"/>
        <v>0</v>
      </c>
      <c r="L51" s="17">
        <f t="shared" ca="1" si="11"/>
        <v>0</v>
      </c>
      <c r="M51" s="17">
        <f t="shared" ca="1" si="11"/>
        <v>0</v>
      </c>
      <c r="N51" s="17">
        <f t="shared" ca="1" si="12"/>
        <v>0</v>
      </c>
      <c r="O51" s="17">
        <f t="shared" ca="1" si="12"/>
        <v>0</v>
      </c>
      <c r="P51" s="17">
        <f t="shared" ca="1" si="12"/>
        <v>0</v>
      </c>
      <c r="Q51" s="17">
        <f t="shared" ca="1" si="12"/>
        <v>0</v>
      </c>
      <c r="R51" s="17">
        <f t="shared" ca="1" si="12"/>
        <v>0</v>
      </c>
      <c r="S51" s="17">
        <f t="shared" ca="1" si="12"/>
        <v>0</v>
      </c>
      <c r="T51" s="17">
        <f t="shared" ca="1" si="12"/>
        <v>0</v>
      </c>
      <c r="U51" s="17">
        <f t="shared" ca="1" si="12"/>
        <v>0</v>
      </c>
      <c r="V51" s="18">
        <f t="shared" ca="1" si="14"/>
        <v>0</v>
      </c>
    </row>
    <row r="52" spans="1:22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11"/>
        <v>0</v>
      </c>
      <c r="E52" s="17">
        <f t="shared" ca="1" si="11"/>
        <v>0</v>
      </c>
      <c r="F52" s="17">
        <f t="shared" ca="1" si="11"/>
        <v>0</v>
      </c>
      <c r="G52" s="17">
        <f t="shared" ca="1" si="11"/>
        <v>0</v>
      </c>
      <c r="H52" s="17">
        <f t="shared" ca="1" si="11"/>
        <v>0</v>
      </c>
      <c r="I52" s="17">
        <f t="shared" ca="1" si="11"/>
        <v>0</v>
      </c>
      <c r="J52" s="17">
        <f t="shared" ca="1" si="11"/>
        <v>0</v>
      </c>
      <c r="K52" s="17">
        <f t="shared" ca="1" si="11"/>
        <v>0</v>
      </c>
      <c r="L52" s="17">
        <f t="shared" ca="1" si="11"/>
        <v>0</v>
      </c>
      <c r="M52" s="17">
        <f t="shared" ca="1" si="11"/>
        <v>0</v>
      </c>
      <c r="N52" s="17">
        <f t="shared" ca="1" si="12"/>
        <v>0</v>
      </c>
      <c r="O52" s="17">
        <f t="shared" ca="1" si="12"/>
        <v>0</v>
      </c>
      <c r="P52" s="17">
        <f t="shared" ca="1" si="12"/>
        <v>0</v>
      </c>
      <c r="Q52" s="17">
        <f t="shared" ca="1" si="12"/>
        <v>0</v>
      </c>
      <c r="R52" s="17">
        <f t="shared" ca="1" si="12"/>
        <v>0</v>
      </c>
      <c r="S52" s="17">
        <f t="shared" ca="1" si="12"/>
        <v>0</v>
      </c>
      <c r="T52" s="17">
        <f t="shared" ca="1" si="12"/>
        <v>0</v>
      </c>
      <c r="U52" s="17">
        <f t="shared" ca="1" si="12"/>
        <v>0</v>
      </c>
      <c r="V52" s="18">
        <f t="shared" ca="1" si="14"/>
        <v>0</v>
      </c>
    </row>
    <row r="53" spans="1:22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11"/>
        <v>0</v>
      </c>
      <c r="E53" s="17">
        <f t="shared" ca="1" si="11"/>
        <v>0</v>
      </c>
      <c r="F53" s="17">
        <f t="shared" ca="1" si="11"/>
        <v>0</v>
      </c>
      <c r="G53" s="17">
        <f t="shared" ca="1" si="11"/>
        <v>0</v>
      </c>
      <c r="H53" s="17">
        <f t="shared" ca="1" si="11"/>
        <v>0</v>
      </c>
      <c r="I53" s="17">
        <f t="shared" ca="1" si="11"/>
        <v>0</v>
      </c>
      <c r="J53" s="17">
        <f t="shared" ca="1" si="11"/>
        <v>0</v>
      </c>
      <c r="K53" s="17">
        <f t="shared" ca="1" si="11"/>
        <v>0</v>
      </c>
      <c r="L53" s="17">
        <f t="shared" ca="1" si="11"/>
        <v>0</v>
      </c>
      <c r="M53" s="17">
        <f t="shared" ca="1" si="11"/>
        <v>0</v>
      </c>
      <c r="N53" s="17">
        <f t="shared" ca="1" si="12"/>
        <v>0</v>
      </c>
      <c r="O53" s="17">
        <f t="shared" ca="1" si="12"/>
        <v>0</v>
      </c>
      <c r="P53" s="17">
        <f t="shared" ca="1" si="12"/>
        <v>0</v>
      </c>
      <c r="Q53" s="17">
        <f t="shared" ca="1" si="12"/>
        <v>0</v>
      </c>
      <c r="R53" s="17">
        <f t="shared" ca="1" si="12"/>
        <v>0</v>
      </c>
      <c r="S53" s="17">
        <f t="shared" ca="1" si="12"/>
        <v>0</v>
      </c>
      <c r="T53" s="17">
        <f t="shared" ca="1" si="12"/>
        <v>0</v>
      </c>
      <c r="U53" s="17">
        <f t="shared" ca="1" si="12"/>
        <v>0</v>
      </c>
      <c r="V53" s="18">
        <f t="shared" ca="1" si="10"/>
        <v>0</v>
      </c>
    </row>
    <row r="54" spans="1:22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11"/>
        <v>0</v>
      </c>
      <c r="E54" s="17">
        <f t="shared" ca="1" si="11"/>
        <v>0</v>
      </c>
      <c r="F54" s="17">
        <f t="shared" ca="1" si="11"/>
        <v>0</v>
      </c>
      <c r="G54" s="17">
        <f t="shared" ca="1" si="11"/>
        <v>0</v>
      </c>
      <c r="H54" s="17">
        <f t="shared" ca="1" si="11"/>
        <v>0</v>
      </c>
      <c r="I54" s="17">
        <f t="shared" ca="1" si="11"/>
        <v>0</v>
      </c>
      <c r="J54" s="17">
        <f t="shared" ca="1" si="11"/>
        <v>0</v>
      </c>
      <c r="K54" s="17">
        <f t="shared" ca="1" si="11"/>
        <v>0</v>
      </c>
      <c r="L54" s="17">
        <f t="shared" ca="1" si="11"/>
        <v>0</v>
      </c>
      <c r="M54" s="17">
        <f t="shared" ca="1" si="11"/>
        <v>0</v>
      </c>
      <c r="N54" s="17">
        <f t="shared" ca="1" si="12"/>
        <v>0</v>
      </c>
      <c r="O54" s="17">
        <f t="shared" ca="1" si="12"/>
        <v>0</v>
      </c>
      <c r="P54" s="17">
        <f t="shared" ca="1" si="12"/>
        <v>0</v>
      </c>
      <c r="Q54" s="17">
        <f t="shared" ca="1" si="12"/>
        <v>0</v>
      </c>
      <c r="R54" s="17">
        <f t="shared" ca="1" si="12"/>
        <v>0</v>
      </c>
      <c r="S54" s="17">
        <f t="shared" ca="1" si="12"/>
        <v>0</v>
      </c>
      <c r="T54" s="17">
        <f t="shared" ca="1" si="12"/>
        <v>0</v>
      </c>
      <c r="U54" s="17">
        <f t="shared" ca="1" si="12"/>
        <v>0</v>
      </c>
      <c r="V54" s="18">
        <f t="shared" ca="1" si="10"/>
        <v>0</v>
      </c>
    </row>
    <row r="55" spans="1:22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11"/>
        <v>0</v>
      </c>
      <c r="E55" s="17">
        <f t="shared" ca="1" si="11"/>
        <v>0</v>
      </c>
      <c r="F55" s="17">
        <f t="shared" ca="1" si="11"/>
        <v>0</v>
      </c>
      <c r="G55" s="17">
        <f t="shared" ca="1" si="11"/>
        <v>0</v>
      </c>
      <c r="H55" s="17">
        <f t="shared" ca="1" si="11"/>
        <v>0</v>
      </c>
      <c r="I55" s="17">
        <f t="shared" ca="1" si="11"/>
        <v>0</v>
      </c>
      <c r="J55" s="17">
        <f t="shared" ca="1" si="11"/>
        <v>0</v>
      </c>
      <c r="K55" s="17">
        <f t="shared" ca="1" si="11"/>
        <v>0</v>
      </c>
      <c r="L55" s="17">
        <f t="shared" ca="1" si="11"/>
        <v>0</v>
      </c>
      <c r="M55" s="17">
        <f t="shared" ca="1" si="11"/>
        <v>0</v>
      </c>
      <c r="N55" s="17">
        <f t="shared" ca="1" si="12"/>
        <v>0</v>
      </c>
      <c r="O55" s="17">
        <f t="shared" ca="1" si="12"/>
        <v>0</v>
      </c>
      <c r="P55" s="17">
        <f t="shared" ca="1" si="12"/>
        <v>0</v>
      </c>
      <c r="Q55" s="17">
        <f t="shared" ca="1" si="12"/>
        <v>0</v>
      </c>
      <c r="R55" s="17">
        <f t="shared" ca="1" si="12"/>
        <v>0</v>
      </c>
      <c r="S55" s="17">
        <f t="shared" ca="1" si="12"/>
        <v>0</v>
      </c>
      <c r="T55" s="17">
        <f t="shared" ca="1" si="12"/>
        <v>0</v>
      </c>
      <c r="U55" s="17">
        <f t="shared" ca="1" si="12"/>
        <v>0</v>
      </c>
      <c r="V55" s="18">
        <f t="shared" ca="1" si="10"/>
        <v>0</v>
      </c>
    </row>
    <row r="56" spans="1:22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11"/>
        <v>0</v>
      </c>
      <c r="E56" s="17">
        <f t="shared" ca="1" si="11"/>
        <v>0</v>
      </c>
      <c r="F56" s="17">
        <f t="shared" ca="1" si="11"/>
        <v>0</v>
      </c>
      <c r="G56" s="17">
        <f t="shared" ca="1" si="11"/>
        <v>0</v>
      </c>
      <c r="H56" s="17">
        <f t="shared" ca="1" si="11"/>
        <v>0</v>
      </c>
      <c r="I56" s="17">
        <f t="shared" ca="1" si="11"/>
        <v>0</v>
      </c>
      <c r="J56" s="17">
        <f t="shared" ca="1" si="11"/>
        <v>0</v>
      </c>
      <c r="K56" s="17">
        <f t="shared" ca="1" si="11"/>
        <v>0</v>
      </c>
      <c r="L56" s="17">
        <f t="shared" ca="1" si="11"/>
        <v>0</v>
      </c>
      <c r="M56" s="17">
        <f t="shared" ca="1" si="11"/>
        <v>0</v>
      </c>
      <c r="N56" s="17">
        <f t="shared" ca="1" si="12"/>
        <v>0</v>
      </c>
      <c r="O56" s="17">
        <f t="shared" ca="1" si="12"/>
        <v>0</v>
      </c>
      <c r="P56" s="17">
        <f t="shared" ca="1" si="12"/>
        <v>0</v>
      </c>
      <c r="Q56" s="17">
        <f t="shared" ca="1" si="12"/>
        <v>0</v>
      </c>
      <c r="R56" s="17">
        <f t="shared" ca="1" si="12"/>
        <v>0</v>
      </c>
      <c r="S56" s="17">
        <f t="shared" ca="1" si="12"/>
        <v>0</v>
      </c>
      <c r="T56" s="17">
        <f t="shared" ca="1" si="12"/>
        <v>0</v>
      </c>
      <c r="U56" s="17">
        <f t="shared" ca="1" si="12"/>
        <v>0</v>
      </c>
      <c r="V56" s="18">
        <f t="shared" ca="1" si="10"/>
        <v>0</v>
      </c>
    </row>
    <row r="57" spans="1:22" ht="12.75" customHeight="1" x14ac:dyDescent="0.3">
      <c r="A57" s="61" t="s">
        <v>249</v>
      </c>
      <c r="B57" s="16">
        <v>2007</v>
      </c>
      <c r="C57" s="62" t="s">
        <v>242</v>
      </c>
      <c r="D57" s="17">
        <f t="shared" ref="D57:M66" ca="1" si="15">IFERROR(IF($C$2="Tele-Satış",INDIRECT("'"&amp;$B$2&amp;"'!"&amp;ADDRESS(MATCH($B57,INDIRECT("'"&amp;$B$2&amp;"'!$B$1:$B$1095"),0),MATCH(D$5,INDIRECT("'"&amp;$B$2&amp;"'!5:5"),0))),IF($C$2="E-Ticaret",INDIRECT("'"&amp;$B$2&amp;"'!"&amp;ADDRESS(MATCH($B57,INDIRECT("'"&amp;$B$2&amp;"'!$B$1:$B$1095"),0),MATCH(D$5,INDIRECT("'"&amp;$B$2&amp;"'!5:5"),0)+1)),IF($C$2="Geleneksel",INDIRECT("'"&amp;$B$2&amp;"'!"&amp;ADDRESS(MATCH($B57,INDIRECT("'"&amp;$B$2&amp;"'!$B$1:$B$1095"),0),MATCH(D$5,INDIRECT("'"&amp;$B$2&amp;"'!5:5"),0)+2)),INDIRECT("'"&amp;$B$2&amp;"'!"&amp;ADDRESS(MATCH($B57,INDIRECT("'"&amp;$B$2&amp;"'!$B$1:$B$1095"),0),MATCH(D$5,INDIRECT("'"&amp;$B$2&amp;"'!5:5"),0)))+INDIRECT("'"&amp;$B$2&amp;"'!"&amp;ADDRESS(MATCH($B57,INDIRECT("'"&amp;$B$2&amp;"'!$B$1:$B$1095"),0),MATCH(D$5,INDIRECT("'"&amp;$B$2&amp;"'!5:5"),0)+1))+INDIRECT("'"&amp;$B$2&amp;"'!"&amp;ADDRESS(MATCH($B57,INDIRECT("'"&amp;$B$2&amp;"'!$B$1:$B$1095"),0),MATCH(D$5,INDIRECT("'"&amp;$B$2&amp;"'!5:5"),0)+2))))),0)</f>
        <v>0</v>
      </c>
      <c r="E57" s="17">
        <f t="shared" ca="1" si="15"/>
        <v>0</v>
      </c>
      <c r="F57" s="17">
        <f t="shared" ca="1" si="15"/>
        <v>0</v>
      </c>
      <c r="G57" s="17">
        <f t="shared" ca="1" si="15"/>
        <v>0</v>
      </c>
      <c r="H57" s="17">
        <f t="shared" ca="1" si="15"/>
        <v>0</v>
      </c>
      <c r="I57" s="17">
        <f t="shared" ca="1" si="15"/>
        <v>0</v>
      </c>
      <c r="J57" s="17">
        <f t="shared" ca="1" si="15"/>
        <v>0</v>
      </c>
      <c r="K57" s="17">
        <f t="shared" ca="1" si="15"/>
        <v>0</v>
      </c>
      <c r="L57" s="17">
        <f t="shared" ca="1" si="15"/>
        <v>0</v>
      </c>
      <c r="M57" s="17">
        <f t="shared" ca="1" si="15"/>
        <v>0</v>
      </c>
      <c r="N57" s="17">
        <f t="shared" ref="N57:U66" ca="1" si="16">IFERROR(IF($C$2="Tele-Satış",INDIRECT("'"&amp;$B$2&amp;"'!"&amp;ADDRESS(MATCH($B57,INDIRECT("'"&amp;$B$2&amp;"'!$B$1:$B$1095"),0),MATCH(N$5,INDIRECT("'"&amp;$B$2&amp;"'!5:5"),0))),IF($C$2="E-Ticaret",INDIRECT("'"&amp;$B$2&amp;"'!"&amp;ADDRESS(MATCH($B57,INDIRECT("'"&amp;$B$2&amp;"'!$B$1:$B$1095"),0),MATCH(N$5,INDIRECT("'"&amp;$B$2&amp;"'!5:5"),0)+1)),IF($C$2="Geleneksel",INDIRECT("'"&amp;$B$2&amp;"'!"&amp;ADDRESS(MATCH($B57,INDIRECT("'"&amp;$B$2&amp;"'!$B$1:$B$1095"),0),MATCH(N$5,INDIRECT("'"&amp;$B$2&amp;"'!5:5"),0)+2)),INDIRECT("'"&amp;$B$2&amp;"'!"&amp;ADDRESS(MATCH($B57,INDIRECT("'"&amp;$B$2&amp;"'!$B$1:$B$1095"),0),MATCH(N$5,INDIRECT("'"&amp;$B$2&amp;"'!5:5"),0)))+INDIRECT("'"&amp;$B$2&amp;"'!"&amp;ADDRESS(MATCH($B57,INDIRECT("'"&amp;$B$2&amp;"'!$B$1:$B$1095"),0),MATCH(N$5,INDIRECT("'"&amp;$B$2&amp;"'!5:5"),0)+1))+INDIRECT("'"&amp;$B$2&amp;"'!"&amp;ADDRESS(MATCH($B57,INDIRECT("'"&amp;$B$2&amp;"'!$B$1:$B$1095"),0),MATCH(N$5,INDIRECT("'"&amp;$B$2&amp;"'!5:5"),0)+2))))),0)</f>
        <v>0</v>
      </c>
      <c r="O57" s="17">
        <f t="shared" ca="1" si="16"/>
        <v>0</v>
      </c>
      <c r="P57" s="17">
        <f t="shared" ca="1" si="16"/>
        <v>0</v>
      </c>
      <c r="Q57" s="17">
        <f t="shared" ca="1" si="16"/>
        <v>0</v>
      </c>
      <c r="R57" s="17">
        <f t="shared" ca="1" si="16"/>
        <v>0</v>
      </c>
      <c r="S57" s="17">
        <f t="shared" ca="1" si="16"/>
        <v>0</v>
      </c>
      <c r="T57" s="17">
        <f t="shared" ca="1" si="16"/>
        <v>0</v>
      </c>
      <c r="U57" s="17">
        <f t="shared" ca="1" si="16"/>
        <v>0</v>
      </c>
      <c r="V57" s="18">
        <f t="shared" ca="1" si="10"/>
        <v>0</v>
      </c>
    </row>
    <row r="58" spans="1:22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15"/>
        <v>0</v>
      </c>
      <c r="E58" s="17">
        <f t="shared" ca="1" si="15"/>
        <v>0</v>
      </c>
      <c r="F58" s="17">
        <f t="shared" ca="1" si="15"/>
        <v>0</v>
      </c>
      <c r="G58" s="17">
        <f t="shared" ca="1" si="15"/>
        <v>0</v>
      </c>
      <c r="H58" s="17">
        <f t="shared" ca="1" si="15"/>
        <v>0</v>
      </c>
      <c r="I58" s="17">
        <f t="shared" ca="1" si="15"/>
        <v>0</v>
      </c>
      <c r="J58" s="17">
        <f t="shared" ca="1" si="15"/>
        <v>0</v>
      </c>
      <c r="K58" s="17">
        <f t="shared" ca="1" si="15"/>
        <v>0</v>
      </c>
      <c r="L58" s="17">
        <f t="shared" ca="1" si="15"/>
        <v>0</v>
      </c>
      <c r="M58" s="17">
        <f t="shared" ca="1" si="15"/>
        <v>0</v>
      </c>
      <c r="N58" s="17">
        <f t="shared" ca="1" si="16"/>
        <v>0</v>
      </c>
      <c r="O58" s="17">
        <f t="shared" ca="1" si="16"/>
        <v>0</v>
      </c>
      <c r="P58" s="17">
        <f t="shared" ca="1" si="16"/>
        <v>0</v>
      </c>
      <c r="Q58" s="17">
        <f t="shared" ca="1" si="16"/>
        <v>0</v>
      </c>
      <c r="R58" s="17">
        <f t="shared" ca="1" si="16"/>
        <v>0</v>
      </c>
      <c r="S58" s="17">
        <f t="shared" ca="1" si="16"/>
        <v>0</v>
      </c>
      <c r="T58" s="17">
        <f t="shared" ca="1" si="16"/>
        <v>0</v>
      </c>
      <c r="U58" s="17">
        <f t="shared" ca="1" si="16"/>
        <v>0</v>
      </c>
      <c r="V58" s="18">
        <f t="shared" ca="1" si="10"/>
        <v>0</v>
      </c>
    </row>
    <row r="59" spans="1:22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15"/>
        <v>0</v>
      </c>
      <c r="E59" s="17">
        <f t="shared" ca="1" si="15"/>
        <v>0</v>
      </c>
      <c r="F59" s="17">
        <f t="shared" ca="1" si="15"/>
        <v>0</v>
      </c>
      <c r="G59" s="17">
        <f t="shared" ca="1" si="15"/>
        <v>0</v>
      </c>
      <c r="H59" s="17">
        <f t="shared" ca="1" si="15"/>
        <v>0</v>
      </c>
      <c r="I59" s="17">
        <f t="shared" ca="1" si="15"/>
        <v>0</v>
      </c>
      <c r="J59" s="17">
        <f t="shared" ca="1" si="15"/>
        <v>0</v>
      </c>
      <c r="K59" s="17">
        <f t="shared" ca="1" si="15"/>
        <v>0</v>
      </c>
      <c r="L59" s="17">
        <f t="shared" ca="1" si="15"/>
        <v>0</v>
      </c>
      <c r="M59" s="17">
        <f t="shared" ca="1" si="15"/>
        <v>0</v>
      </c>
      <c r="N59" s="17">
        <f t="shared" ca="1" si="16"/>
        <v>0</v>
      </c>
      <c r="O59" s="17">
        <f t="shared" ca="1" si="16"/>
        <v>0</v>
      </c>
      <c r="P59" s="17">
        <f t="shared" ca="1" si="16"/>
        <v>0</v>
      </c>
      <c r="Q59" s="17">
        <f t="shared" ca="1" si="16"/>
        <v>0</v>
      </c>
      <c r="R59" s="17">
        <f t="shared" ca="1" si="16"/>
        <v>0</v>
      </c>
      <c r="S59" s="17">
        <f t="shared" ca="1" si="16"/>
        <v>0</v>
      </c>
      <c r="T59" s="17">
        <f t="shared" ca="1" si="16"/>
        <v>0</v>
      </c>
      <c r="U59" s="17">
        <f t="shared" ca="1" si="16"/>
        <v>0</v>
      </c>
      <c r="V59" s="18">
        <f t="shared" ca="1" si="10"/>
        <v>0</v>
      </c>
    </row>
    <row r="60" spans="1:22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15"/>
        <v>0</v>
      </c>
      <c r="E60" s="17">
        <f t="shared" ca="1" si="15"/>
        <v>0</v>
      </c>
      <c r="F60" s="17">
        <f t="shared" ca="1" si="15"/>
        <v>0</v>
      </c>
      <c r="G60" s="17">
        <f t="shared" ca="1" si="15"/>
        <v>0</v>
      </c>
      <c r="H60" s="17">
        <f t="shared" ca="1" si="15"/>
        <v>0</v>
      </c>
      <c r="I60" s="17">
        <f t="shared" ca="1" si="15"/>
        <v>0</v>
      </c>
      <c r="J60" s="17">
        <f t="shared" ca="1" si="15"/>
        <v>0</v>
      </c>
      <c r="K60" s="17">
        <f t="shared" ca="1" si="15"/>
        <v>0</v>
      </c>
      <c r="L60" s="17">
        <f t="shared" ca="1" si="15"/>
        <v>0</v>
      </c>
      <c r="M60" s="17">
        <f t="shared" ca="1" si="15"/>
        <v>0</v>
      </c>
      <c r="N60" s="17">
        <f t="shared" ca="1" si="16"/>
        <v>0</v>
      </c>
      <c r="O60" s="17">
        <f t="shared" ca="1" si="16"/>
        <v>0</v>
      </c>
      <c r="P60" s="17">
        <f t="shared" ca="1" si="16"/>
        <v>0</v>
      </c>
      <c r="Q60" s="17">
        <f t="shared" ca="1" si="16"/>
        <v>0</v>
      </c>
      <c r="R60" s="17">
        <f t="shared" ca="1" si="16"/>
        <v>0</v>
      </c>
      <c r="S60" s="17">
        <f t="shared" ca="1" si="16"/>
        <v>0</v>
      </c>
      <c r="T60" s="17">
        <f t="shared" ca="1" si="16"/>
        <v>0</v>
      </c>
      <c r="U60" s="17">
        <f t="shared" ca="1" si="16"/>
        <v>0</v>
      </c>
      <c r="V60" s="18">
        <f t="shared" ca="1" si="10"/>
        <v>0</v>
      </c>
    </row>
    <row r="61" spans="1:22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15"/>
        <v>0</v>
      </c>
      <c r="E61" s="17">
        <f t="shared" ca="1" si="15"/>
        <v>0</v>
      </c>
      <c r="F61" s="17">
        <f t="shared" ca="1" si="15"/>
        <v>0</v>
      </c>
      <c r="G61" s="17">
        <f t="shared" ca="1" si="15"/>
        <v>0</v>
      </c>
      <c r="H61" s="17">
        <f t="shared" ca="1" si="15"/>
        <v>0</v>
      </c>
      <c r="I61" s="17">
        <f t="shared" ca="1" si="15"/>
        <v>0</v>
      </c>
      <c r="J61" s="17">
        <f t="shared" ca="1" si="15"/>
        <v>0</v>
      </c>
      <c r="K61" s="17">
        <f t="shared" ca="1" si="15"/>
        <v>0</v>
      </c>
      <c r="L61" s="17">
        <f t="shared" ca="1" si="15"/>
        <v>0</v>
      </c>
      <c r="M61" s="17">
        <f t="shared" ca="1" si="15"/>
        <v>0</v>
      </c>
      <c r="N61" s="17">
        <f t="shared" ca="1" si="16"/>
        <v>0</v>
      </c>
      <c r="O61" s="17">
        <f t="shared" ca="1" si="16"/>
        <v>0</v>
      </c>
      <c r="P61" s="17">
        <f t="shared" ca="1" si="16"/>
        <v>0</v>
      </c>
      <c r="Q61" s="17">
        <f t="shared" ca="1" si="16"/>
        <v>0</v>
      </c>
      <c r="R61" s="17">
        <f t="shared" ca="1" si="16"/>
        <v>0</v>
      </c>
      <c r="S61" s="17">
        <f t="shared" ca="1" si="16"/>
        <v>0</v>
      </c>
      <c r="T61" s="17">
        <f t="shared" ca="1" si="16"/>
        <v>0</v>
      </c>
      <c r="U61" s="17">
        <f t="shared" ca="1" si="16"/>
        <v>0</v>
      </c>
      <c r="V61" s="18">
        <f t="shared" ca="1" si="10"/>
        <v>0</v>
      </c>
    </row>
    <row r="62" spans="1:22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15"/>
        <v>0</v>
      </c>
      <c r="E62" s="17">
        <f t="shared" ca="1" si="15"/>
        <v>0</v>
      </c>
      <c r="F62" s="17">
        <f t="shared" ca="1" si="15"/>
        <v>0</v>
      </c>
      <c r="G62" s="17">
        <f t="shared" ca="1" si="15"/>
        <v>0</v>
      </c>
      <c r="H62" s="17">
        <f t="shared" ca="1" si="15"/>
        <v>0</v>
      </c>
      <c r="I62" s="17">
        <f t="shared" ca="1" si="15"/>
        <v>0</v>
      </c>
      <c r="J62" s="17">
        <f t="shared" ca="1" si="15"/>
        <v>0</v>
      </c>
      <c r="K62" s="17">
        <f t="shared" ca="1" si="15"/>
        <v>0</v>
      </c>
      <c r="L62" s="17">
        <f t="shared" ca="1" si="15"/>
        <v>0</v>
      </c>
      <c r="M62" s="17">
        <f t="shared" ca="1" si="15"/>
        <v>0</v>
      </c>
      <c r="N62" s="17">
        <f t="shared" ca="1" si="16"/>
        <v>0</v>
      </c>
      <c r="O62" s="17">
        <f t="shared" ca="1" si="16"/>
        <v>0</v>
      </c>
      <c r="P62" s="17">
        <f t="shared" ca="1" si="16"/>
        <v>0</v>
      </c>
      <c r="Q62" s="17">
        <f t="shared" ca="1" si="16"/>
        <v>0</v>
      </c>
      <c r="R62" s="17">
        <f t="shared" ca="1" si="16"/>
        <v>0</v>
      </c>
      <c r="S62" s="17">
        <f t="shared" ca="1" si="16"/>
        <v>0</v>
      </c>
      <c r="T62" s="17">
        <f t="shared" ca="1" si="16"/>
        <v>0</v>
      </c>
      <c r="U62" s="17">
        <f t="shared" ca="1" si="16"/>
        <v>0</v>
      </c>
      <c r="V62" s="18">
        <f t="shared" ca="1" si="10"/>
        <v>0</v>
      </c>
    </row>
    <row r="63" spans="1:22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15"/>
        <v>0</v>
      </c>
      <c r="E63" s="17">
        <f t="shared" ca="1" si="15"/>
        <v>0</v>
      </c>
      <c r="F63" s="17">
        <f t="shared" ca="1" si="15"/>
        <v>0</v>
      </c>
      <c r="G63" s="17">
        <f t="shared" ca="1" si="15"/>
        <v>0</v>
      </c>
      <c r="H63" s="17">
        <f t="shared" ca="1" si="15"/>
        <v>0</v>
      </c>
      <c r="I63" s="17">
        <f t="shared" ca="1" si="15"/>
        <v>0</v>
      </c>
      <c r="J63" s="17">
        <f t="shared" ca="1" si="15"/>
        <v>0</v>
      </c>
      <c r="K63" s="17">
        <f t="shared" ca="1" si="15"/>
        <v>0</v>
      </c>
      <c r="L63" s="17">
        <f t="shared" ca="1" si="15"/>
        <v>0</v>
      </c>
      <c r="M63" s="17">
        <f t="shared" ca="1" si="15"/>
        <v>0</v>
      </c>
      <c r="N63" s="17">
        <f t="shared" ca="1" si="16"/>
        <v>0</v>
      </c>
      <c r="O63" s="17">
        <f t="shared" ca="1" si="16"/>
        <v>0</v>
      </c>
      <c r="P63" s="17">
        <f t="shared" ca="1" si="16"/>
        <v>0</v>
      </c>
      <c r="Q63" s="17">
        <f t="shared" ca="1" si="16"/>
        <v>0</v>
      </c>
      <c r="R63" s="17">
        <f t="shared" ca="1" si="16"/>
        <v>0</v>
      </c>
      <c r="S63" s="17">
        <f t="shared" ca="1" si="16"/>
        <v>0</v>
      </c>
      <c r="T63" s="17">
        <f t="shared" ca="1" si="16"/>
        <v>0</v>
      </c>
      <c r="U63" s="17">
        <f t="shared" ca="1" si="16"/>
        <v>0</v>
      </c>
      <c r="V63" s="18">
        <f t="shared" ca="1" si="10"/>
        <v>0</v>
      </c>
    </row>
    <row r="64" spans="1:22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15"/>
        <v>0</v>
      </c>
      <c r="E64" s="17">
        <f t="shared" ca="1" si="15"/>
        <v>0</v>
      </c>
      <c r="F64" s="17">
        <f t="shared" ca="1" si="15"/>
        <v>0</v>
      </c>
      <c r="G64" s="17">
        <f t="shared" ca="1" si="15"/>
        <v>0</v>
      </c>
      <c r="H64" s="17">
        <f t="shared" ca="1" si="15"/>
        <v>0</v>
      </c>
      <c r="I64" s="17">
        <f t="shared" ca="1" si="15"/>
        <v>0</v>
      </c>
      <c r="J64" s="17">
        <f t="shared" ca="1" si="15"/>
        <v>0</v>
      </c>
      <c r="K64" s="17">
        <f t="shared" ca="1" si="15"/>
        <v>0</v>
      </c>
      <c r="L64" s="17">
        <f t="shared" ca="1" si="15"/>
        <v>0</v>
      </c>
      <c r="M64" s="17">
        <f t="shared" ca="1" si="15"/>
        <v>0</v>
      </c>
      <c r="N64" s="17">
        <f t="shared" ca="1" si="16"/>
        <v>0</v>
      </c>
      <c r="O64" s="17">
        <f t="shared" ca="1" si="16"/>
        <v>0</v>
      </c>
      <c r="P64" s="17">
        <f t="shared" ca="1" si="16"/>
        <v>0</v>
      </c>
      <c r="Q64" s="17">
        <f t="shared" ca="1" si="16"/>
        <v>0</v>
      </c>
      <c r="R64" s="17">
        <f t="shared" ca="1" si="16"/>
        <v>0</v>
      </c>
      <c r="S64" s="17">
        <f t="shared" ca="1" si="16"/>
        <v>0</v>
      </c>
      <c r="T64" s="17">
        <f t="shared" ca="1" si="16"/>
        <v>0</v>
      </c>
      <c r="U64" s="17">
        <f t="shared" ca="1" si="16"/>
        <v>0</v>
      </c>
      <c r="V64" s="18">
        <f t="shared" ca="1" si="10"/>
        <v>0</v>
      </c>
    </row>
    <row r="65" spans="1:22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15"/>
        <v>0</v>
      </c>
      <c r="E65" s="17">
        <f t="shared" ca="1" si="15"/>
        <v>0</v>
      </c>
      <c r="F65" s="17">
        <f t="shared" ca="1" si="15"/>
        <v>0</v>
      </c>
      <c r="G65" s="17">
        <f t="shared" ca="1" si="15"/>
        <v>0</v>
      </c>
      <c r="H65" s="17">
        <f t="shared" ca="1" si="15"/>
        <v>0</v>
      </c>
      <c r="I65" s="17">
        <f t="shared" ca="1" si="15"/>
        <v>0</v>
      </c>
      <c r="J65" s="17">
        <f t="shared" ca="1" si="15"/>
        <v>0</v>
      </c>
      <c r="K65" s="17">
        <f t="shared" ca="1" si="15"/>
        <v>0</v>
      </c>
      <c r="L65" s="17">
        <f t="shared" ca="1" si="15"/>
        <v>0</v>
      </c>
      <c r="M65" s="17">
        <f t="shared" ca="1" si="15"/>
        <v>0</v>
      </c>
      <c r="N65" s="17">
        <f t="shared" ca="1" si="16"/>
        <v>0</v>
      </c>
      <c r="O65" s="17">
        <f t="shared" ca="1" si="16"/>
        <v>0</v>
      </c>
      <c r="P65" s="17">
        <f t="shared" ca="1" si="16"/>
        <v>0</v>
      </c>
      <c r="Q65" s="17">
        <f t="shared" ca="1" si="16"/>
        <v>0</v>
      </c>
      <c r="R65" s="17">
        <f t="shared" ca="1" si="16"/>
        <v>0</v>
      </c>
      <c r="S65" s="17">
        <f t="shared" ca="1" si="16"/>
        <v>0</v>
      </c>
      <c r="T65" s="17">
        <f t="shared" ca="1" si="16"/>
        <v>0</v>
      </c>
      <c r="U65" s="17">
        <f t="shared" ca="1" si="16"/>
        <v>0</v>
      </c>
      <c r="V65" s="18">
        <f t="shared" ca="1" si="10"/>
        <v>0</v>
      </c>
    </row>
    <row r="66" spans="1:22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15"/>
        <v>0</v>
      </c>
      <c r="E66" s="17">
        <f t="shared" ca="1" si="15"/>
        <v>0</v>
      </c>
      <c r="F66" s="17">
        <f t="shared" ca="1" si="15"/>
        <v>0</v>
      </c>
      <c r="G66" s="17">
        <f t="shared" ca="1" si="15"/>
        <v>0</v>
      </c>
      <c r="H66" s="17">
        <f t="shared" ca="1" si="15"/>
        <v>0</v>
      </c>
      <c r="I66" s="17">
        <f t="shared" ca="1" si="15"/>
        <v>0</v>
      </c>
      <c r="J66" s="17">
        <f t="shared" ca="1" si="15"/>
        <v>0</v>
      </c>
      <c r="K66" s="17">
        <f t="shared" ca="1" si="15"/>
        <v>0</v>
      </c>
      <c r="L66" s="17">
        <f t="shared" ca="1" si="15"/>
        <v>0</v>
      </c>
      <c r="M66" s="17">
        <f t="shared" ca="1" si="15"/>
        <v>0</v>
      </c>
      <c r="N66" s="17">
        <f t="shared" ca="1" si="16"/>
        <v>0</v>
      </c>
      <c r="O66" s="17">
        <f t="shared" ca="1" si="16"/>
        <v>0</v>
      </c>
      <c r="P66" s="17">
        <f t="shared" ca="1" si="16"/>
        <v>0</v>
      </c>
      <c r="Q66" s="17">
        <f t="shared" ca="1" si="16"/>
        <v>0</v>
      </c>
      <c r="R66" s="17">
        <f t="shared" ca="1" si="16"/>
        <v>0</v>
      </c>
      <c r="S66" s="17">
        <f t="shared" ca="1" si="16"/>
        <v>0</v>
      </c>
      <c r="T66" s="17">
        <f t="shared" ca="1" si="16"/>
        <v>0</v>
      </c>
      <c r="U66" s="17">
        <f t="shared" ca="1" si="16"/>
        <v>0</v>
      </c>
      <c r="V66" s="18">
        <f t="shared" ca="1" si="10"/>
        <v>0</v>
      </c>
    </row>
    <row r="67" spans="1:22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M72" ca="1" si="17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17"/>
        <v>0</v>
      </c>
      <c r="F67" s="17">
        <f t="shared" ca="1" si="17"/>
        <v>0</v>
      </c>
      <c r="G67" s="17">
        <f t="shared" ca="1" si="17"/>
        <v>0</v>
      </c>
      <c r="H67" s="17">
        <f t="shared" ca="1" si="17"/>
        <v>0</v>
      </c>
      <c r="I67" s="17">
        <f t="shared" ca="1" si="17"/>
        <v>0</v>
      </c>
      <c r="J67" s="17">
        <f t="shared" ca="1" si="17"/>
        <v>0</v>
      </c>
      <c r="K67" s="17">
        <f t="shared" ca="1" si="17"/>
        <v>0</v>
      </c>
      <c r="L67" s="17">
        <f t="shared" ca="1" si="17"/>
        <v>0</v>
      </c>
      <c r="M67" s="17">
        <f t="shared" ca="1" si="17"/>
        <v>0</v>
      </c>
      <c r="N67" s="17">
        <f t="shared" ref="N67:U72" ca="1" si="18">IFERROR(IF($C$2="Tele-Satış",INDIRECT("'"&amp;$B$2&amp;"'!"&amp;ADDRESS(MATCH($B67,INDIRECT("'"&amp;$B$2&amp;"'!$B$1:$B$1095"),0),MATCH(N$5,INDIRECT("'"&amp;$B$2&amp;"'!5:5"),0))),IF($C$2="E-Ticaret",INDIRECT("'"&amp;$B$2&amp;"'!"&amp;ADDRESS(MATCH($B67,INDIRECT("'"&amp;$B$2&amp;"'!$B$1:$B$1095"),0),MATCH(N$5,INDIRECT("'"&amp;$B$2&amp;"'!5:5"),0)+1)),IF($C$2="Geleneksel",INDIRECT("'"&amp;$B$2&amp;"'!"&amp;ADDRESS(MATCH($B67,INDIRECT("'"&amp;$B$2&amp;"'!$B$1:$B$1095"),0),MATCH(N$5,INDIRECT("'"&amp;$B$2&amp;"'!5:5"),0)+2)),INDIRECT("'"&amp;$B$2&amp;"'!"&amp;ADDRESS(MATCH($B67,INDIRECT("'"&amp;$B$2&amp;"'!$B$1:$B$1095"),0),MATCH(N$5,INDIRECT("'"&amp;$B$2&amp;"'!5:5"),0)))+INDIRECT("'"&amp;$B$2&amp;"'!"&amp;ADDRESS(MATCH($B67,INDIRECT("'"&amp;$B$2&amp;"'!$B$1:$B$1095"),0),MATCH(N$5,INDIRECT("'"&amp;$B$2&amp;"'!5:5"),0)+1))+INDIRECT("'"&amp;$B$2&amp;"'!"&amp;ADDRESS(MATCH($B67,INDIRECT("'"&amp;$B$2&amp;"'!$B$1:$B$1095"),0),MATCH(N$5,INDIRECT("'"&amp;$B$2&amp;"'!5:5"),0)+2))))),0)</f>
        <v>0</v>
      </c>
      <c r="O67" s="17">
        <f t="shared" ca="1" si="18"/>
        <v>0</v>
      </c>
      <c r="P67" s="17">
        <f t="shared" ca="1" si="18"/>
        <v>0</v>
      </c>
      <c r="Q67" s="17">
        <f t="shared" ca="1" si="18"/>
        <v>0</v>
      </c>
      <c r="R67" s="17">
        <f t="shared" ca="1" si="18"/>
        <v>0</v>
      </c>
      <c r="S67" s="17">
        <f t="shared" ca="1" si="18"/>
        <v>0</v>
      </c>
      <c r="T67" s="17">
        <f t="shared" ca="1" si="18"/>
        <v>0</v>
      </c>
      <c r="U67" s="17">
        <f t="shared" ca="1" si="18"/>
        <v>0</v>
      </c>
      <c r="V67" s="18">
        <f t="shared" ca="1" si="10"/>
        <v>0</v>
      </c>
    </row>
    <row r="68" spans="1:22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7"/>
        <v>0</v>
      </c>
      <c r="E68" s="17">
        <f t="shared" ca="1" si="17"/>
        <v>0</v>
      </c>
      <c r="F68" s="17">
        <f t="shared" ca="1" si="17"/>
        <v>0</v>
      </c>
      <c r="G68" s="17">
        <f t="shared" ca="1" si="17"/>
        <v>0</v>
      </c>
      <c r="H68" s="17">
        <f t="shared" ca="1" si="17"/>
        <v>0</v>
      </c>
      <c r="I68" s="17">
        <f t="shared" ca="1" si="17"/>
        <v>0</v>
      </c>
      <c r="J68" s="17">
        <f t="shared" ca="1" si="17"/>
        <v>0</v>
      </c>
      <c r="K68" s="17">
        <f t="shared" ca="1" si="17"/>
        <v>0</v>
      </c>
      <c r="L68" s="17">
        <f t="shared" ca="1" si="17"/>
        <v>0</v>
      </c>
      <c r="M68" s="17">
        <f t="shared" ca="1" si="17"/>
        <v>0</v>
      </c>
      <c r="N68" s="17">
        <f t="shared" ca="1" si="18"/>
        <v>0</v>
      </c>
      <c r="O68" s="17">
        <f t="shared" ca="1" si="18"/>
        <v>0</v>
      </c>
      <c r="P68" s="17">
        <f t="shared" ca="1" si="18"/>
        <v>0</v>
      </c>
      <c r="Q68" s="17">
        <f t="shared" ca="1" si="18"/>
        <v>0</v>
      </c>
      <c r="R68" s="17">
        <f t="shared" ca="1" si="18"/>
        <v>0</v>
      </c>
      <c r="S68" s="17">
        <f t="shared" ca="1" si="18"/>
        <v>0</v>
      </c>
      <c r="T68" s="17">
        <f t="shared" ca="1" si="18"/>
        <v>0</v>
      </c>
      <c r="U68" s="17">
        <f t="shared" ca="1" si="18"/>
        <v>0</v>
      </c>
      <c r="V68" s="18">
        <f t="shared" ca="1" si="10"/>
        <v>0</v>
      </c>
    </row>
    <row r="69" spans="1:22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7"/>
        <v>0</v>
      </c>
      <c r="E69" s="17">
        <f t="shared" ca="1" si="17"/>
        <v>0</v>
      </c>
      <c r="F69" s="17">
        <f t="shared" ca="1" si="17"/>
        <v>0</v>
      </c>
      <c r="G69" s="17">
        <f t="shared" ca="1" si="17"/>
        <v>0</v>
      </c>
      <c r="H69" s="17">
        <f t="shared" ca="1" si="17"/>
        <v>0</v>
      </c>
      <c r="I69" s="17">
        <f t="shared" ca="1" si="17"/>
        <v>0</v>
      </c>
      <c r="J69" s="17">
        <f t="shared" ca="1" si="17"/>
        <v>0</v>
      </c>
      <c r="K69" s="17">
        <f t="shared" ca="1" si="17"/>
        <v>0</v>
      </c>
      <c r="L69" s="17">
        <f t="shared" ca="1" si="17"/>
        <v>0</v>
      </c>
      <c r="M69" s="17">
        <f t="shared" ca="1" si="17"/>
        <v>0</v>
      </c>
      <c r="N69" s="17">
        <f t="shared" ca="1" si="18"/>
        <v>0</v>
      </c>
      <c r="O69" s="17">
        <f t="shared" ca="1" si="18"/>
        <v>0</v>
      </c>
      <c r="P69" s="17">
        <f t="shared" ca="1" si="18"/>
        <v>0</v>
      </c>
      <c r="Q69" s="17">
        <f t="shared" ca="1" si="18"/>
        <v>0</v>
      </c>
      <c r="R69" s="17">
        <f t="shared" ca="1" si="18"/>
        <v>0</v>
      </c>
      <c r="S69" s="17">
        <f t="shared" ca="1" si="18"/>
        <v>0</v>
      </c>
      <c r="T69" s="17">
        <f t="shared" ca="1" si="18"/>
        <v>0</v>
      </c>
      <c r="U69" s="17">
        <f t="shared" ca="1" si="18"/>
        <v>0</v>
      </c>
      <c r="V69" s="18">
        <f t="shared" ca="1" si="10"/>
        <v>0</v>
      </c>
    </row>
    <row r="70" spans="1:22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7"/>
        <v>0</v>
      </c>
      <c r="E70" s="17">
        <f t="shared" ca="1" si="17"/>
        <v>0</v>
      </c>
      <c r="F70" s="17">
        <f t="shared" ca="1" si="17"/>
        <v>0</v>
      </c>
      <c r="G70" s="17">
        <f t="shared" ca="1" si="17"/>
        <v>0</v>
      </c>
      <c r="H70" s="17">
        <f t="shared" ca="1" si="17"/>
        <v>0</v>
      </c>
      <c r="I70" s="17">
        <f t="shared" ca="1" si="17"/>
        <v>0</v>
      </c>
      <c r="J70" s="17">
        <f t="shared" ca="1" si="17"/>
        <v>0</v>
      </c>
      <c r="K70" s="17">
        <f t="shared" ca="1" si="17"/>
        <v>0</v>
      </c>
      <c r="L70" s="17">
        <f t="shared" ca="1" si="17"/>
        <v>0</v>
      </c>
      <c r="M70" s="17">
        <f t="shared" ca="1" si="17"/>
        <v>0</v>
      </c>
      <c r="N70" s="17">
        <f t="shared" ca="1" si="18"/>
        <v>0</v>
      </c>
      <c r="O70" s="17">
        <f t="shared" ca="1" si="18"/>
        <v>0</v>
      </c>
      <c r="P70" s="17">
        <f t="shared" ca="1" si="18"/>
        <v>0</v>
      </c>
      <c r="Q70" s="17">
        <f t="shared" ca="1" si="18"/>
        <v>0</v>
      </c>
      <c r="R70" s="17">
        <f t="shared" ca="1" si="18"/>
        <v>0</v>
      </c>
      <c r="S70" s="17">
        <f t="shared" ca="1" si="18"/>
        <v>0</v>
      </c>
      <c r="T70" s="17">
        <f t="shared" ca="1" si="18"/>
        <v>0</v>
      </c>
      <c r="U70" s="17">
        <f t="shared" ca="1" si="18"/>
        <v>0</v>
      </c>
      <c r="V70" s="18">
        <f t="shared" ca="1" si="10"/>
        <v>0</v>
      </c>
    </row>
    <row r="71" spans="1:22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7"/>
        <v>0</v>
      </c>
      <c r="E71" s="17">
        <f t="shared" ca="1" si="17"/>
        <v>0</v>
      </c>
      <c r="F71" s="17">
        <f t="shared" ca="1" si="17"/>
        <v>0</v>
      </c>
      <c r="G71" s="17">
        <f t="shared" ca="1" si="17"/>
        <v>0</v>
      </c>
      <c r="H71" s="17">
        <f t="shared" ca="1" si="17"/>
        <v>0</v>
      </c>
      <c r="I71" s="17">
        <f t="shared" ca="1" si="17"/>
        <v>0</v>
      </c>
      <c r="J71" s="17">
        <f t="shared" ca="1" si="17"/>
        <v>0</v>
      </c>
      <c r="K71" s="17">
        <f t="shared" ca="1" si="17"/>
        <v>0</v>
      </c>
      <c r="L71" s="17">
        <f t="shared" ca="1" si="17"/>
        <v>0</v>
      </c>
      <c r="M71" s="17">
        <f t="shared" ca="1" si="17"/>
        <v>0</v>
      </c>
      <c r="N71" s="17">
        <f t="shared" ca="1" si="18"/>
        <v>0</v>
      </c>
      <c r="O71" s="17">
        <f t="shared" ca="1" si="18"/>
        <v>0</v>
      </c>
      <c r="P71" s="17">
        <f t="shared" ca="1" si="18"/>
        <v>0</v>
      </c>
      <c r="Q71" s="17">
        <f t="shared" ca="1" si="18"/>
        <v>0</v>
      </c>
      <c r="R71" s="17">
        <f t="shared" ca="1" si="18"/>
        <v>0</v>
      </c>
      <c r="S71" s="17">
        <f t="shared" ca="1" si="18"/>
        <v>0</v>
      </c>
      <c r="T71" s="17">
        <f t="shared" ca="1" si="18"/>
        <v>0</v>
      </c>
      <c r="U71" s="17">
        <f t="shared" ca="1" si="18"/>
        <v>0</v>
      </c>
      <c r="V71" s="18">
        <f t="shared" ca="1" si="10"/>
        <v>0</v>
      </c>
    </row>
    <row r="72" spans="1:22" ht="13.8" x14ac:dyDescent="0.3">
      <c r="A72" s="61" t="s">
        <v>279</v>
      </c>
      <c r="B72" s="16">
        <v>3018</v>
      </c>
      <c r="C72" s="62" t="s">
        <v>247</v>
      </c>
      <c r="D72" s="17">
        <f t="shared" ca="1" si="17"/>
        <v>0</v>
      </c>
      <c r="E72" s="17">
        <f t="shared" ca="1" si="17"/>
        <v>0</v>
      </c>
      <c r="F72" s="17">
        <f t="shared" ca="1" si="17"/>
        <v>0</v>
      </c>
      <c r="G72" s="17">
        <f t="shared" ca="1" si="17"/>
        <v>0</v>
      </c>
      <c r="H72" s="17">
        <f t="shared" ca="1" si="17"/>
        <v>0</v>
      </c>
      <c r="I72" s="17">
        <f t="shared" ca="1" si="17"/>
        <v>0</v>
      </c>
      <c r="J72" s="17">
        <f t="shared" ca="1" si="17"/>
        <v>0</v>
      </c>
      <c r="K72" s="17">
        <f t="shared" ca="1" si="17"/>
        <v>0</v>
      </c>
      <c r="L72" s="17">
        <f t="shared" ca="1" si="17"/>
        <v>0</v>
      </c>
      <c r="M72" s="17">
        <f t="shared" ca="1" si="17"/>
        <v>0</v>
      </c>
      <c r="N72" s="17">
        <f t="shared" ca="1" si="18"/>
        <v>0</v>
      </c>
      <c r="O72" s="17">
        <f t="shared" ca="1" si="18"/>
        <v>0</v>
      </c>
      <c r="P72" s="17">
        <f t="shared" ca="1" si="18"/>
        <v>0</v>
      </c>
      <c r="Q72" s="17">
        <f t="shared" ca="1" si="18"/>
        <v>0</v>
      </c>
      <c r="R72" s="17">
        <f t="shared" ca="1" si="18"/>
        <v>0</v>
      </c>
      <c r="S72" s="17">
        <f t="shared" ca="1" si="18"/>
        <v>0</v>
      </c>
      <c r="T72" s="17">
        <f t="shared" ca="1" si="18"/>
        <v>0</v>
      </c>
      <c r="U72" s="17">
        <f t="shared" ca="1" si="18"/>
        <v>0</v>
      </c>
      <c r="V72" s="18">
        <f t="shared" ca="1" si="10"/>
        <v>0</v>
      </c>
    </row>
    <row r="73" spans="1:22" ht="13.8" x14ac:dyDescent="0.3">
      <c r="A73" s="63" t="s">
        <v>281</v>
      </c>
      <c r="B73" s="52">
        <v>9000</v>
      </c>
      <c r="C73" s="62" t="s">
        <v>282</v>
      </c>
      <c r="D73" s="53">
        <f t="shared" ref="D73:V73" ca="1" si="19">SUMIF($C$7:$C$72,"HD",D$7:D$72)</f>
        <v>12118926.707843941</v>
      </c>
      <c r="E73" s="53">
        <f t="shared" ca="1" si="19"/>
        <v>35689561.114041828</v>
      </c>
      <c r="F73" s="53">
        <f t="shared" ca="1" si="19"/>
        <v>2156178436.3367491</v>
      </c>
      <c r="G73" s="53">
        <f t="shared" ca="1" si="19"/>
        <v>117935530.70487882</v>
      </c>
      <c r="H73" s="53">
        <f t="shared" ca="1" si="19"/>
        <v>3994342156.7737288</v>
      </c>
      <c r="I73" s="53">
        <f t="shared" ca="1" si="19"/>
        <v>5617599940.9773512</v>
      </c>
      <c r="J73" s="53">
        <f t="shared" ca="1" si="19"/>
        <v>0</v>
      </c>
      <c r="K73" s="53">
        <f t="shared" ca="1" si="19"/>
        <v>23911235.975649979</v>
      </c>
      <c r="L73" s="53">
        <f t="shared" ca="1" si="19"/>
        <v>0</v>
      </c>
      <c r="M73" s="53">
        <f t="shared" ca="1" si="19"/>
        <v>197948773.82999998</v>
      </c>
      <c r="N73" s="53">
        <f t="shared" ca="1" si="19"/>
        <v>231719728.55095002</v>
      </c>
      <c r="O73" s="53">
        <f t="shared" ca="1" si="19"/>
        <v>7578936521.401103</v>
      </c>
      <c r="P73" s="53">
        <f t="shared" ca="1" si="19"/>
        <v>36809567.54610002</v>
      </c>
      <c r="Q73" s="53">
        <f t="shared" ca="1" si="19"/>
        <v>2066859655.1862998</v>
      </c>
      <c r="R73" s="53">
        <f t="shared" ca="1" si="19"/>
        <v>4613803.5599999987</v>
      </c>
      <c r="S73" s="53">
        <f t="shared" ca="1" si="19"/>
        <v>2024597.99</v>
      </c>
      <c r="T73" s="53">
        <f t="shared" ca="1" si="19"/>
        <v>132767930.18889999</v>
      </c>
      <c r="U73" s="53">
        <f t="shared" ca="1" si="19"/>
        <v>385036612.22130013</v>
      </c>
      <c r="V73" s="53">
        <f t="shared" ca="1" si="19"/>
        <v>22594492979.064896</v>
      </c>
    </row>
    <row r="74" spans="1:22" ht="13.8" x14ac:dyDescent="0.3">
      <c r="A74" s="63" t="s">
        <v>284</v>
      </c>
      <c r="B74" s="52">
        <v>9001</v>
      </c>
      <c r="C74" s="62" t="s">
        <v>285</v>
      </c>
      <c r="D74" s="53">
        <f t="shared" ref="D74:V74" ca="1" si="20">SUMIF($C$7:$C$72,"H",D$7:D$72)+SUMIF($C$7:$C$72,"E",D$7:D$72)</f>
        <v>0</v>
      </c>
      <c r="E74" s="53">
        <f t="shared" ca="1" si="20"/>
        <v>0</v>
      </c>
      <c r="F74" s="53">
        <f t="shared" ca="1" si="20"/>
        <v>0</v>
      </c>
      <c r="G74" s="53">
        <f t="shared" ca="1" si="20"/>
        <v>0</v>
      </c>
      <c r="H74" s="53">
        <f t="shared" ca="1" si="20"/>
        <v>0</v>
      </c>
      <c r="I74" s="53">
        <f t="shared" ca="1" si="20"/>
        <v>0</v>
      </c>
      <c r="J74" s="53">
        <f t="shared" ca="1" si="20"/>
        <v>0</v>
      </c>
      <c r="K74" s="53">
        <f t="shared" ca="1" si="20"/>
        <v>0</v>
      </c>
      <c r="L74" s="53">
        <f t="shared" ca="1" si="20"/>
        <v>0</v>
      </c>
      <c r="M74" s="53">
        <f t="shared" ca="1" si="20"/>
        <v>0</v>
      </c>
      <c r="N74" s="53">
        <f t="shared" ca="1" si="20"/>
        <v>0</v>
      </c>
      <c r="O74" s="53">
        <f t="shared" ca="1" si="20"/>
        <v>0</v>
      </c>
      <c r="P74" s="53">
        <f t="shared" ca="1" si="20"/>
        <v>0</v>
      </c>
      <c r="Q74" s="53">
        <f t="shared" ca="1" si="20"/>
        <v>0</v>
      </c>
      <c r="R74" s="53">
        <f t="shared" ca="1" si="20"/>
        <v>0</v>
      </c>
      <c r="S74" s="53">
        <f t="shared" ca="1" si="20"/>
        <v>0</v>
      </c>
      <c r="T74" s="53">
        <f t="shared" ca="1" si="20"/>
        <v>0</v>
      </c>
      <c r="U74" s="53">
        <f t="shared" ca="1" si="20"/>
        <v>0</v>
      </c>
      <c r="V74" s="53">
        <f t="shared" ca="1" si="20"/>
        <v>0</v>
      </c>
    </row>
    <row r="75" spans="1:22" ht="13.8" x14ac:dyDescent="0.3">
      <c r="A75" s="63" t="s">
        <v>287</v>
      </c>
      <c r="B75" s="52">
        <v>9003</v>
      </c>
      <c r="C75" s="62" t="s">
        <v>288</v>
      </c>
      <c r="D75" s="53">
        <f t="shared" ref="D75:U75" ca="1" si="21">D73+D74</f>
        <v>12118926.707843941</v>
      </c>
      <c r="E75" s="53">
        <f t="shared" ca="1" si="21"/>
        <v>35689561.114041828</v>
      </c>
      <c r="F75" s="53">
        <f t="shared" ca="1" si="21"/>
        <v>2156178436.3367491</v>
      </c>
      <c r="G75" s="53">
        <f t="shared" ca="1" si="21"/>
        <v>117935530.70487882</v>
      </c>
      <c r="H75" s="53">
        <f t="shared" ca="1" si="21"/>
        <v>3994342156.7737288</v>
      </c>
      <c r="I75" s="53">
        <f t="shared" ca="1" si="21"/>
        <v>5617599940.9773512</v>
      </c>
      <c r="J75" s="53">
        <f t="shared" ca="1" si="21"/>
        <v>0</v>
      </c>
      <c r="K75" s="53">
        <f t="shared" ca="1" si="21"/>
        <v>23911235.975649979</v>
      </c>
      <c r="L75" s="53">
        <f t="shared" ca="1" si="21"/>
        <v>0</v>
      </c>
      <c r="M75" s="53">
        <f t="shared" ca="1" si="21"/>
        <v>197948773.82999998</v>
      </c>
      <c r="N75" s="53">
        <f t="shared" ca="1" si="21"/>
        <v>231719728.55095002</v>
      </c>
      <c r="O75" s="53">
        <f t="shared" ca="1" si="21"/>
        <v>7578936521.401103</v>
      </c>
      <c r="P75" s="53">
        <f t="shared" ca="1" si="21"/>
        <v>36809567.54610002</v>
      </c>
      <c r="Q75" s="53">
        <f t="shared" ca="1" si="21"/>
        <v>2066859655.1862998</v>
      </c>
      <c r="R75" s="53">
        <f t="shared" ca="1" si="21"/>
        <v>4613803.5599999987</v>
      </c>
      <c r="S75" s="53">
        <f t="shared" ca="1" si="21"/>
        <v>2024597.99</v>
      </c>
      <c r="T75" s="53">
        <f t="shared" ca="1" si="21"/>
        <v>132767930.18889999</v>
      </c>
      <c r="U75" s="53">
        <f t="shared" ca="1" si="21"/>
        <v>385036612.22130013</v>
      </c>
      <c r="V75" s="53">
        <f ca="1">V73+V74</f>
        <v>22594492979.064896</v>
      </c>
    </row>
  </sheetData>
  <mergeCells count="1">
    <mergeCell ref="E2:G2"/>
  </mergeCells>
  <dataValidations count="2">
    <dataValidation type="list" allowBlank="1" showInputMessage="1" showErrorMessage="1" sqref="C2" xr:uid="{1F14D856-EC14-410D-AFA6-0254365F49FA}">
      <formula1>"Toplam,Tele-Satış,E-Ticaret,Geleneksel"</formula1>
    </dataValidation>
    <dataValidation type="list" allowBlank="1" showInputMessage="1" showErrorMessage="1" sqref="B2" xr:uid="{05DC8FFF-FBA0-4DFB-B758-D851E73C3340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A875-EC43-4745-9CF2-7696C5C76949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8" width="15.6640625" style="3" customWidth="1"/>
    <col min="9" max="9" width="4" style="3" customWidth="1"/>
    <col min="10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332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714</v>
      </c>
      <c r="E5" s="66">
        <v>715</v>
      </c>
      <c r="F5" s="66">
        <v>903</v>
      </c>
      <c r="G5" s="66">
        <v>716</v>
      </c>
      <c r="H5" s="67"/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76</v>
      </c>
      <c r="E6" s="8" t="s">
        <v>77</v>
      </c>
      <c r="F6" s="8" t="s">
        <v>78</v>
      </c>
      <c r="G6" s="8" t="s">
        <v>79</v>
      </c>
      <c r="H6" s="67" t="s">
        <v>333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G2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7">
        <f t="shared" ca="1" si="0"/>
        <v>0</v>
      </c>
      <c r="G7" s="17">
        <f t="shared" ca="1" si="0"/>
        <v>0</v>
      </c>
      <c r="H7" s="18">
        <f t="shared" ref="H7:H22" ca="1" si="1">+SUM(D7:G7)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  <c r="E8" s="17">
        <f t="shared" ca="1" si="0"/>
        <v>417771489.52999926</v>
      </c>
      <c r="F8" s="17">
        <f t="shared" ca="1" si="0"/>
        <v>0</v>
      </c>
      <c r="G8" s="17">
        <f t="shared" ca="1" si="0"/>
        <v>11719300.439999938</v>
      </c>
      <c r="H8" s="18">
        <f t="shared" ca="1" si="1"/>
        <v>429490789.96999919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  <c r="E9" s="17">
        <f t="shared" ca="1" si="0"/>
        <v>553656813.64999986</v>
      </c>
      <c r="F9" s="17">
        <f t="shared" ca="1" si="0"/>
        <v>74452545.030000001</v>
      </c>
      <c r="G9" s="17">
        <f t="shared" ca="1" si="0"/>
        <v>824661.84</v>
      </c>
      <c r="H9" s="18">
        <f t="shared" ca="1" si="1"/>
        <v>628934020.51999986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0</v>
      </c>
      <c r="E10" s="17">
        <f t="shared" ca="1" si="0"/>
        <v>672231687.10000002</v>
      </c>
      <c r="F10" s="17">
        <f t="shared" ca="1" si="0"/>
        <v>0</v>
      </c>
      <c r="G10" s="17">
        <f t="shared" ca="1" si="0"/>
        <v>389012239.13000304</v>
      </c>
      <c r="H10" s="18">
        <f t="shared" ca="1" si="1"/>
        <v>1061243926.2300031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7">
        <f t="shared" ca="1" si="0"/>
        <v>401170346.17000002</v>
      </c>
      <c r="F11" s="17">
        <f t="shared" ca="1" si="0"/>
        <v>16045.93</v>
      </c>
      <c r="G11" s="17">
        <f t="shared" ca="1" si="0"/>
        <v>4065546.4</v>
      </c>
      <c r="H11" s="18">
        <f t="shared" ca="1" si="1"/>
        <v>405251938.5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7">
        <f t="shared" ca="1" si="0"/>
        <v>0</v>
      </c>
      <c r="G12" s="17">
        <f t="shared" ca="1" si="0"/>
        <v>0</v>
      </c>
      <c r="H12" s="18">
        <f t="shared" ca="1" si="1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  <c r="E13" s="17">
        <f t="shared" ca="1" si="0"/>
        <v>459305378.59999996</v>
      </c>
      <c r="F13" s="17">
        <f t="shared" ca="1" si="0"/>
        <v>6680649.5206359997</v>
      </c>
      <c r="G13" s="17">
        <f t="shared" ca="1" si="0"/>
        <v>279059.94</v>
      </c>
      <c r="H13" s="18">
        <f t="shared" ca="1" si="1"/>
        <v>466265088.06063598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  <c r="E14" s="17">
        <f t="shared" ca="1" si="0"/>
        <v>922980151.73000002</v>
      </c>
      <c r="F14" s="17">
        <f t="shared" ca="1" si="0"/>
        <v>59219516.740000002</v>
      </c>
      <c r="G14" s="17">
        <f t="shared" ca="1" si="0"/>
        <v>572633.35000000009</v>
      </c>
      <c r="H14" s="18">
        <f t="shared" ca="1" si="1"/>
        <v>982772301.82000005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7">
        <f t="shared" ca="1" si="0"/>
        <v>0</v>
      </c>
      <c r="G15" s="17">
        <f t="shared" ca="1" si="0"/>
        <v>0</v>
      </c>
      <c r="H15" s="18">
        <f t="shared" ca="1" si="1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7">
        <f t="shared" ca="1" si="0"/>
        <v>0</v>
      </c>
      <c r="G16" s="17">
        <f t="shared" ca="1" si="0"/>
        <v>0</v>
      </c>
      <c r="H16" s="18">
        <f t="shared" ca="1" si="1"/>
        <v>0</v>
      </c>
    </row>
    <row r="17" spans="1:8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0</v>
      </c>
      <c r="E17" s="17">
        <f t="shared" ca="1" si="0"/>
        <v>1260933.28</v>
      </c>
      <c r="F17" s="17">
        <f t="shared" ca="1" si="0"/>
        <v>0</v>
      </c>
      <c r="G17" s="17">
        <f t="shared" ca="1" si="0"/>
        <v>349696.70999999996</v>
      </c>
      <c r="H17" s="18">
        <f t="shared" ca="1" si="1"/>
        <v>1610629.99</v>
      </c>
    </row>
    <row r="18" spans="1:8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0</v>
      </c>
      <c r="E18" s="17">
        <f t="shared" ca="1" si="0"/>
        <v>0</v>
      </c>
      <c r="F18" s="17">
        <f t="shared" ca="1" si="0"/>
        <v>0</v>
      </c>
      <c r="G18" s="17">
        <f t="shared" ca="1" si="0"/>
        <v>0</v>
      </c>
      <c r="H18" s="18">
        <f t="shared" ca="1" si="1"/>
        <v>0</v>
      </c>
    </row>
    <row r="19" spans="1:8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  <c r="E19" s="17">
        <f t="shared" ca="1" si="0"/>
        <v>0</v>
      </c>
      <c r="F19" s="17">
        <f t="shared" ca="1" si="0"/>
        <v>0</v>
      </c>
      <c r="G19" s="17">
        <f t="shared" ca="1" si="0"/>
        <v>0</v>
      </c>
      <c r="H19" s="18">
        <f t="shared" ca="1" si="1"/>
        <v>0</v>
      </c>
    </row>
    <row r="20" spans="1:8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0</v>
      </c>
      <c r="E20" s="17">
        <f t="shared" ca="1" si="0"/>
        <v>76906827.219999999</v>
      </c>
      <c r="F20" s="17">
        <f t="shared" ca="1" si="0"/>
        <v>6490170.5099999998</v>
      </c>
      <c r="G20" s="17">
        <f t="shared" ca="1" si="0"/>
        <v>1511264.99</v>
      </c>
      <c r="H20" s="18">
        <f t="shared" ca="1" si="1"/>
        <v>84908262.719999999</v>
      </c>
    </row>
    <row r="21" spans="1:8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0</v>
      </c>
      <c r="E21" s="17">
        <f t="shared" ca="1" si="0"/>
        <v>493669.92</v>
      </c>
      <c r="F21" s="17">
        <f t="shared" ca="1" si="0"/>
        <v>0</v>
      </c>
      <c r="G21" s="17">
        <f t="shared" ca="1" si="0"/>
        <v>1729782.51</v>
      </c>
      <c r="H21" s="18">
        <f t="shared" ca="1" si="1"/>
        <v>2223452.4300000002</v>
      </c>
    </row>
    <row r="22" spans="1:8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0</v>
      </c>
      <c r="E22" s="17">
        <f t="shared" ca="1" si="0"/>
        <v>1058797747.0800004</v>
      </c>
      <c r="F22" s="17">
        <f t="shared" ca="1" si="0"/>
        <v>191636977.84</v>
      </c>
      <c r="G22" s="17">
        <f t="shared" ca="1" si="0"/>
        <v>4762820.5500000622</v>
      </c>
      <c r="H22" s="18">
        <f t="shared" ca="1" si="1"/>
        <v>1255197545.4700003</v>
      </c>
    </row>
    <row r="23" spans="1:8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0</v>
      </c>
      <c r="E23" s="17">
        <f t="shared" ca="1" si="0"/>
        <v>4087340.3100000005</v>
      </c>
      <c r="F23" s="17">
        <f t="shared" ca="1" si="0"/>
        <v>156065399.73000002</v>
      </c>
      <c r="G23" s="17">
        <f t="shared" ca="1" si="0"/>
        <v>911706.38</v>
      </c>
      <c r="H23" s="18">
        <f ca="1">+SUM(D23:G23)</f>
        <v>161064446.42000002</v>
      </c>
    </row>
    <row r="24" spans="1:8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0</v>
      </c>
      <c r="E24" s="17">
        <f t="shared" ca="1" si="0"/>
        <v>171972761.03</v>
      </c>
      <c r="F24" s="17">
        <f t="shared" ca="1" si="0"/>
        <v>6677622.96</v>
      </c>
      <c r="G24" s="17">
        <f t="shared" ca="1" si="0"/>
        <v>1944162.52</v>
      </c>
      <c r="H24" s="18">
        <f ca="1">+SUM(D24:G24)</f>
        <v>180594546.51000002</v>
      </c>
    </row>
    <row r="25" spans="1:8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0</v>
      </c>
      <c r="E25" s="17">
        <f t="shared" ca="1" si="0"/>
        <v>176023.53000000003</v>
      </c>
      <c r="F25" s="17">
        <f t="shared" ca="1" si="0"/>
        <v>0</v>
      </c>
      <c r="G25" s="17">
        <f t="shared" ca="1" si="0"/>
        <v>14933.06</v>
      </c>
      <c r="H25" s="18">
        <f t="shared" ref="H25:H72" ca="1" si="2">+SUM(D25:G25)</f>
        <v>190956.59000000003</v>
      </c>
    </row>
    <row r="26" spans="1:8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0</v>
      </c>
      <c r="E26" s="17">
        <f t="shared" ca="1" si="0"/>
        <v>219446740.80534509</v>
      </c>
      <c r="F26" s="17">
        <f t="shared" ca="1" si="0"/>
        <v>15454076.031762002</v>
      </c>
      <c r="G26" s="17">
        <f t="shared" ca="1" si="0"/>
        <v>1017265.1381624734</v>
      </c>
      <c r="H26" s="18">
        <f t="shared" ca="1" si="2"/>
        <v>235918081.97526956</v>
      </c>
    </row>
    <row r="27" spans="1:8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G46" ca="1" si="3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0</v>
      </c>
      <c r="E27" s="17">
        <f t="shared" ca="1" si="3"/>
        <v>2377637.2599999998</v>
      </c>
      <c r="F27" s="17">
        <f t="shared" ca="1" si="3"/>
        <v>0</v>
      </c>
      <c r="G27" s="17">
        <f t="shared" ca="1" si="3"/>
        <v>1091550.82</v>
      </c>
      <c r="H27" s="18">
        <f t="shared" ca="1" si="2"/>
        <v>3469188.08</v>
      </c>
    </row>
    <row r="28" spans="1:8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3"/>
        <v>0</v>
      </c>
      <c r="E28" s="17">
        <f t="shared" ca="1" si="3"/>
        <v>0</v>
      </c>
      <c r="F28" s="17">
        <f t="shared" ca="1" si="3"/>
        <v>0</v>
      </c>
      <c r="G28" s="17">
        <f t="shared" ca="1" si="3"/>
        <v>15941.21</v>
      </c>
      <c r="H28" s="18">
        <f t="shared" ca="1" si="2"/>
        <v>15941.21</v>
      </c>
    </row>
    <row r="29" spans="1:8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3"/>
        <v>0</v>
      </c>
      <c r="E29" s="17">
        <f t="shared" ca="1" si="3"/>
        <v>320751334.32999998</v>
      </c>
      <c r="F29" s="17">
        <f t="shared" ca="1" si="3"/>
        <v>14526.620000000003</v>
      </c>
      <c r="G29" s="17">
        <f t="shared" ca="1" si="3"/>
        <v>654421.59999999986</v>
      </c>
      <c r="H29" s="18">
        <f t="shared" ca="1" si="2"/>
        <v>321420282.55000001</v>
      </c>
    </row>
    <row r="30" spans="1:8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3"/>
        <v>0</v>
      </c>
      <c r="E30" s="17">
        <f t="shared" ca="1" si="3"/>
        <v>113137454.80235504</v>
      </c>
      <c r="F30" s="17">
        <f t="shared" ca="1" si="3"/>
        <v>2270794.8300000019</v>
      </c>
      <c r="G30" s="17">
        <f t="shared" ca="1" si="3"/>
        <v>569108.21999999951</v>
      </c>
      <c r="H30" s="18">
        <f t="shared" ca="1" si="2"/>
        <v>115977357.85235503</v>
      </c>
    </row>
    <row r="31" spans="1:8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3"/>
        <v>0</v>
      </c>
      <c r="E31" s="17">
        <f t="shared" ca="1" si="3"/>
        <v>84233517.13000001</v>
      </c>
      <c r="F31" s="17">
        <f t="shared" ca="1" si="3"/>
        <v>73236.290062999993</v>
      </c>
      <c r="G31" s="17">
        <f t="shared" ca="1" si="3"/>
        <v>6108889.2400000002</v>
      </c>
      <c r="H31" s="18">
        <f t="shared" ca="1" si="2"/>
        <v>90415642.660062999</v>
      </c>
    </row>
    <row r="32" spans="1:8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3"/>
        <v>0</v>
      </c>
      <c r="E32" s="17">
        <f t="shared" ca="1" si="3"/>
        <v>596837325.83999991</v>
      </c>
      <c r="F32" s="17">
        <f t="shared" ca="1" si="3"/>
        <v>25363852.130000003</v>
      </c>
      <c r="G32" s="17">
        <f t="shared" ca="1" si="3"/>
        <v>721456.3199999989</v>
      </c>
      <c r="H32" s="18">
        <f t="shared" ca="1" si="2"/>
        <v>622922634.28999996</v>
      </c>
    </row>
    <row r="33" spans="1:8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3"/>
        <v>0</v>
      </c>
      <c r="E33" s="17">
        <f t="shared" ca="1" si="3"/>
        <v>4136706.1500000032</v>
      </c>
      <c r="F33" s="17">
        <f t="shared" ca="1" si="3"/>
        <v>14836.3</v>
      </c>
      <c r="G33" s="17">
        <f t="shared" ca="1" si="3"/>
        <v>53771.529999999977</v>
      </c>
      <c r="H33" s="18">
        <f t="shared" ca="1" si="2"/>
        <v>4205313.9800000032</v>
      </c>
    </row>
    <row r="34" spans="1:8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3"/>
        <v>0</v>
      </c>
      <c r="E34" s="17">
        <f t="shared" ca="1" si="3"/>
        <v>17727.309999999998</v>
      </c>
      <c r="F34" s="17">
        <f t="shared" ca="1" si="3"/>
        <v>0</v>
      </c>
      <c r="G34" s="17">
        <f t="shared" ca="1" si="3"/>
        <v>104401.32999999999</v>
      </c>
      <c r="H34" s="18">
        <f t="shared" ca="1" si="2"/>
        <v>122128.63999999998</v>
      </c>
    </row>
    <row r="35" spans="1:8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3"/>
        <v>0</v>
      </c>
      <c r="E35" s="17">
        <f t="shared" ca="1" si="3"/>
        <v>275281</v>
      </c>
      <c r="F35" s="17">
        <f t="shared" ca="1" si="3"/>
        <v>20579</v>
      </c>
      <c r="G35" s="17">
        <f t="shared" ca="1" si="3"/>
        <v>69988</v>
      </c>
      <c r="H35" s="18">
        <f t="shared" ca="1" si="2"/>
        <v>365848</v>
      </c>
    </row>
    <row r="36" spans="1:8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3"/>
        <v>0</v>
      </c>
      <c r="E36" s="17">
        <f t="shared" ca="1" si="3"/>
        <v>0</v>
      </c>
      <c r="F36" s="17">
        <f t="shared" ca="1" si="3"/>
        <v>0</v>
      </c>
      <c r="G36" s="17">
        <f t="shared" ca="1" si="3"/>
        <v>0</v>
      </c>
      <c r="H36" s="18">
        <f t="shared" ca="1" si="2"/>
        <v>0</v>
      </c>
    </row>
    <row r="37" spans="1:8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3"/>
        <v>0</v>
      </c>
      <c r="E37" s="17">
        <f t="shared" ca="1" si="3"/>
        <v>536116669.58999997</v>
      </c>
      <c r="F37" s="17">
        <f t="shared" ca="1" si="3"/>
        <v>0</v>
      </c>
      <c r="G37" s="17">
        <f t="shared" ca="1" si="3"/>
        <v>520628.26999999996</v>
      </c>
      <c r="H37" s="18">
        <f t="shared" ca="1" si="2"/>
        <v>536637297.85999995</v>
      </c>
    </row>
    <row r="38" spans="1:8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3"/>
        <v>0</v>
      </c>
      <c r="E38" s="17">
        <f t="shared" ca="1" si="3"/>
        <v>12355972.859999999</v>
      </c>
      <c r="F38" s="17">
        <f t="shared" ca="1" si="3"/>
        <v>0</v>
      </c>
      <c r="G38" s="17">
        <f t="shared" ca="1" si="3"/>
        <v>85144.639999999999</v>
      </c>
      <c r="H38" s="18">
        <f t="shared" ca="1" si="2"/>
        <v>12441117.5</v>
      </c>
    </row>
    <row r="39" spans="1:8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3"/>
        <v>0</v>
      </c>
      <c r="E39" s="17">
        <f t="shared" ca="1" si="3"/>
        <v>689534354.78999996</v>
      </c>
      <c r="F39" s="17">
        <f t="shared" ca="1" si="3"/>
        <v>6534916.1699999999</v>
      </c>
      <c r="G39" s="17">
        <f t="shared" ca="1" si="3"/>
        <v>779871.43</v>
      </c>
      <c r="H39" s="18">
        <f t="shared" ca="1" si="2"/>
        <v>696849142.38999987</v>
      </c>
    </row>
    <row r="40" spans="1:8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3"/>
        <v>0</v>
      </c>
      <c r="E40" s="17">
        <f t="shared" ca="1" si="3"/>
        <v>0</v>
      </c>
      <c r="F40" s="17">
        <f t="shared" ca="1" si="3"/>
        <v>0</v>
      </c>
      <c r="G40" s="17">
        <f t="shared" ca="1" si="3"/>
        <v>207968.96</v>
      </c>
      <c r="H40" s="18">
        <f t="shared" ca="1" si="2"/>
        <v>207968.96</v>
      </c>
    </row>
    <row r="41" spans="1:8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3"/>
        <v>0</v>
      </c>
      <c r="E41" s="17">
        <f t="shared" ca="1" si="3"/>
        <v>221981869.13999999</v>
      </c>
      <c r="F41" s="17">
        <f t="shared" ca="1" si="3"/>
        <v>40666398.159999996</v>
      </c>
      <c r="G41" s="17">
        <f t="shared" ca="1" si="3"/>
        <v>827457.23999999953</v>
      </c>
      <c r="H41" s="18">
        <f t="shared" ca="1" si="2"/>
        <v>263475724.53999999</v>
      </c>
    </row>
    <row r="42" spans="1:8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3"/>
        <v>0</v>
      </c>
      <c r="E42" s="17">
        <f t="shared" ca="1" si="3"/>
        <v>136214.57</v>
      </c>
      <c r="F42" s="17">
        <f t="shared" ca="1" si="3"/>
        <v>0</v>
      </c>
      <c r="G42" s="17">
        <f t="shared" ca="1" si="3"/>
        <v>45089.490000000005</v>
      </c>
      <c r="H42" s="18">
        <f t="shared" ca="1" si="2"/>
        <v>181304.06</v>
      </c>
    </row>
    <row r="43" spans="1:8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3"/>
        <v>0</v>
      </c>
      <c r="E43" s="17">
        <f t="shared" ca="1" si="3"/>
        <v>0</v>
      </c>
      <c r="F43" s="17">
        <f t="shared" ca="1" si="3"/>
        <v>0</v>
      </c>
      <c r="G43" s="17">
        <f t="shared" ca="1" si="3"/>
        <v>0</v>
      </c>
      <c r="H43" s="18">
        <f t="shared" ca="1" si="2"/>
        <v>0</v>
      </c>
    </row>
    <row r="44" spans="1:8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3"/>
        <v>0</v>
      </c>
      <c r="E44" s="17">
        <f t="shared" ca="1" si="3"/>
        <v>0</v>
      </c>
      <c r="F44" s="17">
        <f t="shared" ca="1" si="3"/>
        <v>0</v>
      </c>
      <c r="G44" s="17">
        <f t="shared" ca="1" si="3"/>
        <v>11100</v>
      </c>
      <c r="H44" s="18">
        <f t="shared" ca="1" si="2"/>
        <v>11100</v>
      </c>
    </row>
    <row r="45" spans="1:8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3"/>
        <v>0</v>
      </c>
      <c r="E45" s="17">
        <f t="shared" ca="1" si="3"/>
        <v>0</v>
      </c>
      <c r="F45" s="17">
        <f t="shared" ca="1" si="3"/>
        <v>0</v>
      </c>
      <c r="G45" s="17">
        <f t="shared" ca="1" si="3"/>
        <v>0</v>
      </c>
      <c r="H45" s="18">
        <f t="shared" ca="1" si="2"/>
        <v>0</v>
      </c>
    </row>
    <row r="46" spans="1:8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3"/>
        <v>0</v>
      </c>
      <c r="E46" s="17">
        <f t="shared" ca="1" si="3"/>
        <v>0</v>
      </c>
      <c r="F46" s="17">
        <f t="shared" ca="1" si="3"/>
        <v>0</v>
      </c>
      <c r="G46" s="17">
        <f t="shared" ca="1" si="3"/>
        <v>0</v>
      </c>
      <c r="H46" s="18">
        <f t="shared" ca="1" si="2"/>
        <v>0</v>
      </c>
    </row>
    <row r="47" spans="1:8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G66" ca="1" si="4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4"/>
        <v>132745899.31</v>
      </c>
      <c r="F47" s="17">
        <f t="shared" ca="1" si="4"/>
        <v>5433645.0300000003</v>
      </c>
      <c r="G47" s="17">
        <f t="shared" ca="1" si="4"/>
        <v>0</v>
      </c>
      <c r="H47" s="18">
        <f t="shared" ca="1" si="2"/>
        <v>138179544.34</v>
      </c>
    </row>
    <row r="48" spans="1:8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4"/>
        <v>0</v>
      </c>
      <c r="E48" s="17">
        <f t="shared" ca="1" si="4"/>
        <v>0</v>
      </c>
      <c r="F48" s="17">
        <f t="shared" ca="1" si="4"/>
        <v>0</v>
      </c>
      <c r="G48" s="17">
        <f t="shared" ca="1" si="4"/>
        <v>-1121.26</v>
      </c>
      <c r="H48" s="18">
        <f t="shared" ca="1" si="2"/>
        <v>-1121.26</v>
      </c>
    </row>
    <row r="49" spans="1:8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4"/>
        <v>0</v>
      </c>
      <c r="E49" s="17">
        <f t="shared" ca="1" si="4"/>
        <v>0</v>
      </c>
      <c r="F49" s="17">
        <f t="shared" ca="1" si="4"/>
        <v>0</v>
      </c>
      <c r="G49" s="17">
        <f t="shared" ca="1" si="4"/>
        <v>0</v>
      </c>
      <c r="H49" s="18">
        <f t="shared" ca="1" si="2"/>
        <v>0</v>
      </c>
    </row>
    <row r="50" spans="1:8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4"/>
        <v>0</v>
      </c>
      <c r="E50" s="17">
        <f t="shared" ca="1" si="4"/>
        <v>0</v>
      </c>
      <c r="F50" s="17">
        <f t="shared" ca="1" si="4"/>
        <v>0</v>
      </c>
      <c r="G50" s="17">
        <f t="shared" ca="1" si="4"/>
        <v>0</v>
      </c>
      <c r="H50" s="18">
        <f t="shared" ca="1" si="2"/>
        <v>0</v>
      </c>
    </row>
    <row r="51" spans="1:8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4"/>
        <v>0</v>
      </c>
      <c r="E51" s="17">
        <f t="shared" ca="1" si="4"/>
        <v>0</v>
      </c>
      <c r="F51" s="17">
        <f t="shared" ca="1" si="4"/>
        <v>0</v>
      </c>
      <c r="G51" s="17">
        <f t="shared" ca="1" si="4"/>
        <v>0</v>
      </c>
      <c r="H51" s="18">
        <f t="shared" ca="1" si="2"/>
        <v>0</v>
      </c>
    </row>
    <row r="52" spans="1:8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4"/>
        <v>0</v>
      </c>
      <c r="E52" s="17">
        <f t="shared" ca="1" si="4"/>
        <v>0</v>
      </c>
      <c r="F52" s="17">
        <f t="shared" ca="1" si="4"/>
        <v>0</v>
      </c>
      <c r="G52" s="17">
        <f t="shared" ca="1" si="4"/>
        <v>0</v>
      </c>
      <c r="H52" s="18">
        <f t="shared" ca="1" si="2"/>
        <v>0</v>
      </c>
    </row>
    <row r="53" spans="1:8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4"/>
        <v>0</v>
      </c>
      <c r="E53" s="17">
        <f t="shared" ca="1" si="4"/>
        <v>0</v>
      </c>
      <c r="F53" s="17">
        <f t="shared" ca="1" si="4"/>
        <v>0</v>
      </c>
      <c r="G53" s="17">
        <f t="shared" ca="1" si="4"/>
        <v>0</v>
      </c>
      <c r="H53" s="18">
        <f t="shared" ca="1" si="2"/>
        <v>0</v>
      </c>
    </row>
    <row r="54" spans="1:8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4"/>
        <v>0</v>
      </c>
      <c r="E54" s="17">
        <f t="shared" ca="1" si="4"/>
        <v>0</v>
      </c>
      <c r="F54" s="17">
        <f t="shared" ca="1" si="4"/>
        <v>0</v>
      </c>
      <c r="G54" s="17">
        <f t="shared" ca="1" si="4"/>
        <v>0</v>
      </c>
      <c r="H54" s="18">
        <f t="shared" ca="1" si="2"/>
        <v>0</v>
      </c>
    </row>
    <row r="55" spans="1:8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4"/>
        <v>0</v>
      </c>
      <c r="E55" s="17">
        <f t="shared" ca="1" si="4"/>
        <v>0</v>
      </c>
      <c r="F55" s="17">
        <f t="shared" ca="1" si="4"/>
        <v>0</v>
      </c>
      <c r="G55" s="17">
        <f t="shared" ca="1" si="4"/>
        <v>0</v>
      </c>
      <c r="H55" s="18">
        <f t="shared" ca="1" si="2"/>
        <v>0</v>
      </c>
    </row>
    <row r="56" spans="1:8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4"/>
        <v>0</v>
      </c>
      <c r="E56" s="17">
        <f t="shared" ca="1" si="4"/>
        <v>0</v>
      </c>
      <c r="F56" s="17">
        <f t="shared" ca="1" si="4"/>
        <v>0</v>
      </c>
      <c r="G56" s="17">
        <f t="shared" ca="1" si="4"/>
        <v>0</v>
      </c>
      <c r="H56" s="18">
        <f t="shared" ca="1" si="2"/>
        <v>0</v>
      </c>
    </row>
    <row r="57" spans="1:8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4"/>
        <v>0</v>
      </c>
      <c r="E57" s="17">
        <f t="shared" ca="1" si="4"/>
        <v>0</v>
      </c>
      <c r="F57" s="17">
        <f t="shared" ca="1" si="4"/>
        <v>0</v>
      </c>
      <c r="G57" s="17">
        <f t="shared" ca="1" si="4"/>
        <v>0</v>
      </c>
      <c r="H57" s="18">
        <f t="shared" ca="1" si="2"/>
        <v>0</v>
      </c>
    </row>
    <row r="58" spans="1:8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4"/>
        <v>0</v>
      </c>
      <c r="E58" s="17">
        <f t="shared" ca="1" si="4"/>
        <v>0</v>
      </c>
      <c r="F58" s="17">
        <f t="shared" ca="1" si="4"/>
        <v>0</v>
      </c>
      <c r="G58" s="17">
        <f t="shared" ca="1" si="4"/>
        <v>0</v>
      </c>
      <c r="H58" s="18">
        <f t="shared" ca="1" si="2"/>
        <v>0</v>
      </c>
    </row>
    <row r="59" spans="1:8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4"/>
        <v>0</v>
      </c>
      <c r="E59" s="17">
        <f t="shared" ca="1" si="4"/>
        <v>0</v>
      </c>
      <c r="F59" s="17">
        <f t="shared" ca="1" si="4"/>
        <v>0</v>
      </c>
      <c r="G59" s="17">
        <f t="shared" ca="1" si="4"/>
        <v>0</v>
      </c>
      <c r="H59" s="18">
        <f t="shared" ca="1" si="2"/>
        <v>0</v>
      </c>
    </row>
    <row r="60" spans="1:8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4"/>
        <v>0</v>
      </c>
      <c r="E60" s="17">
        <f t="shared" ca="1" si="4"/>
        <v>0</v>
      </c>
      <c r="F60" s="17">
        <f t="shared" ca="1" si="4"/>
        <v>0</v>
      </c>
      <c r="G60" s="17">
        <f t="shared" ca="1" si="4"/>
        <v>0</v>
      </c>
      <c r="H60" s="18">
        <f t="shared" ca="1" si="2"/>
        <v>0</v>
      </c>
    </row>
    <row r="61" spans="1:8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4"/>
        <v>0</v>
      </c>
      <c r="E61" s="17">
        <f t="shared" ca="1" si="4"/>
        <v>0</v>
      </c>
      <c r="F61" s="17">
        <f t="shared" ca="1" si="4"/>
        <v>0</v>
      </c>
      <c r="G61" s="17">
        <f t="shared" ca="1" si="4"/>
        <v>0</v>
      </c>
      <c r="H61" s="18">
        <f t="shared" ca="1" si="2"/>
        <v>0</v>
      </c>
    </row>
    <row r="62" spans="1:8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4"/>
        <v>0</v>
      </c>
      <c r="E62" s="17">
        <f t="shared" ca="1" si="4"/>
        <v>0</v>
      </c>
      <c r="F62" s="17">
        <f t="shared" ca="1" si="4"/>
        <v>0</v>
      </c>
      <c r="G62" s="17">
        <f t="shared" ca="1" si="4"/>
        <v>0</v>
      </c>
      <c r="H62" s="18">
        <f t="shared" ca="1" si="2"/>
        <v>0</v>
      </c>
    </row>
    <row r="63" spans="1:8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4"/>
        <v>0</v>
      </c>
      <c r="E63" s="17">
        <f t="shared" ca="1" si="4"/>
        <v>0</v>
      </c>
      <c r="F63" s="17">
        <f t="shared" ca="1" si="4"/>
        <v>0</v>
      </c>
      <c r="G63" s="17">
        <f t="shared" ca="1" si="4"/>
        <v>0</v>
      </c>
      <c r="H63" s="18">
        <f t="shared" ca="1" si="2"/>
        <v>0</v>
      </c>
    </row>
    <row r="64" spans="1:8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4"/>
        <v>0</v>
      </c>
      <c r="E64" s="17">
        <f t="shared" ca="1" si="4"/>
        <v>0</v>
      </c>
      <c r="F64" s="17">
        <f t="shared" ca="1" si="4"/>
        <v>0</v>
      </c>
      <c r="G64" s="17">
        <f t="shared" ca="1" si="4"/>
        <v>0</v>
      </c>
      <c r="H64" s="18">
        <f t="shared" ca="1" si="2"/>
        <v>0</v>
      </c>
    </row>
    <row r="65" spans="1:8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4"/>
        <v>0</v>
      </c>
      <c r="E65" s="17">
        <f t="shared" ca="1" si="4"/>
        <v>0</v>
      </c>
      <c r="F65" s="17">
        <f t="shared" ca="1" si="4"/>
        <v>0</v>
      </c>
      <c r="G65" s="17">
        <f t="shared" ca="1" si="4"/>
        <v>0</v>
      </c>
      <c r="H65" s="18">
        <f t="shared" ca="1" si="2"/>
        <v>0</v>
      </c>
    </row>
    <row r="66" spans="1:8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4"/>
        <v>0</v>
      </c>
      <c r="E66" s="17">
        <f t="shared" ca="1" si="4"/>
        <v>0</v>
      </c>
      <c r="F66" s="17">
        <f t="shared" ca="1" si="4"/>
        <v>0</v>
      </c>
      <c r="G66" s="17">
        <f t="shared" ca="1" si="4"/>
        <v>0</v>
      </c>
      <c r="H66" s="18">
        <f t="shared" ca="1" si="2"/>
        <v>0</v>
      </c>
    </row>
    <row r="67" spans="1:8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G72" ca="1" si="5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5"/>
        <v>0</v>
      </c>
      <c r="F67" s="17">
        <f t="shared" ca="1" si="5"/>
        <v>0</v>
      </c>
      <c r="G67" s="17">
        <f t="shared" ca="1" si="5"/>
        <v>0</v>
      </c>
      <c r="H67" s="18">
        <f t="shared" ca="1" si="2"/>
        <v>0</v>
      </c>
    </row>
    <row r="68" spans="1:8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5"/>
        <v>0</v>
      </c>
      <c r="E68" s="17">
        <f t="shared" ca="1" si="5"/>
        <v>0</v>
      </c>
      <c r="F68" s="17">
        <f t="shared" ca="1" si="5"/>
        <v>0</v>
      </c>
      <c r="G68" s="17">
        <f t="shared" ca="1" si="5"/>
        <v>0</v>
      </c>
      <c r="H68" s="18">
        <f t="shared" ca="1" si="2"/>
        <v>0</v>
      </c>
    </row>
    <row r="69" spans="1:8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5"/>
        <v>0</v>
      </c>
      <c r="E69" s="17">
        <f t="shared" ca="1" si="5"/>
        <v>0</v>
      </c>
      <c r="F69" s="17">
        <f t="shared" ca="1" si="5"/>
        <v>0</v>
      </c>
      <c r="G69" s="17">
        <f t="shared" ca="1" si="5"/>
        <v>0</v>
      </c>
      <c r="H69" s="18">
        <f t="shared" ca="1" si="2"/>
        <v>0</v>
      </c>
    </row>
    <row r="70" spans="1:8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5"/>
        <v>0</v>
      </c>
      <c r="E70" s="17">
        <f t="shared" ca="1" si="5"/>
        <v>0</v>
      </c>
      <c r="F70" s="17">
        <f t="shared" ca="1" si="5"/>
        <v>0</v>
      </c>
      <c r="G70" s="17">
        <f t="shared" ca="1" si="5"/>
        <v>0</v>
      </c>
      <c r="H70" s="18">
        <f t="shared" ca="1" si="2"/>
        <v>0</v>
      </c>
    </row>
    <row r="71" spans="1:8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5"/>
        <v>0</v>
      </c>
      <c r="E71" s="17">
        <f t="shared" ca="1" si="5"/>
        <v>0</v>
      </c>
      <c r="F71" s="17">
        <f t="shared" ca="1" si="5"/>
        <v>0</v>
      </c>
      <c r="G71" s="17">
        <f t="shared" ca="1" si="5"/>
        <v>0</v>
      </c>
      <c r="H71" s="18">
        <f t="shared" ca="1" si="2"/>
        <v>0</v>
      </c>
    </row>
    <row r="72" spans="1:8" ht="13.8" x14ac:dyDescent="0.3">
      <c r="A72" s="61" t="s">
        <v>279</v>
      </c>
      <c r="B72" s="16">
        <v>3018</v>
      </c>
      <c r="C72" s="62" t="s">
        <v>247</v>
      </c>
      <c r="D72" s="17">
        <f t="shared" ca="1" si="5"/>
        <v>0</v>
      </c>
      <c r="E72" s="17">
        <f t="shared" ca="1" si="5"/>
        <v>0</v>
      </c>
      <c r="F72" s="17">
        <f t="shared" ca="1" si="5"/>
        <v>0</v>
      </c>
      <c r="G72" s="17">
        <f t="shared" ca="1" si="5"/>
        <v>0</v>
      </c>
      <c r="H72" s="18">
        <f t="shared" ca="1" si="2"/>
        <v>0</v>
      </c>
    </row>
    <row r="73" spans="1:8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0</v>
      </c>
      <c r="E73" s="53">
        <f ca="1">SUMIF($C$7:$C$72,"HD",E$7:E$72)</f>
        <v>7674895874.0377007</v>
      </c>
      <c r="F73" s="53">
        <f ca="1">SUMIF($C$7:$C$72,"HD",F$7:F$72)</f>
        <v>597085788.82246089</v>
      </c>
      <c r="G73" s="53">
        <f ca="1">SUMIF($C$7:$C$72,"HD",G$7:G$72)</f>
        <v>430580739.99816543</v>
      </c>
      <c r="H73" s="53">
        <f ca="1">SUMIF($C$7:$C$72,"HD",H$7:H$72)</f>
        <v>8702562402.8583241</v>
      </c>
    </row>
    <row r="74" spans="1:8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  <c r="E74" s="53">
        <f ca="1">SUMIF($C$7:$C$72,"H",E$7:E$72)+SUMIF($C$7:$C$72,"E",E$7:E$72)</f>
        <v>0</v>
      </c>
      <c r="F74" s="53">
        <f ca="1">SUMIF($C$7:$C$72,"H",F$7:F$72)+SUMIF($C$7:$C$72,"E",F$7:F$72)</f>
        <v>0</v>
      </c>
      <c r="G74" s="53">
        <f ca="1">SUMIF($C$7:$C$72,"H",G$7:G$72)+SUMIF($C$7:$C$72,"E",G$7:G$72)</f>
        <v>0</v>
      </c>
      <c r="H74" s="53">
        <f ca="1">SUMIF($C$7:$C$72,"H",H$7:H$72)+SUMIF($C$7:$C$72,"E",H$7:H$72)</f>
        <v>0</v>
      </c>
    </row>
    <row r="75" spans="1:8" ht="13.8" x14ac:dyDescent="0.3">
      <c r="A75" s="63" t="s">
        <v>287</v>
      </c>
      <c r="B75" s="52">
        <v>9003</v>
      </c>
      <c r="C75" s="62" t="s">
        <v>288</v>
      </c>
      <c r="D75" s="53">
        <f ca="1">D73+D74</f>
        <v>0</v>
      </c>
      <c r="E75" s="53">
        <f ca="1">E73+E74</f>
        <v>7674895874.0377007</v>
      </c>
      <c r="F75" s="53">
        <f ca="1">F73+F74</f>
        <v>597085788.82246089</v>
      </c>
      <c r="G75" s="53">
        <f ca="1">G73+G74</f>
        <v>430580739.99816543</v>
      </c>
      <c r="H75" s="53">
        <f ca="1">H73+H74</f>
        <v>8702562402.8583241</v>
      </c>
    </row>
  </sheetData>
  <mergeCells count="1">
    <mergeCell ref="E2:G2"/>
  </mergeCells>
  <dataValidations count="2">
    <dataValidation type="list" allowBlank="1" showInputMessage="1" showErrorMessage="1" sqref="C2" xr:uid="{27A3EA08-2F6B-40FA-A42A-FF68F6E6FD11}">
      <formula1>"Toplam,Tele-Satış,E-Ticaret,Geleneksel"</formula1>
    </dataValidation>
    <dataValidation type="list" allowBlank="1" showInputMessage="1" showErrorMessage="1" sqref="B2" xr:uid="{7EF03747-D124-4EEF-BE9E-71F14B1DE2DB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2F6E2-D8C4-487B-AFF0-0AEE8404499D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6" width="15.6640625" style="3" customWidth="1"/>
    <col min="7" max="7" width="15.88671875" style="3" customWidth="1"/>
    <col min="8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334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715</v>
      </c>
      <c r="E5" s="66">
        <v>903</v>
      </c>
      <c r="F5" s="67"/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77</v>
      </c>
      <c r="E6" s="8" t="s">
        <v>78</v>
      </c>
      <c r="F6" s="67" t="s">
        <v>335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E2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8">
        <f t="shared" ref="F7:F22" ca="1" si="1">+SUM(D7:E7)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417771489.52999926</v>
      </c>
      <c r="E8" s="17">
        <f t="shared" ca="1" si="0"/>
        <v>0</v>
      </c>
      <c r="F8" s="18">
        <f t="shared" ca="1" si="1"/>
        <v>417771489.52999926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553656813.64999986</v>
      </c>
      <c r="E9" s="17">
        <f t="shared" ca="1" si="0"/>
        <v>74452545.030000001</v>
      </c>
      <c r="F9" s="18">
        <f t="shared" ca="1" si="1"/>
        <v>628109358.67999983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672231687.10000002</v>
      </c>
      <c r="E10" s="17">
        <f t="shared" ca="1" si="0"/>
        <v>0</v>
      </c>
      <c r="F10" s="18">
        <f t="shared" ca="1" si="1"/>
        <v>672231687.10000002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401170346.17000002</v>
      </c>
      <c r="E11" s="17">
        <f t="shared" ca="1" si="0"/>
        <v>16045.93</v>
      </c>
      <c r="F11" s="18">
        <f t="shared" ca="1" si="1"/>
        <v>401186392.10000002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8">
        <f t="shared" ca="1" si="1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459305378.59999996</v>
      </c>
      <c r="E13" s="17">
        <f t="shared" ca="1" si="0"/>
        <v>6680649.5206359997</v>
      </c>
      <c r="F13" s="18">
        <f t="shared" ca="1" si="1"/>
        <v>465986028.12063599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922980151.73000002</v>
      </c>
      <c r="E14" s="17">
        <f t="shared" ca="1" si="0"/>
        <v>59219516.740000002</v>
      </c>
      <c r="F14" s="18">
        <f t="shared" ca="1" si="1"/>
        <v>982199668.47000003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8">
        <f t="shared" ca="1" si="1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8">
        <f t="shared" ca="1" si="1"/>
        <v>0</v>
      </c>
    </row>
    <row r="17" spans="1:6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1260933.28</v>
      </c>
      <c r="E17" s="17">
        <f t="shared" ca="1" si="0"/>
        <v>0</v>
      </c>
      <c r="F17" s="18">
        <f t="shared" ca="1" si="1"/>
        <v>1260933.28</v>
      </c>
    </row>
    <row r="18" spans="1:6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0</v>
      </c>
      <c r="E18" s="17">
        <f t="shared" ca="1" si="0"/>
        <v>0</v>
      </c>
      <c r="F18" s="18">
        <f t="shared" ca="1" si="1"/>
        <v>0</v>
      </c>
    </row>
    <row r="19" spans="1:6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  <c r="E19" s="17">
        <f t="shared" ca="1" si="0"/>
        <v>0</v>
      </c>
      <c r="F19" s="18">
        <f t="shared" ca="1" si="1"/>
        <v>0</v>
      </c>
    </row>
    <row r="20" spans="1:6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76906827.219999999</v>
      </c>
      <c r="E20" s="17">
        <f t="shared" ca="1" si="0"/>
        <v>6490170.5099999998</v>
      </c>
      <c r="F20" s="18">
        <f t="shared" ca="1" si="1"/>
        <v>83396997.730000004</v>
      </c>
    </row>
    <row r="21" spans="1:6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493669.92</v>
      </c>
      <c r="E21" s="17">
        <f t="shared" ca="1" si="0"/>
        <v>0</v>
      </c>
      <c r="F21" s="18">
        <f t="shared" ca="1" si="1"/>
        <v>493669.92</v>
      </c>
    </row>
    <row r="22" spans="1:6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1058797747.0800004</v>
      </c>
      <c r="E22" s="17">
        <f t="shared" ca="1" si="0"/>
        <v>191636977.84</v>
      </c>
      <c r="F22" s="18">
        <f t="shared" ca="1" si="1"/>
        <v>1250434724.9200003</v>
      </c>
    </row>
    <row r="23" spans="1:6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4087340.3100000005</v>
      </c>
      <c r="E23" s="17">
        <f t="shared" ca="1" si="0"/>
        <v>156065399.73000002</v>
      </c>
      <c r="F23" s="18">
        <f ca="1">+SUM(D23:E23)</f>
        <v>160152740.04000002</v>
      </c>
    </row>
    <row r="24" spans="1:6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171972761.03</v>
      </c>
      <c r="E24" s="17">
        <f t="shared" ca="1" si="0"/>
        <v>6677622.96</v>
      </c>
      <c r="F24" s="18">
        <f ca="1">+SUM(D24:E24)</f>
        <v>178650383.99000001</v>
      </c>
    </row>
    <row r="25" spans="1:6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176023.53000000003</v>
      </c>
      <c r="E25" s="17">
        <f t="shared" ca="1" si="0"/>
        <v>0</v>
      </c>
      <c r="F25" s="18">
        <f t="shared" ref="F25:F72" ca="1" si="2">+SUM(D25:E25)</f>
        <v>176023.53000000003</v>
      </c>
    </row>
    <row r="26" spans="1:6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219446740.80534509</v>
      </c>
      <c r="E26" s="17">
        <f t="shared" ca="1" si="0"/>
        <v>15454076.031762002</v>
      </c>
      <c r="F26" s="18">
        <f t="shared" ca="1" si="2"/>
        <v>234900816.83710709</v>
      </c>
    </row>
    <row r="27" spans="1:6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E46" ca="1" si="3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2377637.2599999998</v>
      </c>
      <c r="E27" s="17">
        <f t="shared" ca="1" si="3"/>
        <v>0</v>
      </c>
      <c r="F27" s="18">
        <f t="shared" ca="1" si="2"/>
        <v>2377637.2599999998</v>
      </c>
    </row>
    <row r="28" spans="1:6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3"/>
        <v>0</v>
      </c>
      <c r="E28" s="17">
        <f t="shared" ca="1" si="3"/>
        <v>0</v>
      </c>
      <c r="F28" s="18">
        <f t="shared" ca="1" si="2"/>
        <v>0</v>
      </c>
    </row>
    <row r="29" spans="1:6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3"/>
        <v>320751334.32999998</v>
      </c>
      <c r="E29" s="17">
        <f t="shared" ca="1" si="3"/>
        <v>14526.620000000003</v>
      </c>
      <c r="F29" s="18">
        <f t="shared" ca="1" si="2"/>
        <v>320765860.94999999</v>
      </c>
    </row>
    <row r="30" spans="1:6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3"/>
        <v>113137454.80235504</v>
      </c>
      <c r="E30" s="17">
        <f t="shared" ca="1" si="3"/>
        <v>2270794.8300000019</v>
      </c>
      <c r="F30" s="18">
        <f t="shared" ca="1" si="2"/>
        <v>115408249.63235503</v>
      </c>
    </row>
    <row r="31" spans="1:6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3"/>
        <v>84233517.13000001</v>
      </c>
      <c r="E31" s="17">
        <f t="shared" ca="1" si="3"/>
        <v>73236.290062999993</v>
      </c>
      <c r="F31" s="18">
        <f t="shared" ca="1" si="2"/>
        <v>84306753.420063004</v>
      </c>
    </row>
    <row r="32" spans="1:6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3"/>
        <v>596837325.83999991</v>
      </c>
      <c r="E32" s="17">
        <f t="shared" ca="1" si="3"/>
        <v>25363852.130000003</v>
      </c>
      <c r="F32" s="18">
        <f t="shared" ca="1" si="2"/>
        <v>622201177.96999991</v>
      </c>
    </row>
    <row r="33" spans="1:6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3"/>
        <v>4136706.1500000032</v>
      </c>
      <c r="E33" s="17">
        <f t="shared" ca="1" si="3"/>
        <v>14836.3</v>
      </c>
      <c r="F33" s="18">
        <f t="shared" ca="1" si="2"/>
        <v>4151542.450000003</v>
      </c>
    </row>
    <row r="34" spans="1:6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3"/>
        <v>17727.309999999998</v>
      </c>
      <c r="E34" s="17">
        <f t="shared" ca="1" si="3"/>
        <v>0</v>
      </c>
      <c r="F34" s="18">
        <f t="shared" ca="1" si="2"/>
        <v>17727.309999999998</v>
      </c>
    </row>
    <row r="35" spans="1:6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3"/>
        <v>275281</v>
      </c>
      <c r="E35" s="17">
        <f t="shared" ca="1" si="3"/>
        <v>20579</v>
      </c>
      <c r="F35" s="18">
        <f t="shared" ca="1" si="2"/>
        <v>295860</v>
      </c>
    </row>
    <row r="36" spans="1:6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3"/>
        <v>0</v>
      </c>
      <c r="E36" s="17">
        <f t="shared" ca="1" si="3"/>
        <v>0</v>
      </c>
      <c r="F36" s="18">
        <f t="shared" ca="1" si="2"/>
        <v>0</v>
      </c>
    </row>
    <row r="37" spans="1:6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3"/>
        <v>536116669.58999997</v>
      </c>
      <c r="E37" s="17">
        <f t="shared" ca="1" si="3"/>
        <v>0</v>
      </c>
      <c r="F37" s="18">
        <f t="shared" ca="1" si="2"/>
        <v>536116669.58999997</v>
      </c>
    </row>
    <row r="38" spans="1:6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3"/>
        <v>12355972.859999999</v>
      </c>
      <c r="E38" s="17">
        <f t="shared" ca="1" si="3"/>
        <v>0</v>
      </c>
      <c r="F38" s="18">
        <f t="shared" ca="1" si="2"/>
        <v>12355972.859999999</v>
      </c>
    </row>
    <row r="39" spans="1:6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3"/>
        <v>689534354.78999996</v>
      </c>
      <c r="E39" s="17">
        <f t="shared" ca="1" si="3"/>
        <v>6534916.1699999999</v>
      </c>
      <c r="F39" s="18">
        <f t="shared" ca="1" si="2"/>
        <v>696069270.95999992</v>
      </c>
    </row>
    <row r="40" spans="1:6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3"/>
        <v>0</v>
      </c>
      <c r="E40" s="17">
        <f t="shared" ca="1" si="3"/>
        <v>0</v>
      </c>
      <c r="F40" s="18">
        <f t="shared" ca="1" si="2"/>
        <v>0</v>
      </c>
    </row>
    <row r="41" spans="1:6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3"/>
        <v>221981869.13999999</v>
      </c>
      <c r="E41" s="17">
        <f t="shared" ca="1" si="3"/>
        <v>40666398.159999996</v>
      </c>
      <c r="F41" s="18">
        <f t="shared" ca="1" si="2"/>
        <v>262648267.29999998</v>
      </c>
    </row>
    <row r="42" spans="1:6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3"/>
        <v>136214.57</v>
      </c>
      <c r="E42" s="17">
        <f t="shared" ca="1" si="3"/>
        <v>0</v>
      </c>
      <c r="F42" s="18">
        <f t="shared" ca="1" si="2"/>
        <v>136214.57</v>
      </c>
    </row>
    <row r="43" spans="1:6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3"/>
        <v>0</v>
      </c>
      <c r="E43" s="17">
        <f t="shared" ca="1" si="3"/>
        <v>0</v>
      </c>
      <c r="F43" s="18">
        <f t="shared" ca="1" si="2"/>
        <v>0</v>
      </c>
    </row>
    <row r="44" spans="1:6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3"/>
        <v>0</v>
      </c>
      <c r="E44" s="17">
        <f t="shared" ca="1" si="3"/>
        <v>0</v>
      </c>
      <c r="F44" s="18">
        <f t="shared" ca="1" si="2"/>
        <v>0</v>
      </c>
    </row>
    <row r="45" spans="1:6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3"/>
        <v>0</v>
      </c>
      <c r="E45" s="17">
        <f t="shared" ca="1" si="3"/>
        <v>0</v>
      </c>
      <c r="F45" s="18">
        <f t="shared" ca="1" si="2"/>
        <v>0</v>
      </c>
    </row>
    <row r="46" spans="1:6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3"/>
        <v>0</v>
      </c>
      <c r="E46" s="17">
        <f t="shared" ca="1" si="3"/>
        <v>0</v>
      </c>
      <c r="F46" s="18">
        <f t="shared" ca="1" si="2"/>
        <v>0</v>
      </c>
    </row>
    <row r="47" spans="1:6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E66" ca="1" si="4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132745899.31</v>
      </c>
      <c r="E47" s="17">
        <f t="shared" ca="1" si="4"/>
        <v>5433645.0300000003</v>
      </c>
      <c r="F47" s="18">
        <f t="shared" ca="1" si="2"/>
        <v>138179544.34</v>
      </c>
    </row>
    <row r="48" spans="1:6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4"/>
        <v>0</v>
      </c>
      <c r="E48" s="17">
        <f t="shared" ca="1" si="4"/>
        <v>0</v>
      </c>
      <c r="F48" s="18">
        <f t="shared" ca="1" si="2"/>
        <v>0</v>
      </c>
    </row>
    <row r="49" spans="1:6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4"/>
        <v>0</v>
      </c>
      <c r="E49" s="17">
        <f t="shared" ca="1" si="4"/>
        <v>0</v>
      </c>
      <c r="F49" s="18">
        <f t="shared" ca="1" si="2"/>
        <v>0</v>
      </c>
    </row>
    <row r="50" spans="1:6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4"/>
        <v>0</v>
      </c>
      <c r="E50" s="17">
        <f t="shared" ca="1" si="4"/>
        <v>0</v>
      </c>
      <c r="F50" s="18">
        <f t="shared" ca="1" si="2"/>
        <v>0</v>
      </c>
    </row>
    <row r="51" spans="1:6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4"/>
        <v>0</v>
      </c>
      <c r="E51" s="17">
        <f t="shared" ca="1" si="4"/>
        <v>0</v>
      </c>
      <c r="F51" s="18">
        <f t="shared" ca="1" si="2"/>
        <v>0</v>
      </c>
    </row>
    <row r="52" spans="1:6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4"/>
        <v>0</v>
      </c>
      <c r="E52" s="17">
        <f t="shared" ca="1" si="4"/>
        <v>0</v>
      </c>
      <c r="F52" s="18">
        <f t="shared" ca="1" si="2"/>
        <v>0</v>
      </c>
    </row>
    <row r="53" spans="1:6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4"/>
        <v>0</v>
      </c>
      <c r="E53" s="17">
        <f t="shared" ca="1" si="4"/>
        <v>0</v>
      </c>
      <c r="F53" s="18">
        <f t="shared" ca="1" si="2"/>
        <v>0</v>
      </c>
    </row>
    <row r="54" spans="1:6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4"/>
        <v>0</v>
      </c>
      <c r="E54" s="17">
        <f t="shared" ca="1" si="4"/>
        <v>0</v>
      </c>
      <c r="F54" s="18">
        <f t="shared" ca="1" si="2"/>
        <v>0</v>
      </c>
    </row>
    <row r="55" spans="1:6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4"/>
        <v>0</v>
      </c>
      <c r="E55" s="17">
        <f t="shared" ca="1" si="4"/>
        <v>0</v>
      </c>
      <c r="F55" s="18">
        <f t="shared" ca="1" si="2"/>
        <v>0</v>
      </c>
    </row>
    <row r="56" spans="1:6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4"/>
        <v>0</v>
      </c>
      <c r="E56" s="17">
        <f t="shared" ca="1" si="4"/>
        <v>0</v>
      </c>
      <c r="F56" s="18">
        <f t="shared" ca="1" si="2"/>
        <v>0</v>
      </c>
    </row>
    <row r="57" spans="1:6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4"/>
        <v>0</v>
      </c>
      <c r="E57" s="17">
        <f t="shared" ca="1" si="4"/>
        <v>0</v>
      </c>
      <c r="F57" s="18">
        <f t="shared" ca="1" si="2"/>
        <v>0</v>
      </c>
    </row>
    <row r="58" spans="1:6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4"/>
        <v>0</v>
      </c>
      <c r="E58" s="17">
        <f t="shared" ca="1" si="4"/>
        <v>0</v>
      </c>
      <c r="F58" s="18">
        <f t="shared" ca="1" si="2"/>
        <v>0</v>
      </c>
    </row>
    <row r="59" spans="1:6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4"/>
        <v>0</v>
      </c>
      <c r="E59" s="17">
        <f t="shared" ca="1" si="4"/>
        <v>0</v>
      </c>
      <c r="F59" s="18">
        <f t="shared" ca="1" si="2"/>
        <v>0</v>
      </c>
    </row>
    <row r="60" spans="1:6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4"/>
        <v>0</v>
      </c>
      <c r="E60" s="17">
        <f t="shared" ca="1" si="4"/>
        <v>0</v>
      </c>
      <c r="F60" s="18">
        <f t="shared" ca="1" si="2"/>
        <v>0</v>
      </c>
    </row>
    <row r="61" spans="1:6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4"/>
        <v>0</v>
      </c>
      <c r="E61" s="17">
        <f t="shared" ca="1" si="4"/>
        <v>0</v>
      </c>
      <c r="F61" s="18">
        <f t="shared" ca="1" si="2"/>
        <v>0</v>
      </c>
    </row>
    <row r="62" spans="1:6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4"/>
        <v>0</v>
      </c>
      <c r="E62" s="17">
        <f t="shared" ca="1" si="4"/>
        <v>0</v>
      </c>
      <c r="F62" s="18">
        <f t="shared" ca="1" si="2"/>
        <v>0</v>
      </c>
    </row>
    <row r="63" spans="1:6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4"/>
        <v>0</v>
      </c>
      <c r="E63" s="17">
        <f t="shared" ca="1" si="4"/>
        <v>0</v>
      </c>
      <c r="F63" s="18">
        <f t="shared" ca="1" si="2"/>
        <v>0</v>
      </c>
    </row>
    <row r="64" spans="1:6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4"/>
        <v>0</v>
      </c>
      <c r="E64" s="17">
        <f t="shared" ca="1" si="4"/>
        <v>0</v>
      </c>
      <c r="F64" s="18">
        <f t="shared" ca="1" si="2"/>
        <v>0</v>
      </c>
    </row>
    <row r="65" spans="1:6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4"/>
        <v>0</v>
      </c>
      <c r="E65" s="17">
        <f t="shared" ca="1" si="4"/>
        <v>0</v>
      </c>
      <c r="F65" s="18">
        <f t="shared" ca="1" si="2"/>
        <v>0</v>
      </c>
    </row>
    <row r="66" spans="1:6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4"/>
        <v>0</v>
      </c>
      <c r="E66" s="17">
        <f t="shared" ca="1" si="4"/>
        <v>0</v>
      </c>
      <c r="F66" s="18">
        <f t="shared" ca="1" si="2"/>
        <v>0</v>
      </c>
    </row>
    <row r="67" spans="1:6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E72" ca="1" si="5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5"/>
        <v>0</v>
      </c>
      <c r="F67" s="18">
        <f t="shared" ca="1" si="2"/>
        <v>0</v>
      </c>
    </row>
    <row r="68" spans="1:6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5"/>
        <v>0</v>
      </c>
      <c r="E68" s="17">
        <f t="shared" ca="1" si="5"/>
        <v>0</v>
      </c>
      <c r="F68" s="18">
        <f t="shared" ca="1" si="2"/>
        <v>0</v>
      </c>
    </row>
    <row r="69" spans="1:6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5"/>
        <v>0</v>
      </c>
      <c r="E69" s="17">
        <f t="shared" ca="1" si="5"/>
        <v>0</v>
      </c>
      <c r="F69" s="18">
        <f t="shared" ca="1" si="2"/>
        <v>0</v>
      </c>
    </row>
    <row r="70" spans="1:6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5"/>
        <v>0</v>
      </c>
      <c r="E70" s="17">
        <f t="shared" ca="1" si="5"/>
        <v>0</v>
      </c>
      <c r="F70" s="18">
        <f t="shared" ca="1" si="2"/>
        <v>0</v>
      </c>
    </row>
    <row r="71" spans="1:6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5"/>
        <v>0</v>
      </c>
      <c r="E71" s="17">
        <f t="shared" ca="1" si="5"/>
        <v>0</v>
      </c>
      <c r="F71" s="18">
        <f t="shared" ca="1" si="2"/>
        <v>0</v>
      </c>
    </row>
    <row r="72" spans="1:6" ht="13.8" x14ac:dyDescent="0.3">
      <c r="A72" s="61" t="s">
        <v>279</v>
      </c>
      <c r="B72" s="16">
        <v>3018</v>
      </c>
      <c r="C72" s="62" t="s">
        <v>247</v>
      </c>
      <c r="D72" s="17">
        <f t="shared" ca="1" si="5"/>
        <v>0</v>
      </c>
      <c r="E72" s="17">
        <f t="shared" ca="1" si="5"/>
        <v>0</v>
      </c>
      <c r="F72" s="18">
        <f t="shared" ca="1" si="2"/>
        <v>0</v>
      </c>
    </row>
    <row r="73" spans="1:6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7674895874.0377007</v>
      </c>
      <c r="E73" s="53">
        <f ca="1">SUMIF($C$7:$C$72,"HD",E$7:E$72)</f>
        <v>597085788.82246089</v>
      </c>
      <c r="F73" s="53">
        <f ca="1">SUMIF($C$7:$C$72,"HD",F$7:F$72)</f>
        <v>8271981662.8601599</v>
      </c>
    </row>
    <row r="74" spans="1:6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  <c r="E74" s="53">
        <f ca="1">SUMIF($C$7:$C$72,"H",E$7:E$72)+SUMIF($C$7:$C$72,"E",E$7:E$72)</f>
        <v>0</v>
      </c>
      <c r="F74" s="53">
        <f ca="1">SUMIF($C$7:$C$72,"H",F$7:F$72)+SUMIF($C$7:$C$72,"E",F$7:F$72)</f>
        <v>0</v>
      </c>
    </row>
    <row r="75" spans="1:6" ht="13.8" x14ac:dyDescent="0.3">
      <c r="A75" s="63" t="s">
        <v>287</v>
      </c>
      <c r="B75" s="52">
        <v>9003</v>
      </c>
      <c r="C75" s="62" t="s">
        <v>288</v>
      </c>
      <c r="D75" s="53">
        <f ca="1">D73+D74</f>
        <v>7674895874.0377007</v>
      </c>
      <c r="E75" s="53">
        <f ca="1">E73+E74</f>
        <v>597085788.82246089</v>
      </c>
      <c r="F75" s="53">
        <f ca="1">F73+F74</f>
        <v>8271981662.8601599</v>
      </c>
    </row>
  </sheetData>
  <mergeCells count="1">
    <mergeCell ref="E2:G2"/>
  </mergeCells>
  <dataValidations count="2">
    <dataValidation type="list" allowBlank="1" showInputMessage="1" showErrorMessage="1" sqref="C2" xr:uid="{2A7C449A-279E-47A5-8424-9449A12A437B}">
      <formula1>"Toplam,Tele-Satış,E-Ticaret,Geleneksel"</formula1>
    </dataValidation>
    <dataValidation type="list" allowBlank="1" showInputMessage="1" showErrorMessage="1" sqref="B2" xr:uid="{2B85E0E8-5CFC-40CD-921E-D5203951588B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BA41A-CA37-4665-B20E-07A3A44BE221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7" width="15.6640625" style="3" customWidth="1"/>
    <col min="8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336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728</v>
      </c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81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D38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1160740.7199999988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951003.05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40862190.259999998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</row>
    <row r="17" spans="1:4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0</v>
      </c>
    </row>
    <row r="18" spans="1:4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0</v>
      </c>
    </row>
    <row r="19" spans="1:4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</row>
    <row r="20" spans="1:4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0</v>
      </c>
    </row>
    <row r="21" spans="1:4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0</v>
      </c>
    </row>
    <row r="22" spans="1:4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207123085.09</v>
      </c>
    </row>
    <row r="23" spans="1:4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0</v>
      </c>
    </row>
    <row r="24" spans="1:4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0</v>
      </c>
    </row>
    <row r="25" spans="1:4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0</v>
      </c>
    </row>
    <row r="26" spans="1:4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0</v>
      </c>
    </row>
    <row r="27" spans="1:4" ht="12.75" customHeight="1" x14ac:dyDescent="0.3">
      <c r="A27" s="61" t="s">
        <v>187</v>
      </c>
      <c r="B27" s="16">
        <v>1030</v>
      </c>
      <c r="C27" s="62" t="s">
        <v>148</v>
      </c>
      <c r="D27" s="17">
        <f t="shared" ca="1" si="0"/>
        <v>0</v>
      </c>
    </row>
    <row r="28" spans="1:4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0"/>
        <v>0</v>
      </c>
    </row>
    <row r="29" spans="1:4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0"/>
        <v>0</v>
      </c>
    </row>
    <row r="30" spans="1:4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0"/>
        <v>0</v>
      </c>
    </row>
    <row r="31" spans="1:4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0"/>
        <v>0</v>
      </c>
    </row>
    <row r="32" spans="1:4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0"/>
        <v>0</v>
      </c>
    </row>
    <row r="33" spans="1:4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0"/>
        <v>0</v>
      </c>
    </row>
    <row r="34" spans="1:4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0"/>
        <v>0</v>
      </c>
    </row>
    <row r="35" spans="1:4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0"/>
        <v>0</v>
      </c>
    </row>
    <row r="36" spans="1:4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0"/>
        <v>0</v>
      </c>
    </row>
    <row r="37" spans="1:4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0"/>
        <v>0</v>
      </c>
    </row>
    <row r="38" spans="1:4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0"/>
        <v>0</v>
      </c>
    </row>
    <row r="39" spans="1:4" ht="12.75" customHeight="1" x14ac:dyDescent="0.3">
      <c r="A39" s="61" t="s">
        <v>211</v>
      </c>
      <c r="B39" s="16">
        <v>1045</v>
      </c>
      <c r="C39" s="62" t="s">
        <v>148</v>
      </c>
      <c r="D39" s="17">
        <f t="shared" ref="D39:D72" ca="1" si="1">IFERROR(IF($C$2="Tele-Satış",INDIRECT("'"&amp;$B$2&amp;"'!"&amp;ADDRESS(MATCH($B39,INDIRECT("'"&amp;$B$2&amp;"'!$B$1:$B$1095"),0),MATCH(D$5,INDIRECT("'"&amp;$B$2&amp;"'!5:5"),0))),IF($C$2="E-Ticaret",INDIRECT("'"&amp;$B$2&amp;"'!"&amp;ADDRESS(MATCH($B39,INDIRECT("'"&amp;$B$2&amp;"'!$B$1:$B$1095"),0),MATCH(D$5,INDIRECT("'"&amp;$B$2&amp;"'!5:5"),0)+1)),IF($C$2="Geleneksel",INDIRECT("'"&amp;$B$2&amp;"'!"&amp;ADDRESS(MATCH($B39,INDIRECT("'"&amp;$B$2&amp;"'!$B$1:$B$1095"),0),MATCH(D$5,INDIRECT("'"&amp;$B$2&amp;"'!5:5"),0)+2)),INDIRECT("'"&amp;$B$2&amp;"'!"&amp;ADDRESS(MATCH($B39,INDIRECT("'"&amp;$B$2&amp;"'!$B$1:$B$1095"),0),MATCH(D$5,INDIRECT("'"&amp;$B$2&amp;"'!5:5"),0)))+INDIRECT("'"&amp;$B$2&amp;"'!"&amp;ADDRESS(MATCH($B39,INDIRECT("'"&amp;$B$2&amp;"'!$B$1:$B$1095"),0),MATCH(D$5,INDIRECT("'"&amp;$B$2&amp;"'!5:5"),0)+1))+INDIRECT("'"&amp;$B$2&amp;"'!"&amp;ADDRESS(MATCH($B39,INDIRECT("'"&amp;$B$2&amp;"'!$B$1:$B$1095"),0),MATCH(D$5,INDIRECT("'"&amp;$B$2&amp;"'!5:5"),0)+2))))),0)</f>
        <v>0</v>
      </c>
    </row>
    <row r="40" spans="1:4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1"/>
        <v>0</v>
      </c>
    </row>
    <row r="41" spans="1:4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1"/>
        <v>0</v>
      </c>
    </row>
    <row r="42" spans="1:4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1"/>
        <v>0</v>
      </c>
    </row>
    <row r="43" spans="1:4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1"/>
        <v>0</v>
      </c>
    </row>
    <row r="44" spans="1:4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1"/>
        <v>1996783.76</v>
      </c>
    </row>
    <row r="45" spans="1:4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1"/>
        <v>0</v>
      </c>
    </row>
    <row r="46" spans="1:4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1"/>
        <v>0</v>
      </c>
    </row>
    <row r="47" spans="1:4" ht="12.75" customHeight="1" x14ac:dyDescent="0.3">
      <c r="A47" s="61" t="s">
        <v>227</v>
      </c>
      <c r="B47" s="16">
        <v>1056</v>
      </c>
      <c r="C47" s="62" t="s">
        <v>148</v>
      </c>
      <c r="D47" s="17">
        <f t="shared" ca="1" si="1"/>
        <v>0</v>
      </c>
    </row>
    <row r="48" spans="1:4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1"/>
        <v>0</v>
      </c>
    </row>
    <row r="49" spans="1:4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1"/>
        <v>0</v>
      </c>
    </row>
    <row r="50" spans="1:4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1"/>
        <v>0</v>
      </c>
    </row>
    <row r="51" spans="1:4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1"/>
        <v>0</v>
      </c>
    </row>
    <row r="52" spans="1:4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1"/>
        <v>0</v>
      </c>
    </row>
    <row r="53" spans="1:4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1"/>
        <v>0</v>
      </c>
    </row>
    <row r="54" spans="1:4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1"/>
        <v>0</v>
      </c>
    </row>
    <row r="55" spans="1:4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1"/>
        <v>0</v>
      </c>
    </row>
    <row r="56" spans="1:4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1"/>
        <v>0</v>
      </c>
    </row>
    <row r="57" spans="1:4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1"/>
        <v>0</v>
      </c>
    </row>
    <row r="58" spans="1:4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1"/>
        <v>0</v>
      </c>
    </row>
    <row r="59" spans="1:4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1"/>
        <v>0</v>
      </c>
    </row>
    <row r="60" spans="1:4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1"/>
        <v>0</v>
      </c>
    </row>
    <row r="61" spans="1:4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1"/>
        <v>0</v>
      </c>
    </row>
    <row r="62" spans="1:4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1"/>
        <v>0</v>
      </c>
    </row>
    <row r="63" spans="1:4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1"/>
        <v>0</v>
      </c>
    </row>
    <row r="64" spans="1:4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1"/>
        <v>0</v>
      </c>
    </row>
    <row r="65" spans="1:4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1"/>
        <v>0</v>
      </c>
    </row>
    <row r="66" spans="1:4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1"/>
        <v>0</v>
      </c>
    </row>
    <row r="67" spans="1:4" ht="12.75" customHeight="1" x14ac:dyDescent="0.3">
      <c r="A67" s="61" t="s">
        <v>269</v>
      </c>
      <c r="B67" s="16">
        <v>3009</v>
      </c>
      <c r="C67" s="62" t="s">
        <v>247</v>
      </c>
      <c r="D67" s="17">
        <f t="shared" ca="1" si="1"/>
        <v>0</v>
      </c>
    </row>
    <row r="68" spans="1:4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"/>
        <v>0</v>
      </c>
    </row>
    <row r="69" spans="1:4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"/>
        <v>0</v>
      </c>
    </row>
    <row r="70" spans="1:4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"/>
        <v>0</v>
      </c>
    </row>
    <row r="71" spans="1:4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"/>
        <v>0</v>
      </c>
    </row>
    <row r="72" spans="1:4" ht="13.8" x14ac:dyDescent="0.3">
      <c r="A72" s="61" t="s">
        <v>279</v>
      </c>
      <c r="B72" s="16">
        <v>3018</v>
      </c>
      <c r="C72" s="62" t="s">
        <v>247</v>
      </c>
      <c r="D72" s="17">
        <f t="shared" ca="1" si="1"/>
        <v>0</v>
      </c>
    </row>
    <row r="73" spans="1:4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252093802.88</v>
      </c>
    </row>
    <row r="74" spans="1:4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</row>
    <row r="75" spans="1:4" ht="13.8" x14ac:dyDescent="0.3">
      <c r="A75" s="63" t="s">
        <v>287</v>
      </c>
      <c r="B75" s="52">
        <v>9003</v>
      </c>
      <c r="C75" s="62" t="s">
        <v>288</v>
      </c>
      <c r="D75" s="53">
        <f ca="1">D73+D74</f>
        <v>252093802.88</v>
      </c>
    </row>
  </sheetData>
  <mergeCells count="1">
    <mergeCell ref="E2:G2"/>
  </mergeCells>
  <dataValidations count="2">
    <dataValidation type="list" allowBlank="1" showInputMessage="1" showErrorMessage="1" sqref="C2" xr:uid="{AD7C10DE-B4D5-4B64-BE66-FEC7AD06DDCE}">
      <formula1>"Toplam,Tele-Satış,E-Ticaret,Geleneksel"</formula1>
    </dataValidation>
    <dataValidation type="list" allowBlank="1" showInputMessage="1" showErrorMessage="1" sqref="B2" xr:uid="{A812F753-D585-4D11-91A1-5626922A3920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52911-041A-4673-95AC-06DD88C04620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7" width="15.6640625" style="3" customWidth="1"/>
    <col min="8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337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735</v>
      </c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83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D38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0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</row>
    <row r="17" spans="1:4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0</v>
      </c>
    </row>
    <row r="18" spans="1:4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0</v>
      </c>
    </row>
    <row r="19" spans="1:4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</row>
    <row r="20" spans="1:4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0</v>
      </c>
    </row>
    <row r="21" spans="1:4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0</v>
      </c>
    </row>
    <row r="22" spans="1:4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0</v>
      </c>
    </row>
    <row r="23" spans="1:4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0</v>
      </c>
    </row>
    <row r="24" spans="1:4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0</v>
      </c>
    </row>
    <row r="25" spans="1:4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0</v>
      </c>
    </row>
    <row r="26" spans="1:4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0</v>
      </c>
    </row>
    <row r="27" spans="1:4" ht="12.75" customHeight="1" x14ac:dyDescent="0.3">
      <c r="A27" s="61" t="s">
        <v>187</v>
      </c>
      <c r="B27" s="16">
        <v>1030</v>
      </c>
      <c r="C27" s="62" t="s">
        <v>148</v>
      </c>
      <c r="D27" s="17">
        <f t="shared" ca="1" si="0"/>
        <v>0</v>
      </c>
    </row>
    <row r="28" spans="1:4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0"/>
        <v>0</v>
      </c>
    </row>
    <row r="29" spans="1:4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0"/>
        <v>0</v>
      </c>
    </row>
    <row r="30" spans="1:4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0"/>
        <v>0</v>
      </c>
    </row>
    <row r="31" spans="1:4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0"/>
        <v>0</v>
      </c>
    </row>
    <row r="32" spans="1:4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0"/>
        <v>0</v>
      </c>
    </row>
    <row r="33" spans="1:4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0"/>
        <v>0</v>
      </c>
    </row>
    <row r="34" spans="1:4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0"/>
        <v>0</v>
      </c>
    </row>
    <row r="35" spans="1:4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0"/>
        <v>0</v>
      </c>
    </row>
    <row r="36" spans="1:4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0"/>
        <v>86433569.719999999</v>
      </c>
    </row>
    <row r="37" spans="1:4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0"/>
        <v>0</v>
      </c>
    </row>
    <row r="38" spans="1:4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0"/>
        <v>0</v>
      </c>
    </row>
    <row r="39" spans="1:4" ht="12.75" customHeight="1" x14ac:dyDescent="0.3">
      <c r="A39" s="61" t="s">
        <v>211</v>
      </c>
      <c r="B39" s="16">
        <v>1045</v>
      </c>
      <c r="C39" s="62" t="s">
        <v>148</v>
      </c>
      <c r="D39" s="17">
        <f t="shared" ref="D39:D72" ca="1" si="1">IFERROR(IF($C$2="Tele-Satış",INDIRECT("'"&amp;$B$2&amp;"'!"&amp;ADDRESS(MATCH($B39,INDIRECT("'"&amp;$B$2&amp;"'!$B$1:$B$1095"),0),MATCH(D$5,INDIRECT("'"&amp;$B$2&amp;"'!5:5"),0))),IF($C$2="E-Ticaret",INDIRECT("'"&amp;$B$2&amp;"'!"&amp;ADDRESS(MATCH($B39,INDIRECT("'"&amp;$B$2&amp;"'!$B$1:$B$1095"),0),MATCH(D$5,INDIRECT("'"&amp;$B$2&amp;"'!5:5"),0)+1)),IF($C$2="Geleneksel",INDIRECT("'"&amp;$B$2&amp;"'!"&amp;ADDRESS(MATCH($B39,INDIRECT("'"&amp;$B$2&amp;"'!$B$1:$B$1095"),0),MATCH(D$5,INDIRECT("'"&amp;$B$2&amp;"'!5:5"),0)+2)),INDIRECT("'"&amp;$B$2&amp;"'!"&amp;ADDRESS(MATCH($B39,INDIRECT("'"&amp;$B$2&amp;"'!$B$1:$B$1095"),0),MATCH(D$5,INDIRECT("'"&amp;$B$2&amp;"'!5:5"),0)))+INDIRECT("'"&amp;$B$2&amp;"'!"&amp;ADDRESS(MATCH($B39,INDIRECT("'"&amp;$B$2&amp;"'!$B$1:$B$1095"),0),MATCH(D$5,INDIRECT("'"&amp;$B$2&amp;"'!5:5"),0)+1))+INDIRECT("'"&amp;$B$2&amp;"'!"&amp;ADDRESS(MATCH($B39,INDIRECT("'"&amp;$B$2&amp;"'!$B$1:$B$1095"),0),MATCH(D$5,INDIRECT("'"&amp;$B$2&amp;"'!5:5"),0)+2))))),0)</f>
        <v>0</v>
      </c>
    </row>
    <row r="40" spans="1:4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1"/>
        <v>0</v>
      </c>
    </row>
    <row r="41" spans="1:4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1"/>
        <v>0</v>
      </c>
    </row>
    <row r="42" spans="1:4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1"/>
        <v>0</v>
      </c>
    </row>
    <row r="43" spans="1:4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1"/>
        <v>0</v>
      </c>
    </row>
    <row r="44" spans="1:4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1"/>
        <v>0</v>
      </c>
    </row>
    <row r="45" spans="1:4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1"/>
        <v>0</v>
      </c>
    </row>
    <row r="46" spans="1:4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1"/>
        <v>0</v>
      </c>
    </row>
    <row r="47" spans="1:4" ht="12.75" customHeight="1" x14ac:dyDescent="0.3">
      <c r="A47" s="61" t="s">
        <v>227</v>
      </c>
      <c r="B47" s="16">
        <v>1056</v>
      </c>
      <c r="C47" s="62" t="s">
        <v>148</v>
      </c>
      <c r="D47" s="17">
        <f t="shared" ca="1" si="1"/>
        <v>0</v>
      </c>
    </row>
    <row r="48" spans="1:4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1"/>
        <v>0</v>
      </c>
    </row>
    <row r="49" spans="1:4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1"/>
        <v>0</v>
      </c>
    </row>
    <row r="50" spans="1:4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1"/>
        <v>0</v>
      </c>
    </row>
    <row r="51" spans="1:4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1"/>
        <v>0</v>
      </c>
    </row>
    <row r="52" spans="1:4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1"/>
        <v>0</v>
      </c>
    </row>
    <row r="53" spans="1:4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1"/>
        <v>0</v>
      </c>
    </row>
    <row r="54" spans="1:4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1"/>
        <v>0</v>
      </c>
    </row>
    <row r="55" spans="1:4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1"/>
        <v>0</v>
      </c>
    </row>
    <row r="56" spans="1:4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1"/>
        <v>0</v>
      </c>
    </row>
    <row r="57" spans="1:4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1"/>
        <v>0</v>
      </c>
    </row>
    <row r="58" spans="1:4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1"/>
        <v>0</v>
      </c>
    </row>
    <row r="59" spans="1:4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1"/>
        <v>0</v>
      </c>
    </row>
    <row r="60" spans="1:4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1"/>
        <v>0</v>
      </c>
    </row>
    <row r="61" spans="1:4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1"/>
        <v>0</v>
      </c>
    </row>
    <row r="62" spans="1:4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1"/>
        <v>0</v>
      </c>
    </row>
    <row r="63" spans="1:4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1"/>
        <v>0</v>
      </c>
    </row>
    <row r="64" spans="1:4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1"/>
        <v>0</v>
      </c>
    </row>
    <row r="65" spans="1:4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1"/>
        <v>0</v>
      </c>
    </row>
    <row r="66" spans="1:4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1"/>
        <v>0</v>
      </c>
    </row>
    <row r="67" spans="1:4" ht="12.75" customHeight="1" x14ac:dyDescent="0.3">
      <c r="A67" s="61" t="s">
        <v>269</v>
      </c>
      <c r="B67" s="16">
        <v>3009</v>
      </c>
      <c r="C67" s="62" t="s">
        <v>247</v>
      </c>
      <c r="D67" s="17">
        <f t="shared" ca="1" si="1"/>
        <v>0</v>
      </c>
    </row>
    <row r="68" spans="1:4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"/>
        <v>0</v>
      </c>
    </row>
    <row r="69" spans="1:4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"/>
        <v>0</v>
      </c>
    </row>
    <row r="70" spans="1:4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"/>
        <v>0</v>
      </c>
    </row>
    <row r="71" spans="1:4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"/>
        <v>0</v>
      </c>
    </row>
    <row r="72" spans="1:4" ht="13.8" x14ac:dyDescent="0.3">
      <c r="A72" s="61" t="s">
        <v>279</v>
      </c>
      <c r="B72" s="16">
        <v>3018</v>
      </c>
      <c r="C72" s="62" t="s">
        <v>247</v>
      </c>
      <c r="D72" s="17">
        <f t="shared" ca="1" si="1"/>
        <v>0</v>
      </c>
    </row>
    <row r="73" spans="1:4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86433569.719999999</v>
      </c>
    </row>
    <row r="74" spans="1:4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</row>
    <row r="75" spans="1:4" ht="13.8" x14ac:dyDescent="0.3">
      <c r="A75" s="63" t="s">
        <v>287</v>
      </c>
      <c r="B75" s="52">
        <v>9003</v>
      </c>
      <c r="C75" s="62" t="s">
        <v>288</v>
      </c>
      <c r="D75" s="53">
        <f ca="1">D73+D74</f>
        <v>86433569.719999999</v>
      </c>
    </row>
  </sheetData>
  <mergeCells count="1">
    <mergeCell ref="E2:G2"/>
  </mergeCells>
  <dataValidations count="2">
    <dataValidation type="list" allowBlank="1" showInputMessage="1" showErrorMessage="1" sqref="C2" xr:uid="{FAC496A3-8DC3-45A6-9460-01EBF9E69F88}">
      <formula1>"Toplam,Tele-Satış,E-Ticaret,Geleneksel"</formula1>
    </dataValidation>
    <dataValidation type="list" allowBlank="1" showInputMessage="1" showErrorMessage="1" sqref="B2" xr:uid="{8DD50247-E33D-454C-AB02-570A54CFA5C1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BAD1-8716-476A-90B6-5F00D36D26C1}">
  <dimension ref="A1:R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18" width="15.6640625" style="3" customWidth="1"/>
    <col min="19" max="16384" width="9.109375" style="3"/>
  </cols>
  <sheetData>
    <row r="1" spans="1:18" ht="15" customHeight="1" x14ac:dyDescent="0.3">
      <c r="A1" s="1" t="s">
        <v>0</v>
      </c>
      <c r="B1" s="2"/>
      <c r="C1" s="2"/>
    </row>
    <row r="2" spans="1:18" ht="15" customHeight="1" x14ac:dyDescent="0.3">
      <c r="A2" s="1" t="s">
        <v>338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18" ht="15" customHeight="1" x14ac:dyDescent="0.3">
      <c r="A3" s="4" t="s">
        <v>355</v>
      </c>
      <c r="B3" s="2"/>
      <c r="C3" s="2"/>
    </row>
    <row r="4" spans="1:18" ht="22.5" customHeight="1" x14ac:dyDescent="0.25"/>
    <row r="5" spans="1:18" ht="22.5" customHeight="1" x14ac:dyDescent="0.25">
      <c r="D5" s="66">
        <v>719</v>
      </c>
      <c r="E5" s="66">
        <v>720</v>
      </c>
      <c r="F5" s="66">
        <v>721</v>
      </c>
      <c r="G5" s="66">
        <v>722</v>
      </c>
      <c r="H5" s="66">
        <v>725</v>
      </c>
      <c r="I5" s="66">
        <v>726</v>
      </c>
      <c r="J5" s="66">
        <v>730</v>
      </c>
      <c r="K5" s="66">
        <v>731</v>
      </c>
      <c r="L5" s="66">
        <v>732</v>
      </c>
      <c r="M5" s="66">
        <v>733</v>
      </c>
      <c r="N5" s="66">
        <v>734</v>
      </c>
      <c r="O5" s="66">
        <v>769</v>
      </c>
      <c r="P5" s="66">
        <v>770</v>
      </c>
      <c r="Q5" s="66">
        <v>771</v>
      </c>
      <c r="R5" s="67"/>
    </row>
    <row r="6" spans="1:18" ht="79.5" customHeight="1" x14ac:dyDescent="0.25">
      <c r="A6" s="60" t="s">
        <v>143</v>
      </c>
      <c r="B6" s="60" t="s">
        <v>144</v>
      </c>
      <c r="C6" s="60" t="s">
        <v>145</v>
      </c>
      <c r="D6" s="8" t="s">
        <v>85</v>
      </c>
      <c r="E6" s="8" t="s">
        <v>86</v>
      </c>
      <c r="F6" s="8" t="s">
        <v>87</v>
      </c>
      <c r="G6" s="8" t="s">
        <v>88</v>
      </c>
      <c r="H6" s="8" t="s">
        <v>89</v>
      </c>
      <c r="I6" s="8" t="s">
        <v>90</v>
      </c>
      <c r="J6" s="8" t="s">
        <v>91</v>
      </c>
      <c r="K6" s="8" t="s">
        <v>92</v>
      </c>
      <c r="L6" s="8" t="s">
        <v>93</v>
      </c>
      <c r="M6" s="8" t="s">
        <v>94</v>
      </c>
      <c r="N6" s="8" t="s">
        <v>95</v>
      </c>
      <c r="O6" s="8" t="s">
        <v>96</v>
      </c>
      <c r="P6" s="8" t="s">
        <v>97</v>
      </c>
      <c r="Q6" s="8" t="s">
        <v>339</v>
      </c>
      <c r="R6" s="67" t="s">
        <v>340</v>
      </c>
    </row>
    <row r="7" spans="1:1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Q1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7402230.4199999999</v>
      </c>
      <c r="F7" s="17">
        <f t="shared" ca="1" si="0"/>
        <v>0</v>
      </c>
      <c r="G7" s="17">
        <f t="shared" ca="1" si="0"/>
        <v>0</v>
      </c>
      <c r="H7" s="17">
        <f t="shared" ca="1" si="0"/>
        <v>0</v>
      </c>
      <c r="I7" s="17">
        <f t="shared" ca="1" si="0"/>
        <v>0</v>
      </c>
      <c r="J7" s="17">
        <f t="shared" ca="1" si="0"/>
        <v>0</v>
      </c>
      <c r="K7" s="17">
        <f t="shared" ca="1" si="0"/>
        <v>0</v>
      </c>
      <c r="L7" s="17">
        <f t="shared" ca="1" si="0"/>
        <v>0</v>
      </c>
      <c r="M7" s="17">
        <f t="shared" ca="1" si="0"/>
        <v>2119302.91</v>
      </c>
      <c r="N7" s="17">
        <f t="shared" ca="1" si="0"/>
        <v>0</v>
      </c>
      <c r="O7" s="17">
        <f t="shared" ca="1" si="0"/>
        <v>0</v>
      </c>
      <c r="P7" s="17">
        <f t="shared" ca="1" si="0"/>
        <v>0</v>
      </c>
      <c r="Q7" s="17">
        <f t="shared" ca="1" si="0"/>
        <v>0</v>
      </c>
      <c r="R7" s="18">
        <f ca="1">+SUM(D7:Q7)</f>
        <v>9521533.3300000001</v>
      </c>
    </row>
    <row r="8" spans="1:1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3153375.6400000006</v>
      </c>
      <c r="E8" s="17">
        <f t="shared" ca="1" si="0"/>
        <v>131485744.84999999</v>
      </c>
      <c r="F8" s="17">
        <f t="shared" ca="1" si="0"/>
        <v>2967.519999999553</v>
      </c>
      <c r="G8" s="17">
        <f t="shared" ca="1" si="0"/>
        <v>0</v>
      </c>
      <c r="H8" s="17">
        <f t="shared" ca="1" si="0"/>
        <v>0</v>
      </c>
      <c r="I8" s="17">
        <f t="shared" ca="1" si="0"/>
        <v>989493.96999999881</v>
      </c>
      <c r="J8" s="17">
        <f t="shared" ca="1" si="0"/>
        <v>0</v>
      </c>
      <c r="K8" s="17">
        <f t="shared" ca="1" si="0"/>
        <v>4630.5300000001444</v>
      </c>
      <c r="L8" s="17">
        <f t="shared" ca="1" si="0"/>
        <v>0</v>
      </c>
      <c r="M8" s="17">
        <f t="shared" ca="1" si="0"/>
        <v>38574271.280000001</v>
      </c>
      <c r="N8" s="17">
        <f t="shared" ca="1" si="0"/>
        <v>0</v>
      </c>
      <c r="O8" s="17">
        <f t="shared" ca="1" si="0"/>
        <v>0</v>
      </c>
      <c r="P8" s="17">
        <f t="shared" ca="1" si="0"/>
        <v>0</v>
      </c>
      <c r="Q8" s="17">
        <f t="shared" ca="1" si="0"/>
        <v>996536.79999999702</v>
      </c>
      <c r="R8" s="18">
        <f t="shared" ref="R8:R18" ca="1" si="1">+SUM(D8:Q8)</f>
        <v>175207020.59000003</v>
      </c>
    </row>
    <row r="9" spans="1:1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562162.81999999995</v>
      </c>
      <c r="E9" s="17">
        <f t="shared" ca="1" si="0"/>
        <v>43696223.649999902</v>
      </c>
      <c r="F9" s="17">
        <f t="shared" ca="1" si="0"/>
        <v>0</v>
      </c>
      <c r="G9" s="17">
        <f t="shared" ca="1" si="0"/>
        <v>0</v>
      </c>
      <c r="H9" s="17">
        <f t="shared" ca="1" si="0"/>
        <v>0</v>
      </c>
      <c r="I9" s="17">
        <f t="shared" ca="1" si="0"/>
        <v>22408.309999999998</v>
      </c>
      <c r="J9" s="17">
        <f t="shared" ca="1" si="0"/>
        <v>6099762.1899999995</v>
      </c>
      <c r="K9" s="17">
        <f t="shared" ca="1" si="0"/>
        <v>0</v>
      </c>
      <c r="L9" s="17">
        <f t="shared" ca="1" si="0"/>
        <v>0</v>
      </c>
      <c r="M9" s="17">
        <f t="shared" ca="1" si="0"/>
        <v>74275463.590000004</v>
      </c>
      <c r="N9" s="17">
        <f t="shared" ca="1" si="0"/>
        <v>0</v>
      </c>
      <c r="O9" s="17">
        <f t="shared" ca="1" si="0"/>
        <v>0</v>
      </c>
      <c r="P9" s="17">
        <f t="shared" ca="1" si="0"/>
        <v>0</v>
      </c>
      <c r="Q9" s="17">
        <f t="shared" ca="1" si="0"/>
        <v>19566394.579999998</v>
      </c>
      <c r="R9" s="18">
        <f t="shared" ca="1" si="1"/>
        <v>144222415.13999993</v>
      </c>
    </row>
    <row r="10" spans="1:1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21649900.57</v>
      </c>
      <c r="E10" s="17">
        <f t="shared" ca="1" si="0"/>
        <v>278845686.33000702</v>
      </c>
      <c r="F10" s="17">
        <f t="shared" ca="1" si="0"/>
        <v>0</v>
      </c>
      <c r="G10" s="17">
        <f t="shared" ca="1" si="0"/>
        <v>0</v>
      </c>
      <c r="H10" s="17">
        <f t="shared" ca="1" si="0"/>
        <v>0</v>
      </c>
      <c r="I10" s="17">
        <f t="shared" ca="1" si="0"/>
        <v>1219986.1399999999</v>
      </c>
      <c r="J10" s="17">
        <f t="shared" ca="1" si="0"/>
        <v>20723734.75</v>
      </c>
      <c r="K10" s="17">
        <f t="shared" ca="1" si="0"/>
        <v>103815.84</v>
      </c>
      <c r="L10" s="17">
        <f t="shared" ca="1" si="0"/>
        <v>0</v>
      </c>
      <c r="M10" s="17">
        <f t="shared" ca="1" si="0"/>
        <v>48485356.829999998</v>
      </c>
      <c r="N10" s="17">
        <f t="shared" ca="1" si="0"/>
        <v>0</v>
      </c>
      <c r="O10" s="17">
        <f t="shared" ca="1" si="0"/>
        <v>0</v>
      </c>
      <c r="P10" s="17">
        <f t="shared" ca="1" si="0"/>
        <v>0</v>
      </c>
      <c r="Q10" s="17">
        <f t="shared" ca="1" si="0"/>
        <v>86046.44</v>
      </c>
      <c r="R10" s="18">
        <f t="shared" ca="1" si="1"/>
        <v>371114526.90000695</v>
      </c>
    </row>
    <row r="11" spans="1:1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116809.49</v>
      </c>
      <c r="E11" s="17">
        <f t="shared" ca="1" si="0"/>
        <v>6766440.6100000003</v>
      </c>
      <c r="F11" s="17">
        <f t="shared" ca="1" si="0"/>
        <v>502</v>
      </c>
      <c r="G11" s="17">
        <f t="shared" ca="1" si="0"/>
        <v>0</v>
      </c>
      <c r="H11" s="17">
        <f t="shared" ca="1" si="0"/>
        <v>0</v>
      </c>
      <c r="I11" s="17">
        <f t="shared" ca="1" si="0"/>
        <v>0</v>
      </c>
      <c r="J11" s="17">
        <f t="shared" ca="1" si="0"/>
        <v>1634133.27</v>
      </c>
      <c r="K11" s="17">
        <f t="shared" ca="1" si="0"/>
        <v>0</v>
      </c>
      <c r="L11" s="17">
        <f t="shared" ca="1" si="0"/>
        <v>0</v>
      </c>
      <c r="M11" s="17">
        <f t="shared" ca="1" si="0"/>
        <v>7824.5</v>
      </c>
      <c r="N11" s="17">
        <f t="shared" ca="1" si="0"/>
        <v>0</v>
      </c>
      <c r="O11" s="17">
        <f t="shared" ca="1" si="0"/>
        <v>0</v>
      </c>
      <c r="P11" s="17">
        <f t="shared" ca="1" si="0"/>
        <v>0</v>
      </c>
      <c r="Q11" s="17">
        <f t="shared" ca="1" si="0"/>
        <v>0</v>
      </c>
      <c r="R11" s="18">
        <f t="shared" ca="1" si="1"/>
        <v>8525709.870000001</v>
      </c>
    </row>
    <row r="12" spans="1:1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7">
        <f t="shared" ca="1" si="0"/>
        <v>0</v>
      </c>
      <c r="G12" s="17">
        <f t="shared" ca="1" si="0"/>
        <v>0</v>
      </c>
      <c r="H12" s="17">
        <f t="shared" ca="1" si="0"/>
        <v>0</v>
      </c>
      <c r="I12" s="17">
        <f t="shared" ca="1" si="0"/>
        <v>0</v>
      </c>
      <c r="J12" s="17">
        <f t="shared" ca="1" si="0"/>
        <v>0</v>
      </c>
      <c r="K12" s="17">
        <f t="shared" ca="1" si="0"/>
        <v>0</v>
      </c>
      <c r="L12" s="17">
        <f t="shared" ca="1" si="0"/>
        <v>0</v>
      </c>
      <c r="M12" s="17">
        <f t="shared" ca="1" si="0"/>
        <v>0</v>
      </c>
      <c r="N12" s="17">
        <f t="shared" ca="1" si="0"/>
        <v>0</v>
      </c>
      <c r="O12" s="17">
        <f t="shared" ca="1" si="0"/>
        <v>0</v>
      </c>
      <c r="P12" s="17">
        <f t="shared" ca="1" si="0"/>
        <v>0</v>
      </c>
      <c r="Q12" s="17">
        <f t="shared" ca="1" si="0"/>
        <v>0</v>
      </c>
      <c r="R12" s="18">
        <f t="shared" ca="1" si="1"/>
        <v>0</v>
      </c>
    </row>
    <row r="13" spans="1:1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5130.6400000000003</v>
      </c>
      <c r="E13" s="17">
        <f t="shared" ca="1" si="0"/>
        <v>204461.34</v>
      </c>
      <c r="F13" s="17">
        <f t="shared" ca="1" si="0"/>
        <v>0</v>
      </c>
      <c r="G13" s="17">
        <f t="shared" ca="1" si="0"/>
        <v>0</v>
      </c>
      <c r="H13" s="17">
        <f t="shared" ca="1" si="0"/>
        <v>0</v>
      </c>
      <c r="I13" s="17">
        <f t="shared" ca="1" si="0"/>
        <v>1401.86</v>
      </c>
      <c r="J13" s="17">
        <f t="shared" ca="1" si="0"/>
        <v>1517013.67</v>
      </c>
      <c r="K13" s="17">
        <f t="shared" ca="1" si="0"/>
        <v>36257.14</v>
      </c>
      <c r="L13" s="17">
        <f t="shared" ca="1" si="0"/>
        <v>0</v>
      </c>
      <c r="M13" s="17">
        <f t="shared" ca="1" si="0"/>
        <v>0</v>
      </c>
      <c r="N13" s="17">
        <f t="shared" ca="1" si="0"/>
        <v>0</v>
      </c>
      <c r="O13" s="17">
        <f t="shared" ca="1" si="0"/>
        <v>0</v>
      </c>
      <c r="P13" s="17">
        <f t="shared" ca="1" si="0"/>
        <v>0</v>
      </c>
      <c r="Q13" s="17">
        <f t="shared" ca="1" si="0"/>
        <v>0</v>
      </c>
      <c r="R13" s="18">
        <f t="shared" ca="1" si="1"/>
        <v>1764264.65</v>
      </c>
    </row>
    <row r="14" spans="1:1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4136196.31</v>
      </c>
      <c r="E14" s="17">
        <f t="shared" ca="1" si="0"/>
        <v>8784371.8599999975</v>
      </c>
      <c r="F14" s="17">
        <f t="shared" ca="1" si="0"/>
        <v>0</v>
      </c>
      <c r="G14" s="17">
        <f t="shared" ca="1" si="0"/>
        <v>0</v>
      </c>
      <c r="H14" s="17">
        <f t="shared" ca="1" si="0"/>
        <v>0</v>
      </c>
      <c r="I14" s="17">
        <f t="shared" ca="1" si="0"/>
        <v>16119.01</v>
      </c>
      <c r="J14" s="17">
        <f t="shared" ca="1" si="0"/>
        <v>4229094.07</v>
      </c>
      <c r="K14" s="17">
        <f t="shared" ca="1" si="0"/>
        <v>0</v>
      </c>
      <c r="L14" s="17">
        <f t="shared" ca="1" si="0"/>
        <v>0</v>
      </c>
      <c r="M14" s="17">
        <f t="shared" ca="1" si="0"/>
        <v>908227.01</v>
      </c>
      <c r="N14" s="17">
        <f t="shared" ca="1" si="0"/>
        <v>0</v>
      </c>
      <c r="O14" s="17">
        <f t="shared" ca="1" si="0"/>
        <v>0</v>
      </c>
      <c r="P14" s="17">
        <f t="shared" ca="1" si="0"/>
        <v>0</v>
      </c>
      <c r="Q14" s="17">
        <f t="shared" ca="1" si="0"/>
        <v>0</v>
      </c>
      <c r="R14" s="18">
        <f t="shared" ca="1" si="1"/>
        <v>18074008.260000002</v>
      </c>
    </row>
    <row r="15" spans="1:1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7">
        <f t="shared" ca="1" si="0"/>
        <v>0</v>
      </c>
      <c r="G15" s="17">
        <f t="shared" ca="1" si="0"/>
        <v>0</v>
      </c>
      <c r="H15" s="17">
        <f t="shared" ca="1" si="0"/>
        <v>0</v>
      </c>
      <c r="I15" s="17">
        <f t="shared" ca="1" si="0"/>
        <v>0</v>
      </c>
      <c r="J15" s="17">
        <f t="shared" ca="1" si="0"/>
        <v>0</v>
      </c>
      <c r="K15" s="17">
        <f t="shared" ca="1" si="0"/>
        <v>0</v>
      </c>
      <c r="L15" s="17">
        <f t="shared" ca="1" si="0"/>
        <v>0</v>
      </c>
      <c r="M15" s="17">
        <f t="shared" ca="1" si="0"/>
        <v>0</v>
      </c>
      <c r="N15" s="17">
        <f t="shared" ca="1" si="0"/>
        <v>0</v>
      </c>
      <c r="O15" s="17">
        <f t="shared" ca="1" si="0"/>
        <v>0</v>
      </c>
      <c r="P15" s="17">
        <f t="shared" ca="1" si="0"/>
        <v>0</v>
      </c>
      <c r="Q15" s="17">
        <f t="shared" ca="1" si="0"/>
        <v>0</v>
      </c>
      <c r="R15" s="18">
        <f t="shared" ca="1" si="1"/>
        <v>0</v>
      </c>
    </row>
    <row r="16" spans="1:1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7">
        <f t="shared" ca="1" si="0"/>
        <v>0</v>
      </c>
      <c r="G16" s="17">
        <f t="shared" ca="1" si="0"/>
        <v>0</v>
      </c>
      <c r="H16" s="17">
        <f t="shared" ca="1" si="0"/>
        <v>0</v>
      </c>
      <c r="I16" s="17">
        <f t="shared" ca="1" si="0"/>
        <v>0</v>
      </c>
      <c r="J16" s="17">
        <f t="shared" ca="1" si="0"/>
        <v>0</v>
      </c>
      <c r="K16" s="17">
        <f t="shared" ca="1" si="0"/>
        <v>0</v>
      </c>
      <c r="L16" s="17">
        <f t="shared" ca="1" si="0"/>
        <v>0</v>
      </c>
      <c r="M16" s="17">
        <f t="shared" ca="1" si="0"/>
        <v>0</v>
      </c>
      <c r="N16" s="17">
        <f t="shared" ca="1" si="0"/>
        <v>0</v>
      </c>
      <c r="O16" s="17">
        <f t="shared" ca="1" si="0"/>
        <v>0</v>
      </c>
      <c r="P16" s="17">
        <f t="shared" ca="1" si="0"/>
        <v>0</v>
      </c>
      <c r="Q16" s="17">
        <f t="shared" ca="1" si="0"/>
        <v>0</v>
      </c>
      <c r="R16" s="18">
        <f t="shared" ca="1" si="1"/>
        <v>0</v>
      </c>
    </row>
    <row r="17" spans="1:18" ht="12.75" customHeight="1" x14ac:dyDescent="0.3">
      <c r="A17" s="61" t="s">
        <v>167</v>
      </c>
      <c r="B17" s="16">
        <v>1012</v>
      </c>
      <c r="C17" s="62" t="s">
        <v>148</v>
      </c>
      <c r="D17" s="17">
        <f t="shared" ref="D17:Q26" ca="1" si="2">IFERROR(IF($C$2="Tele-Satış",INDIRECT("'"&amp;$B$2&amp;"'!"&amp;ADDRESS(MATCH($B17,INDIRECT("'"&amp;$B$2&amp;"'!$B$1:$B$1095"),0),MATCH(D$5,INDIRECT("'"&amp;$B$2&amp;"'!5:5"),0))),IF($C$2="E-Ticaret",INDIRECT("'"&amp;$B$2&amp;"'!"&amp;ADDRESS(MATCH($B17,INDIRECT("'"&amp;$B$2&amp;"'!$B$1:$B$1095"),0),MATCH(D$5,INDIRECT("'"&amp;$B$2&amp;"'!5:5"),0)+1)),IF($C$2="Geleneksel",INDIRECT("'"&amp;$B$2&amp;"'!"&amp;ADDRESS(MATCH($B17,INDIRECT("'"&amp;$B$2&amp;"'!$B$1:$B$1095"),0),MATCH(D$5,INDIRECT("'"&amp;$B$2&amp;"'!5:5"),0)+2)),INDIRECT("'"&amp;$B$2&amp;"'!"&amp;ADDRESS(MATCH($B17,INDIRECT("'"&amp;$B$2&amp;"'!$B$1:$B$1095"),0),MATCH(D$5,INDIRECT("'"&amp;$B$2&amp;"'!5:5"),0)))+INDIRECT("'"&amp;$B$2&amp;"'!"&amp;ADDRESS(MATCH($B17,INDIRECT("'"&amp;$B$2&amp;"'!$B$1:$B$1095"),0),MATCH(D$5,INDIRECT("'"&amp;$B$2&amp;"'!5:5"),0)+1))+INDIRECT("'"&amp;$B$2&amp;"'!"&amp;ADDRESS(MATCH($B17,INDIRECT("'"&amp;$B$2&amp;"'!$B$1:$B$1095"),0),MATCH(D$5,INDIRECT("'"&amp;$B$2&amp;"'!5:5"),0)+2))))),0)</f>
        <v>334322</v>
      </c>
      <c r="E17" s="17">
        <f t="shared" ca="1" si="2"/>
        <v>-51931.41</v>
      </c>
      <c r="F17" s="17">
        <f t="shared" ca="1" si="2"/>
        <v>0</v>
      </c>
      <c r="G17" s="17">
        <f t="shared" ca="1" si="2"/>
        <v>0</v>
      </c>
      <c r="H17" s="17">
        <f t="shared" ca="1" si="2"/>
        <v>0</v>
      </c>
      <c r="I17" s="17">
        <f t="shared" ca="1" si="2"/>
        <v>100027.45</v>
      </c>
      <c r="J17" s="17">
        <f t="shared" ca="1" si="2"/>
        <v>0</v>
      </c>
      <c r="K17" s="17">
        <f t="shared" ca="1" si="2"/>
        <v>905</v>
      </c>
      <c r="L17" s="17">
        <f t="shared" ca="1" si="2"/>
        <v>0</v>
      </c>
      <c r="M17" s="17">
        <f t="shared" ca="1" si="2"/>
        <v>863978.32</v>
      </c>
      <c r="N17" s="17">
        <f t="shared" ca="1" si="2"/>
        <v>52500</v>
      </c>
      <c r="O17" s="17">
        <f t="shared" ca="1" si="2"/>
        <v>0</v>
      </c>
      <c r="P17" s="17">
        <f t="shared" ca="1" si="2"/>
        <v>0</v>
      </c>
      <c r="Q17" s="17">
        <f t="shared" ca="1" si="2"/>
        <v>153332</v>
      </c>
      <c r="R17" s="18">
        <f t="shared" ca="1" si="1"/>
        <v>1453133.3599999999</v>
      </c>
    </row>
    <row r="18" spans="1:18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2"/>
        <v>22631.08</v>
      </c>
      <c r="E18" s="17">
        <f t="shared" ca="1" si="2"/>
        <v>45533.104700000004</v>
      </c>
      <c r="F18" s="17">
        <f t="shared" ca="1" si="2"/>
        <v>0</v>
      </c>
      <c r="G18" s="17">
        <f t="shared" ca="1" si="2"/>
        <v>0</v>
      </c>
      <c r="H18" s="17">
        <f t="shared" ca="1" si="2"/>
        <v>0</v>
      </c>
      <c r="I18" s="17">
        <f t="shared" ca="1" si="2"/>
        <v>0</v>
      </c>
      <c r="J18" s="17">
        <f t="shared" ca="1" si="2"/>
        <v>1495475.55</v>
      </c>
      <c r="K18" s="17">
        <f t="shared" ca="1" si="2"/>
        <v>0</v>
      </c>
      <c r="L18" s="17">
        <f t="shared" ca="1" si="2"/>
        <v>0</v>
      </c>
      <c r="M18" s="17">
        <f t="shared" ca="1" si="2"/>
        <v>28571.43</v>
      </c>
      <c r="N18" s="17">
        <f t="shared" ca="1" si="2"/>
        <v>0</v>
      </c>
      <c r="O18" s="17">
        <f t="shared" ca="1" si="2"/>
        <v>0</v>
      </c>
      <c r="P18" s="17">
        <f t="shared" ca="1" si="2"/>
        <v>0</v>
      </c>
      <c r="Q18" s="17">
        <f t="shared" ca="1" si="2"/>
        <v>0</v>
      </c>
      <c r="R18" s="18">
        <f t="shared" ca="1" si="1"/>
        <v>1592211.1647000001</v>
      </c>
    </row>
    <row r="19" spans="1:18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2"/>
        <v>0</v>
      </c>
      <c r="E19" s="17">
        <f t="shared" ca="1" si="2"/>
        <v>0</v>
      </c>
      <c r="F19" s="17">
        <f t="shared" ca="1" si="2"/>
        <v>0</v>
      </c>
      <c r="G19" s="17">
        <f t="shared" ca="1" si="2"/>
        <v>0</v>
      </c>
      <c r="H19" s="17">
        <f t="shared" ca="1" si="2"/>
        <v>0</v>
      </c>
      <c r="I19" s="17">
        <f t="shared" ca="1" si="2"/>
        <v>0</v>
      </c>
      <c r="J19" s="17">
        <f t="shared" ca="1" si="2"/>
        <v>0</v>
      </c>
      <c r="K19" s="17">
        <f t="shared" ca="1" si="2"/>
        <v>0</v>
      </c>
      <c r="L19" s="17">
        <f t="shared" ca="1" si="2"/>
        <v>0</v>
      </c>
      <c r="M19" s="17">
        <f t="shared" ca="1" si="2"/>
        <v>0</v>
      </c>
      <c r="N19" s="17">
        <f t="shared" ca="1" si="2"/>
        <v>0</v>
      </c>
      <c r="O19" s="17">
        <f t="shared" ca="1" si="2"/>
        <v>0</v>
      </c>
      <c r="P19" s="17">
        <f t="shared" ca="1" si="2"/>
        <v>0</v>
      </c>
      <c r="Q19" s="17">
        <f t="shared" ca="1" si="2"/>
        <v>0</v>
      </c>
      <c r="R19" s="18">
        <f t="shared" ref="R19:R40" ca="1" si="3">+SUM(D19:Q19)</f>
        <v>0</v>
      </c>
    </row>
    <row r="20" spans="1:18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2"/>
        <v>428083.81</v>
      </c>
      <c r="E20" s="17">
        <f t="shared" ca="1" si="2"/>
        <v>1830122.23</v>
      </c>
      <c r="F20" s="17">
        <f t="shared" ca="1" si="2"/>
        <v>0</v>
      </c>
      <c r="G20" s="17">
        <f t="shared" ca="1" si="2"/>
        <v>0</v>
      </c>
      <c r="H20" s="17">
        <f t="shared" ca="1" si="2"/>
        <v>0</v>
      </c>
      <c r="I20" s="17">
        <f t="shared" ca="1" si="2"/>
        <v>0</v>
      </c>
      <c r="J20" s="17">
        <f t="shared" ca="1" si="2"/>
        <v>1775483.81</v>
      </c>
      <c r="K20" s="17">
        <f t="shared" ca="1" si="2"/>
        <v>0</v>
      </c>
      <c r="L20" s="17">
        <f t="shared" ca="1" si="2"/>
        <v>0</v>
      </c>
      <c r="M20" s="17">
        <f t="shared" ca="1" si="2"/>
        <v>1667.5</v>
      </c>
      <c r="N20" s="17">
        <f t="shared" ca="1" si="2"/>
        <v>0</v>
      </c>
      <c r="O20" s="17">
        <f t="shared" ca="1" si="2"/>
        <v>0</v>
      </c>
      <c r="P20" s="17">
        <f t="shared" ca="1" si="2"/>
        <v>0</v>
      </c>
      <c r="Q20" s="17">
        <f t="shared" ca="1" si="2"/>
        <v>0</v>
      </c>
      <c r="R20" s="18">
        <f t="shared" ca="1" si="3"/>
        <v>4035357.35</v>
      </c>
    </row>
    <row r="21" spans="1:18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2"/>
        <v>806529.07</v>
      </c>
      <c r="E21" s="17">
        <f t="shared" ca="1" si="2"/>
        <v>590862.65</v>
      </c>
      <c r="F21" s="17">
        <f t="shared" ca="1" si="2"/>
        <v>0</v>
      </c>
      <c r="G21" s="17">
        <f t="shared" ca="1" si="2"/>
        <v>0</v>
      </c>
      <c r="H21" s="17">
        <f t="shared" ca="1" si="2"/>
        <v>0</v>
      </c>
      <c r="I21" s="17">
        <f t="shared" ca="1" si="2"/>
        <v>0</v>
      </c>
      <c r="J21" s="17">
        <f t="shared" ca="1" si="2"/>
        <v>0</v>
      </c>
      <c r="K21" s="17">
        <f t="shared" ca="1" si="2"/>
        <v>3000</v>
      </c>
      <c r="L21" s="17">
        <f t="shared" ca="1" si="2"/>
        <v>0</v>
      </c>
      <c r="M21" s="17">
        <f t="shared" ca="1" si="2"/>
        <v>0</v>
      </c>
      <c r="N21" s="17">
        <f t="shared" ca="1" si="2"/>
        <v>0</v>
      </c>
      <c r="O21" s="17">
        <f t="shared" ca="1" si="2"/>
        <v>0</v>
      </c>
      <c r="P21" s="17">
        <f t="shared" ca="1" si="2"/>
        <v>0</v>
      </c>
      <c r="Q21" s="17">
        <f t="shared" ca="1" si="2"/>
        <v>0</v>
      </c>
      <c r="R21" s="18">
        <f t="shared" ca="1" si="3"/>
        <v>1400391.72</v>
      </c>
    </row>
    <row r="22" spans="1:18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2"/>
        <v>181884949.11000001</v>
      </c>
      <c r="E22" s="17">
        <f t="shared" ca="1" si="2"/>
        <v>408181199.35000002</v>
      </c>
      <c r="F22" s="17">
        <f t="shared" ca="1" si="2"/>
        <v>0</v>
      </c>
      <c r="G22" s="17">
        <f t="shared" ca="1" si="2"/>
        <v>0</v>
      </c>
      <c r="H22" s="17">
        <f t="shared" ca="1" si="2"/>
        <v>0</v>
      </c>
      <c r="I22" s="17">
        <f t="shared" ca="1" si="2"/>
        <v>15666754.27</v>
      </c>
      <c r="J22" s="17">
        <f t="shared" ca="1" si="2"/>
        <v>27482204.520000007</v>
      </c>
      <c r="K22" s="17">
        <f t="shared" ca="1" si="2"/>
        <v>7736.79</v>
      </c>
      <c r="L22" s="17">
        <f t="shared" ca="1" si="2"/>
        <v>0</v>
      </c>
      <c r="M22" s="17">
        <f t="shared" ca="1" si="2"/>
        <v>16212929.609999999</v>
      </c>
      <c r="N22" s="17">
        <f t="shared" ca="1" si="2"/>
        <v>21238095.239999998</v>
      </c>
      <c r="O22" s="17">
        <f t="shared" ca="1" si="2"/>
        <v>0</v>
      </c>
      <c r="P22" s="17">
        <f t="shared" ca="1" si="2"/>
        <v>0</v>
      </c>
      <c r="Q22" s="17">
        <f t="shared" ca="1" si="2"/>
        <v>0</v>
      </c>
      <c r="R22" s="18">
        <f t="shared" ca="1" si="3"/>
        <v>670673868.88999999</v>
      </c>
    </row>
    <row r="23" spans="1:18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2"/>
        <v>2904033.1299999994</v>
      </c>
      <c r="E23" s="17">
        <f t="shared" ca="1" si="2"/>
        <v>16009544.73</v>
      </c>
      <c r="F23" s="17">
        <f t="shared" ca="1" si="2"/>
        <v>0</v>
      </c>
      <c r="G23" s="17">
        <f t="shared" ca="1" si="2"/>
        <v>0</v>
      </c>
      <c r="H23" s="17">
        <f t="shared" ca="1" si="2"/>
        <v>0</v>
      </c>
      <c r="I23" s="17">
        <f t="shared" ca="1" si="2"/>
        <v>0</v>
      </c>
      <c r="J23" s="17">
        <f t="shared" ca="1" si="2"/>
        <v>0</v>
      </c>
      <c r="K23" s="17">
        <f t="shared" ca="1" si="2"/>
        <v>0</v>
      </c>
      <c r="L23" s="17">
        <f t="shared" ca="1" si="2"/>
        <v>0</v>
      </c>
      <c r="M23" s="17">
        <f t="shared" ca="1" si="2"/>
        <v>174292.91</v>
      </c>
      <c r="N23" s="17">
        <f t="shared" ca="1" si="2"/>
        <v>0</v>
      </c>
      <c r="O23" s="17">
        <f t="shared" ca="1" si="2"/>
        <v>0</v>
      </c>
      <c r="P23" s="17">
        <f t="shared" ca="1" si="2"/>
        <v>0</v>
      </c>
      <c r="Q23" s="17">
        <f t="shared" ca="1" si="2"/>
        <v>0</v>
      </c>
      <c r="R23" s="18">
        <f t="shared" ca="1" si="3"/>
        <v>19087870.77</v>
      </c>
    </row>
    <row r="24" spans="1:18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2"/>
        <v>3015058.39</v>
      </c>
      <c r="E24" s="17">
        <f t="shared" ca="1" si="2"/>
        <v>18029699.960000001</v>
      </c>
      <c r="F24" s="17">
        <f t="shared" ca="1" si="2"/>
        <v>0</v>
      </c>
      <c r="G24" s="17">
        <f t="shared" ca="1" si="2"/>
        <v>0</v>
      </c>
      <c r="H24" s="17">
        <f t="shared" ca="1" si="2"/>
        <v>0</v>
      </c>
      <c r="I24" s="17">
        <f t="shared" ca="1" si="2"/>
        <v>246353.48</v>
      </c>
      <c r="J24" s="17">
        <f t="shared" ca="1" si="2"/>
        <v>2102945.9147024499</v>
      </c>
      <c r="K24" s="17">
        <f t="shared" ca="1" si="2"/>
        <v>0</v>
      </c>
      <c r="L24" s="17">
        <f t="shared" ca="1" si="2"/>
        <v>0</v>
      </c>
      <c r="M24" s="17">
        <f t="shared" ca="1" si="2"/>
        <v>303144.65999999997</v>
      </c>
      <c r="N24" s="17">
        <f t="shared" ca="1" si="2"/>
        <v>26190.48</v>
      </c>
      <c r="O24" s="17">
        <f t="shared" ca="1" si="2"/>
        <v>0</v>
      </c>
      <c r="P24" s="17">
        <f t="shared" ca="1" si="2"/>
        <v>0</v>
      </c>
      <c r="Q24" s="17">
        <f t="shared" ca="1" si="2"/>
        <v>0</v>
      </c>
      <c r="R24" s="18">
        <f t="shared" ca="1" si="3"/>
        <v>23723392.884702452</v>
      </c>
    </row>
    <row r="25" spans="1:18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2"/>
        <v>299.99</v>
      </c>
      <c r="E25" s="17">
        <f t="shared" ca="1" si="2"/>
        <v>-319.97000000000003</v>
      </c>
      <c r="F25" s="17">
        <f t="shared" ca="1" si="2"/>
        <v>0</v>
      </c>
      <c r="G25" s="17">
        <f t="shared" ca="1" si="2"/>
        <v>0</v>
      </c>
      <c r="H25" s="17">
        <f t="shared" ca="1" si="2"/>
        <v>0</v>
      </c>
      <c r="I25" s="17">
        <f t="shared" ca="1" si="2"/>
        <v>0</v>
      </c>
      <c r="J25" s="17">
        <f t="shared" ca="1" si="2"/>
        <v>0</v>
      </c>
      <c r="K25" s="17">
        <f t="shared" ca="1" si="2"/>
        <v>0</v>
      </c>
      <c r="L25" s="17">
        <f t="shared" ca="1" si="2"/>
        <v>0</v>
      </c>
      <c r="M25" s="17">
        <f t="shared" ca="1" si="2"/>
        <v>0</v>
      </c>
      <c r="N25" s="17">
        <f t="shared" ca="1" si="2"/>
        <v>0</v>
      </c>
      <c r="O25" s="17">
        <f t="shared" ca="1" si="2"/>
        <v>0</v>
      </c>
      <c r="P25" s="17">
        <f t="shared" ca="1" si="2"/>
        <v>0</v>
      </c>
      <c r="Q25" s="17">
        <f t="shared" ca="1" si="2"/>
        <v>0</v>
      </c>
      <c r="R25" s="18">
        <f t="shared" ca="1" si="3"/>
        <v>-19.980000000000018</v>
      </c>
    </row>
    <row r="26" spans="1:18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2"/>
        <v>135351.53707200001</v>
      </c>
      <c r="E26" s="17">
        <f t="shared" ca="1" si="2"/>
        <v>5244284.9758086856</v>
      </c>
      <c r="F26" s="17">
        <f t="shared" ca="1" si="2"/>
        <v>0</v>
      </c>
      <c r="G26" s="17">
        <f t="shared" ca="1" si="2"/>
        <v>0</v>
      </c>
      <c r="H26" s="17">
        <f t="shared" ca="1" si="2"/>
        <v>0</v>
      </c>
      <c r="I26" s="17">
        <f t="shared" ca="1" si="2"/>
        <v>0</v>
      </c>
      <c r="J26" s="17">
        <f t="shared" ca="1" si="2"/>
        <v>1544093.09</v>
      </c>
      <c r="K26" s="17">
        <f t="shared" ca="1" si="2"/>
        <v>0</v>
      </c>
      <c r="L26" s="17">
        <f t="shared" ca="1" si="2"/>
        <v>0</v>
      </c>
      <c r="M26" s="17">
        <f t="shared" ca="1" si="2"/>
        <v>28500</v>
      </c>
      <c r="N26" s="17">
        <f t="shared" ca="1" si="2"/>
        <v>0</v>
      </c>
      <c r="O26" s="17">
        <f t="shared" ca="1" si="2"/>
        <v>0</v>
      </c>
      <c r="P26" s="17">
        <f t="shared" ca="1" si="2"/>
        <v>0</v>
      </c>
      <c r="Q26" s="17">
        <f t="shared" ca="1" si="2"/>
        <v>0</v>
      </c>
      <c r="R26" s="18">
        <f t="shared" ca="1" si="3"/>
        <v>6952229.6028806856</v>
      </c>
    </row>
    <row r="27" spans="1:18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Q36" ca="1" si="4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13369.95</v>
      </c>
      <c r="E27" s="17">
        <f t="shared" ca="1" si="4"/>
        <v>6840.82</v>
      </c>
      <c r="F27" s="17">
        <f t="shared" ca="1" si="4"/>
        <v>0</v>
      </c>
      <c r="G27" s="17">
        <f t="shared" ca="1" si="4"/>
        <v>0</v>
      </c>
      <c r="H27" s="17">
        <f t="shared" ca="1" si="4"/>
        <v>0</v>
      </c>
      <c r="I27" s="17">
        <f t="shared" ca="1" si="4"/>
        <v>0</v>
      </c>
      <c r="J27" s="17">
        <f t="shared" ca="1" si="4"/>
        <v>0</v>
      </c>
      <c r="K27" s="17">
        <f t="shared" ca="1" si="4"/>
        <v>0</v>
      </c>
      <c r="L27" s="17">
        <f t="shared" ca="1" si="4"/>
        <v>0</v>
      </c>
      <c r="M27" s="17">
        <f t="shared" ca="1" si="4"/>
        <v>235498.73</v>
      </c>
      <c r="N27" s="17">
        <f t="shared" ca="1" si="4"/>
        <v>0</v>
      </c>
      <c r="O27" s="17">
        <f t="shared" ca="1" si="4"/>
        <v>0</v>
      </c>
      <c r="P27" s="17">
        <f t="shared" ca="1" si="4"/>
        <v>0</v>
      </c>
      <c r="Q27" s="17">
        <f t="shared" ca="1" si="4"/>
        <v>0</v>
      </c>
      <c r="R27" s="18">
        <f t="shared" ca="1" si="3"/>
        <v>255709.5</v>
      </c>
    </row>
    <row r="28" spans="1:18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4"/>
        <v>106181.82</v>
      </c>
      <c r="E28" s="17">
        <f t="shared" ca="1" si="4"/>
        <v>3851759.9</v>
      </c>
      <c r="F28" s="17">
        <f t="shared" ca="1" si="4"/>
        <v>0</v>
      </c>
      <c r="G28" s="17">
        <f t="shared" ca="1" si="4"/>
        <v>0</v>
      </c>
      <c r="H28" s="17">
        <f t="shared" ca="1" si="4"/>
        <v>0</v>
      </c>
      <c r="I28" s="17">
        <f t="shared" ca="1" si="4"/>
        <v>0</v>
      </c>
      <c r="J28" s="17">
        <f t="shared" ca="1" si="4"/>
        <v>1319385.95</v>
      </c>
      <c r="K28" s="17">
        <f t="shared" ca="1" si="4"/>
        <v>0</v>
      </c>
      <c r="L28" s="17">
        <f t="shared" ca="1" si="4"/>
        <v>0</v>
      </c>
      <c r="M28" s="17">
        <f t="shared" ca="1" si="4"/>
        <v>74318.100000000006</v>
      </c>
      <c r="N28" s="17">
        <f t="shared" ca="1" si="4"/>
        <v>0</v>
      </c>
      <c r="O28" s="17">
        <f t="shared" ca="1" si="4"/>
        <v>0</v>
      </c>
      <c r="P28" s="17">
        <f t="shared" ca="1" si="4"/>
        <v>0</v>
      </c>
      <c r="Q28" s="17">
        <f t="shared" ca="1" si="4"/>
        <v>0</v>
      </c>
      <c r="R28" s="18">
        <f t="shared" ca="1" si="3"/>
        <v>5351645.7699999996</v>
      </c>
    </row>
    <row r="29" spans="1:18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4"/>
        <v>200713.36</v>
      </c>
      <c r="E29" s="17">
        <f t="shared" ca="1" si="4"/>
        <v>20590663.730000004</v>
      </c>
      <c r="F29" s="17">
        <f t="shared" ca="1" si="4"/>
        <v>0</v>
      </c>
      <c r="G29" s="17">
        <f t="shared" ca="1" si="4"/>
        <v>0</v>
      </c>
      <c r="H29" s="17">
        <f t="shared" ca="1" si="4"/>
        <v>0</v>
      </c>
      <c r="I29" s="17">
        <f t="shared" ca="1" si="4"/>
        <v>0</v>
      </c>
      <c r="J29" s="17">
        <f t="shared" ca="1" si="4"/>
        <v>2513629.86</v>
      </c>
      <c r="K29" s="17">
        <f t="shared" ca="1" si="4"/>
        <v>100</v>
      </c>
      <c r="L29" s="17">
        <f t="shared" ca="1" si="4"/>
        <v>0</v>
      </c>
      <c r="M29" s="17">
        <f t="shared" ca="1" si="4"/>
        <v>0</v>
      </c>
      <c r="N29" s="17">
        <f t="shared" ca="1" si="4"/>
        <v>2247</v>
      </c>
      <c r="O29" s="17">
        <f t="shared" ca="1" si="4"/>
        <v>0</v>
      </c>
      <c r="P29" s="17">
        <f t="shared" ca="1" si="4"/>
        <v>0</v>
      </c>
      <c r="Q29" s="17">
        <f t="shared" ca="1" si="4"/>
        <v>487542.55</v>
      </c>
      <c r="R29" s="18">
        <f t="shared" ca="1" si="3"/>
        <v>23794896.500000004</v>
      </c>
    </row>
    <row r="30" spans="1:18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4"/>
        <v>59800.55</v>
      </c>
      <c r="E30" s="17">
        <f t="shared" ca="1" si="4"/>
        <v>69661.63</v>
      </c>
      <c r="F30" s="17">
        <f t="shared" ca="1" si="4"/>
        <v>0</v>
      </c>
      <c r="G30" s="17">
        <f t="shared" ca="1" si="4"/>
        <v>0</v>
      </c>
      <c r="H30" s="17">
        <f t="shared" ca="1" si="4"/>
        <v>0</v>
      </c>
      <c r="I30" s="17">
        <f t="shared" ca="1" si="4"/>
        <v>0</v>
      </c>
      <c r="J30" s="17">
        <f t="shared" ca="1" si="4"/>
        <v>1372234.74</v>
      </c>
      <c r="K30" s="17">
        <f t="shared" ca="1" si="4"/>
        <v>149759.03999999992</v>
      </c>
      <c r="L30" s="17">
        <f t="shared" ca="1" si="4"/>
        <v>0</v>
      </c>
      <c r="M30" s="17">
        <f t="shared" ca="1" si="4"/>
        <v>0</v>
      </c>
      <c r="N30" s="17">
        <f t="shared" ca="1" si="4"/>
        <v>0</v>
      </c>
      <c r="O30" s="17">
        <f t="shared" ca="1" si="4"/>
        <v>0</v>
      </c>
      <c r="P30" s="17">
        <f t="shared" ca="1" si="4"/>
        <v>0</v>
      </c>
      <c r="Q30" s="17">
        <f t="shared" ca="1" si="4"/>
        <v>0</v>
      </c>
      <c r="R30" s="18">
        <f t="shared" ca="1" si="3"/>
        <v>1651455.96</v>
      </c>
    </row>
    <row r="31" spans="1:18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4"/>
        <v>73146.319636999993</v>
      </c>
      <c r="E31" s="17">
        <f t="shared" ca="1" si="4"/>
        <v>448460.47065999999</v>
      </c>
      <c r="F31" s="17">
        <f t="shared" ca="1" si="4"/>
        <v>0</v>
      </c>
      <c r="G31" s="17">
        <f t="shared" ca="1" si="4"/>
        <v>0</v>
      </c>
      <c r="H31" s="17">
        <f t="shared" ca="1" si="4"/>
        <v>0</v>
      </c>
      <c r="I31" s="17">
        <f t="shared" ca="1" si="4"/>
        <v>0</v>
      </c>
      <c r="J31" s="17">
        <f t="shared" ca="1" si="4"/>
        <v>8687.5</v>
      </c>
      <c r="K31" s="17">
        <f t="shared" ca="1" si="4"/>
        <v>0</v>
      </c>
      <c r="L31" s="17">
        <f t="shared" ca="1" si="4"/>
        <v>0</v>
      </c>
      <c r="M31" s="17">
        <f t="shared" ca="1" si="4"/>
        <v>3583893.322501</v>
      </c>
      <c r="N31" s="17">
        <f t="shared" ca="1" si="4"/>
        <v>0</v>
      </c>
      <c r="O31" s="17">
        <f t="shared" ca="1" si="4"/>
        <v>0</v>
      </c>
      <c r="P31" s="17">
        <f t="shared" ca="1" si="4"/>
        <v>0</v>
      </c>
      <c r="Q31" s="17">
        <f t="shared" ca="1" si="4"/>
        <v>-873317.42689600005</v>
      </c>
      <c r="R31" s="18">
        <f t="shared" ca="1" si="3"/>
        <v>3240870.1859019995</v>
      </c>
    </row>
    <row r="32" spans="1:18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4"/>
        <v>332092.40000000002</v>
      </c>
      <c r="E32" s="17">
        <f t="shared" ca="1" si="4"/>
        <v>992180.6399999999</v>
      </c>
      <c r="F32" s="17">
        <f t="shared" ca="1" si="4"/>
        <v>0.5</v>
      </c>
      <c r="G32" s="17">
        <f t="shared" ca="1" si="4"/>
        <v>0</v>
      </c>
      <c r="H32" s="17">
        <f t="shared" ca="1" si="4"/>
        <v>0</v>
      </c>
      <c r="I32" s="17">
        <f t="shared" ca="1" si="4"/>
        <v>0</v>
      </c>
      <c r="J32" s="17">
        <f t="shared" ca="1" si="4"/>
        <v>1757597.24</v>
      </c>
      <c r="K32" s="17">
        <f t="shared" ca="1" si="4"/>
        <v>6678.99</v>
      </c>
      <c r="L32" s="17">
        <f t="shared" ca="1" si="4"/>
        <v>0</v>
      </c>
      <c r="M32" s="17">
        <f t="shared" ca="1" si="4"/>
        <v>4761.8999999999996</v>
      </c>
      <c r="N32" s="17">
        <f t="shared" ca="1" si="4"/>
        <v>0</v>
      </c>
      <c r="O32" s="17">
        <f t="shared" ca="1" si="4"/>
        <v>0</v>
      </c>
      <c r="P32" s="17">
        <f t="shared" ca="1" si="4"/>
        <v>0</v>
      </c>
      <c r="Q32" s="17">
        <f t="shared" ca="1" si="4"/>
        <v>0</v>
      </c>
      <c r="R32" s="18">
        <f t="shared" ca="1" si="3"/>
        <v>3093311.6700000004</v>
      </c>
    </row>
    <row r="33" spans="1:18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4"/>
        <v>625</v>
      </c>
      <c r="E33" s="17">
        <f t="shared" ca="1" si="4"/>
        <v>-24388924.210000008</v>
      </c>
      <c r="F33" s="17">
        <f t="shared" ca="1" si="4"/>
        <v>0</v>
      </c>
      <c r="G33" s="17">
        <f t="shared" ca="1" si="4"/>
        <v>0</v>
      </c>
      <c r="H33" s="17">
        <f t="shared" ca="1" si="4"/>
        <v>0</v>
      </c>
      <c r="I33" s="17">
        <f t="shared" ca="1" si="4"/>
        <v>0</v>
      </c>
      <c r="J33" s="17">
        <f t="shared" ca="1" si="4"/>
        <v>1500</v>
      </c>
      <c r="K33" s="17">
        <f t="shared" ca="1" si="4"/>
        <v>-1088.22</v>
      </c>
      <c r="L33" s="17">
        <f t="shared" ca="1" si="4"/>
        <v>0</v>
      </c>
      <c r="M33" s="17">
        <f t="shared" ca="1" si="4"/>
        <v>-8469992.120000001</v>
      </c>
      <c r="N33" s="17">
        <f t="shared" ca="1" si="4"/>
        <v>0</v>
      </c>
      <c r="O33" s="17">
        <f t="shared" ca="1" si="4"/>
        <v>0</v>
      </c>
      <c r="P33" s="17">
        <f t="shared" ca="1" si="4"/>
        <v>0</v>
      </c>
      <c r="Q33" s="17">
        <f t="shared" ca="1" si="4"/>
        <v>0</v>
      </c>
      <c r="R33" s="18">
        <f t="shared" ca="1" si="3"/>
        <v>-32857879.550000008</v>
      </c>
    </row>
    <row r="34" spans="1:18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4"/>
        <v>1974771.9239000003</v>
      </c>
      <c r="E34" s="17">
        <f t="shared" ca="1" si="4"/>
        <v>1541937.6448000001</v>
      </c>
      <c r="F34" s="17">
        <f t="shared" ca="1" si="4"/>
        <v>0</v>
      </c>
      <c r="G34" s="17">
        <f t="shared" ca="1" si="4"/>
        <v>0</v>
      </c>
      <c r="H34" s="17">
        <f t="shared" ca="1" si="4"/>
        <v>0</v>
      </c>
      <c r="I34" s="17">
        <f t="shared" ca="1" si="4"/>
        <v>11682.25</v>
      </c>
      <c r="J34" s="17">
        <f t="shared" ca="1" si="4"/>
        <v>0</v>
      </c>
      <c r="K34" s="17">
        <f t="shared" ca="1" si="4"/>
        <v>0</v>
      </c>
      <c r="L34" s="17">
        <f t="shared" ca="1" si="4"/>
        <v>0</v>
      </c>
      <c r="M34" s="17">
        <f t="shared" ca="1" si="4"/>
        <v>11218516.606378</v>
      </c>
      <c r="N34" s="17">
        <f t="shared" ca="1" si="4"/>
        <v>0</v>
      </c>
      <c r="O34" s="17">
        <f t="shared" ca="1" si="4"/>
        <v>0</v>
      </c>
      <c r="P34" s="17">
        <f t="shared" ca="1" si="4"/>
        <v>0</v>
      </c>
      <c r="Q34" s="17">
        <f t="shared" ca="1" si="4"/>
        <v>16714501.209999999</v>
      </c>
      <c r="R34" s="18">
        <f t="shared" ca="1" si="3"/>
        <v>31461409.635077998</v>
      </c>
    </row>
    <row r="35" spans="1:18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4"/>
        <v>448</v>
      </c>
      <c r="E35" s="17">
        <f t="shared" ca="1" si="4"/>
        <v>3747734</v>
      </c>
      <c r="F35" s="17">
        <f t="shared" ca="1" si="4"/>
        <v>0</v>
      </c>
      <c r="G35" s="17">
        <f t="shared" ca="1" si="4"/>
        <v>0</v>
      </c>
      <c r="H35" s="17">
        <f t="shared" ca="1" si="4"/>
        <v>0</v>
      </c>
      <c r="I35" s="17">
        <f t="shared" ca="1" si="4"/>
        <v>40000</v>
      </c>
      <c r="J35" s="17">
        <f t="shared" ca="1" si="4"/>
        <v>4200</v>
      </c>
      <c r="K35" s="17">
        <f t="shared" ca="1" si="4"/>
        <v>0</v>
      </c>
      <c r="L35" s="17">
        <f t="shared" ca="1" si="4"/>
        <v>0</v>
      </c>
      <c r="M35" s="17">
        <f t="shared" ca="1" si="4"/>
        <v>793074</v>
      </c>
      <c r="N35" s="17">
        <f t="shared" ca="1" si="4"/>
        <v>0</v>
      </c>
      <c r="O35" s="17">
        <f t="shared" ca="1" si="4"/>
        <v>0</v>
      </c>
      <c r="P35" s="17">
        <f t="shared" ca="1" si="4"/>
        <v>0</v>
      </c>
      <c r="Q35" s="17">
        <f t="shared" ca="1" si="4"/>
        <v>0</v>
      </c>
      <c r="R35" s="18">
        <f t="shared" ca="1" si="3"/>
        <v>4585456</v>
      </c>
    </row>
    <row r="36" spans="1:18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4"/>
        <v>0</v>
      </c>
      <c r="E36" s="17">
        <f t="shared" ca="1" si="4"/>
        <v>0</v>
      </c>
      <c r="F36" s="17">
        <f t="shared" ca="1" si="4"/>
        <v>0</v>
      </c>
      <c r="G36" s="17">
        <f t="shared" ca="1" si="4"/>
        <v>0</v>
      </c>
      <c r="H36" s="17">
        <f t="shared" ca="1" si="4"/>
        <v>0</v>
      </c>
      <c r="I36" s="17">
        <f t="shared" ca="1" si="4"/>
        <v>0</v>
      </c>
      <c r="J36" s="17">
        <f t="shared" ca="1" si="4"/>
        <v>682782.13</v>
      </c>
      <c r="K36" s="17">
        <f t="shared" ca="1" si="4"/>
        <v>0</v>
      </c>
      <c r="L36" s="17">
        <f t="shared" ca="1" si="4"/>
        <v>0</v>
      </c>
      <c r="M36" s="17">
        <f t="shared" ca="1" si="4"/>
        <v>0</v>
      </c>
      <c r="N36" s="17">
        <f t="shared" ca="1" si="4"/>
        <v>0</v>
      </c>
      <c r="O36" s="17">
        <f t="shared" ca="1" si="4"/>
        <v>0</v>
      </c>
      <c r="P36" s="17">
        <f t="shared" ca="1" si="4"/>
        <v>0</v>
      </c>
      <c r="Q36" s="17">
        <f t="shared" ca="1" si="4"/>
        <v>0</v>
      </c>
      <c r="R36" s="18">
        <f t="shared" ca="1" si="3"/>
        <v>682782.13</v>
      </c>
    </row>
    <row r="37" spans="1:18" ht="12.75" customHeight="1" x14ac:dyDescent="0.3">
      <c r="A37" s="61" t="s">
        <v>207</v>
      </c>
      <c r="B37" s="16">
        <v>1043</v>
      </c>
      <c r="C37" s="62" t="s">
        <v>148</v>
      </c>
      <c r="D37" s="17">
        <f t="shared" ref="D37:Q46" ca="1" si="5">IFERROR(IF($C$2="Tele-Satış",INDIRECT("'"&amp;$B$2&amp;"'!"&amp;ADDRESS(MATCH($B37,INDIRECT("'"&amp;$B$2&amp;"'!$B$1:$B$1095"),0),MATCH(D$5,INDIRECT("'"&amp;$B$2&amp;"'!5:5"),0))),IF($C$2="E-Ticaret",INDIRECT("'"&amp;$B$2&amp;"'!"&amp;ADDRESS(MATCH($B37,INDIRECT("'"&amp;$B$2&amp;"'!$B$1:$B$1095"),0),MATCH(D$5,INDIRECT("'"&amp;$B$2&amp;"'!5:5"),0)+1)),IF($C$2="Geleneksel",INDIRECT("'"&amp;$B$2&amp;"'!"&amp;ADDRESS(MATCH($B37,INDIRECT("'"&amp;$B$2&amp;"'!$B$1:$B$1095"),0),MATCH(D$5,INDIRECT("'"&amp;$B$2&amp;"'!5:5"),0)+2)),INDIRECT("'"&amp;$B$2&amp;"'!"&amp;ADDRESS(MATCH($B37,INDIRECT("'"&amp;$B$2&amp;"'!$B$1:$B$1095"),0),MATCH(D$5,INDIRECT("'"&amp;$B$2&amp;"'!5:5"),0)))+INDIRECT("'"&amp;$B$2&amp;"'!"&amp;ADDRESS(MATCH($B37,INDIRECT("'"&amp;$B$2&amp;"'!$B$1:$B$1095"),0),MATCH(D$5,INDIRECT("'"&amp;$B$2&amp;"'!5:5"),0)+1))+INDIRECT("'"&amp;$B$2&amp;"'!"&amp;ADDRESS(MATCH($B37,INDIRECT("'"&amp;$B$2&amp;"'!$B$1:$B$1095"),0),MATCH(D$5,INDIRECT("'"&amp;$B$2&amp;"'!5:5"),0)+2))))),0)</f>
        <v>2291875.62</v>
      </c>
      <c r="E37" s="17">
        <f t="shared" ca="1" si="5"/>
        <v>15781227.120000001</v>
      </c>
      <c r="F37" s="17">
        <f t="shared" ca="1" si="5"/>
        <v>0</v>
      </c>
      <c r="G37" s="17">
        <f t="shared" ca="1" si="5"/>
        <v>0</v>
      </c>
      <c r="H37" s="17">
        <f t="shared" ca="1" si="5"/>
        <v>0</v>
      </c>
      <c r="I37" s="17">
        <f t="shared" ca="1" si="5"/>
        <v>2511.6</v>
      </c>
      <c r="J37" s="17">
        <f t="shared" ca="1" si="5"/>
        <v>1711936.38</v>
      </c>
      <c r="K37" s="17">
        <f t="shared" ca="1" si="5"/>
        <v>0</v>
      </c>
      <c r="L37" s="17">
        <f t="shared" ca="1" si="5"/>
        <v>0</v>
      </c>
      <c r="M37" s="17">
        <f t="shared" ca="1" si="5"/>
        <v>11357210.800000001</v>
      </c>
      <c r="N37" s="17">
        <f t="shared" ca="1" si="5"/>
        <v>0</v>
      </c>
      <c r="O37" s="17">
        <f t="shared" ca="1" si="5"/>
        <v>0</v>
      </c>
      <c r="P37" s="17">
        <f t="shared" ca="1" si="5"/>
        <v>0</v>
      </c>
      <c r="Q37" s="17">
        <f t="shared" ca="1" si="5"/>
        <v>10087513.35</v>
      </c>
      <c r="R37" s="18">
        <f t="shared" ca="1" si="3"/>
        <v>41232274.870000005</v>
      </c>
    </row>
    <row r="38" spans="1:18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5"/>
        <v>0</v>
      </c>
      <c r="E38" s="17">
        <f t="shared" ca="1" si="5"/>
        <v>11.96</v>
      </c>
      <c r="F38" s="17">
        <f t="shared" ca="1" si="5"/>
        <v>0</v>
      </c>
      <c r="G38" s="17">
        <f t="shared" ca="1" si="5"/>
        <v>0</v>
      </c>
      <c r="H38" s="17">
        <f t="shared" ca="1" si="5"/>
        <v>0</v>
      </c>
      <c r="I38" s="17">
        <f t="shared" ca="1" si="5"/>
        <v>0</v>
      </c>
      <c r="J38" s="17">
        <f t="shared" ca="1" si="5"/>
        <v>0</v>
      </c>
      <c r="K38" s="17">
        <f t="shared" ca="1" si="5"/>
        <v>0</v>
      </c>
      <c r="L38" s="17">
        <f t="shared" ca="1" si="5"/>
        <v>0</v>
      </c>
      <c r="M38" s="17">
        <f t="shared" ca="1" si="5"/>
        <v>0</v>
      </c>
      <c r="N38" s="17">
        <f t="shared" ca="1" si="5"/>
        <v>0</v>
      </c>
      <c r="O38" s="17">
        <f t="shared" ca="1" si="5"/>
        <v>0</v>
      </c>
      <c r="P38" s="17">
        <f t="shared" ca="1" si="5"/>
        <v>0</v>
      </c>
      <c r="Q38" s="17">
        <f t="shared" ca="1" si="5"/>
        <v>0</v>
      </c>
      <c r="R38" s="18">
        <f t="shared" ca="1" si="3"/>
        <v>11.96</v>
      </c>
    </row>
    <row r="39" spans="1:18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5"/>
        <v>12836.887500000001</v>
      </c>
      <c r="E39" s="17">
        <f t="shared" ca="1" si="5"/>
        <v>36711.542194000001</v>
      </c>
      <c r="F39" s="17">
        <f t="shared" ca="1" si="5"/>
        <v>0</v>
      </c>
      <c r="G39" s="17">
        <f t="shared" ca="1" si="5"/>
        <v>0</v>
      </c>
      <c r="H39" s="17">
        <f t="shared" ca="1" si="5"/>
        <v>0</v>
      </c>
      <c r="I39" s="17">
        <f t="shared" ca="1" si="5"/>
        <v>1750</v>
      </c>
      <c r="J39" s="17">
        <f t="shared" ca="1" si="5"/>
        <v>4608288.0699999994</v>
      </c>
      <c r="K39" s="17">
        <f t="shared" ca="1" si="5"/>
        <v>0</v>
      </c>
      <c r="L39" s="17">
        <f t="shared" ca="1" si="5"/>
        <v>0</v>
      </c>
      <c r="M39" s="17">
        <f t="shared" ca="1" si="5"/>
        <v>0</v>
      </c>
      <c r="N39" s="17">
        <f t="shared" ca="1" si="5"/>
        <v>0</v>
      </c>
      <c r="O39" s="17">
        <f t="shared" ca="1" si="5"/>
        <v>0</v>
      </c>
      <c r="P39" s="17">
        <f t="shared" ca="1" si="5"/>
        <v>0</v>
      </c>
      <c r="Q39" s="17">
        <f t="shared" ca="1" si="5"/>
        <v>0</v>
      </c>
      <c r="R39" s="18">
        <f t="shared" ca="1" si="3"/>
        <v>4659586.4996939991</v>
      </c>
    </row>
    <row r="40" spans="1:18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5"/>
        <v>0</v>
      </c>
      <c r="E40" s="17">
        <f t="shared" ca="1" si="5"/>
        <v>0</v>
      </c>
      <c r="F40" s="17">
        <f t="shared" ca="1" si="5"/>
        <v>0</v>
      </c>
      <c r="G40" s="17">
        <f t="shared" ca="1" si="5"/>
        <v>0</v>
      </c>
      <c r="H40" s="17">
        <f t="shared" ca="1" si="5"/>
        <v>0</v>
      </c>
      <c r="I40" s="17">
        <f t="shared" ca="1" si="5"/>
        <v>0</v>
      </c>
      <c r="J40" s="17">
        <f t="shared" ca="1" si="5"/>
        <v>0</v>
      </c>
      <c r="K40" s="17">
        <f t="shared" ca="1" si="5"/>
        <v>0</v>
      </c>
      <c r="L40" s="17">
        <f t="shared" ca="1" si="5"/>
        <v>0</v>
      </c>
      <c r="M40" s="17">
        <f t="shared" ca="1" si="5"/>
        <v>0</v>
      </c>
      <c r="N40" s="17">
        <f t="shared" ca="1" si="5"/>
        <v>0</v>
      </c>
      <c r="O40" s="17">
        <f t="shared" ca="1" si="5"/>
        <v>0</v>
      </c>
      <c r="P40" s="17">
        <f t="shared" ca="1" si="5"/>
        <v>0</v>
      </c>
      <c r="Q40" s="17">
        <f t="shared" ca="1" si="5"/>
        <v>0</v>
      </c>
      <c r="R40" s="18">
        <f t="shared" ca="1" si="3"/>
        <v>0</v>
      </c>
    </row>
    <row r="41" spans="1:18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5"/>
        <v>75</v>
      </c>
      <c r="E41" s="17">
        <f t="shared" ca="1" si="5"/>
        <v>711.51999999999964</v>
      </c>
      <c r="F41" s="17">
        <f t="shared" ca="1" si="5"/>
        <v>0</v>
      </c>
      <c r="G41" s="17">
        <f t="shared" ca="1" si="5"/>
        <v>0</v>
      </c>
      <c r="H41" s="17">
        <f t="shared" ca="1" si="5"/>
        <v>0</v>
      </c>
      <c r="I41" s="17">
        <f t="shared" ca="1" si="5"/>
        <v>0</v>
      </c>
      <c r="J41" s="17">
        <f t="shared" ca="1" si="5"/>
        <v>1546721.67</v>
      </c>
      <c r="K41" s="17">
        <f t="shared" ca="1" si="5"/>
        <v>0</v>
      </c>
      <c r="L41" s="17">
        <f t="shared" ca="1" si="5"/>
        <v>0</v>
      </c>
      <c r="M41" s="17">
        <f t="shared" ca="1" si="5"/>
        <v>0</v>
      </c>
      <c r="N41" s="17">
        <f t="shared" ca="1" si="5"/>
        <v>0</v>
      </c>
      <c r="O41" s="17">
        <f t="shared" ca="1" si="5"/>
        <v>0</v>
      </c>
      <c r="P41" s="17">
        <f t="shared" ca="1" si="5"/>
        <v>0</v>
      </c>
      <c r="Q41" s="17">
        <f t="shared" ca="1" si="5"/>
        <v>0</v>
      </c>
      <c r="R41" s="18">
        <f t="shared" ref="R41:R48" ca="1" si="6">+SUM(D41:Q41)</f>
        <v>1547508.19</v>
      </c>
    </row>
    <row r="42" spans="1:18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5"/>
        <v>0</v>
      </c>
      <c r="E42" s="17">
        <f t="shared" ca="1" si="5"/>
        <v>31315.510000000002</v>
      </c>
      <c r="F42" s="17">
        <f t="shared" ca="1" si="5"/>
        <v>0</v>
      </c>
      <c r="G42" s="17">
        <f t="shared" ca="1" si="5"/>
        <v>0</v>
      </c>
      <c r="H42" s="17">
        <f t="shared" ca="1" si="5"/>
        <v>0</v>
      </c>
      <c r="I42" s="17">
        <f t="shared" ca="1" si="5"/>
        <v>0</v>
      </c>
      <c r="J42" s="17">
        <f t="shared" ca="1" si="5"/>
        <v>0</v>
      </c>
      <c r="K42" s="17">
        <f t="shared" ca="1" si="5"/>
        <v>0</v>
      </c>
      <c r="L42" s="17">
        <f t="shared" ca="1" si="5"/>
        <v>0</v>
      </c>
      <c r="M42" s="17">
        <f t="shared" ca="1" si="5"/>
        <v>0</v>
      </c>
      <c r="N42" s="17">
        <f t="shared" ca="1" si="5"/>
        <v>0</v>
      </c>
      <c r="O42" s="17">
        <f t="shared" ca="1" si="5"/>
        <v>0</v>
      </c>
      <c r="P42" s="17">
        <f t="shared" ca="1" si="5"/>
        <v>0</v>
      </c>
      <c r="Q42" s="17">
        <f t="shared" ca="1" si="5"/>
        <v>0</v>
      </c>
      <c r="R42" s="18">
        <f t="shared" ca="1" si="6"/>
        <v>31315.510000000002</v>
      </c>
    </row>
    <row r="43" spans="1:18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5"/>
        <v>0</v>
      </c>
      <c r="E43" s="17">
        <f t="shared" ca="1" si="5"/>
        <v>0</v>
      </c>
      <c r="F43" s="17">
        <f t="shared" ca="1" si="5"/>
        <v>0</v>
      </c>
      <c r="G43" s="17">
        <f t="shared" ca="1" si="5"/>
        <v>0</v>
      </c>
      <c r="H43" s="17">
        <f t="shared" ca="1" si="5"/>
        <v>0</v>
      </c>
      <c r="I43" s="17">
        <f t="shared" ca="1" si="5"/>
        <v>0</v>
      </c>
      <c r="J43" s="17">
        <f t="shared" ca="1" si="5"/>
        <v>-3025067.7199999997</v>
      </c>
      <c r="K43" s="17">
        <f t="shared" ca="1" si="5"/>
        <v>0</v>
      </c>
      <c r="L43" s="17">
        <f t="shared" ca="1" si="5"/>
        <v>0</v>
      </c>
      <c r="M43" s="17">
        <f t="shared" ca="1" si="5"/>
        <v>0</v>
      </c>
      <c r="N43" s="17">
        <f t="shared" ca="1" si="5"/>
        <v>0</v>
      </c>
      <c r="O43" s="17">
        <f t="shared" ca="1" si="5"/>
        <v>0</v>
      </c>
      <c r="P43" s="17">
        <f t="shared" ca="1" si="5"/>
        <v>0</v>
      </c>
      <c r="Q43" s="17">
        <f t="shared" ca="1" si="5"/>
        <v>0</v>
      </c>
      <c r="R43" s="18">
        <f t="shared" ca="1" si="6"/>
        <v>-3025067.7199999997</v>
      </c>
    </row>
    <row r="44" spans="1:18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5"/>
        <v>150214.79</v>
      </c>
      <c r="E44" s="17">
        <f t="shared" ca="1" si="5"/>
        <v>1263140.6100000001</v>
      </c>
      <c r="F44" s="17">
        <f t="shared" ca="1" si="5"/>
        <v>0</v>
      </c>
      <c r="G44" s="17">
        <f t="shared" ca="1" si="5"/>
        <v>0</v>
      </c>
      <c r="H44" s="17">
        <f t="shared" ca="1" si="5"/>
        <v>0</v>
      </c>
      <c r="I44" s="17">
        <f t="shared" ca="1" si="5"/>
        <v>0</v>
      </c>
      <c r="J44" s="17">
        <f t="shared" ca="1" si="5"/>
        <v>0</v>
      </c>
      <c r="K44" s="17">
        <f t="shared" ca="1" si="5"/>
        <v>0</v>
      </c>
      <c r="L44" s="17">
        <f t="shared" ca="1" si="5"/>
        <v>0</v>
      </c>
      <c r="M44" s="17">
        <f t="shared" ca="1" si="5"/>
        <v>0</v>
      </c>
      <c r="N44" s="17">
        <f t="shared" ca="1" si="5"/>
        <v>0</v>
      </c>
      <c r="O44" s="17">
        <f t="shared" ca="1" si="5"/>
        <v>0</v>
      </c>
      <c r="P44" s="17">
        <f t="shared" ca="1" si="5"/>
        <v>0</v>
      </c>
      <c r="Q44" s="17">
        <f t="shared" ca="1" si="5"/>
        <v>0</v>
      </c>
      <c r="R44" s="18">
        <f t="shared" ca="1" si="6"/>
        <v>1413355.4000000001</v>
      </c>
    </row>
    <row r="45" spans="1:18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5"/>
        <v>0</v>
      </c>
      <c r="E45" s="17">
        <f t="shared" ca="1" si="5"/>
        <v>0</v>
      </c>
      <c r="F45" s="17">
        <f t="shared" ca="1" si="5"/>
        <v>0</v>
      </c>
      <c r="G45" s="17">
        <f t="shared" ca="1" si="5"/>
        <v>0</v>
      </c>
      <c r="H45" s="17">
        <f t="shared" ca="1" si="5"/>
        <v>0</v>
      </c>
      <c r="I45" s="17">
        <f t="shared" ca="1" si="5"/>
        <v>0</v>
      </c>
      <c r="J45" s="17">
        <f t="shared" ca="1" si="5"/>
        <v>0</v>
      </c>
      <c r="K45" s="17">
        <f t="shared" ca="1" si="5"/>
        <v>0</v>
      </c>
      <c r="L45" s="17">
        <f t="shared" ca="1" si="5"/>
        <v>0</v>
      </c>
      <c r="M45" s="17">
        <f t="shared" ca="1" si="5"/>
        <v>0</v>
      </c>
      <c r="N45" s="17">
        <f t="shared" ca="1" si="5"/>
        <v>0</v>
      </c>
      <c r="O45" s="17">
        <f t="shared" ca="1" si="5"/>
        <v>0</v>
      </c>
      <c r="P45" s="17">
        <f t="shared" ca="1" si="5"/>
        <v>0</v>
      </c>
      <c r="Q45" s="17">
        <f t="shared" ca="1" si="5"/>
        <v>0</v>
      </c>
      <c r="R45" s="18">
        <f t="shared" ca="1" si="6"/>
        <v>0</v>
      </c>
    </row>
    <row r="46" spans="1:18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5"/>
        <v>0</v>
      </c>
      <c r="E46" s="17">
        <f t="shared" ca="1" si="5"/>
        <v>0</v>
      </c>
      <c r="F46" s="17">
        <f t="shared" ca="1" si="5"/>
        <v>0</v>
      </c>
      <c r="G46" s="17">
        <f t="shared" ca="1" si="5"/>
        <v>0</v>
      </c>
      <c r="H46" s="17">
        <f t="shared" ca="1" si="5"/>
        <v>0</v>
      </c>
      <c r="I46" s="17">
        <f t="shared" ca="1" si="5"/>
        <v>0</v>
      </c>
      <c r="J46" s="17">
        <f t="shared" ca="1" si="5"/>
        <v>-3703639.16</v>
      </c>
      <c r="K46" s="17">
        <f t="shared" ca="1" si="5"/>
        <v>0</v>
      </c>
      <c r="L46" s="17">
        <f t="shared" ca="1" si="5"/>
        <v>0</v>
      </c>
      <c r="M46" s="17">
        <f t="shared" ca="1" si="5"/>
        <v>0</v>
      </c>
      <c r="N46" s="17">
        <f t="shared" ca="1" si="5"/>
        <v>0</v>
      </c>
      <c r="O46" s="17">
        <f t="shared" ca="1" si="5"/>
        <v>0</v>
      </c>
      <c r="P46" s="17">
        <f t="shared" ca="1" si="5"/>
        <v>0</v>
      </c>
      <c r="Q46" s="17">
        <f t="shared" ca="1" si="5"/>
        <v>0</v>
      </c>
      <c r="R46" s="18">
        <f t="shared" ca="1" si="6"/>
        <v>-3703639.16</v>
      </c>
    </row>
    <row r="47" spans="1:18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Q56" ca="1" si="7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7"/>
        <v>0</v>
      </c>
      <c r="F47" s="17">
        <f t="shared" ca="1" si="7"/>
        <v>0</v>
      </c>
      <c r="G47" s="17">
        <f t="shared" ca="1" si="7"/>
        <v>0</v>
      </c>
      <c r="H47" s="17">
        <f t="shared" ca="1" si="7"/>
        <v>0</v>
      </c>
      <c r="I47" s="17">
        <f t="shared" ca="1" si="7"/>
        <v>0</v>
      </c>
      <c r="J47" s="17">
        <f t="shared" ca="1" si="7"/>
        <v>1319965.0900000001</v>
      </c>
      <c r="K47" s="17">
        <f t="shared" ca="1" si="7"/>
        <v>0</v>
      </c>
      <c r="L47" s="17">
        <f t="shared" ca="1" si="7"/>
        <v>0</v>
      </c>
      <c r="M47" s="17">
        <f t="shared" ca="1" si="7"/>
        <v>0</v>
      </c>
      <c r="N47" s="17">
        <f t="shared" ca="1" si="7"/>
        <v>0</v>
      </c>
      <c r="O47" s="17">
        <f t="shared" ca="1" si="7"/>
        <v>0</v>
      </c>
      <c r="P47" s="17">
        <f t="shared" ca="1" si="7"/>
        <v>0</v>
      </c>
      <c r="Q47" s="17">
        <f t="shared" ca="1" si="7"/>
        <v>0</v>
      </c>
      <c r="R47" s="18">
        <f t="shared" ca="1" si="6"/>
        <v>1319965.0900000001</v>
      </c>
    </row>
    <row r="48" spans="1:18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7"/>
        <v>0</v>
      </c>
      <c r="E48" s="17">
        <f t="shared" ca="1" si="7"/>
        <v>55.81</v>
      </c>
      <c r="F48" s="17">
        <f t="shared" ca="1" si="7"/>
        <v>0</v>
      </c>
      <c r="G48" s="17">
        <f t="shared" ca="1" si="7"/>
        <v>0</v>
      </c>
      <c r="H48" s="17">
        <f t="shared" ca="1" si="7"/>
        <v>0</v>
      </c>
      <c r="I48" s="17">
        <f t="shared" ca="1" si="7"/>
        <v>0</v>
      </c>
      <c r="J48" s="17">
        <f t="shared" ca="1" si="7"/>
        <v>1549116.75</v>
      </c>
      <c r="K48" s="17">
        <f t="shared" ca="1" si="7"/>
        <v>0</v>
      </c>
      <c r="L48" s="17">
        <f t="shared" ca="1" si="7"/>
        <v>0</v>
      </c>
      <c r="M48" s="17">
        <f t="shared" ca="1" si="7"/>
        <v>0</v>
      </c>
      <c r="N48" s="17">
        <f t="shared" ca="1" si="7"/>
        <v>0</v>
      </c>
      <c r="O48" s="17">
        <f t="shared" ca="1" si="7"/>
        <v>0</v>
      </c>
      <c r="P48" s="17">
        <f t="shared" ca="1" si="7"/>
        <v>0</v>
      </c>
      <c r="Q48" s="17">
        <f t="shared" ca="1" si="7"/>
        <v>0</v>
      </c>
      <c r="R48" s="18">
        <f t="shared" ca="1" si="6"/>
        <v>1549172.56</v>
      </c>
    </row>
    <row r="49" spans="1:18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7"/>
        <v>9296.7100000000009</v>
      </c>
      <c r="E49" s="17">
        <f t="shared" ca="1" si="7"/>
        <v>30890.93</v>
      </c>
      <c r="F49" s="17">
        <f t="shared" ca="1" si="7"/>
        <v>0</v>
      </c>
      <c r="G49" s="17">
        <f t="shared" ca="1" si="7"/>
        <v>0</v>
      </c>
      <c r="H49" s="17">
        <f t="shared" ca="1" si="7"/>
        <v>0</v>
      </c>
      <c r="I49" s="17">
        <f t="shared" ca="1" si="7"/>
        <v>0</v>
      </c>
      <c r="J49" s="17">
        <f t="shared" ca="1" si="7"/>
        <v>0</v>
      </c>
      <c r="K49" s="17">
        <f t="shared" ca="1" si="7"/>
        <v>0</v>
      </c>
      <c r="L49" s="17">
        <f t="shared" ca="1" si="7"/>
        <v>0</v>
      </c>
      <c r="M49" s="17">
        <f t="shared" ca="1" si="7"/>
        <v>0</v>
      </c>
      <c r="N49" s="17">
        <f t="shared" ca="1" si="7"/>
        <v>0</v>
      </c>
      <c r="O49" s="17">
        <f t="shared" ca="1" si="7"/>
        <v>0</v>
      </c>
      <c r="P49" s="17">
        <f t="shared" ca="1" si="7"/>
        <v>0</v>
      </c>
      <c r="Q49" s="17">
        <f t="shared" ca="1" si="7"/>
        <v>0</v>
      </c>
      <c r="R49" s="18">
        <f t="shared" ref="R49" ca="1" si="8">+SUM(D49:Q49)</f>
        <v>40187.64</v>
      </c>
    </row>
    <row r="50" spans="1:18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7"/>
        <v>0</v>
      </c>
      <c r="E50" s="17">
        <f t="shared" ca="1" si="7"/>
        <v>0</v>
      </c>
      <c r="F50" s="17">
        <f t="shared" ca="1" si="7"/>
        <v>0</v>
      </c>
      <c r="G50" s="17">
        <f t="shared" ca="1" si="7"/>
        <v>0</v>
      </c>
      <c r="H50" s="17">
        <f t="shared" ca="1" si="7"/>
        <v>0</v>
      </c>
      <c r="I50" s="17">
        <f t="shared" ca="1" si="7"/>
        <v>0</v>
      </c>
      <c r="J50" s="17">
        <f t="shared" ca="1" si="7"/>
        <v>0</v>
      </c>
      <c r="K50" s="17">
        <f t="shared" ca="1" si="7"/>
        <v>0</v>
      </c>
      <c r="L50" s="17">
        <f t="shared" ca="1" si="7"/>
        <v>0</v>
      </c>
      <c r="M50" s="17">
        <f t="shared" ca="1" si="7"/>
        <v>0</v>
      </c>
      <c r="N50" s="17">
        <f t="shared" ca="1" si="7"/>
        <v>0</v>
      </c>
      <c r="O50" s="17">
        <f t="shared" ca="1" si="7"/>
        <v>0</v>
      </c>
      <c r="P50" s="17">
        <f t="shared" ca="1" si="7"/>
        <v>0</v>
      </c>
      <c r="Q50" s="17">
        <f t="shared" ca="1" si="7"/>
        <v>0</v>
      </c>
      <c r="R50" s="18">
        <f t="shared" ref="R50:R52" ca="1" si="9">+SUM(D50:Q50)</f>
        <v>0</v>
      </c>
    </row>
    <row r="51" spans="1:18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7"/>
        <v>0</v>
      </c>
      <c r="E51" s="17">
        <f t="shared" ca="1" si="7"/>
        <v>0</v>
      </c>
      <c r="F51" s="17">
        <f t="shared" ca="1" si="7"/>
        <v>0</v>
      </c>
      <c r="G51" s="17">
        <f t="shared" ca="1" si="7"/>
        <v>0</v>
      </c>
      <c r="H51" s="17">
        <f t="shared" ca="1" si="7"/>
        <v>0</v>
      </c>
      <c r="I51" s="17">
        <f t="shared" ca="1" si="7"/>
        <v>0</v>
      </c>
      <c r="J51" s="17">
        <f t="shared" ca="1" si="7"/>
        <v>0</v>
      </c>
      <c r="K51" s="17">
        <f t="shared" ca="1" si="7"/>
        <v>0</v>
      </c>
      <c r="L51" s="17">
        <f t="shared" ca="1" si="7"/>
        <v>0</v>
      </c>
      <c r="M51" s="17">
        <f t="shared" ca="1" si="7"/>
        <v>0</v>
      </c>
      <c r="N51" s="17">
        <f t="shared" ca="1" si="7"/>
        <v>0</v>
      </c>
      <c r="O51" s="17">
        <f t="shared" ca="1" si="7"/>
        <v>0</v>
      </c>
      <c r="P51" s="17">
        <f t="shared" ca="1" si="7"/>
        <v>0</v>
      </c>
      <c r="Q51" s="17">
        <f t="shared" ca="1" si="7"/>
        <v>0</v>
      </c>
      <c r="R51" s="18">
        <f t="shared" ca="1" si="9"/>
        <v>0</v>
      </c>
    </row>
    <row r="52" spans="1:18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7"/>
        <v>0</v>
      </c>
      <c r="E52" s="17">
        <f t="shared" ca="1" si="7"/>
        <v>0</v>
      </c>
      <c r="F52" s="17">
        <f t="shared" ca="1" si="7"/>
        <v>0</v>
      </c>
      <c r="G52" s="17">
        <f t="shared" ca="1" si="7"/>
        <v>0</v>
      </c>
      <c r="H52" s="17">
        <f t="shared" ca="1" si="7"/>
        <v>0</v>
      </c>
      <c r="I52" s="17">
        <f t="shared" ca="1" si="7"/>
        <v>0</v>
      </c>
      <c r="J52" s="17">
        <f t="shared" ca="1" si="7"/>
        <v>0</v>
      </c>
      <c r="K52" s="17">
        <f t="shared" ca="1" si="7"/>
        <v>0</v>
      </c>
      <c r="L52" s="17">
        <f t="shared" ca="1" si="7"/>
        <v>0</v>
      </c>
      <c r="M52" s="17">
        <f t="shared" ca="1" si="7"/>
        <v>0</v>
      </c>
      <c r="N52" s="17">
        <f t="shared" ca="1" si="7"/>
        <v>0</v>
      </c>
      <c r="O52" s="17">
        <f t="shared" ca="1" si="7"/>
        <v>0</v>
      </c>
      <c r="P52" s="17">
        <f t="shared" ca="1" si="7"/>
        <v>0</v>
      </c>
      <c r="Q52" s="17">
        <f t="shared" ca="1" si="7"/>
        <v>0</v>
      </c>
      <c r="R52" s="18">
        <f t="shared" ca="1" si="9"/>
        <v>0</v>
      </c>
    </row>
    <row r="53" spans="1:18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7"/>
        <v>0</v>
      </c>
      <c r="E53" s="17">
        <f t="shared" ca="1" si="7"/>
        <v>0</v>
      </c>
      <c r="F53" s="17">
        <f t="shared" ca="1" si="7"/>
        <v>0</v>
      </c>
      <c r="G53" s="17">
        <f t="shared" ca="1" si="7"/>
        <v>0</v>
      </c>
      <c r="H53" s="17">
        <f t="shared" ca="1" si="7"/>
        <v>0</v>
      </c>
      <c r="I53" s="17">
        <f t="shared" ca="1" si="7"/>
        <v>0</v>
      </c>
      <c r="J53" s="17">
        <f t="shared" ca="1" si="7"/>
        <v>0</v>
      </c>
      <c r="K53" s="17">
        <f t="shared" ca="1" si="7"/>
        <v>0</v>
      </c>
      <c r="L53" s="17">
        <f t="shared" ca="1" si="7"/>
        <v>0</v>
      </c>
      <c r="M53" s="17">
        <f t="shared" ca="1" si="7"/>
        <v>0</v>
      </c>
      <c r="N53" s="17">
        <f t="shared" ca="1" si="7"/>
        <v>0</v>
      </c>
      <c r="O53" s="17">
        <f t="shared" ca="1" si="7"/>
        <v>0</v>
      </c>
      <c r="P53" s="17">
        <f t="shared" ca="1" si="7"/>
        <v>0</v>
      </c>
      <c r="Q53" s="17">
        <f t="shared" ca="1" si="7"/>
        <v>0</v>
      </c>
      <c r="R53" s="18">
        <f t="shared" ref="R53:R61" ca="1" si="10">+SUM(D53:Q53)</f>
        <v>0</v>
      </c>
    </row>
    <row r="54" spans="1:18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7"/>
        <v>0</v>
      </c>
      <c r="E54" s="17">
        <f t="shared" ca="1" si="7"/>
        <v>0</v>
      </c>
      <c r="F54" s="17">
        <f t="shared" ca="1" si="7"/>
        <v>0</v>
      </c>
      <c r="G54" s="17">
        <f t="shared" ca="1" si="7"/>
        <v>0</v>
      </c>
      <c r="H54" s="17">
        <f t="shared" ca="1" si="7"/>
        <v>0</v>
      </c>
      <c r="I54" s="17">
        <f t="shared" ca="1" si="7"/>
        <v>0</v>
      </c>
      <c r="J54" s="17">
        <f t="shared" ca="1" si="7"/>
        <v>0</v>
      </c>
      <c r="K54" s="17">
        <f t="shared" ca="1" si="7"/>
        <v>0</v>
      </c>
      <c r="L54" s="17">
        <f t="shared" ca="1" si="7"/>
        <v>0</v>
      </c>
      <c r="M54" s="17">
        <f t="shared" ca="1" si="7"/>
        <v>0</v>
      </c>
      <c r="N54" s="17">
        <f t="shared" ca="1" si="7"/>
        <v>0</v>
      </c>
      <c r="O54" s="17">
        <f t="shared" ca="1" si="7"/>
        <v>0</v>
      </c>
      <c r="P54" s="17">
        <f t="shared" ca="1" si="7"/>
        <v>0</v>
      </c>
      <c r="Q54" s="17">
        <f t="shared" ca="1" si="7"/>
        <v>0</v>
      </c>
      <c r="R54" s="18">
        <f t="shared" ca="1" si="10"/>
        <v>0</v>
      </c>
    </row>
    <row r="55" spans="1:18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7"/>
        <v>0</v>
      </c>
      <c r="E55" s="17">
        <f t="shared" ca="1" si="7"/>
        <v>0</v>
      </c>
      <c r="F55" s="17">
        <f t="shared" ca="1" si="7"/>
        <v>0</v>
      </c>
      <c r="G55" s="17">
        <f t="shared" ca="1" si="7"/>
        <v>0</v>
      </c>
      <c r="H55" s="17">
        <f t="shared" ca="1" si="7"/>
        <v>0</v>
      </c>
      <c r="I55" s="17">
        <f t="shared" ca="1" si="7"/>
        <v>0</v>
      </c>
      <c r="J55" s="17">
        <f t="shared" ca="1" si="7"/>
        <v>0</v>
      </c>
      <c r="K55" s="17">
        <f t="shared" ca="1" si="7"/>
        <v>0</v>
      </c>
      <c r="L55" s="17">
        <f t="shared" ca="1" si="7"/>
        <v>0</v>
      </c>
      <c r="M55" s="17">
        <f t="shared" ca="1" si="7"/>
        <v>0</v>
      </c>
      <c r="N55" s="17">
        <f t="shared" ca="1" si="7"/>
        <v>0</v>
      </c>
      <c r="O55" s="17">
        <f t="shared" ca="1" si="7"/>
        <v>0</v>
      </c>
      <c r="P55" s="17">
        <f t="shared" ca="1" si="7"/>
        <v>0</v>
      </c>
      <c r="Q55" s="17">
        <f t="shared" ca="1" si="7"/>
        <v>0</v>
      </c>
      <c r="R55" s="18">
        <f t="shared" ca="1" si="10"/>
        <v>0</v>
      </c>
    </row>
    <row r="56" spans="1:18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7"/>
        <v>0</v>
      </c>
      <c r="E56" s="17">
        <f t="shared" ca="1" si="7"/>
        <v>0</v>
      </c>
      <c r="F56" s="17">
        <f t="shared" ca="1" si="7"/>
        <v>0</v>
      </c>
      <c r="G56" s="17">
        <f t="shared" ca="1" si="7"/>
        <v>0</v>
      </c>
      <c r="H56" s="17">
        <f t="shared" ca="1" si="7"/>
        <v>0</v>
      </c>
      <c r="I56" s="17">
        <f t="shared" ca="1" si="7"/>
        <v>0</v>
      </c>
      <c r="J56" s="17">
        <f t="shared" ca="1" si="7"/>
        <v>0</v>
      </c>
      <c r="K56" s="17">
        <f t="shared" ca="1" si="7"/>
        <v>0</v>
      </c>
      <c r="L56" s="17">
        <f t="shared" ca="1" si="7"/>
        <v>0</v>
      </c>
      <c r="M56" s="17">
        <f t="shared" ca="1" si="7"/>
        <v>0</v>
      </c>
      <c r="N56" s="17">
        <f t="shared" ca="1" si="7"/>
        <v>0</v>
      </c>
      <c r="O56" s="17">
        <f t="shared" ca="1" si="7"/>
        <v>0</v>
      </c>
      <c r="P56" s="17">
        <f t="shared" ca="1" si="7"/>
        <v>0</v>
      </c>
      <c r="Q56" s="17">
        <f t="shared" ca="1" si="7"/>
        <v>0</v>
      </c>
      <c r="R56" s="18">
        <f t="shared" ca="1" si="10"/>
        <v>0</v>
      </c>
    </row>
    <row r="57" spans="1:18" ht="12.75" customHeight="1" x14ac:dyDescent="0.3">
      <c r="A57" s="61" t="s">
        <v>249</v>
      </c>
      <c r="B57" s="16">
        <v>2007</v>
      </c>
      <c r="C57" s="62" t="s">
        <v>242</v>
      </c>
      <c r="D57" s="17">
        <f t="shared" ref="D57:Q66" ca="1" si="11">IFERROR(IF($C$2="Tele-Satış",INDIRECT("'"&amp;$B$2&amp;"'!"&amp;ADDRESS(MATCH($B57,INDIRECT("'"&amp;$B$2&amp;"'!$B$1:$B$1095"),0),MATCH(D$5,INDIRECT("'"&amp;$B$2&amp;"'!5:5"),0))),IF($C$2="E-Ticaret",INDIRECT("'"&amp;$B$2&amp;"'!"&amp;ADDRESS(MATCH($B57,INDIRECT("'"&amp;$B$2&amp;"'!$B$1:$B$1095"),0),MATCH(D$5,INDIRECT("'"&amp;$B$2&amp;"'!5:5"),0)+1)),IF($C$2="Geleneksel",INDIRECT("'"&amp;$B$2&amp;"'!"&amp;ADDRESS(MATCH($B57,INDIRECT("'"&amp;$B$2&amp;"'!$B$1:$B$1095"),0),MATCH(D$5,INDIRECT("'"&amp;$B$2&amp;"'!5:5"),0)+2)),INDIRECT("'"&amp;$B$2&amp;"'!"&amp;ADDRESS(MATCH($B57,INDIRECT("'"&amp;$B$2&amp;"'!$B$1:$B$1095"),0),MATCH(D$5,INDIRECT("'"&amp;$B$2&amp;"'!5:5"),0)))+INDIRECT("'"&amp;$B$2&amp;"'!"&amp;ADDRESS(MATCH($B57,INDIRECT("'"&amp;$B$2&amp;"'!$B$1:$B$1095"),0),MATCH(D$5,INDIRECT("'"&amp;$B$2&amp;"'!5:5"),0)+1))+INDIRECT("'"&amp;$B$2&amp;"'!"&amp;ADDRESS(MATCH($B57,INDIRECT("'"&amp;$B$2&amp;"'!$B$1:$B$1095"),0),MATCH(D$5,INDIRECT("'"&amp;$B$2&amp;"'!5:5"),0)+2))))),0)</f>
        <v>0</v>
      </c>
      <c r="E57" s="17">
        <f t="shared" ca="1" si="11"/>
        <v>0</v>
      </c>
      <c r="F57" s="17">
        <f t="shared" ca="1" si="11"/>
        <v>0</v>
      </c>
      <c r="G57" s="17">
        <f t="shared" ca="1" si="11"/>
        <v>0</v>
      </c>
      <c r="H57" s="17">
        <f t="shared" ca="1" si="11"/>
        <v>0</v>
      </c>
      <c r="I57" s="17">
        <f t="shared" ca="1" si="11"/>
        <v>0</v>
      </c>
      <c r="J57" s="17">
        <f t="shared" ca="1" si="11"/>
        <v>0</v>
      </c>
      <c r="K57" s="17">
        <f t="shared" ca="1" si="11"/>
        <v>0</v>
      </c>
      <c r="L57" s="17">
        <f t="shared" ca="1" si="11"/>
        <v>0</v>
      </c>
      <c r="M57" s="17">
        <f t="shared" ca="1" si="11"/>
        <v>0</v>
      </c>
      <c r="N57" s="17">
        <f t="shared" ca="1" si="11"/>
        <v>0</v>
      </c>
      <c r="O57" s="17">
        <f t="shared" ca="1" si="11"/>
        <v>0</v>
      </c>
      <c r="P57" s="17">
        <f t="shared" ca="1" si="11"/>
        <v>0</v>
      </c>
      <c r="Q57" s="17">
        <f t="shared" ca="1" si="11"/>
        <v>0</v>
      </c>
      <c r="R57" s="18">
        <f t="shared" ca="1" si="10"/>
        <v>0</v>
      </c>
    </row>
    <row r="58" spans="1:18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11"/>
        <v>0</v>
      </c>
      <c r="E58" s="17">
        <f t="shared" ca="1" si="11"/>
        <v>0</v>
      </c>
      <c r="F58" s="17">
        <f t="shared" ca="1" si="11"/>
        <v>0</v>
      </c>
      <c r="G58" s="17">
        <f t="shared" ca="1" si="11"/>
        <v>0</v>
      </c>
      <c r="H58" s="17">
        <f t="shared" ca="1" si="11"/>
        <v>0</v>
      </c>
      <c r="I58" s="17">
        <f t="shared" ca="1" si="11"/>
        <v>0</v>
      </c>
      <c r="J58" s="17">
        <f t="shared" ca="1" si="11"/>
        <v>0</v>
      </c>
      <c r="K58" s="17">
        <f t="shared" ca="1" si="11"/>
        <v>0</v>
      </c>
      <c r="L58" s="17">
        <f t="shared" ca="1" si="11"/>
        <v>0</v>
      </c>
      <c r="M58" s="17">
        <f t="shared" ca="1" si="11"/>
        <v>0</v>
      </c>
      <c r="N58" s="17">
        <f t="shared" ca="1" si="11"/>
        <v>0</v>
      </c>
      <c r="O58" s="17">
        <f t="shared" ca="1" si="11"/>
        <v>0</v>
      </c>
      <c r="P58" s="17">
        <f t="shared" ca="1" si="11"/>
        <v>0</v>
      </c>
      <c r="Q58" s="17">
        <f t="shared" ca="1" si="11"/>
        <v>0</v>
      </c>
      <c r="R58" s="18">
        <f t="shared" ca="1" si="10"/>
        <v>0</v>
      </c>
    </row>
    <row r="59" spans="1:18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11"/>
        <v>0</v>
      </c>
      <c r="E59" s="17">
        <f t="shared" ca="1" si="11"/>
        <v>0</v>
      </c>
      <c r="F59" s="17">
        <f t="shared" ca="1" si="11"/>
        <v>0</v>
      </c>
      <c r="G59" s="17">
        <f t="shared" ca="1" si="11"/>
        <v>0</v>
      </c>
      <c r="H59" s="17">
        <f t="shared" ca="1" si="11"/>
        <v>0</v>
      </c>
      <c r="I59" s="17">
        <f t="shared" ca="1" si="11"/>
        <v>0</v>
      </c>
      <c r="J59" s="17">
        <f t="shared" ca="1" si="11"/>
        <v>0</v>
      </c>
      <c r="K59" s="17">
        <f t="shared" ca="1" si="11"/>
        <v>0</v>
      </c>
      <c r="L59" s="17">
        <f t="shared" ca="1" si="11"/>
        <v>0</v>
      </c>
      <c r="M59" s="17">
        <f t="shared" ca="1" si="11"/>
        <v>0</v>
      </c>
      <c r="N59" s="17">
        <f t="shared" ca="1" si="11"/>
        <v>0</v>
      </c>
      <c r="O59" s="17">
        <f t="shared" ca="1" si="11"/>
        <v>0</v>
      </c>
      <c r="P59" s="17">
        <f t="shared" ca="1" si="11"/>
        <v>0</v>
      </c>
      <c r="Q59" s="17">
        <f t="shared" ca="1" si="11"/>
        <v>0</v>
      </c>
      <c r="R59" s="18">
        <f t="shared" ca="1" si="10"/>
        <v>0</v>
      </c>
    </row>
    <row r="60" spans="1:18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11"/>
        <v>0</v>
      </c>
      <c r="E60" s="17">
        <f t="shared" ca="1" si="11"/>
        <v>0</v>
      </c>
      <c r="F60" s="17">
        <f t="shared" ca="1" si="11"/>
        <v>0</v>
      </c>
      <c r="G60" s="17">
        <f t="shared" ca="1" si="11"/>
        <v>0</v>
      </c>
      <c r="H60" s="17">
        <f t="shared" ca="1" si="11"/>
        <v>0</v>
      </c>
      <c r="I60" s="17">
        <f t="shared" ca="1" si="11"/>
        <v>0</v>
      </c>
      <c r="J60" s="17">
        <f t="shared" ca="1" si="11"/>
        <v>0</v>
      </c>
      <c r="K60" s="17">
        <f t="shared" ca="1" si="11"/>
        <v>0</v>
      </c>
      <c r="L60" s="17">
        <f t="shared" ca="1" si="11"/>
        <v>0</v>
      </c>
      <c r="M60" s="17">
        <f t="shared" ca="1" si="11"/>
        <v>0</v>
      </c>
      <c r="N60" s="17">
        <f t="shared" ca="1" si="11"/>
        <v>0</v>
      </c>
      <c r="O60" s="17">
        <f t="shared" ca="1" si="11"/>
        <v>0</v>
      </c>
      <c r="P60" s="17">
        <f t="shared" ca="1" si="11"/>
        <v>0</v>
      </c>
      <c r="Q60" s="17">
        <f t="shared" ca="1" si="11"/>
        <v>0</v>
      </c>
      <c r="R60" s="18">
        <f t="shared" ca="1" si="10"/>
        <v>0</v>
      </c>
    </row>
    <row r="61" spans="1:18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11"/>
        <v>0</v>
      </c>
      <c r="E61" s="17">
        <f t="shared" ca="1" si="11"/>
        <v>0</v>
      </c>
      <c r="F61" s="17">
        <f t="shared" ca="1" si="11"/>
        <v>0</v>
      </c>
      <c r="G61" s="17">
        <f t="shared" ca="1" si="11"/>
        <v>0</v>
      </c>
      <c r="H61" s="17">
        <f t="shared" ca="1" si="11"/>
        <v>0</v>
      </c>
      <c r="I61" s="17">
        <f t="shared" ca="1" si="11"/>
        <v>0</v>
      </c>
      <c r="J61" s="17">
        <f t="shared" ca="1" si="11"/>
        <v>0</v>
      </c>
      <c r="K61" s="17">
        <f t="shared" ca="1" si="11"/>
        <v>0</v>
      </c>
      <c r="L61" s="17">
        <f t="shared" ca="1" si="11"/>
        <v>0</v>
      </c>
      <c r="M61" s="17">
        <f t="shared" ca="1" si="11"/>
        <v>0</v>
      </c>
      <c r="N61" s="17">
        <f t="shared" ca="1" si="11"/>
        <v>0</v>
      </c>
      <c r="O61" s="17">
        <f t="shared" ca="1" si="11"/>
        <v>0</v>
      </c>
      <c r="P61" s="17">
        <f t="shared" ca="1" si="11"/>
        <v>0</v>
      </c>
      <c r="Q61" s="17">
        <f t="shared" ca="1" si="11"/>
        <v>0</v>
      </c>
      <c r="R61" s="18">
        <f t="shared" ca="1" si="10"/>
        <v>0</v>
      </c>
    </row>
    <row r="62" spans="1:18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11"/>
        <v>0</v>
      </c>
      <c r="E62" s="17">
        <f t="shared" ca="1" si="11"/>
        <v>0</v>
      </c>
      <c r="F62" s="17">
        <f t="shared" ca="1" si="11"/>
        <v>0</v>
      </c>
      <c r="G62" s="17">
        <f t="shared" ca="1" si="11"/>
        <v>0</v>
      </c>
      <c r="H62" s="17">
        <f t="shared" ca="1" si="11"/>
        <v>0</v>
      </c>
      <c r="I62" s="17">
        <f t="shared" ca="1" si="11"/>
        <v>0</v>
      </c>
      <c r="J62" s="17">
        <f t="shared" ca="1" si="11"/>
        <v>0</v>
      </c>
      <c r="K62" s="17">
        <f t="shared" ca="1" si="11"/>
        <v>0</v>
      </c>
      <c r="L62" s="17">
        <f t="shared" ca="1" si="11"/>
        <v>0</v>
      </c>
      <c r="M62" s="17">
        <f t="shared" ca="1" si="11"/>
        <v>0</v>
      </c>
      <c r="N62" s="17">
        <f t="shared" ca="1" si="11"/>
        <v>0</v>
      </c>
      <c r="O62" s="17">
        <f t="shared" ca="1" si="11"/>
        <v>0</v>
      </c>
      <c r="P62" s="17">
        <f t="shared" ca="1" si="11"/>
        <v>0</v>
      </c>
      <c r="Q62" s="17">
        <f t="shared" ca="1" si="11"/>
        <v>0</v>
      </c>
      <c r="R62" s="18">
        <f t="shared" ref="R62:R69" ca="1" si="12">+SUM(D62:Q62)</f>
        <v>0</v>
      </c>
    </row>
    <row r="63" spans="1:18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11"/>
        <v>0</v>
      </c>
      <c r="E63" s="17">
        <f t="shared" ca="1" si="11"/>
        <v>0</v>
      </c>
      <c r="F63" s="17">
        <f t="shared" ca="1" si="11"/>
        <v>0</v>
      </c>
      <c r="G63" s="17">
        <f t="shared" ca="1" si="11"/>
        <v>0</v>
      </c>
      <c r="H63" s="17">
        <f t="shared" ca="1" si="11"/>
        <v>0</v>
      </c>
      <c r="I63" s="17">
        <f t="shared" ca="1" si="11"/>
        <v>0</v>
      </c>
      <c r="J63" s="17">
        <f t="shared" ca="1" si="11"/>
        <v>0</v>
      </c>
      <c r="K63" s="17">
        <f t="shared" ca="1" si="11"/>
        <v>0</v>
      </c>
      <c r="L63" s="17">
        <f t="shared" ca="1" si="11"/>
        <v>0</v>
      </c>
      <c r="M63" s="17">
        <f t="shared" ca="1" si="11"/>
        <v>0</v>
      </c>
      <c r="N63" s="17">
        <f t="shared" ca="1" si="11"/>
        <v>0</v>
      </c>
      <c r="O63" s="17">
        <f t="shared" ca="1" si="11"/>
        <v>0</v>
      </c>
      <c r="P63" s="17">
        <f t="shared" ca="1" si="11"/>
        <v>0</v>
      </c>
      <c r="Q63" s="17">
        <f t="shared" ca="1" si="11"/>
        <v>0</v>
      </c>
      <c r="R63" s="18">
        <f t="shared" ca="1" si="12"/>
        <v>0</v>
      </c>
    </row>
    <row r="64" spans="1:18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11"/>
        <v>0</v>
      </c>
      <c r="E64" s="17">
        <f t="shared" ca="1" si="11"/>
        <v>0</v>
      </c>
      <c r="F64" s="17">
        <f t="shared" ca="1" si="11"/>
        <v>0</v>
      </c>
      <c r="G64" s="17">
        <f t="shared" ca="1" si="11"/>
        <v>0</v>
      </c>
      <c r="H64" s="17">
        <f t="shared" ca="1" si="11"/>
        <v>0</v>
      </c>
      <c r="I64" s="17">
        <f t="shared" ca="1" si="11"/>
        <v>0</v>
      </c>
      <c r="J64" s="17">
        <f t="shared" ca="1" si="11"/>
        <v>0</v>
      </c>
      <c r="K64" s="17">
        <f t="shared" ca="1" si="11"/>
        <v>0</v>
      </c>
      <c r="L64" s="17">
        <f t="shared" ca="1" si="11"/>
        <v>0</v>
      </c>
      <c r="M64" s="17">
        <f t="shared" ca="1" si="11"/>
        <v>0</v>
      </c>
      <c r="N64" s="17">
        <f t="shared" ca="1" si="11"/>
        <v>0</v>
      </c>
      <c r="O64" s="17">
        <f t="shared" ca="1" si="11"/>
        <v>0</v>
      </c>
      <c r="P64" s="17">
        <f t="shared" ca="1" si="11"/>
        <v>0</v>
      </c>
      <c r="Q64" s="17">
        <f t="shared" ca="1" si="11"/>
        <v>0</v>
      </c>
      <c r="R64" s="18">
        <f t="shared" ca="1" si="12"/>
        <v>0</v>
      </c>
    </row>
    <row r="65" spans="1:18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11"/>
        <v>0</v>
      </c>
      <c r="E65" s="17">
        <f t="shared" ca="1" si="11"/>
        <v>0</v>
      </c>
      <c r="F65" s="17">
        <f t="shared" ca="1" si="11"/>
        <v>0</v>
      </c>
      <c r="G65" s="17">
        <f t="shared" ca="1" si="11"/>
        <v>0</v>
      </c>
      <c r="H65" s="17">
        <f t="shared" ca="1" si="11"/>
        <v>0</v>
      </c>
      <c r="I65" s="17">
        <f t="shared" ca="1" si="11"/>
        <v>0</v>
      </c>
      <c r="J65" s="17">
        <f t="shared" ca="1" si="11"/>
        <v>0</v>
      </c>
      <c r="K65" s="17">
        <f t="shared" ca="1" si="11"/>
        <v>0</v>
      </c>
      <c r="L65" s="17">
        <f t="shared" ca="1" si="11"/>
        <v>0</v>
      </c>
      <c r="M65" s="17">
        <f t="shared" ca="1" si="11"/>
        <v>0</v>
      </c>
      <c r="N65" s="17">
        <f t="shared" ca="1" si="11"/>
        <v>0</v>
      </c>
      <c r="O65" s="17">
        <f t="shared" ca="1" si="11"/>
        <v>0</v>
      </c>
      <c r="P65" s="17">
        <f t="shared" ca="1" si="11"/>
        <v>0</v>
      </c>
      <c r="Q65" s="17">
        <f t="shared" ca="1" si="11"/>
        <v>0</v>
      </c>
      <c r="R65" s="18">
        <f t="shared" ca="1" si="12"/>
        <v>0</v>
      </c>
    </row>
    <row r="66" spans="1:18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11"/>
        <v>0</v>
      </c>
      <c r="E66" s="17">
        <f t="shared" ca="1" si="11"/>
        <v>0</v>
      </c>
      <c r="F66" s="17">
        <f t="shared" ca="1" si="11"/>
        <v>0</v>
      </c>
      <c r="G66" s="17">
        <f t="shared" ca="1" si="11"/>
        <v>0</v>
      </c>
      <c r="H66" s="17">
        <f t="shared" ca="1" si="11"/>
        <v>0</v>
      </c>
      <c r="I66" s="17">
        <f t="shared" ca="1" si="11"/>
        <v>0</v>
      </c>
      <c r="J66" s="17">
        <f t="shared" ca="1" si="11"/>
        <v>0</v>
      </c>
      <c r="K66" s="17">
        <f t="shared" ca="1" si="11"/>
        <v>0</v>
      </c>
      <c r="L66" s="17">
        <f t="shared" ca="1" si="11"/>
        <v>0</v>
      </c>
      <c r="M66" s="17">
        <f t="shared" ca="1" si="11"/>
        <v>0</v>
      </c>
      <c r="N66" s="17">
        <f t="shared" ca="1" si="11"/>
        <v>0</v>
      </c>
      <c r="O66" s="17">
        <f t="shared" ca="1" si="11"/>
        <v>0</v>
      </c>
      <c r="P66" s="17">
        <f t="shared" ca="1" si="11"/>
        <v>0</v>
      </c>
      <c r="Q66" s="17">
        <f t="shared" ca="1" si="11"/>
        <v>0</v>
      </c>
      <c r="R66" s="18">
        <f t="shared" ca="1" si="12"/>
        <v>0</v>
      </c>
    </row>
    <row r="67" spans="1:18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Q72" ca="1" si="13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13"/>
        <v>0</v>
      </c>
      <c r="F67" s="17">
        <f t="shared" ca="1" si="13"/>
        <v>0</v>
      </c>
      <c r="G67" s="17">
        <f t="shared" ca="1" si="13"/>
        <v>0</v>
      </c>
      <c r="H67" s="17">
        <f t="shared" ca="1" si="13"/>
        <v>0</v>
      </c>
      <c r="I67" s="17">
        <f t="shared" ca="1" si="13"/>
        <v>0</v>
      </c>
      <c r="J67" s="17">
        <f t="shared" ca="1" si="13"/>
        <v>0</v>
      </c>
      <c r="K67" s="17">
        <f t="shared" ca="1" si="13"/>
        <v>0</v>
      </c>
      <c r="L67" s="17">
        <f t="shared" ca="1" si="13"/>
        <v>0</v>
      </c>
      <c r="M67" s="17">
        <f t="shared" ca="1" si="13"/>
        <v>0</v>
      </c>
      <c r="N67" s="17">
        <f t="shared" ca="1" si="13"/>
        <v>0</v>
      </c>
      <c r="O67" s="17">
        <f t="shared" ca="1" si="13"/>
        <v>0</v>
      </c>
      <c r="P67" s="17">
        <f t="shared" ca="1" si="13"/>
        <v>0</v>
      </c>
      <c r="Q67" s="17">
        <f t="shared" ca="1" si="13"/>
        <v>0</v>
      </c>
      <c r="R67" s="18">
        <f t="shared" ca="1" si="12"/>
        <v>0</v>
      </c>
    </row>
    <row r="68" spans="1:18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3"/>
        <v>0</v>
      </c>
      <c r="E68" s="17">
        <f t="shared" ca="1" si="13"/>
        <v>0</v>
      </c>
      <c r="F68" s="17">
        <f t="shared" ca="1" si="13"/>
        <v>0</v>
      </c>
      <c r="G68" s="17">
        <f t="shared" ca="1" si="13"/>
        <v>0</v>
      </c>
      <c r="H68" s="17">
        <f t="shared" ca="1" si="13"/>
        <v>0</v>
      </c>
      <c r="I68" s="17">
        <f t="shared" ca="1" si="13"/>
        <v>0</v>
      </c>
      <c r="J68" s="17">
        <f t="shared" ca="1" si="13"/>
        <v>0</v>
      </c>
      <c r="K68" s="17">
        <f t="shared" ca="1" si="13"/>
        <v>0</v>
      </c>
      <c r="L68" s="17">
        <f t="shared" ca="1" si="13"/>
        <v>0</v>
      </c>
      <c r="M68" s="17">
        <f t="shared" ca="1" si="13"/>
        <v>0</v>
      </c>
      <c r="N68" s="17">
        <f t="shared" ca="1" si="13"/>
        <v>0</v>
      </c>
      <c r="O68" s="17">
        <f t="shared" ca="1" si="13"/>
        <v>0</v>
      </c>
      <c r="P68" s="17">
        <f t="shared" ca="1" si="13"/>
        <v>0</v>
      </c>
      <c r="Q68" s="17">
        <f t="shared" ca="1" si="13"/>
        <v>0</v>
      </c>
      <c r="R68" s="18">
        <f t="shared" ca="1" si="12"/>
        <v>0</v>
      </c>
    </row>
    <row r="69" spans="1:18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3"/>
        <v>0</v>
      </c>
      <c r="E69" s="17">
        <f t="shared" ca="1" si="13"/>
        <v>0</v>
      </c>
      <c r="F69" s="17">
        <f t="shared" ca="1" si="13"/>
        <v>0</v>
      </c>
      <c r="G69" s="17">
        <f t="shared" ca="1" si="13"/>
        <v>0</v>
      </c>
      <c r="H69" s="17">
        <f t="shared" ca="1" si="13"/>
        <v>0</v>
      </c>
      <c r="I69" s="17">
        <f t="shared" ca="1" si="13"/>
        <v>0</v>
      </c>
      <c r="J69" s="17">
        <f t="shared" ca="1" si="13"/>
        <v>0</v>
      </c>
      <c r="K69" s="17">
        <f t="shared" ca="1" si="13"/>
        <v>0</v>
      </c>
      <c r="L69" s="17">
        <f t="shared" ca="1" si="13"/>
        <v>0</v>
      </c>
      <c r="M69" s="17">
        <f t="shared" ca="1" si="13"/>
        <v>0</v>
      </c>
      <c r="N69" s="17">
        <f t="shared" ca="1" si="13"/>
        <v>0</v>
      </c>
      <c r="O69" s="17">
        <f t="shared" ca="1" si="13"/>
        <v>0</v>
      </c>
      <c r="P69" s="17">
        <f t="shared" ca="1" si="13"/>
        <v>0</v>
      </c>
      <c r="Q69" s="17">
        <f t="shared" ca="1" si="13"/>
        <v>0</v>
      </c>
      <c r="R69" s="18">
        <f t="shared" ca="1" si="12"/>
        <v>0</v>
      </c>
    </row>
    <row r="70" spans="1:18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3"/>
        <v>0</v>
      </c>
      <c r="E70" s="17">
        <f t="shared" ca="1" si="13"/>
        <v>0</v>
      </c>
      <c r="F70" s="17">
        <f t="shared" ca="1" si="13"/>
        <v>0</v>
      </c>
      <c r="G70" s="17">
        <f t="shared" ca="1" si="13"/>
        <v>0</v>
      </c>
      <c r="H70" s="17">
        <f t="shared" ca="1" si="13"/>
        <v>0</v>
      </c>
      <c r="I70" s="17">
        <f t="shared" ca="1" si="13"/>
        <v>0</v>
      </c>
      <c r="J70" s="17">
        <f t="shared" ca="1" si="13"/>
        <v>0</v>
      </c>
      <c r="K70" s="17">
        <f t="shared" ca="1" si="13"/>
        <v>0</v>
      </c>
      <c r="L70" s="17">
        <f t="shared" ca="1" si="13"/>
        <v>0</v>
      </c>
      <c r="M70" s="17">
        <f t="shared" ca="1" si="13"/>
        <v>0</v>
      </c>
      <c r="N70" s="17">
        <f t="shared" ca="1" si="13"/>
        <v>0</v>
      </c>
      <c r="O70" s="17">
        <f t="shared" ca="1" si="13"/>
        <v>0</v>
      </c>
      <c r="P70" s="17">
        <f t="shared" ca="1" si="13"/>
        <v>0</v>
      </c>
      <c r="Q70" s="17">
        <f t="shared" ca="1" si="13"/>
        <v>0</v>
      </c>
      <c r="R70" s="18">
        <f t="shared" ref="R70:R75" ca="1" si="14">+SUM(D70:Q70)</f>
        <v>0</v>
      </c>
    </row>
    <row r="71" spans="1:18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3"/>
        <v>0</v>
      </c>
      <c r="E71" s="17">
        <f t="shared" ca="1" si="13"/>
        <v>0</v>
      </c>
      <c r="F71" s="17">
        <f t="shared" ca="1" si="13"/>
        <v>0</v>
      </c>
      <c r="G71" s="17">
        <f t="shared" ca="1" si="13"/>
        <v>0</v>
      </c>
      <c r="H71" s="17">
        <f t="shared" ca="1" si="13"/>
        <v>0</v>
      </c>
      <c r="I71" s="17">
        <f t="shared" ca="1" si="13"/>
        <v>0</v>
      </c>
      <c r="J71" s="17">
        <f t="shared" ca="1" si="13"/>
        <v>0</v>
      </c>
      <c r="K71" s="17">
        <f t="shared" ca="1" si="13"/>
        <v>0</v>
      </c>
      <c r="L71" s="17">
        <f t="shared" ca="1" si="13"/>
        <v>0</v>
      </c>
      <c r="M71" s="17">
        <f t="shared" ca="1" si="13"/>
        <v>0</v>
      </c>
      <c r="N71" s="17">
        <f t="shared" ca="1" si="13"/>
        <v>0</v>
      </c>
      <c r="O71" s="17">
        <f t="shared" ca="1" si="13"/>
        <v>0</v>
      </c>
      <c r="P71" s="17">
        <f t="shared" ca="1" si="13"/>
        <v>0</v>
      </c>
      <c r="Q71" s="17">
        <f t="shared" ca="1" si="13"/>
        <v>0</v>
      </c>
      <c r="R71" s="18">
        <f t="shared" ca="1" si="14"/>
        <v>0</v>
      </c>
    </row>
    <row r="72" spans="1:18" ht="13.8" x14ac:dyDescent="0.3">
      <c r="A72" s="61" t="s">
        <v>279</v>
      </c>
      <c r="B72" s="16">
        <v>3018</v>
      </c>
      <c r="C72" s="62" t="s">
        <v>247</v>
      </c>
      <c r="D72" s="17">
        <f t="shared" ca="1" si="13"/>
        <v>0</v>
      </c>
      <c r="E72" s="17">
        <f t="shared" ca="1" si="13"/>
        <v>0</v>
      </c>
      <c r="F72" s="17">
        <f t="shared" ca="1" si="13"/>
        <v>0</v>
      </c>
      <c r="G72" s="17">
        <f t="shared" ca="1" si="13"/>
        <v>0</v>
      </c>
      <c r="H72" s="17">
        <f t="shared" ca="1" si="13"/>
        <v>0</v>
      </c>
      <c r="I72" s="17">
        <f t="shared" ca="1" si="13"/>
        <v>0</v>
      </c>
      <c r="J72" s="17">
        <f t="shared" ca="1" si="13"/>
        <v>0</v>
      </c>
      <c r="K72" s="17">
        <f t="shared" ca="1" si="13"/>
        <v>0</v>
      </c>
      <c r="L72" s="17">
        <f t="shared" ca="1" si="13"/>
        <v>0</v>
      </c>
      <c r="M72" s="17">
        <f t="shared" ca="1" si="13"/>
        <v>0</v>
      </c>
      <c r="N72" s="17">
        <f t="shared" ca="1" si="13"/>
        <v>0</v>
      </c>
      <c r="O72" s="17">
        <f t="shared" ca="1" si="13"/>
        <v>0</v>
      </c>
      <c r="P72" s="17">
        <f t="shared" ca="1" si="13"/>
        <v>0</v>
      </c>
      <c r="Q72" s="17">
        <f t="shared" ca="1" si="13"/>
        <v>0</v>
      </c>
      <c r="R72" s="18">
        <f t="shared" ca="1" si="14"/>
        <v>0</v>
      </c>
    </row>
    <row r="73" spans="1:18" ht="13.8" x14ac:dyDescent="0.3">
      <c r="A73" s="63" t="s">
        <v>281</v>
      </c>
      <c r="B73" s="52">
        <v>9000</v>
      </c>
      <c r="C73" s="62" t="s">
        <v>282</v>
      </c>
      <c r="D73" s="53">
        <f t="shared" ref="D73:Q73" ca="1" si="15">SUMIF($C$7:$C$72,"HD",D$7:D$72)</f>
        <v>224380281.91810903</v>
      </c>
      <c r="E73" s="53">
        <f t="shared" ca="1" si="15"/>
        <v>951068534.30816948</v>
      </c>
      <c r="F73" s="53">
        <f t="shared" ca="1" si="15"/>
        <v>3470.019999999553</v>
      </c>
      <c r="G73" s="53">
        <f t="shared" ca="1" si="15"/>
        <v>0</v>
      </c>
      <c r="H73" s="53">
        <f t="shared" ca="1" si="15"/>
        <v>0</v>
      </c>
      <c r="I73" s="53">
        <f t="shared" ca="1" si="15"/>
        <v>18318488.34</v>
      </c>
      <c r="J73" s="53">
        <f t="shared" ca="1" si="15"/>
        <v>80271279.334702432</v>
      </c>
      <c r="K73" s="53">
        <f t="shared" ca="1" si="15"/>
        <v>311795.1100000001</v>
      </c>
      <c r="L73" s="53">
        <f t="shared" ca="1" si="15"/>
        <v>0</v>
      </c>
      <c r="M73" s="53">
        <f t="shared" ca="1" si="15"/>
        <v>200780811.888879</v>
      </c>
      <c r="N73" s="53">
        <f t="shared" ca="1" si="15"/>
        <v>21319032.719999999</v>
      </c>
      <c r="O73" s="53">
        <f t="shared" ca="1" si="15"/>
        <v>0</v>
      </c>
      <c r="P73" s="53">
        <f t="shared" ca="1" si="15"/>
        <v>0</v>
      </c>
      <c r="Q73" s="53">
        <f t="shared" ca="1" si="15"/>
        <v>47218549.503104001</v>
      </c>
      <c r="R73" s="53">
        <f t="shared" ca="1" si="14"/>
        <v>1543672243.1429639</v>
      </c>
    </row>
    <row r="74" spans="1:18" ht="13.8" x14ac:dyDescent="0.3">
      <c r="A74" s="63" t="s">
        <v>284</v>
      </c>
      <c r="B74" s="52">
        <v>9001</v>
      </c>
      <c r="C74" s="62" t="s">
        <v>285</v>
      </c>
      <c r="D74" s="53">
        <f t="shared" ref="D74:Q74" ca="1" si="16">SUMIF($C$7:$C$72,"H",D$7:D$72)+SUMIF($C$7:$C$72,"E",D$7:D$72)</f>
        <v>0</v>
      </c>
      <c r="E74" s="53">
        <f t="shared" ca="1" si="16"/>
        <v>0</v>
      </c>
      <c r="F74" s="53">
        <f t="shared" ca="1" si="16"/>
        <v>0</v>
      </c>
      <c r="G74" s="53">
        <f t="shared" ca="1" si="16"/>
        <v>0</v>
      </c>
      <c r="H74" s="53">
        <f t="shared" ca="1" si="16"/>
        <v>0</v>
      </c>
      <c r="I74" s="53">
        <f t="shared" ca="1" si="16"/>
        <v>0</v>
      </c>
      <c r="J74" s="53">
        <f t="shared" ca="1" si="16"/>
        <v>0</v>
      </c>
      <c r="K74" s="53">
        <f t="shared" ca="1" si="16"/>
        <v>0</v>
      </c>
      <c r="L74" s="53">
        <f t="shared" ca="1" si="16"/>
        <v>0</v>
      </c>
      <c r="M74" s="53">
        <f t="shared" ca="1" si="16"/>
        <v>0</v>
      </c>
      <c r="N74" s="53">
        <f t="shared" ca="1" si="16"/>
        <v>0</v>
      </c>
      <c r="O74" s="53">
        <f t="shared" ca="1" si="16"/>
        <v>0</v>
      </c>
      <c r="P74" s="53">
        <f t="shared" ca="1" si="16"/>
        <v>0</v>
      </c>
      <c r="Q74" s="53">
        <f t="shared" ca="1" si="16"/>
        <v>0</v>
      </c>
      <c r="R74" s="53">
        <f t="shared" ca="1" si="14"/>
        <v>0</v>
      </c>
    </row>
    <row r="75" spans="1:18" ht="13.8" x14ac:dyDescent="0.3">
      <c r="A75" s="63" t="s">
        <v>287</v>
      </c>
      <c r="B75" s="52">
        <v>9003</v>
      </c>
      <c r="C75" s="62" t="s">
        <v>288</v>
      </c>
      <c r="D75" s="53">
        <f t="shared" ref="D75:P75" ca="1" si="17">D73+D74</f>
        <v>224380281.91810903</v>
      </c>
      <c r="E75" s="53">
        <f t="shared" ca="1" si="17"/>
        <v>951068534.30816948</v>
      </c>
      <c r="F75" s="53">
        <f t="shared" ca="1" si="17"/>
        <v>3470.019999999553</v>
      </c>
      <c r="G75" s="53">
        <f t="shared" ca="1" si="17"/>
        <v>0</v>
      </c>
      <c r="H75" s="53">
        <f t="shared" ca="1" si="17"/>
        <v>0</v>
      </c>
      <c r="I75" s="53">
        <f t="shared" ca="1" si="17"/>
        <v>18318488.34</v>
      </c>
      <c r="J75" s="53">
        <f t="shared" ca="1" si="17"/>
        <v>80271279.334702432</v>
      </c>
      <c r="K75" s="53">
        <f t="shared" ca="1" si="17"/>
        <v>311795.1100000001</v>
      </c>
      <c r="L75" s="53">
        <f t="shared" ca="1" si="17"/>
        <v>0</v>
      </c>
      <c r="M75" s="53">
        <f t="shared" ca="1" si="17"/>
        <v>200780811.888879</v>
      </c>
      <c r="N75" s="53">
        <f t="shared" ca="1" si="17"/>
        <v>21319032.719999999</v>
      </c>
      <c r="O75" s="53">
        <f t="shared" ca="1" si="17"/>
        <v>0</v>
      </c>
      <c r="P75" s="53">
        <f t="shared" ca="1" si="17"/>
        <v>0</v>
      </c>
      <c r="Q75" s="53">
        <f ca="1">Q73+Q74</f>
        <v>47218549.503104001</v>
      </c>
      <c r="R75" s="53">
        <f t="shared" ca="1" si="14"/>
        <v>1543672243.1429639</v>
      </c>
    </row>
  </sheetData>
  <mergeCells count="1">
    <mergeCell ref="E2:G2"/>
  </mergeCells>
  <dataValidations count="2">
    <dataValidation type="list" allowBlank="1" showInputMessage="1" showErrorMessage="1" sqref="C2" xr:uid="{34D12C29-5C8E-4CB4-BE87-2A57D14F9257}">
      <formula1>"Toplam,Tele-Satış,E-Ticaret,Geleneksel"</formula1>
    </dataValidation>
    <dataValidation type="list" allowBlank="1" showInputMessage="1" showErrorMessage="1" sqref="B2" xr:uid="{5FEECE1A-7717-4FE7-9946-FA31F61C83E4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BA118-D133-41BF-96BC-225B5DC1F379}">
  <sheetPr>
    <tabColor theme="2" tint="-0.499984740745262"/>
  </sheetPr>
  <dimension ref="A1:DM95"/>
  <sheetViews>
    <sheetView showGridLines="0" zoomScale="80" zoomScaleNormal="80" workbookViewId="0">
      <pane xSplit="3" ySplit="6" topLeftCell="D7" activePane="bottomRight" state="frozen"/>
      <selection activeCell="AL136" sqref="AL136"/>
      <selection pane="topRight" activeCell="AL136" sqref="AL136"/>
      <selection pane="bottomLeft" activeCell="AL136" sqref="AL136"/>
      <selection pane="bottomRight" activeCell="D4" sqref="D4:W4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23" width="15.6640625" style="3" customWidth="1"/>
    <col min="24" max="24" width="2.109375" style="3" customWidth="1"/>
    <col min="25" max="39" width="15.6640625" style="3" customWidth="1"/>
    <col min="40" max="40" width="12.88671875" style="3" customWidth="1"/>
    <col min="41" max="41" width="14.109375" style="3" customWidth="1"/>
    <col min="42" max="102" width="9.109375" style="3"/>
    <col min="103" max="103" width="9.109375" style="59" customWidth="1"/>
    <col min="104" max="113" width="9.109375" style="59"/>
    <col min="114" max="115" width="9.109375" style="64"/>
    <col min="116" max="117" width="9.109375" style="59"/>
    <col min="118" max="16384" width="9.109375" style="3"/>
  </cols>
  <sheetData>
    <row r="1" spans="1:105" ht="15" customHeight="1" x14ac:dyDescent="0.3">
      <c r="A1" s="1" t="s">
        <v>0</v>
      </c>
      <c r="B1" s="2"/>
      <c r="C1" s="2"/>
      <c r="M1" s="80" t="s">
        <v>1</v>
      </c>
      <c r="N1" s="81"/>
    </row>
    <row r="2" spans="1:105" ht="15" customHeight="1" x14ac:dyDescent="0.3">
      <c r="A2" s="1" t="s">
        <v>138</v>
      </c>
      <c r="B2" s="2"/>
      <c r="C2" s="2"/>
    </row>
    <row r="3" spans="1:105" ht="15" customHeight="1" x14ac:dyDescent="0.3">
      <c r="A3" s="4" t="s">
        <v>355</v>
      </c>
      <c r="B3" s="2"/>
      <c r="C3" s="2"/>
      <c r="CZ3" s="59" t="s">
        <v>139</v>
      </c>
      <c r="DA3" s="59">
        <v>701</v>
      </c>
    </row>
    <row r="4" spans="1:105" ht="22.5" customHeight="1" x14ac:dyDescent="0.25">
      <c r="D4" s="82" t="s">
        <v>140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4"/>
      <c r="Y4" s="82" t="str">
        <f>D4</f>
        <v>715-Zorunlu Trafik (Yeşil Kart Hariç)</v>
      </c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4"/>
      <c r="CZ4" s="59" t="s">
        <v>141</v>
      </c>
      <c r="DA4" s="59">
        <v>702</v>
      </c>
    </row>
    <row r="5" spans="1:105" ht="22.5" customHeight="1" x14ac:dyDescent="0.25">
      <c r="D5" s="73" t="s">
        <v>4</v>
      </c>
      <c r="E5" s="74"/>
      <c r="F5" s="74"/>
      <c r="G5" s="85"/>
      <c r="H5" s="73" t="s">
        <v>5</v>
      </c>
      <c r="I5" s="74"/>
      <c r="J5" s="74"/>
      <c r="K5" s="85"/>
      <c r="L5" s="73" t="s">
        <v>6</v>
      </c>
      <c r="M5" s="74"/>
      <c r="N5" s="74"/>
      <c r="O5" s="85"/>
      <c r="P5" s="73" t="s">
        <v>7</v>
      </c>
      <c r="Q5" s="74"/>
      <c r="R5" s="74"/>
      <c r="S5" s="85"/>
      <c r="T5" s="73" t="s">
        <v>8</v>
      </c>
      <c r="U5" s="74"/>
      <c r="V5" s="74"/>
      <c r="W5" s="85"/>
      <c r="Y5" s="73" t="s">
        <v>4</v>
      </c>
      <c r="Z5" s="74"/>
      <c r="AA5" s="74"/>
      <c r="AB5" s="73" t="s">
        <v>5</v>
      </c>
      <c r="AC5" s="74"/>
      <c r="AD5" s="74"/>
      <c r="AE5" s="73" t="s">
        <v>6</v>
      </c>
      <c r="AF5" s="74"/>
      <c r="AG5" s="74"/>
      <c r="AH5" s="73" t="s">
        <v>7</v>
      </c>
      <c r="AI5" s="74"/>
      <c r="AJ5" s="74"/>
      <c r="AK5" s="75" t="s">
        <v>8</v>
      </c>
      <c r="AL5" s="76"/>
      <c r="AM5" s="77"/>
      <c r="CZ5" s="59" t="s">
        <v>142</v>
      </c>
      <c r="DA5" s="59">
        <v>703</v>
      </c>
    </row>
    <row r="6" spans="1:105" ht="79.5" customHeight="1" x14ac:dyDescent="0.25">
      <c r="A6" s="60" t="s">
        <v>143</v>
      </c>
      <c r="B6" s="60" t="s">
        <v>144</v>
      </c>
      <c r="C6" s="60" t="s">
        <v>145</v>
      </c>
      <c r="D6" s="7" t="s">
        <v>11</v>
      </c>
      <c r="E6" s="8" t="s">
        <v>12</v>
      </c>
      <c r="F6" s="8" t="s">
        <v>13</v>
      </c>
      <c r="G6" s="9" t="s">
        <v>14</v>
      </c>
      <c r="H6" s="7" t="s">
        <v>11</v>
      </c>
      <c r="I6" s="8" t="s">
        <v>12</v>
      </c>
      <c r="J6" s="8" t="s">
        <v>13</v>
      </c>
      <c r="K6" s="9" t="s">
        <v>14</v>
      </c>
      <c r="L6" s="7" t="s">
        <v>11</v>
      </c>
      <c r="M6" s="8" t="s">
        <v>12</v>
      </c>
      <c r="N6" s="8" t="s">
        <v>13</v>
      </c>
      <c r="O6" s="9" t="s">
        <v>14</v>
      </c>
      <c r="P6" s="7" t="s">
        <v>11</v>
      </c>
      <c r="Q6" s="8" t="s">
        <v>12</v>
      </c>
      <c r="R6" s="8" t="s">
        <v>13</v>
      </c>
      <c r="S6" s="9" t="s">
        <v>14</v>
      </c>
      <c r="T6" s="7" t="s">
        <v>11</v>
      </c>
      <c r="U6" s="8" t="s">
        <v>12</v>
      </c>
      <c r="V6" s="8" t="s">
        <v>13</v>
      </c>
      <c r="W6" s="9" t="s">
        <v>14</v>
      </c>
      <c r="Y6" s="7" t="s">
        <v>11</v>
      </c>
      <c r="Z6" s="8" t="s">
        <v>12</v>
      </c>
      <c r="AA6" s="8" t="s">
        <v>13</v>
      </c>
      <c r="AB6" s="8" t="s">
        <v>11</v>
      </c>
      <c r="AC6" s="8" t="s">
        <v>12</v>
      </c>
      <c r="AD6" s="8" t="s">
        <v>13</v>
      </c>
      <c r="AE6" s="7" t="s">
        <v>11</v>
      </c>
      <c r="AF6" s="8" t="s">
        <v>12</v>
      </c>
      <c r="AG6" s="8" t="s">
        <v>13</v>
      </c>
      <c r="AH6" s="7" t="s">
        <v>11</v>
      </c>
      <c r="AI6" s="8" t="s">
        <v>12</v>
      </c>
      <c r="AJ6" s="8" t="s">
        <v>13</v>
      </c>
      <c r="AK6" s="7" t="s">
        <v>11</v>
      </c>
      <c r="AL6" s="8" t="s">
        <v>12</v>
      </c>
      <c r="AM6" s="8" t="s">
        <v>13</v>
      </c>
      <c r="CZ6" s="59" t="s">
        <v>146</v>
      </c>
      <c r="DA6" s="59">
        <v>704</v>
      </c>
    </row>
    <row r="7" spans="1:105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D38" ca="1" si="0">IFERROR(INDIRECT("'"&amp;$D$5&amp;"'!"&amp;ADDRESS(MATCH($B7,INDIRECT("'"&amp;$D$5&amp;"'!$B$1:$B$1095"),0),MATCH(VLOOKUP($D$4,$CZ:$DA,2,0),INDIRECT("'"&amp;$D$5&amp;"'!5:5"),0))),0)</f>
        <v>0</v>
      </c>
      <c r="E7" s="17">
        <f t="shared" ref="E7:E38" ca="1" si="1">IFERROR(INDIRECT("'"&amp;$D$5&amp;"'!"&amp;ADDRESS(MATCH($B7,INDIRECT("'"&amp;$D$5&amp;"'!$B$1:$B$1095"),0),MATCH(VLOOKUP($D$4,$CZ:$DA,2,0),INDIRECT("'"&amp;$D$5&amp;"'!5:5"),0)+1)),0)</f>
        <v>0</v>
      </c>
      <c r="F7" s="17">
        <f t="shared" ref="F7:F38" ca="1" si="2">IFERROR(INDIRECT("'"&amp;$D$5&amp;"'!"&amp;ADDRESS(MATCH($B7,INDIRECT("'"&amp;$D$5&amp;"'!$B$1:$B$1095"),0),MATCH(VLOOKUP($D$4,$CZ:$DA,2,0),INDIRECT("'"&amp;$D$5&amp;"'!5:5"),0)+2)),0)</f>
        <v>0</v>
      </c>
      <c r="G7" s="53">
        <f ca="1">SUM(D7:F7)</f>
        <v>0</v>
      </c>
      <c r="H7" s="17">
        <f t="shared" ref="H7:H38" ca="1" si="3">IFERROR(INDIRECT("'"&amp;$H$5&amp;"'!"&amp;ADDRESS(MATCH($B7,INDIRECT("'"&amp;$H$5&amp;"'!$B$1:$B$1095"),0),MATCH(VLOOKUP($D$4,$CZ:$DA,2,0),INDIRECT("'"&amp;$H$5&amp;"'!5:5"),0))),0)</f>
        <v>0</v>
      </c>
      <c r="I7" s="17">
        <f t="shared" ref="I7:I38" ca="1" si="4">IFERROR(INDIRECT("'"&amp;$H$5&amp;"'!"&amp;ADDRESS(MATCH($B7,INDIRECT("'"&amp;$H$5&amp;"'!$B$1:$B$1095"),0),MATCH(VLOOKUP($D$4,$CZ:$DA,2,0),INDIRECT("'"&amp;$H$5&amp;"'!5:5"),0)+1)),0)</f>
        <v>0</v>
      </c>
      <c r="J7" s="17">
        <f t="shared" ref="J7:J38" ca="1" si="5">IFERROR(INDIRECT("'"&amp;$H$5&amp;"'!"&amp;ADDRESS(MATCH($B7,INDIRECT("'"&amp;$H$5&amp;"'!$B$1:$B$1095"),0),MATCH(VLOOKUP($D$4,$CZ:$DA,2,0),INDIRECT("'"&amp;$H$5&amp;"'!5:5"),0)+2)),0)</f>
        <v>0</v>
      </c>
      <c r="K7" s="53">
        <f ca="1">SUM(H7:J7)</f>
        <v>0</v>
      </c>
      <c r="L7" s="17">
        <f t="shared" ref="L7:L38" ca="1" si="6">IFERROR(INDIRECT("'"&amp;$L$5&amp;"'!"&amp;ADDRESS(MATCH($B7,INDIRECT("'"&amp;$L$5&amp;"'!$B$1:$B$1095"),0),MATCH(VLOOKUP($D$4,$CZ:$DA,2,0),INDIRECT("'"&amp;$L$5&amp;"'!5:5"),0))),0)</f>
        <v>0</v>
      </c>
      <c r="M7" s="17">
        <f t="shared" ref="M7:M38" ca="1" si="7">IFERROR(INDIRECT("'"&amp;$L$5&amp;"'!"&amp;ADDRESS(MATCH($B7,INDIRECT("'"&amp;$L$5&amp;"'!$B$1:$B$1095"),0),MATCH(VLOOKUP($D$4,$CZ:$DA,2,0),INDIRECT("'"&amp;$L$5&amp;"'!5:5"),0)+1)),0)</f>
        <v>0</v>
      </c>
      <c r="N7" s="17">
        <f t="shared" ref="N7:N38" ca="1" si="8">IFERROR(INDIRECT("'"&amp;$L$5&amp;"'!"&amp;ADDRESS(MATCH($B7,INDIRECT("'"&amp;$L$5&amp;"'!$B$1:$B$1095"),0),MATCH(VLOOKUP($D$4,$CZ:$DA,2,0),INDIRECT("'"&amp;$L$5&amp;"'!5:5"),0)+2)),0)</f>
        <v>0</v>
      </c>
      <c r="O7" s="53">
        <f ca="1">SUM(L7:N7)</f>
        <v>0</v>
      </c>
      <c r="P7" s="17">
        <f t="shared" ref="P7:P38" ca="1" si="9">IFERROR(INDIRECT("'"&amp;$P$5&amp;"'!"&amp;ADDRESS(MATCH($B7,INDIRECT("'"&amp;$P$5&amp;"'!$B$1:$B$1095"),0),MATCH(VLOOKUP($D$4,$CZ:$DA,2,0),INDIRECT("'"&amp;$P$5&amp;"'!5:5"),0))),0)</f>
        <v>0</v>
      </c>
      <c r="Q7" s="17">
        <f t="shared" ref="Q7:Q38" ca="1" si="10">IFERROR(INDIRECT("'"&amp;$P$5&amp;"'!"&amp;ADDRESS(MATCH($B7,INDIRECT("'"&amp;$P$5&amp;"'!$B$1:$B$1095"),0),MATCH(VLOOKUP($D$4,$CZ:$DA,2,0),INDIRECT("'"&amp;$P$5&amp;"'!5:5"),0)+1)),0)</f>
        <v>0</v>
      </c>
      <c r="R7" s="17">
        <f t="shared" ref="R7:R38" ca="1" si="11">IFERROR(INDIRECT("'"&amp;$P$5&amp;"'!"&amp;ADDRESS(MATCH($B7,INDIRECT("'"&amp;$P$5&amp;"'!$B$1:$B$1095"),0),MATCH(VLOOKUP($D$4,$CZ:$DA,2,0),INDIRECT("'"&amp;$P$5&amp;"'!5:5"),0)+2)),0)</f>
        <v>0</v>
      </c>
      <c r="S7" s="53">
        <f ca="1">SUM(P7:R7)</f>
        <v>0</v>
      </c>
      <c r="T7" s="17">
        <f t="shared" ref="T7:T38" ca="1" si="12">IFERROR(INDIRECT("'"&amp;$T$5&amp;"'!"&amp;ADDRESS(MATCH($B7,INDIRECT("'"&amp;$T$5&amp;"'!$B$1:$B$1095"),0),MATCH(VLOOKUP($D$4,$CZ:$DA,2,0),INDIRECT("'"&amp;$T$5&amp;"'!5:5"),0))),0)</f>
        <v>0</v>
      </c>
      <c r="U7" s="17">
        <f t="shared" ref="U7:U38" ca="1" si="13">IFERROR(INDIRECT("'"&amp;$T$5&amp;"'!"&amp;ADDRESS(MATCH($B7,INDIRECT("'"&amp;$T$5&amp;"'!$B$1:$B$1095"),0),MATCH(VLOOKUP($D$4,$CZ:$DA,2,0),INDIRECT("'"&amp;$T$5&amp;"'!5:5"),0)+1)),0)</f>
        <v>0</v>
      </c>
      <c r="V7" s="17">
        <f t="shared" ref="V7:V38" ca="1" si="14">IFERROR(INDIRECT("'"&amp;$T$5&amp;"'!"&amp;ADDRESS(MATCH($B7,INDIRECT("'"&amp;$T$5&amp;"'!$B$1:$B$1095"),0),MATCH(VLOOKUP($D$4,$CZ:$DA,2,0),INDIRECT("'"&amp;$T$5&amp;"'!5:5"),0)+2)),0)</f>
        <v>0</v>
      </c>
      <c r="W7" s="53">
        <f ca="1">SUM(T7:V7)</f>
        <v>0</v>
      </c>
      <c r="Y7" s="19">
        <f ca="1">IF($G7=0,0,D7/$G7)</f>
        <v>0</v>
      </c>
      <c r="Z7" s="19">
        <f t="shared" ref="Z7:AA22" ca="1" si="15">IF($G7=0,0,E7/$G7)</f>
        <v>0</v>
      </c>
      <c r="AA7" s="19">
        <f t="shared" ca="1" si="15"/>
        <v>0</v>
      </c>
      <c r="AB7" s="19">
        <f ca="1">IF($K7=0,0,H7/$K7)</f>
        <v>0</v>
      </c>
      <c r="AC7" s="19">
        <f t="shared" ref="AC7:AD22" ca="1" si="16">IF($K7=0,0,I7/$K7)</f>
        <v>0</v>
      </c>
      <c r="AD7" s="19">
        <f t="shared" ca="1" si="16"/>
        <v>0</v>
      </c>
      <c r="AE7" s="19">
        <f ca="1">IF($O7=0,0,L7/$O7)</f>
        <v>0</v>
      </c>
      <c r="AF7" s="19">
        <f t="shared" ref="AF7:AG22" ca="1" si="17">IF($O7=0,0,M7/$O7)</f>
        <v>0</v>
      </c>
      <c r="AG7" s="19">
        <f t="shared" ca="1" si="17"/>
        <v>0</v>
      </c>
      <c r="AH7" s="19">
        <f ca="1">IF($S7=0,0,P7/$S7)</f>
        <v>0</v>
      </c>
      <c r="AI7" s="19">
        <f t="shared" ref="AI7:AJ22" ca="1" si="18">IF($S7=0,0,Q7/$S7)</f>
        <v>0</v>
      </c>
      <c r="AJ7" s="19">
        <f t="shared" ca="1" si="18"/>
        <v>0</v>
      </c>
      <c r="AK7" s="19">
        <f ca="1">IF($W7=0,0,T7/$W7)</f>
        <v>0</v>
      </c>
      <c r="AL7" s="19">
        <f t="shared" ref="AL7:AM22" ca="1" si="19">IF($W7=0,0,U7/$W7)</f>
        <v>0</v>
      </c>
      <c r="AM7" s="19">
        <f t="shared" ca="1" si="19"/>
        <v>0</v>
      </c>
      <c r="CZ7" s="59" t="s">
        <v>149</v>
      </c>
      <c r="DA7" s="59">
        <v>706</v>
      </c>
    </row>
    <row r="8" spans="1:105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  <c r="E8" s="17">
        <f t="shared" ca="1" si="1"/>
        <v>0</v>
      </c>
      <c r="F8" s="17">
        <f t="shared" ca="1" si="2"/>
        <v>417771489.52999926</v>
      </c>
      <c r="G8" s="53">
        <f t="shared" ref="G8:G68" ca="1" si="20">SUM(D8:F8)</f>
        <v>417771489.52999926</v>
      </c>
      <c r="H8" s="17">
        <f t="shared" ca="1" si="3"/>
        <v>0</v>
      </c>
      <c r="I8" s="17">
        <f t="shared" ca="1" si="4"/>
        <v>0</v>
      </c>
      <c r="J8" s="17">
        <f t="shared" ca="1" si="5"/>
        <v>2479852854.4000001</v>
      </c>
      <c r="K8" s="53">
        <f t="shared" ref="K8:K68" ca="1" si="21">SUM(H8:J8)</f>
        <v>2479852854.4000001</v>
      </c>
      <c r="L8" s="17">
        <f t="shared" ca="1" si="6"/>
        <v>0</v>
      </c>
      <c r="M8" s="17">
        <f t="shared" ca="1" si="7"/>
        <v>0</v>
      </c>
      <c r="N8" s="17">
        <f t="shared" ca="1" si="8"/>
        <v>60359640.630000003</v>
      </c>
      <c r="O8" s="53">
        <f t="shared" ref="O8:O68" ca="1" si="22">SUM(L8:N8)</f>
        <v>60359640.630000003</v>
      </c>
      <c r="P8" s="17">
        <f t="shared" ca="1" si="9"/>
        <v>0</v>
      </c>
      <c r="Q8" s="17">
        <f t="shared" ca="1" si="10"/>
        <v>0</v>
      </c>
      <c r="R8" s="17">
        <f t="shared" ca="1" si="11"/>
        <v>336886489.56999999</v>
      </c>
      <c r="S8" s="53">
        <f t="shared" ref="S8:S68" ca="1" si="23">SUM(P8:R8)</f>
        <v>336886489.56999999</v>
      </c>
      <c r="T8" s="17">
        <f t="shared" ca="1" si="12"/>
        <v>0</v>
      </c>
      <c r="U8" s="17">
        <f t="shared" ca="1" si="13"/>
        <v>0</v>
      </c>
      <c r="V8" s="17">
        <f t="shared" ca="1" si="14"/>
        <v>228514496.63999999</v>
      </c>
      <c r="W8" s="53">
        <f t="shared" ref="W8:W68" ca="1" si="24">SUM(T8:V8)</f>
        <v>228514496.63999999</v>
      </c>
      <c r="Y8" s="19">
        <f t="shared" ref="Y8:AA40" ca="1" si="25">IF($G8=0,0,D8/$G8)</f>
        <v>0</v>
      </c>
      <c r="Z8" s="19">
        <f t="shared" ca="1" si="15"/>
        <v>0</v>
      </c>
      <c r="AA8" s="19">
        <f t="shared" ca="1" si="15"/>
        <v>1</v>
      </c>
      <c r="AB8" s="19">
        <f t="shared" ref="AB8:AD40" ca="1" si="26">IF($K8=0,0,H8/$K8)</f>
        <v>0</v>
      </c>
      <c r="AC8" s="19">
        <f t="shared" ca="1" si="16"/>
        <v>0</v>
      </c>
      <c r="AD8" s="19">
        <f t="shared" ca="1" si="16"/>
        <v>1</v>
      </c>
      <c r="AE8" s="19">
        <f t="shared" ref="AE8:AG40" ca="1" si="27">IF($O8=0,0,L8/$O8)</f>
        <v>0</v>
      </c>
      <c r="AF8" s="19">
        <f t="shared" ca="1" si="17"/>
        <v>0</v>
      </c>
      <c r="AG8" s="19">
        <f t="shared" ca="1" si="17"/>
        <v>1</v>
      </c>
      <c r="AH8" s="19">
        <f t="shared" ref="AH8:AJ40" ca="1" si="28">IF($S8=0,0,P8/$S8)</f>
        <v>0</v>
      </c>
      <c r="AI8" s="19">
        <f t="shared" ca="1" si="18"/>
        <v>0</v>
      </c>
      <c r="AJ8" s="19">
        <f t="shared" ca="1" si="18"/>
        <v>1</v>
      </c>
      <c r="AK8" s="19">
        <f t="shared" ref="AK8:AM40" ca="1" si="29">IF($W8=0,0,T8/$W8)</f>
        <v>0</v>
      </c>
      <c r="AL8" s="19">
        <f t="shared" ca="1" si="19"/>
        <v>0</v>
      </c>
      <c r="AM8" s="19">
        <f t="shared" ca="1" si="19"/>
        <v>1</v>
      </c>
      <c r="CZ8" s="59" t="s">
        <v>151</v>
      </c>
      <c r="DA8" s="59">
        <v>710</v>
      </c>
    </row>
    <row r="9" spans="1:105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  <c r="E9" s="17">
        <f t="shared" ca="1" si="1"/>
        <v>0</v>
      </c>
      <c r="F9" s="17">
        <f t="shared" ca="1" si="2"/>
        <v>553656813.64999986</v>
      </c>
      <c r="G9" s="53">
        <f t="shared" ca="1" si="20"/>
        <v>553656813.64999986</v>
      </c>
      <c r="H9" s="17">
        <f t="shared" ca="1" si="3"/>
        <v>0</v>
      </c>
      <c r="I9" s="17">
        <f t="shared" ca="1" si="4"/>
        <v>22924865.469999999</v>
      </c>
      <c r="J9" s="17">
        <f t="shared" ca="1" si="5"/>
        <v>7350659487.7299995</v>
      </c>
      <c r="K9" s="53">
        <f t="shared" ca="1" si="21"/>
        <v>7373584353.1999998</v>
      </c>
      <c r="L9" s="17">
        <f t="shared" ca="1" si="6"/>
        <v>0</v>
      </c>
      <c r="M9" s="17">
        <f t="shared" ca="1" si="7"/>
        <v>0</v>
      </c>
      <c r="N9" s="17">
        <f t="shared" ca="1" si="8"/>
        <v>83626077.090000004</v>
      </c>
      <c r="O9" s="53">
        <f t="shared" ca="1" si="22"/>
        <v>83626077.090000004</v>
      </c>
      <c r="P9" s="17">
        <f t="shared" ca="1" si="9"/>
        <v>0</v>
      </c>
      <c r="Q9" s="17">
        <f t="shared" ca="1" si="10"/>
        <v>0</v>
      </c>
      <c r="R9" s="17">
        <f t="shared" ca="1" si="11"/>
        <v>728553524.65999997</v>
      </c>
      <c r="S9" s="53">
        <f t="shared" ca="1" si="23"/>
        <v>728553524.65999997</v>
      </c>
      <c r="T9" s="17">
        <f t="shared" ca="1" si="12"/>
        <v>0</v>
      </c>
      <c r="U9" s="17">
        <f t="shared" ca="1" si="13"/>
        <v>0</v>
      </c>
      <c r="V9" s="17">
        <f t="shared" ca="1" si="14"/>
        <v>0</v>
      </c>
      <c r="W9" s="53">
        <f t="shared" ca="1" si="24"/>
        <v>0</v>
      </c>
      <c r="Y9" s="19">
        <f t="shared" ca="1" si="25"/>
        <v>0</v>
      </c>
      <c r="Z9" s="19">
        <f t="shared" ca="1" si="15"/>
        <v>0</v>
      </c>
      <c r="AA9" s="19">
        <f t="shared" ca="1" si="15"/>
        <v>1</v>
      </c>
      <c r="AB9" s="19">
        <f t="shared" ca="1" si="26"/>
        <v>0</v>
      </c>
      <c r="AC9" s="19">
        <f t="shared" ca="1" si="16"/>
        <v>3.1090531242178071E-3</v>
      </c>
      <c r="AD9" s="19">
        <f t="shared" ca="1" si="16"/>
        <v>0.99689094687578217</v>
      </c>
      <c r="AE9" s="19">
        <f t="shared" ca="1" si="27"/>
        <v>0</v>
      </c>
      <c r="AF9" s="19">
        <f t="shared" ca="1" si="17"/>
        <v>0</v>
      </c>
      <c r="AG9" s="19">
        <f t="shared" ca="1" si="17"/>
        <v>1</v>
      </c>
      <c r="AH9" s="19">
        <f t="shared" ca="1" si="28"/>
        <v>0</v>
      </c>
      <c r="AI9" s="19">
        <f t="shared" ca="1" si="18"/>
        <v>0</v>
      </c>
      <c r="AJ9" s="19">
        <f t="shared" ca="1" si="18"/>
        <v>1</v>
      </c>
      <c r="AK9" s="19">
        <f t="shared" ca="1" si="29"/>
        <v>0</v>
      </c>
      <c r="AL9" s="19">
        <f t="shared" ca="1" si="19"/>
        <v>0</v>
      </c>
      <c r="AM9" s="19">
        <f t="shared" ca="1" si="19"/>
        <v>0</v>
      </c>
      <c r="CZ9" s="59" t="s">
        <v>153</v>
      </c>
      <c r="DA9" s="59">
        <v>711</v>
      </c>
    </row>
    <row r="10" spans="1:105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9277146.9799666703</v>
      </c>
      <c r="E10" s="17">
        <f t="shared" ca="1" si="1"/>
        <v>50423899.919853799</v>
      </c>
      <c r="F10" s="17">
        <f t="shared" ca="1" si="2"/>
        <v>612530640.20017958</v>
      </c>
      <c r="G10" s="53">
        <f t="shared" ca="1" si="20"/>
        <v>672231687.10000002</v>
      </c>
      <c r="H10" s="17">
        <f t="shared" ca="1" si="3"/>
        <v>0</v>
      </c>
      <c r="I10" s="17">
        <f t="shared" ca="1" si="4"/>
        <v>-1604763.9399818999</v>
      </c>
      <c r="J10" s="17">
        <f t="shared" ca="1" si="5"/>
        <v>4133574643.5399823</v>
      </c>
      <c r="K10" s="53">
        <f t="shared" ca="1" si="21"/>
        <v>4131969879.6000004</v>
      </c>
      <c r="L10" s="17">
        <f t="shared" ca="1" si="6"/>
        <v>0</v>
      </c>
      <c r="M10" s="17">
        <f t="shared" ca="1" si="7"/>
        <v>5881336.6899851896</v>
      </c>
      <c r="N10" s="17">
        <f t="shared" ca="1" si="8"/>
        <v>543306909.35001481</v>
      </c>
      <c r="O10" s="53">
        <f t="shared" ca="1" si="22"/>
        <v>549188246.03999996</v>
      </c>
      <c r="P10" s="17">
        <f t="shared" ca="1" si="9"/>
        <v>1800127.3400413999</v>
      </c>
      <c r="Q10" s="17">
        <f t="shared" ca="1" si="10"/>
        <v>24047880.3198932</v>
      </c>
      <c r="R10" s="17">
        <f t="shared" ca="1" si="11"/>
        <v>161269540.25006542</v>
      </c>
      <c r="S10" s="53">
        <f t="shared" ca="1" si="23"/>
        <v>187117547.91000003</v>
      </c>
      <c r="T10" s="17">
        <f t="shared" ca="1" si="12"/>
        <v>0</v>
      </c>
      <c r="U10" s="17">
        <f t="shared" ca="1" si="13"/>
        <v>0</v>
      </c>
      <c r="V10" s="17">
        <f t="shared" ca="1" si="14"/>
        <v>0</v>
      </c>
      <c r="W10" s="53">
        <f t="shared" ca="1" si="24"/>
        <v>0</v>
      </c>
      <c r="Y10" s="19">
        <f t="shared" ca="1" si="25"/>
        <v>1.3800520204556525E-2</v>
      </c>
      <c r="Z10" s="19">
        <f t="shared" ca="1" si="15"/>
        <v>7.5009704075959194E-2</v>
      </c>
      <c r="AA10" s="19">
        <f t="shared" ca="1" si="15"/>
        <v>0.91118977571948434</v>
      </c>
      <c r="AB10" s="19">
        <f t="shared" ca="1" si="26"/>
        <v>0</v>
      </c>
      <c r="AC10" s="19">
        <f t="shared" ca="1" si="16"/>
        <v>-3.8837745354940747E-4</v>
      </c>
      <c r="AD10" s="19">
        <f t="shared" ca="1" si="16"/>
        <v>1.0003883774535494</v>
      </c>
      <c r="AE10" s="19">
        <f t="shared" ca="1" si="27"/>
        <v>0</v>
      </c>
      <c r="AF10" s="19">
        <f t="shared" ca="1" si="17"/>
        <v>1.0709145238255563E-2</v>
      </c>
      <c r="AG10" s="19">
        <f t="shared" ca="1" si="17"/>
        <v>0.9892908547617445</v>
      </c>
      <c r="AH10" s="19">
        <f t="shared" ca="1" si="28"/>
        <v>9.6203021050020755E-3</v>
      </c>
      <c r="AI10" s="19">
        <f t="shared" ca="1" si="18"/>
        <v>0.12851750457664063</v>
      </c>
      <c r="AJ10" s="19">
        <f t="shared" ca="1" si="18"/>
        <v>0.86186219331835723</v>
      </c>
      <c r="AK10" s="19">
        <f t="shared" ca="1" si="29"/>
        <v>0</v>
      </c>
      <c r="AL10" s="19">
        <f t="shared" ca="1" si="19"/>
        <v>0</v>
      </c>
      <c r="AM10" s="19">
        <f t="shared" ca="1" si="19"/>
        <v>0</v>
      </c>
      <c r="CZ10" s="59" t="s">
        <v>155</v>
      </c>
      <c r="DA10" s="59">
        <v>712</v>
      </c>
    </row>
    <row r="11" spans="1:105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7">
        <f t="shared" ca="1" si="1"/>
        <v>0</v>
      </c>
      <c r="F11" s="17">
        <f t="shared" ca="1" si="2"/>
        <v>401170346.17000002</v>
      </c>
      <c r="G11" s="53">
        <f t="shared" ca="1" si="20"/>
        <v>401170346.17000002</v>
      </c>
      <c r="H11" s="17">
        <f t="shared" ca="1" si="3"/>
        <v>0</v>
      </c>
      <c r="I11" s="17">
        <f t="shared" ca="1" si="4"/>
        <v>0</v>
      </c>
      <c r="J11" s="17">
        <f t="shared" ca="1" si="5"/>
        <v>4316278779.9400005</v>
      </c>
      <c r="K11" s="53">
        <f t="shared" ca="1" si="21"/>
        <v>4316278779.9400005</v>
      </c>
      <c r="L11" s="17">
        <f t="shared" ca="1" si="6"/>
        <v>0</v>
      </c>
      <c r="M11" s="17">
        <f t="shared" ca="1" si="7"/>
        <v>0</v>
      </c>
      <c r="N11" s="17">
        <f t="shared" ca="1" si="8"/>
        <v>0</v>
      </c>
      <c r="O11" s="53">
        <f t="shared" ca="1" si="22"/>
        <v>0</v>
      </c>
      <c r="P11" s="17">
        <f t="shared" ca="1" si="9"/>
        <v>0</v>
      </c>
      <c r="Q11" s="17">
        <f t="shared" ca="1" si="10"/>
        <v>0</v>
      </c>
      <c r="R11" s="17">
        <f t="shared" ca="1" si="11"/>
        <v>1012856777.14</v>
      </c>
      <c r="S11" s="53">
        <f t="shared" ca="1" si="23"/>
        <v>1012856777.14</v>
      </c>
      <c r="T11" s="17">
        <f t="shared" ca="1" si="12"/>
        <v>0</v>
      </c>
      <c r="U11" s="17">
        <f t="shared" ca="1" si="13"/>
        <v>0</v>
      </c>
      <c r="V11" s="17">
        <f t="shared" ca="1" si="14"/>
        <v>0</v>
      </c>
      <c r="W11" s="53">
        <f t="shared" ca="1" si="24"/>
        <v>0</v>
      </c>
      <c r="Y11" s="19">
        <f t="shared" ca="1" si="25"/>
        <v>0</v>
      </c>
      <c r="Z11" s="19">
        <f t="shared" ca="1" si="15"/>
        <v>0</v>
      </c>
      <c r="AA11" s="19">
        <f t="shared" ca="1" si="15"/>
        <v>1</v>
      </c>
      <c r="AB11" s="19">
        <f t="shared" ca="1" si="26"/>
        <v>0</v>
      </c>
      <c r="AC11" s="19">
        <f t="shared" ca="1" si="16"/>
        <v>0</v>
      </c>
      <c r="AD11" s="19">
        <f t="shared" ca="1" si="16"/>
        <v>1</v>
      </c>
      <c r="AE11" s="19">
        <f t="shared" ca="1" si="27"/>
        <v>0</v>
      </c>
      <c r="AF11" s="19">
        <f t="shared" ca="1" si="17"/>
        <v>0</v>
      </c>
      <c r="AG11" s="19">
        <f t="shared" ca="1" si="17"/>
        <v>0</v>
      </c>
      <c r="AH11" s="19">
        <f t="shared" ca="1" si="28"/>
        <v>0</v>
      </c>
      <c r="AI11" s="19">
        <f t="shared" ca="1" si="18"/>
        <v>0</v>
      </c>
      <c r="AJ11" s="19">
        <f t="shared" ca="1" si="18"/>
        <v>1</v>
      </c>
      <c r="AK11" s="19">
        <f t="shared" ca="1" si="29"/>
        <v>0</v>
      </c>
      <c r="AL11" s="19">
        <f t="shared" ca="1" si="19"/>
        <v>0</v>
      </c>
      <c r="AM11" s="19">
        <f t="shared" ca="1" si="19"/>
        <v>0</v>
      </c>
      <c r="CZ11" s="59" t="s">
        <v>157</v>
      </c>
      <c r="DA11" s="59">
        <v>713</v>
      </c>
    </row>
    <row r="12" spans="1:105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1"/>
        <v>0</v>
      </c>
      <c r="F12" s="17">
        <f t="shared" ca="1" si="2"/>
        <v>0</v>
      </c>
      <c r="G12" s="53">
        <f t="shared" ca="1" si="20"/>
        <v>0</v>
      </c>
      <c r="H12" s="17">
        <f t="shared" ca="1" si="3"/>
        <v>0</v>
      </c>
      <c r="I12" s="17">
        <f t="shared" ca="1" si="4"/>
        <v>0</v>
      </c>
      <c r="J12" s="17">
        <f t="shared" ca="1" si="5"/>
        <v>0</v>
      </c>
      <c r="K12" s="53">
        <f t="shared" ca="1" si="21"/>
        <v>0</v>
      </c>
      <c r="L12" s="17">
        <f t="shared" ca="1" si="6"/>
        <v>0</v>
      </c>
      <c r="M12" s="17">
        <f t="shared" ca="1" si="7"/>
        <v>0</v>
      </c>
      <c r="N12" s="17">
        <f t="shared" ca="1" si="8"/>
        <v>0</v>
      </c>
      <c r="O12" s="53">
        <f t="shared" ca="1" si="22"/>
        <v>0</v>
      </c>
      <c r="P12" s="17">
        <f t="shared" ca="1" si="9"/>
        <v>0</v>
      </c>
      <c r="Q12" s="17">
        <f t="shared" ca="1" si="10"/>
        <v>0</v>
      </c>
      <c r="R12" s="17">
        <f t="shared" ca="1" si="11"/>
        <v>0</v>
      </c>
      <c r="S12" s="53">
        <f t="shared" ca="1" si="23"/>
        <v>0</v>
      </c>
      <c r="T12" s="17">
        <f t="shared" ca="1" si="12"/>
        <v>0</v>
      </c>
      <c r="U12" s="17">
        <f t="shared" ca="1" si="13"/>
        <v>0</v>
      </c>
      <c r="V12" s="17">
        <f t="shared" ca="1" si="14"/>
        <v>0</v>
      </c>
      <c r="W12" s="53">
        <f t="shared" ca="1" si="24"/>
        <v>0</v>
      </c>
      <c r="Y12" s="19">
        <f t="shared" ca="1" si="25"/>
        <v>0</v>
      </c>
      <c r="Z12" s="19">
        <f t="shared" ca="1" si="15"/>
        <v>0</v>
      </c>
      <c r="AA12" s="19">
        <f t="shared" ca="1" si="15"/>
        <v>0</v>
      </c>
      <c r="AB12" s="19">
        <f t="shared" ca="1" si="26"/>
        <v>0</v>
      </c>
      <c r="AC12" s="19">
        <f t="shared" ca="1" si="16"/>
        <v>0</v>
      </c>
      <c r="AD12" s="19">
        <f t="shared" ca="1" si="16"/>
        <v>0</v>
      </c>
      <c r="AE12" s="19">
        <f t="shared" ca="1" si="27"/>
        <v>0</v>
      </c>
      <c r="AF12" s="19">
        <f t="shared" ca="1" si="17"/>
        <v>0</v>
      </c>
      <c r="AG12" s="19">
        <f t="shared" ca="1" si="17"/>
        <v>0</v>
      </c>
      <c r="AH12" s="19">
        <f t="shared" ca="1" si="28"/>
        <v>0</v>
      </c>
      <c r="AI12" s="19">
        <f t="shared" ca="1" si="18"/>
        <v>0</v>
      </c>
      <c r="AJ12" s="19">
        <f t="shared" ca="1" si="18"/>
        <v>0</v>
      </c>
      <c r="AK12" s="19">
        <f t="shared" ca="1" si="29"/>
        <v>0</v>
      </c>
      <c r="AL12" s="19">
        <f t="shared" ca="1" si="19"/>
        <v>0</v>
      </c>
      <c r="AM12" s="19">
        <f t="shared" ca="1" si="19"/>
        <v>0</v>
      </c>
      <c r="CZ12" s="59" t="s">
        <v>159</v>
      </c>
      <c r="DA12" s="59">
        <v>714</v>
      </c>
    </row>
    <row r="13" spans="1:105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  <c r="E13" s="17">
        <f t="shared" ca="1" si="1"/>
        <v>0</v>
      </c>
      <c r="F13" s="17">
        <f t="shared" ca="1" si="2"/>
        <v>459305378.59999996</v>
      </c>
      <c r="G13" s="53">
        <f t="shared" ca="1" si="20"/>
        <v>459305378.59999996</v>
      </c>
      <c r="H13" s="17">
        <f t="shared" ca="1" si="3"/>
        <v>0</v>
      </c>
      <c r="I13" s="17">
        <f t="shared" ca="1" si="4"/>
        <v>0</v>
      </c>
      <c r="J13" s="17">
        <f t="shared" ca="1" si="5"/>
        <v>5399422366.325942</v>
      </c>
      <c r="K13" s="53">
        <f t="shared" ca="1" si="21"/>
        <v>5399422366.325942</v>
      </c>
      <c r="L13" s="17">
        <f t="shared" ca="1" si="6"/>
        <v>0</v>
      </c>
      <c r="M13" s="17">
        <f t="shared" ca="1" si="7"/>
        <v>0</v>
      </c>
      <c r="N13" s="17">
        <f t="shared" ca="1" si="8"/>
        <v>0</v>
      </c>
      <c r="O13" s="53">
        <f t="shared" ca="1" si="22"/>
        <v>0</v>
      </c>
      <c r="P13" s="17">
        <f t="shared" ca="1" si="9"/>
        <v>0</v>
      </c>
      <c r="Q13" s="17">
        <f t="shared" ca="1" si="10"/>
        <v>0</v>
      </c>
      <c r="R13" s="17">
        <f t="shared" ca="1" si="11"/>
        <v>1247825896.8800001</v>
      </c>
      <c r="S13" s="53">
        <f t="shared" ca="1" si="23"/>
        <v>1247825896.8800001</v>
      </c>
      <c r="T13" s="17">
        <f t="shared" ca="1" si="12"/>
        <v>0</v>
      </c>
      <c r="U13" s="17">
        <f t="shared" ca="1" si="13"/>
        <v>0</v>
      </c>
      <c r="V13" s="17">
        <f t="shared" ca="1" si="14"/>
        <v>0</v>
      </c>
      <c r="W13" s="53">
        <f t="shared" ca="1" si="24"/>
        <v>0</v>
      </c>
      <c r="Y13" s="19">
        <f t="shared" ca="1" si="25"/>
        <v>0</v>
      </c>
      <c r="Z13" s="19">
        <f t="shared" ca="1" si="15"/>
        <v>0</v>
      </c>
      <c r="AA13" s="19">
        <f t="shared" ca="1" si="15"/>
        <v>1</v>
      </c>
      <c r="AB13" s="19">
        <f t="shared" ca="1" si="26"/>
        <v>0</v>
      </c>
      <c r="AC13" s="19">
        <f t="shared" ca="1" si="16"/>
        <v>0</v>
      </c>
      <c r="AD13" s="19">
        <f t="shared" ca="1" si="16"/>
        <v>1</v>
      </c>
      <c r="AE13" s="19">
        <f t="shared" ca="1" si="27"/>
        <v>0</v>
      </c>
      <c r="AF13" s="19">
        <f t="shared" ca="1" si="17"/>
        <v>0</v>
      </c>
      <c r="AG13" s="19">
        <f t="shared" ca="1" si="17"/>
        <v>0</v>
      </c>
      <c r="AH13" s="19">
        <f t="shared" ca="1" si="28"/>
        <v>0</v>
      </c>
      <c r="AI13" s="19">
        <f t="shared" ca="1" si="18"/>
        <v>0</v>
      </c>
      <c r="AJ13" s="19">
        <f t="shared" ca="1" si="18"/>
        <v>1</v>
      </c>
      <c r="AK13" s="19">
        <f t="shared" ca="1" si="29"/>
        <v>0</v>
      </c>
      <c r="AL13" s="19">
        <f t="shared" ca="1" si="19"/>
        <v>0</v>
      </c>
      <c r="AM13" s="19">
        <f t="shared" ca="1" si="19"/>
        <v>0</v>
      </c>
      <c r="CZ13" s="59" t="s">
        <v>140</v>
      </c>
      <c r="DA13" s="59">
        <v>715</v>
      </c>
    </row>
    <row r="14" spans="1:105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  <c r="E14" s="17">
        <f t="shared" ca="1" si="1"/>
        <v>0</v>
      </c>
      <c r="F14" s="17">
        <f t="shared" ca="1" si="2"/>
        <v>922980151.73000002</v>
      </c>
      <c r="G14" s="53">
        <f t="shared" ca="1" si="20"/>
        <v>922980151.73000002</v>
      </c>
      <c r="H14" s="17">
        <f t="shared" ca="1" si="3"/>
        <v>4745205.66</v>
      </c>
      <c r="I14" s="17">
        <f t="shared" ca="1" si="4"/>
        <v>35270288.7700001</v>
      </c>
      <c r="J14" s="17">
        <f t="shared" ca="1" si="5"/>
        <v>8886302791.0100193</v>
      </c>
      <c r="K14" s="53">
        <f t="shared" ca="1" si="21"/>
        <v>8926318285.4400196</v>
      </c>
      <c r="L14" s="17">
        <f t="shared" ca="1" si="6"/>
        <v>0</v>
      </c>
      <c r="M14" s="17">
        <f t="shared" ca="1" si="7"/>
        <v>19166.2</v>
      </c>
      <c r="N14" s="17">
        <f t="shared" ca="1" si="8"/>
        <v>36991232.32</v>
      </c>
      <c r="O14" s="53">
        <f t="shared" ca="1" si="22"/>
        <v>37010398.520000003</v>
      </c>
      <c r="P14" s="17">
        <f t="shared" ca="1" si="9"/>
        <v>23654514.080000091</v>
      </c>
      <c r="Q14" s="17">
        <f t="shared" ca="1" si="10"/>
        <v>196680094.26000237</v>
      </c>
      <c r="R14" s="17">
        <f t="shared" ca="1" si="11"/>
        <v>1189724954.8999822</v>
      </c>
      <c r="S14" s="53">
        <f t="shared" ca="1" si="23"/>
        <v>1410059563.2399848</v>
      </c>
      <c r="T14" s="17">
        <f t="shared" ca="1" si="12"/>
        <v>0</v>
      </c>
      <c r="U14" s="17">
        <f t="shared" ca="1" si="13"/>
        <v>0</v>
      </c>
      <c r="V14" s="17">
        <f t="shared" ca="1" si="14"/>
        <v>0</v>
      </c>
      <c r="W14" s="53">
        <f t="shared" ca="1" si="24"/>
        <v>0</v>
      </c>
      <c r="Y14" s="19">
        <f t="shared" ca="1" si="25"/>
        <v>0</v>
      </c>
      <c r="Z14" s="19">
        <f t="shared" ca="1" si="15"/>
        <v>0</v>
      </c>
      <c r="AA14" s="19">
        <f t="shared" ca="1" si="15"/>
        <v>1</v>
      </c>
      <c r="AB14" s="19">
        <f t="shared" ca="1" si="26"/>
        <v>5.3159718354879246E-4</v>
      </c>
      <c r="AC14" s="19">
        <f t="shared" ca="1" si="16"/>
        <v>3.9512694531104167E-3</v>
      </c>
      <c r="AD14" s="19">
        <f t="shared" ca="1" si="16"/>
        <v>0.9955171333633408</v>
      </c>
      <c r="AE14" s="19">
        <f t="shared" ca="1" si="27"/>
        <v>0</v>
      </c>
      <c r="AF14" s="19">
        <f t="shared" ca="1" si="17"/>
        <v>5.1785986550895429E-4</v>
      </c>
      <c r="AG14" s="19">
        <f t="shared" ca="1" si="17"/>
        <v>0.99948214013449099</v>
      </c>
      <c r="AH14" s="19">
        <f t="shared" ca="1" si="28"/>
        <v>1.6775542464069808E-2</v>
      </c>
      <c r="AI14" s="19">
        <f t="shared" ca="1" si="18"/>
        <v>0.13948353628982724</v>
      </c>
      <c r="AJ14" s="19">
        <f t="shared" ca="1" si="18"/>
        <v>0.84374092124610289</v>
      </c>
      <c r="AK14" s="19">
        <f t="shared" ca="1" si="29"/>
        <v>0</v>
      </c>
      <c r="AL14" s="19">
        <f t="shared" ca="1" si="19"/>
        <v>0</v>
      </c>
      <c r="AM14" s="19">
        <f t="shared" ca="1" si="19"/>
        <v>0</v>
      </c>
      <c r="CZ14" s="59" t="s">
        <v>162</v>
      </c>
      <c r="DA14" s="59">
        <v>903</v>
      </c>
    </row>
    <row r="15" spans="1:105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1"/>
        <v>0</v>
      </c>
      <c r="F15" s="17">
        <f t="shared" ca="1" si="2"/>
        <v>0</v>
      </c>
      <c r="G15" s="53">
        <f t="shared" ca="1" si="20"/>
        <v>0</v>
      </c>
      <c r="H15" s="17">
        <f t="shared" ca="1" si="3"/>
        <v>0</v>
      </c>
      <c r="I15" s="17">
        <f t="shared" ca="1" si="4"/>
        <v>0</v>
      </c>
      <c r="J15" s="17">
        <f t="shared" ca="1" si="5"/>
        <v>0</v>
      </c>
      <c r="K15" s="53">
        <f t="shared" ca="1" si="21"/>
        <v>0</v>
      </c>
      <c r="L15" s="17">
        <f t="shared" ca="1" si="6"/>
        <v>0</v>
      </c>
      <c r="M15" s="17">
        <f t="shared" ca="1" si="7"/>
        <v>0</v>
      </c>
      <c r="N15" s="17">
        <f t="shared" ca="1" si="8"/>
        <v>0</v>
      </c>
      <c r="O15" s="53">
        <f t="shared" ca="1" si="22"/>
        <v>0</v>
      </c>
      <c r="P15" s="17">
        <f t="shared" ca="1" si="9"/>
        <v>0</v>
      </c>
      <c r="Q15" s="17">
        <f t="shared" ca="1" si="10"/>
        <v>0</v>
      </c>
      <c r="R15" s="17">
        <f t="shared" ca="1" si="11"/>
        <v>0</v>
      </c>
      <c r="S15" s="53">
        <f t="shared" ca="1" si="23"/>
        <v>0</v>
      </c>
      <c r="T15" s="17">
        <f t="shared" ca="1" si="12"/>
        <v>0</v>
      </c>
      <c r="U15" s="17">
        <f t="shared" ca="1" si="13"/>
        <v>0</v>
      </c>
      <c r="V15" s="17">
        <f t="shared" ca="1" si="14"/>
        <v>0</v>
      </c>
      <c r="W15" s="53">
        <f t="shared" ca="1" si="24"/>
        <v>0</v>
      </c>
      <c r="Y15" s="19">
        <f t="shared" ca="1" si="25"/>
        <v>0</v>
      </c>
      <c r="Z15" s="19">
        <f t="shared" ca="1" si="15"/>
        <v>0</v>
      </c>
      <c r="AA15" s="19">
        <f t="shared" ca="1" si="15"/>
        <v>0</v>
      </c>
      <c r="AB15" s="19">
        <f t="shared" ca="1" si="26"/>
        <v>0</v>
      </c>
      <c r="AC15" s="19">
        <f t="shared" ca="1" si="16"/>
        <v>0</v>
      </c>
      <c r="AD15" s="19">
        <f t="shared" ca="1" si="16"/>
        <v>0</v>
      </c>
      <c r="AE15" s="19">
        <f t="shared" ca="1" si="27"/>
        <v>0</v>
      </c>
      <c r="AF15" s="19">
        <f t="shared" ca="1" si="17"/>
        <v>0</v>
      </c>
      <c r="AG15" s="19">
        <f t="shared" ca="1" si="17"/>
        <v>0</v>
      </c>
      <c r="AH15" s="19">
        <f t="shared" ca="1" si="28"/>
        <v>0</v>
      </c>
      <c r="AI15" s="19">
        <f t="shared" ca="1" si="18"/>
        <v>0</v>
      </c>
      <c r="AJ15" s="19">
        <f t="shared" ca="1" si="18"/>
        <v>0</v>
      </c>
      <c r="AK15" s="19">
        <f t="shared" ca="1" si="29"/>
        <v>0</v>
      </c>
      <c r="AL15" s="19">
        <f t="shared" ca="1" si="19"/>
        <v>0</v>
      </c>
      <c r="AM15" s="19">
        <f t="shared" ca="1" si="19"/>
        <v>0</v>
      </c>
      <c r="CZ15" s="59" t="s">
        <v>164</v>
      </c>
      <c r="DA15" s="59">
        <v>716</v>
      </c>
    </row>
    <row r="16" spans="1:105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1"/>
        <v>0</v>
      </c>
      <c r="F16" s="17">
        <f t="shared" ca="1" si="2"/>
        <v>0</v>
      </c>
      <c r="G16" s="53">
        <f t="shared" ca="1" si="20"/>
        <v>0</v>
      </c>
      <c r="H16" s="17">
        <f t="shared" ca="1" si="3"/>
        <v>0</v>
      </c>
      <c r="I16" s="17">
        <f t="shared" ca="1" si="4"/>
        <v>0</v>
      </c>
      <c r="J16" s="17">
        <f t="shared" ca="1" si="5"/>
        <v>0</v>
      </c>
      <c r="K16" s="53">
        <f t="shared" ca="1" si="21"/>
        <v>0</v>
      </c>
      <c r="L16" s="17">
        <f t="shared" ca="1" si="6"/>
        <v>0</v>
      </c>
      <c r="M16" s="17">
        <f t="shared" ca="1" si="7"/>
        <v>0</v>
      </c>
      <c r="N16" s="17">
        <f t="shared" ca="1" si="8"/>
        <v>0</v>
      </c>
      <c r="O16" s="53">
        <f t="shared" ca="1" si="22"/>
        <v>0</v>
      </c>
      <c r="P16" s="17">
        <f t="shared" ca="1" si="9"/>
        <v>0</v>
      </c>
      <c r="Q16" s="17">
        <f t="shared" ca="1" si="10"/>
        <v>0</v>
      </c>
      <c r="R16" s="17">
        <f t="shared" ca="1" si="11"/>
        <v>0</v>
      </c>
      <c r="S16" s="53">
        <f t="shared" ca="1" si="23"/>
        <v>0</v>
      </c>
      <c r="T16" s="17">
        <f t="shared" ca="1" si="12"/>
        <v>0</v>
      </c>
      <c r="U16" s="17">
        <f t="shared" ca="1" si="13"/>
        <v>0</v>
      </c>
      <c r="V16" s="17">
        <f t="shared" ca="1" si="14"/>
        <v>0</v>
      </c>
      <c r="W16" s="53">
        <f t="shared" ca="1" si="24"/>
        <v>0</v>
      </c>
      <c r="Y16" s="19">
        <f t="shared" ca="1" si="25"/>
        <v>0</v>
      </c>
      <c r="Z16" s="19">
        <f t="shared" ca="1" si="15"/>
        <v>0</v>
      </c>
      <c r="AA16" s="19">
        <f t="shared" ca="1" si="15"/>
        <v>0</v>
      </c>
      <c r="AB16" s="19">
        <f t="shared" ca="1" si="26"/>
        <v>0</v>
      </c>
      <c r="AC16" s="19">
        <f t="shared" ca="1" si="16"/>
        <v>0</v>
      </c>
      <c r="AD16" s="19">
        <f t="shared" ca="1" si="16"/>
        <v>0</v>
      </c>
      <c r="AE16" s="19">
        <f t="shared" ca="1" si="27"/>
        <v>0</v>
      </c>
      <c r="AF16" s="19">
        <f t="shared" ca="1" si="17"/>
        <v>0</v>
      </c>
      <c r="AG16" s="19">
        <f t="shared" ca="1" si="17"/>
        <v>0</v>
      </c>
      <c r="AH16" s="19">
        <f t="shared" ca="1" si="28"/>
        <v>0</v>
      </c>
      <c r="AI16" s="19">
        <f t="shared" ca="1" si="18"/>
        <v>0</v>
      </c>
      <c r="AJ16" s="19">
        <f t="shared" ca="1" si="18"/>
        <v>0</v>
      </c>
      <c r="AK16" s="19">
        <f t="shared" ca="1" si="29"/>
        <v>0</v>
      </c>
      <c r="AL16" s="19">
        <f t="shared" ca="1" si="19"/>
        <v>0</v>
      </c>
      <c r="AM16" s="19">
        <f t="shared" ca="1" si="19"/>
        <v>0</v>
      </c>
      <c r="CZ16" s="59" t="s">
        <v>166</v>
      </c>
      <c r="DA16" s="59">
        <v>717</v>
      </c>
    </row>
    <row r="17" spans="1:105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0</v>
      </c>
      <c r="E17" s="17">
        <f t="shared" ca="1" si="1"/>
        <v>0</v>
      </c>
      <c r="F17" s="17">
        <f t="shared" ca="1" si="2"/>
        <v>1260933.28</v>
      </c>
      <c r="G17" s="53">
        <f t="shared" ca="1" si="20"/>
        <v>1260933.28</v>
      </c>
      <c r="H17" s="17">
        <f t="shared" ca="1" si="3"/>
        <v>0</v>
      </c>
      <c r="I17" s="17">
        <f t="shared" ca="1" si="4"/>
        <v>0</v>
      </c>
      <c r="J17" s="17">
        <f t="shared" ca="1" si="5"/>
        <v>2266474573.9699998</v>
      </c>
      <c r="K17" s="53">
        <f t="shared" ca="1" si="21"/>
        <v>2266474573.9699998</v>
      </c>
      <c r="L17" s="17">
        <f t="shared" ca="1" si="6"/>
        <v>0</v>
      </c>
      <c r="M17" s="17">
        <f t="shared" ca="1" si="7"/>
        <v>0</v>
      </c>
      <c r="N17" s="17">
        <f t="shared" ca="1" si="8"/>
        <v>0</v>
      </c>
      <c r="O17" s="53">
        <f t="shared" ca="1" si="22"/>
        <v>0</v>
      </c>
      <c r="P17" s="17">
        <f t="shared" ca="1" si="9"/>
        <v>0</v>
      </c>
      <c r="Q17" s="17">
        <f t="shared" ca="1" si="10"/>
        <v>0</v>
      </c>
      <c r="R17" s="17">
        <f t="shared" ca="1" si="11"/>
        <v>371082424.42000002</v>
      </c>
      <c r="S17" s="53">
        <f t="shared" ca="1" si="23"/>
        <v>371082424.42000002</v>
      </c>
      <c r="T17" s="17">
        <f t="shared" ca="1" si="12"/>
        <v>0</v>
      </c>
      <c r="U17" s="17">
        <f t="shared" ca="1" si="13"/>
        <v>0</v>
      </c>
      <c r="V17" s="17">
        <f t="shared" ca="1" si="14"/>
        <v>184479884.21000001</v>
      </c>
      <c r="W17" s="53">
        <f t="shared" ca="1" si="24"/>
        <v>184479884.21000001</v>
      </c>
      <c r="Y17" s="19">
        <f t="shared" ca="1" si="25"/>
        <v>0</v>
      </c>
      <c r="Z17" s="19">
        <f t="shared" ca="1" si="15"/>
        <v>0</v>
      </c>
      <c r="AA17" s="19">
        <f t="shared" ca="1" si="15"/>
        <v>1</v>
      </c>
      <c r="AB17" s="19">
        <f t="shared" ca="1" si="26"/>
        <v>0</v>
      </c>
      <c r="AC17" s="19">
        <f t="shared" ca="1" si="16"/>
        <v>0</v>
      </c>
      <c r="AD17" s="19">
        <f t="shared" ca="1" si="16"/>
        <v>1</v>
      </c>
      <c r="AE17" s="19">
        <f t="shared" ca="1" si="27"/>
        <v>0</v>
      </c>
      <c r="AF17" s="19">
        <f t="shared" ca="1" si="17"/>
        <v>0</v>
      </c>
      <c r="AG17" s="19">
        <f t="shared" ca="1" si="17"/>
        <v>0</v>
      </c>
      <c r="AH17" s="19">
        <f t="shared" ca="1" si="28"/>
        <v>0</v>
      </c>
      <c r="AI17" s="19">
        <f t="shared" ca="1" si="18"/>
        <v>0</v>
      </c>
      <c r="AJ17" s="19">
        <f t="shared" ca="1" si="18"/>
        <v>1</v>
      </c>
      <c r="AK17" s="19">
        <f t="shared" ca="1" si="29"/>
        <v>0</v>
      </c>
      <c r="AL17" s="19">
        <f t="shared" ca="1" si="19"/>
        <v>0</v>
      </c>
      <c r="AM17" s="19">
        <f t="shared" ca="1" si="19"/>
        <v>1</v>
      </c>
      <c r="CZ17" s="59" t="s">
        <v>168</v>
      </c>
      <c r="DA17" s="59">
        <v>718</v>
      </c>
    </row>
    <row r="18" spans="1:105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0</v>
      </c>
      <c r="E18" s="17">
        <f t="shared" ca="1" si="1"/>
        <v>0</v>
      </c>
      <c r="F18" s="17">
        <f t="shared" ca="1" si="2"/>
        <v>0</v>
      </c>
      <c r="G18" s="53">
        <f t="shared" ca="1" si="20"/>
        <v>0</v>
      </c>
      <c r="H18" s="17">
        <f t="shared" ca="1" si="3"/>
        <v>0</v>
      </c>
      <c r="I18" s="17">
        <f t="shared" ca="1" si="4"/>
        <v>0</v>
      </c>
      <c r="J18" s="17">
        <f t="shared" ca="1" si="5"/>
        <v>0</v>
      </c>
      <c r="K18" s="53">
        <f t="shared" ca="1" si="21"/>
        <v>0</v>
      </c>
      <c r="L18" s="17">
        <f t="shared" ca="1" si="6"/>
        <v>0</v>
      </c>
      <c r="M18" s="17">
        <f t="shared" ca="1" si="7"/>
        <v>0</v>
      </c>
      <c r="N18" s="17">
        <f t="shared" ca="1" si="8"/>
        <v>0</v>
      </c>
      <c r="O18" s="53">
        <f t="shared" ca="1" si="22"/>
        <v>0</v>
      </c>
      <c r="P18" s="17">
        <f t="shared" ca="1" si="9"/>
        <v>0</v>
      </c>
      <c r="Q18" s="17">
        <f t="shared" ca="1" si="10"/>
        <v>0</v>
      </c>
      <c r="R18" s="17">
        <f t="shared" ca="1" si="11"/>
        <v>0</v>
      </c>
      <c r="S18" s="53">
        <f t="shared" ca="1" si="23"/>
        <v>0</v>
      </c>
      <c r="T18" s="17">
        <f t="shared" ca="1" si="12"/>
        <v>0</v>
      </c>
      <c r="U18" s="17">
        <f t="shared" ca="1" si="13"/>
        <v>0</v>
      </c>
      <c r="V18" s="17">
        <f t="shared" ca="1" si="14"/>
        <v>0</v>
      </c>
      <c r="W18" s="53">
        <f t="shared" ca="1" si="24"/>
        <v>0</v>
      </c>
      <c r="Y18" s="19">
        <f t="shared" ca="1" si="25"/>
        <v>0</v>
      </c>
      <c r="Z18" s="19">
        <f t="shared" ca="1" si="15"/>
        <v>0</v>
      </c>
      <c r="AA18" s="19">
        <f t="shared" ca="1" si="15"/>
        <v>0</v>
      </c>
      <c r="AB18" s="19">
        <f t="shared" ca="1" si="26"/>
        <v>0</v>
      </c>
      <c r="AC18" s="19">
        <f t="shared" ca="1" si="16"/>
        <v>0</v>
      </c>
      <c r="AD18" s="19">
        <f t="shared" ca="1" si="16"/>
        <v>0</v>
      </c>
      <c r="AE18" s="19">
        <f t="shared" ca="1" si="27"/>
        <v>0</v>
      </c>
      <c r="AF18" s="19">
        <f t="shared" ca="1" si="17"/>
        <v>0</v>
      </c>
      <c r="AG18" s="19">
        <f t="shared" ca="1" si="17"/>
        <v>0</v>
      </c>
      <c r="AH18" s="19">
        <f t="shared" ca="1" si="28"/>
        <v>0</v>
      </c>
      <c r="AI18" s="19">
        <f t="shared" ca="1" si="18"/>
        <v>0</v>
      </c>
      <c r="AJ18" s="19">
        <f t="shared" ca="1" si="18"/>
        <v>0</v>
      </c>
      <c r="AK18" s="19">
        <f t="shared" ca="1" si="29"/>
        <v>0</v>
      </c>
      <c r="AL18" s="19">
        <f t="shared" ca="1" si="19"/>
        <v>0</v>
      </c>
      <c r="AM18" s="19">
        <f t="shared" ca="1" si="19"/>
        <v>0</v>
      </c>
      <c r="CZ18" s="59" t="s">
        <v>170</v>
      </c>
      <c r="DA18" s="59">
        <v>719</v>
      </c>
    </row>
    <row r="19" spans="1:105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  <c r="E19" s="17">
        <f t="shared" ca="1" si="1"/>
        <v>0</v>
      </c>
      <c r="F19" s="17">
        <f t="shared" ca="1" si="2"/>
        <v>0</v>
      </c>
      <c r="G19" s="53">
        <f t="shared" ca="1" si="20"/>
        <v>0</v>
      </c>
      <c r="H19" s="17">
        <f t="shared" ca="1" si="3"/>
        <v>0</v>
      </c>
      <c r="I19" s="17">
        <f t="shared" ca="1" si="4"/>
        <v>0</v>
      </c>
      <c r="J19" s="17">
        <f t="shared" ca="1" si="5"/>
        <v>0</v>
      </c>
      <c r="K19" s="53">
        <f t="shared" ca="1" si="21"/>
        <v>0</v>
      </c>
      <c r="L19" s="17">
        <f t="shared" ca="1" si="6"/>
        <v>0</v>
      </c>
      <c r="M19" s="17">
        <f t="shared" ca="1" si="7"/>
        <v>0</v>
      </c>
      <c r="N19" s="17">
        <f t="shared" ca="1" si="8"/>
        <v>0</v>
      </c>
      <c r="O19" s="53">
        <f t="shared" ca="1" si="22"/>
        <v>0</v>
      </c>
      <c r="P19" s="17">
        <f t="shared" ca="1" si="9"/>
        <v>0</v>
      </c>
      <c r="Q19" s="17">
        <f t="shared" ca="1" si="10"/>
        <v>0</v>
      </c>
      <c r="R19" s="17">
        <f t="shared" ca="1" si="11"/>
        <v>0</v>
      </c>
      <c r="S19" s="53">
        <f t="shared" ca="1" si="23"/>
        <v>0</v>
      </c>
      <c r="T19" s="17">
        <f t="shared" ca="1" si="12"/>
        <v>0</v>
      </c>
      <c r="U19" s="17">
        <f t="shared" ca="1" si="13"/>
        <v>0</v>
      </c>
      <c r="V19" s="17">
        <f t="shared" ca="1" si="14"/>
        <v>0</v>
      </c>
      <c r="W19" s="53">
        <f t="shared" ca="1" si="24"/>
        <v>0</v>
      </c>
      <c r="Y19" s="19">
        <f t="shared" ca="1" si="25"/>
        <v>0</v>
      </c>
      <c r="Z19" s="19">
        <f t="shared" ca="1" si="15"/>
        <v>0</v>
      </c>
      <c r="AA19" s="19">
        <f t="shared" ca="1" si="15"/>
        <v>0</v>
      </c>
      <c r="AB19" s="19">
        <f t="shared" ca="1" si="26"/>
        <v>0</v>
      </c>
      <c r="AC19" s="19">
        <f t="shared" ca="1" si="16"/>
        <v>0</v>
      </c>
      <c r="AD19" s="19">
        <f t="shared" ca="1" si="16"/>
        <v>0</v>
      </c>
      <c r="AE19" s="19">
        <f t="shared" ca="1" si="27"/>
        <v>0</v>
      </c>
      <c r="AF19" s="19">
        <f t="shared" ca="1" si="17"/>
        <v>0</v>
      </c>
      <c r="AG19" s="19">
        <f t="shared" ca="1" si="17"/>
        <v>0</v>
      </c>
      <c r="AH19" s="19">
        <f t="shared" ca="1" si="28"/>
        <v>0</v>
      </c>
      <c r="AI19" s="19">
        <f t="shared" ca="1" si="18"/>
        <v>0</v>
      </c>
      <c r="AJ19" s="19">
        <f t="shared" ca="1" si="18"/>
        <v>0</v>
      </c>
      <c r="AK19" s="19">
        <f t="shared" ca="1" si="29"/>
        <v>0</v>
      </c>
      <c r="AL19" s="19">
        <f t="shared" ca="1" si="19"/>
        <v>0</v>
      </c>
      <c r="AM19" s="19">
        <f t="shared" ca="1" si="19"/>
        <v>0</v>
      </c>
      <c r="CZ19" s="59" t="s">
        <v>172</v>
      </c>
      <c r="DA19" s="59">
        <v>721</v>
      </c>
    </row>
    <row r="20" spans="1:105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141925.45000000001</v>
      </c>
      <c r="E20" s="17">
        <f t="shared" ca="1" si="1"/>
        <v>14528.11</v>
      </c>
      <c r="F20" s="17">
        <f t="shared" ca="1" si="2"/>
        <v>76750373.659999996</v>
      </c>
      <c r="G20" s="53">
        <f t="shared" ca="1" si="20"/>
        <v>76906827.219999999</v>
      </c>
      <c r="H20" s="17">
        <f t="shared" ca="1" si="3"/>
        <v>0</v>
      </c>
      <c r="I20" s="17">
        <f t="shared" ca="1" si="4"/>
        <v>0</v>
      </c>
      <c r="J20" s="17">
        <f t="shared" ca="1" si="5"/>
        <v>836006748.5</v>
      </c>
      <c r="K20" s="53">
        <f t="shared" ca="1" si="21"/>
        <v>836006748.5</v>
      </c>
      <c r="L20" s="17">
        <f t="shared" ca="1" si="6"/>
        <v>37781344.350000001</v>
      </c>
      <c r="M20" s="17">
        <f t="shared" ca="1" si="7"/>
        <v>105928189.63</v>
      </c>
      <c r="N20" s="17">
        <f t="shared" ca="1" si="8"/>
        <v>288516835.46999997</v>
      </c>
      <c r="O20" s="53">
        <f t="shared" ca="1" si="22"/>
        <v>432226369.44999993</v>
      </c>
      <c r="P20" s="17">
        <f t="shared" ca="1" si="9"/>
        <v>0</v>
      </c>
      <c r="Q20" s="17">
        <f t="shared" ca="1" si="10"/>
        <v>0</v>
      </c>
      <c r="R20" s="17">
        <f t="shared" ca="1" si="11"/>
        <v>3584215.99</v>
      </c>
      <c r="S20" s="53">
        <f t="shared" ca="1" si="23"/>
        <v>3584215.99</v>
      </c>
      <c r="T20" s="17">
        <f t="shared" ca="1" si="12"/>
        <v>0</v>
      </c>
      <c r="U20" s="17">
        <f t="shared" ca="1" si="13"/>
        <v>0</v>
      </c>
      <c r="V20" s="17">
        <f t="shared" ca="1" si="14"/>
        <v>0</v>
      </c>
      <c r="W20" s="53">
        <f t="shared" ca="1" si="24"/>
        <v>0</v>
      </c>
      <c r="Y20" s="19">
        <f t="shared" ca="1" si="25"/>
        <v>1.8454206879970157E-3</v>
      </c>
      <c r="Z20" s="19">
        <f t="shared" ca="1" si="15"/>
        <v>1.8890533552295464E-4</v>
      </c>
      <c r="AA20" s="19">
        <f t="shared" ca="1" si="15"/>
        <v>0.99796567397647995</v>
      </c>
      <c r="AB20" s="19">
        <f t="shared" ca="1" si="26"/>
        <v>0</v>
      </c>
      <c r="AC20" s="19">
        <f t="shared" ca="1" si="16"/>
        <v>0</v>
      </c>
      <c r="AD20" s="19">
        <f t="shared" ca="1" si="16"/>
        <v>1</v>
      </c>
      <c r="AE20" s="19">
        <f t="shared" ca="1" si="27"/>
        <v>8.7411011961338839E-2</v>
      </c>
      <c r="AF20" s="19">
        <f t="shared" ca="1" si="17"/>
        <v>0.24507572216103257</v>
      </c>
      <c r="AG20" s="19">
        <f t="shared" ca="1" si="17"/>
        <v>0.66751326587762871</v>
      </c>
      <c r="AH20" s="19">
        <f t="shared" ca="1" si="28"/>
        <v>0</v>
      </c>
      <c r="AI20" s="19">
        <f t="shared" ca="1" si="18"/>
        <v>0</v>
      </c>
      <c r="AJ20" s="19">
        <f t="shared" ca="1" si="18"/>
        <v>1</v>
      </c>
      <c r="AK20" s="19">
        <f t="shared" ca="1" si="29"/>
        <v>0</v>
      </c>
      <c r="AL20" s="19">
        <f t="shared" ca="1" si="19"/>
        <v>0</v>
      </c>
      <c r="AM20" s="19">
        <f t="shared" ca="1" si="19"/>
        <v>0</v>
      </c>
      <c r="CZ20" s="59" t="s">
        <v>174</v>
      </c>
      <c r="DA20" s="59">
        <v>722</v>
      </c>
    </row>
    <row r="21" spans="1:105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0</v>
      </c>
      <c r="E21" s="17">
        <f t="shared" ca="1" si="1"/>
        <v>0</v>
      </c>
      <c r="F21" s="17">
        <f t="shared" ca="1" si="2"/>
        <v>493669.92</v>
      </c>
      <c r="G21" s="53">
        <f t="shared" ca="1" si="20"/>
        <v>493669.92</v>
      </c>
      <c r="H21" s="17">
        <f t="shared" ca="1" si="3"/>
        <v>0</v>
      </c>
      <c r="I21" s="17">
        <f t="shared" ca="1" si="4"/>
        <v>0</v>
      </c>
      <c r="J21" s="17">
        <f t="shared" ca="1" si="5"/>
        <v>2938868002.02</v>
      </c>
      <c r="K21" s="53">
        <f t="shared" ca="1" si="21"/>
        <v>2938868002.02</v>
      </c>
      <c r="L21" s="17">
        <f t="shared" ca="1" si="6"/>
        <v>0</v>
      </c>
      <c r="M21" s="17">
        <f t="shared" ca="1" si="7"/>
        <v>0</v>
      </c>
      <c r="N21" s="17">
        <f t="shared" ca="1" si="8"/>
        <v>0</v>
      </c>
      <c r="O21" s="53">
        <f t="shared" ca="1" si="22"/>
        <v>0</v>
      </c>
      <c r="P21" s="17">
        <f t="shared" ca="1" si="9"/>
        <v>0</v>
      </c>
      <c r="Q21" s="17">
        <f t="shared" ca="1" si="10"/>
        <v>0</v>
      </c>
      <c r="R21" s="17">
        <f t="shared" ca="1" si="11"/>
        <v>311326741.63</v>
      </c>
      <c r="S21" s="53">
        <f t="shared" ca="1" si="23"/>
        <v>311326741.63</v>
      </c>
      <c r="T21" s="17">
        <f t="shared" ca="1" si="12"/>
        <v>0</v>
      </c>
      <c r="U21" s="17">
        <f t="shared" ca="1" si="13"/>
        <v>0</v>
      </c>
      <c r="V21" s="17">
        <f t="shared" ca="1" si="14"/>
        <v>211282976.34999999</v>
      </c>
      <c r="W21" s="53">
        <f t="shared" ca="1" si="24"/>
        <v>211282976.34999999</v>
      </c>
      <c r="Y21" s="19">
        <f t="shared" ca="1" si="25"/>
        <v>0</v>
      </c>
      <c r="Z21" s="19">
        <f t="shared" ca="1" si="15"/>
        <v>0</v>
      </c>
      <c r="AA21" s="19">
        <f t="shared" ca="1" si="15"/>
        <v>1</v>
      </c>
      <c r="AB21" s="19">
        <f t="shared" ca="1" si="26"/>
        <v>0</v>
      </c>
      <c r="AC21" s="19">
        <f t="shared" ca="1" si="16"/>
        <v>0</v>
      </c>
      <c r="AD21" s="19">
        <f t="shared" ca="1" si="16"/>
        <v>1</v>
      </c>
      <c r="AE21" s="19">
        <f t="shared" ca="1" si="27"/>
        <v>0</v>
      </c>
      <c r="AF21" s="19">
        <f t="shared" ca="1" si="17"/>
        <v>0</v>
      </c>
      <c r="AG21" s="19">
        <f t="shared" ca="1" si="17"/>
        <v>0</v>
      </c>
      <c r="AH21" s="19">
        <f t="shared" ca="1" si="28"/>
        <v>0</v>
      </c>
      <c r="AI21" s="19">
        <f t="shared" ca="1" si="18"/>
        <v>0</v>
      </c>
      <c r="AJ21" s="19">
        <f t="shared" ca="1" si="18"/>
        <v>1</v>
      </c>
      <c r="AK21" s="19">
        <f t="shared" ca="1" si="29"/>
        <v>0</v>
      </c>
      <c r="AL21" s="19">
        <f t="shared" ca="1" si="19"/>
        <v>0</v>
      </c>
      <c r="AM21" s="19">
        <f t="shared" ca="1" si="19"/>
        <v>1</v>
      </c>
      <c r="CZ21" s="59" t="s">
        <v>176</v>
      </c>
      <c r="DA21" s="59">
        <v>723</v>
      </c>
    </row>
    <row r="22" spans="1:105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0</v>
      </c>
      <c r="E22" s="17">
        <f t="shared" ca="1" si="1"/>
        <v>0</v>
      </c>
      <c r="F22" s="17">
        <f t="shared" ca="1" si="2"/>
        <v>1058797747.0800004</v>
      </c>
      <c r="G22" s="53">
        <f t="shared" ca="1" si="20"/>
        <v>1058797747.0800004</v>
      </c>
      <c r="H22" s="17">
        <f t="shared" ca="1" si="3"/>
        <v>0</v>
      </c>
      <c r="I22" s="17">
        <f t="shared" ca="1" si="4"/>
        <v>0</v>
      </c>
      <c r="J22" s="17">
        <f t="shared" ca="1" si="5"/>
        <v>3937263961.5800018</v>
      </c>
      <c r="K22" s="53">
        <f t="shared" ca="1" si="21"/>
        <v>3937263961.5800018</v>
      </c>
      <c r="L22" s="17">
        <f t="shared" ca="1" si="6"/>
        <v>0</v>
      </c>
      <c r="M22" s="17">
        <f t="shared" ca="1" si="7"/>
        <v>0</v>
      </c>
      <c r="N22" s="17">
        <f t="shared" ca="1" si="8"/>
        <v>810379871.40999997</v>
      </c>
      <c r="O22" s="53">
        <f t="shared" ca="1" si="22"/>
        <v>810379871.40999997</v>
      </c>
      <c r="P22" s="17">
        <f t="shared" ca="1" si="9"/>
        <v>0</v>
      </c>
      <c r="Q22" s="17">
        <f t="shared" ca="1" si="10"/>
        <v>0</v>
      </c>
      <c r="R22" s="17">
        <f t="shared" ca="1" si="11"/>
        <v>967035695.59000003</v>
      </c>
      <c r="S22" s="53">
        <f t="shared" ca="1" si="23"/>
        <v>967035695.59000003</v>
      </c>
      <c r="T22" s="17">
        <f t="shared" ca="1" si="12"/>
        <v>0</v>
      </c>
      <c r="U22" s="17">
        <f t="shared" ca="1" si="13"/>
        <v>0</v>
      </c>
      <c r="V22" s="17">
        <f t="shared" ca="1" si="14"/>
        <v>0</v>
      </c>
      <c r="W22" s="53">
        <f t="shared" ca="1" si="24"/>
        <v>0</v>
      </c>
      <c r="Y22" s="19">
        <f t="shared" ca="1" si="25"/>
        <v>0</v>
      </c>
      <c r="Z22" s="19">
        <f t="shared" ca="1" si="15"/>
        <v>0</v>
      </c>
      <c r="AA22" s="19">
        <f t="shared" ca="1" si="15"/>
        <v>1</v>
      </c>
      <c r="AB22" s="19">
        <f t="shared" ca="1" si="26"/>
        <v>0</v>
      </c>
      <c r="AC22" s="19">
        <f t="shared" ca="1" si="16"/>
        <v>0</v>
      </c>
      <c r="AD22" s="19">
        <f t="shared" ca="1" si="16"/>
        <v>1</v>
      </c>
      <c r="AE22" s="19">
        <f t="shared" ca="1" si="27"/>
        <v>0</v>
      </c>
      <c r="AF22" s="19">
        <f t="shared" ca="1" si="17"/>
        <v>0</v>
      </c>
      <c r="AG22" s="19">
        <f t="shared" ca="1" si="17"/>
        <v>1</v>
      </c>
      <c r="AH22" s="19">
        <f t="shared" ca="1" si="28"/>
        <v>0</v>
      </c>
      <c r="AI22" s="19">
        <f t="shared" ca="1" si="18"/>
        <v>0</v>
      </c>
      <c r="AJ22" s="19">
        <f t="shared" ca="1" si="18"/>
        <v>1</v>
      </c>
      <c r="AK22" s="19">
        <f t="shared" ca="1" si="29"/>
        <v>0</v>
      </c>
      <c r="AL22" s="19">
        <f t="shared" ca="1" si="19"/>
        <v>0</v>
      </c>
      <c r="AM22" s="19">
        <f t="shared" ca="1" si="19"/>
        <v>0</v>
      </c>
      <c r="CZ22" s="59" t="s">
        <v>178</v>
      </c>
      <c r="DA22" s="59">
        <v>724</v>
      </c>
    </row>
    <row r="23" spans="1:105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0</v>
      </c>
      <c r="E23" s="17">
        <f t="shared" ca="1" si="1"/>
        <v>0</v>
      </c>
      <c r="F23" s="17">
        <f t="shared" ca="1" si="2"/>
        <v>4087340.3100000005</v>
      </c>
      <c r="G23" s="53">
        <f t="shared" ca="1" si="20"/>
        <v>4087340.3100000005</v>
      </c>
      <c r="H23" s="17">
        <f t="shared" ca="1" si="3"/>
        <v>0</v>
      </c>
      <c r="I23" s="17">
        <f t="shared" ca="1" si="4"/>
        <v>0</v>
      </c>
      <c r="J23" s="17">
        <f t="shared" ca="1" si="5"/>
        <v>7957917501.2200003</v>
      </c>
      <c r="K23" s="53">
        <f t="shared" ca="1" si="21"/>
        <v>7957917501.2200003</v>
      </c>
      <c r="L23" s="17">
        <f t="shared" ca="1" si="6"/>
        <v>0</v>
      </c>
      <c r="M23" s="17">
        <f t="shared" ca="1" si="7"/>
        <v>0</v>
      </c>
      <c r="N23" s="17">
        <f t="shared" ca="1" si="8"/>
        <v>14518687.920000004</v>
      </c>
      <c r="O23" s="53">
        <f t="shared" ca="1" si="22"/>
        <v>14518687.920000004</v>
      </c>
      <c r="P23" s="17">
        <f t="shared" ca="1" si="9"/>
        <v>0</v>
      </c>
      <c r="Q23" s="17">
        <f t="shared" ca="1" si="10"/>
        <v>0</v>
      </c>
      <c r="R23" s="17">
        <f t="shared" ca="1" si="11"/>
        <v>1005963004.4199982</v>
      </c>
      <c r="S23" s="53">
        <f t="shared" ca="1" si="23"/>
        <v>1005963004.4199982</v>
      </c>
      <c r="T23" s="17">
        <f t="shared" ca="1" si="12"/>
        <v>0</v>
      </c>
      <c r="U23" s="17">
        <f t="shared" ca="1" si="13"/>
        <v>0</v>
      </c>
      <c r="V23" s="17">
        <f t="shared" ca="1" si="14"/>
        <v>0</v>
      </c>
      <c r="W23" s="53">
        <f t="shared" ca="1" si="24"/>
        <v>0</v>
      </c>
      <c r="Y23" s="19">
        <f t="shared" ca="1" si="25"/>
        <v>0</v>
      </c>
      <c r="Z23" s="19">
        <f t="shared" ca="1" si="25"/>
        <v>0</v>
      </c>
      <c r="AA23" s="19">
        <f t="shared" ca="1" si="25"/>
        <v>1</v>
      </c>
      <c r="AB23" s="19">
        <f t="shared" ca="1" si="26"/>
        <v>0</v>
      </c>
      <c r="AC23" s="19">
        <f t="shared" ca="1" si="26"/>
        <v>0</v>
      </c>
      <c r="AD23" s="19">
        <f t="shared" ca="1" si="26"/>
        <v>1</v>
      </c>
      <c r="AE23" s="19">
        <f t="shared" ca="1" si="27"/>
        <v>0</v>
      </c>
      <c r="AF23" s="19">
        <f t="shared" ca="1" si="27"/>
        <v>0</v>
      </c>
      <c r="AG23" s="19">
        <f t="shared" ca="1" si="27"/>
        <v>1</v>
      </c>
      <c r="AH23" s="19">
        <f t="shared" ca="1" si="28"/>
        <v>0</v>
      </c>
      <c r="AI23" s="19">
        <f t="shared" ca="1" si="28"/>
        <v>0</v>
      </c>
      <c r="AJ23" s="19">
        <f t="shared" ca="1" si="28"/>
        <v>1</v>
      </c>
      <c r="AK23" s="19">
        <f t="shared" ca="1" si="29"/>
        <v>0</v>
      </c>
      <c r="AL23" s="19">
        <f t="shared" ca="1" si="29"/>
        <v>0</v>
      </c>
      <c r="AM23" s="19">
        <f t="shared" ca="1" si="29"/>
        <v>0</v>
      </c>
      <c r="CZ23" s="59" t="s">
        <v>180</v>
      </c>
      <c r="DA23" s="59">
        <v>725</v>
      </c>
    </row>
    <row r="24" spans="1:105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0</v>
      </c>
      <c r="E24" s="17">
        <f t="shared" ca="1" si="1"/>
        <v>0</v>
      </c>
      <c r="F24" s="17">
        <f t="shared" ca="1" si="2"/>
        <v>171972761.03</v>
      </c>
      <c r="G24" s="53">
        <f t="shared" ca="1" si="20"/>
        <v>171972761.03</v>
      </c>
      <c r="H24" s="17">
        <f t="shared" ca="1" si="3"/>
        <v>0</v>
      </c>
      <c r="I24" s="17">
        <f t="shared" ca="1" si="4"/>
        <v>0</v>
      </c>
      <c r="J24" s="17">
        <f t="shared" ca="1" si="5"/>
        <v>962399333.40997303</v>
      </c>
      <c r="K24" s="53">
        <f t="shared" ca="1" si="21"/>
        <v>962399333.40997303</v>
      </c>
      <c r="L24" s="17">
        <f t="shared" ca="1" si="6"/>
        <v>0</v>
      </c>
      <c r="M24" s="17">
        <f t="shared" ca="1" si="7"/>
        <v>0</v>
      </c>
      <c r="N24" s="17">
        <f t="shared" ca="1" si="8"/>
        <v>71750701.360001296</v>
      </c>
      <c r="O24" s="53">
        <f t="shared" ca="1" si="22"/>
        <v>71750701.360001296</v>
      </c>
      <c r="P24" s="17">
        <f t="shared" ca="1" si="9"/>
        <v>0</v>
      </c>
      <c r="Q24" s="17">
        <f t="shared" ca="1" si="10"/>
        <v>0</v>
      </c>
      <c r="R24" s="17">
        <f t="shared" ca="1" si="11"/>
        <v>91799985.509999797</v>
      </c>
      <c r="S24" s="53">
        <f t="shared" ca="1" si="23"/>
        <v>91799985.509999797</v>
      </c>
      <c r="T24" s="17">
        <f t="shared" ca="1" si="12"/>
        <v>0</v>
      </c>
      <c r="U24" s="17">
        <f t="shared" ca="1" si="13"/>
        <v>0</v>
      </c>
      <c r="V24" s="17">
        <f t="shared" ca="1" si="14"/>
        <v>1285252852.3499899</v>
      </c>
      <c r="W24" s="53">
        <f t="shared" ca="1" si="24"/>
        <v>1285252852.3499899</v>
      </c>
      <c r="Y24" s="19">
        <f t="shared" ca="1" si="25"/>
        <v>0</v>
      </c>
      <c r="Z24" s="19">
        <f t="shared" ca="1" si="25"/>
        <v>0</v>
      </c>
      <c r="AA24" s="19">
        <f t="shared" ca="1" si="25"/>
        <v>1</v>
      </c>
      <c r="AB24" s="19">
        <f t="shared" ca="1" si="26"/>
        <v>0</v>
      </c>
      <c r="AC24" s="19">
        <f t="shared" ca="1" si="26"/>
        <v>0</v>
      </c>
      <c r="AD24" s="19">
        <f t="shared" ca="1" si="26"/>
        <v>1</v>
      </c>
      <c r="AE24" s="19">
        <f t="shared" ca="1" si="27"/>
        <v>0</v>
      </c>
      <c r="AF24" s="19">
        <f t="shared" ca="1" si="27"/>
        <v>0</v>
      </c>
      <c r="AG24" s="19">
        <f t="shared" ca="1" si="27"/>
        <v>1</v>
      </c>
      <c r="AH24" s="19">
        <f t="shared" ca="1" si="28"/>
        <v>0</v>
      </c>
      <c r="AI24" s="19">
        <f t="shared" ca="1" si="28"/>
        <v>0</v>
      </c>
      <c r="AJ24" s="19">
        <f t="shared" ca="1" si="28"/>
        <v>1</v>
      </c>
      <c r="AK24" s="19">
        <f t="shared" ca="1" si="29"/>
        <v>0</v>
      </c>
      <c r="AL24" s="19">
        <f t="shared" ca="1" si="29"/>
        <v>0</v>
      </c>
      <c r="AM24" s="19">
        <f t="shared" ca="1" si="29"/>
        <v>1</v>
      </c>
      <c r="CZ24" s="59" t="s">
        <v>182</v>
      </c>
      <c r="DA24" s="59">
        <v>726</v>
      </c>
    </row>
    <row r="25" spans="1:105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0</v>
      </c>
      <c r="E25" s="17">
        <f t="shared" ca="1" si="1"/>
        <v>0</v>
      </c>
      <c r="F25" s="17">
        <f t="shared" ca="1" si="2"/>
        <v>176023.53000000003</v>
      </c>
      <c r="G25" s="53">
        <f t="shared" ca="1" si="20"/>
        <v>176023.53000000003</v>
      </c>
      <c r="H25" s="17">
        <f t="shared" ca="1" si="3"/>
        <v>0</v>
      </c>
      <c r="I25" s="17">
        <f t="shared" ca="1" si="4"/>
        <v>0</v>
      </c>
      <c r="J25" s="17">
        <f t="shared" ca="1" si="5"/>
        <v>212359871.44000006</v>
      </c>
      <c r="K25" s="53">
        <f t="shared" ca="1" si="21"/>
        <v>212359871.44000006</v>
      </c>
      <c r="L25" s="17">
        <f t="shared" ca="1" si="6"/>
        <v>0</v>
      </c>
      <c r="M25" s="17">
        <f t="shared" ca="1" si="7"/>
        <v>0</v>
      </c>
      <c r="N25" s="17">
        <f t="shared" ca="1" si="8"/>
        <v>0</v>
      </c>
      <c r="O25" s="53">
        <f t="shared" ca="1" si="22"/>
        <v>0</v>
      </c>
      <c r="P25" s="17">
        <f t="shared" ca="1" si="9"/>
        <v>0</v>
      </c>
      <c r="Q25" s="17">
        <f t="shared" ca="1" si="10"/>
        <v>0</v>
      </c>
      <c r="R25" s="17">
        <f t="shared" ca="1" si="11"/>
        <v>18606313.84999999</v>
      </c>
      <c r="S25" s="53">
        <f t="shared" ca="1" si="23"/>
        <v>18606313.84999999</v>
      </c>
      <c r="T25" s="17">
        <f t="shared" ca="1" si="12"/>
        <v>0</v>
      </c>
      <c r="U25" s="17">
        <f t="shared" ca="1" si="13"/>
        <v>0</v>
      </c>
      <c r="V25" s="17">
        <f t="shared" ca="1" si="14"/>
        <v>10495135.329999998</v>
      </c>
      <c r="W25" s="53">
        <f t="shared" ca="1" si="24"/>
        <v>10495135.329999998</v>
      </c>
      <c r="Y25" s="19">
        <f t="shared" ca="1" si="25"/>
        <v>0</v>
      </c>
      <c r="Z25" s="19">
        <f t="shared" ca="1" si="25"/>
        <v>0</v>
      </c>
      <c r="AA25" s="19">
        <f t="shared" ca="1" si="25"/>
        <v>1</v>
      </c>
      <c r="AB25" s="19">
        <f t="shared" ca="1" si="26"/>
        <v>0</v>
      </c>
      <c r="AC25" s="19">
        <f t="shared" ca="1" si="26"/>
        <v>0</v>
      </c>
      <c r="AD25" s="19">
        <f t="shared" ca="1" si="26"/>
        <v>1</v>
      </c>
      <c r="AE25" s="19">
        <f t="shared" ca="1" si="27"/>
        <v>0</v>
      </c>
      <c r="AF25" s="19">
        <f t="shared" ca="1" si="27"/>
        <v>0</v>
      </c>
      <c r="AG25" s="19">
        <f t="shared" ca="1" si="27"/>
        <v>0</v>
      </c>
      <c r="AH25" s="19">
        <f t="shared" ca="1" si="28"/>
        <v>0</v>
      </c>
      <c r="AI25" s="19">
        <f t="shared" ca="1" si="28"/>
        <v>0</v>
      </c>
      <c r="AJ25" s="19">
        <f t="shared" ca="1" si="28"/>
        <v>1</v>
      </c>
      <c r="AK25" s="19">
        <f t="shared" ca="1" si="29"/>
        <v>0</v>
      </c>
      <c r="AL25" s="19">
        <f t="shared" ca="1" si="29"/>
        <v>0</v>
      </c>
      <c r="AM25" s="19">
        <f t="shared" ca="1" si="29"/>
        <v>1</v>
      </c>
      <c r="CZ25" s="59" t="s">
        <v>184</v>
      </c>
      <c r="DA25" s="59">
        <v>727</v>
      </c>
    </row>
    <row r="26" spans="1:105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0</v>
      </c>
      <c r="E26" s="17">
        <f t="shared" ca="1" si="1"/>
        <v>0</v>
      </c>
      <c r="F26" s="17">
        <f t="shared" ca="1" si="2"/>
        <v>219446740.80534509</v>
      </c>
      <c r="G26" s="53">
        <f t="shared" ca="1" si="20"/>
        <v>219446740.80534509</v>
      </c>
      <c r="H26" s="17">
        <f t="shared" ca="1" si="3"/>
        <v>0</v>
      </c>
      <c r="I26" s="17">
        <f t="shared" ca="1" si="4"/>
        <v>0</v>
      </c>
      <c r="J26" s="17">
        <f t="shared" ca="1" si="5"/>
        <v>2496065788.3809047</v>
      </c>
      <c r="K26" s="53">
        <f t="shared" ca="1" si="21"/>
        <v>2496065788.3809047</v>
      </c>
      <c r="L26" s="17">
        <f t="shared" ca="1" si="6"/>
        <v>0</v>
      </c>
      <c r="M26" s="17">
        <f t="shared" ca="1" si="7"/>
        <v>0</v>
      </c>
      <c r="N26" s="17">
        <f t="shared" ca="1" si="8"/>
        <v>30512.900420000005</v>
      </c>
      <c r="O26" s="53">
        <f t="shared" ca="1" si="22"/>
        <v>30512.900420000005</v>
      </c>
      <c r="P26" s="17">
        <f t="shared" ca="1" si="9"/>
        <v>0</v>
      </c>
      <c r="Q26" s="17">
        <f t="shared" ca="1" si="10"/>
        <v>0</v>
      </c>
      <c r="R26" s="17">
        <f t="shared" ca="1" si="11"/>
        <v>466565983.81536537</v>
      </c>
      <c r="S26" s="53">
        <f t="shared" ca="1" si="23"/>
        <v>466565983.81536537</v>
      </c>
      <c r="T26" s="17">
        <f t="shared" ca="1" si="12"/>
        <v>0</v>
      </c>
      <c r="U26" s="17">
        <f t="shared" ca="1" si="13"/>
        <v>0</v>
      </c>
      <c r="V26" s="17">
        <f t="shared" ca="1" si="14"/>
        <v>0</v>
      </c>
      <c r="W26" s="53">
        <f t="shared" ca="1" si="24"/>
        <v>0</v>
      </c>
      <c r="Y26" s="19">
        <f t="shared" ca="1" si="25"/>
        <v>0</v>
      </c>
      <c r="Z26" s="19">
        <f t="shared" ca="1" si="25"/>
        <v>0</v>
      </c>
      <c r="AA26" s="19">
        <f t="shared" ca="1" si="25"/>
        <v>1</v>
      </c>
      <c r="AB26" s="19">
        <f t="shared" ca="1" si="26"/>
        <v>0</v>
      </c>
      <c r="AC26" s="19">
        <f t="shared" ca="1" si="26"/>
        <v>0</v>
      </c>
      <c r="AD26" s="19">
        <f t="shared" ca="1" si="26"/>
        <v>1</v>
      </c>
      <c r="AE26" s="19">
        <f t="shared" ca="1" si="27"/>
        <v>0</v>
      </c>
      <c r="AF26" s="19">
        <f t="shared" ca="1" si="27"/>
        <v>0</v>
      </c>
      <c r="AG26" s="19">
        <f t="shared" ca="1" si="27"/>
        <v>1</v>
      </c>
      <c r="AH26" s="19">
        <f t="shared" ca="1" si="28"/>
        <v>0</v>
      </c>
      <c r="AI26" s="19">
        <f t="shared" ca="1" si="28"/>
        <v>0</v>
      </c>
      <c r="AJ26" s="19">
        <f t="shared" ca="1" si="28"/>
        <v>1</v>
      </c>
      <c r="AK26" s="19">
        <f t="shared" ca="1" si="29"/>
        <v>0</v>
      </c>
      <c r="AL26" s="19">
        <f t="shared" ca="1" si="29"/>
        <v>0</v>
      </c>
      <c r="AM26" s="19">
        <f t="shared" ca="1" si="29"/>
        <v>0</v>
      </c>
      <c r="CZ26" s="59" t="s">
        <v>186</v>
      </c>
      <c r="DA26" s="59">
        <v>728</v>
      </c>
    </row>
    <row r="27" spans="1:105" ht="12.75" customHeight="1" x14ac:dyDescent="0.3">
      <c r="A27" s="61" t="s">
        <v>187</v>
      </c>
      <c r="B27" s="16">
        <v>1030</v>
      </c>
      <c r="C27" s="62" t="s">
        <v>148</v>
      </c>
      <c r="D27" s="17">
        <f t="shared" ca="1" si="0"/>
        <v>0</v>
      </c>
      <c r="E27" s="17">
        <f t="shared" ca="1" si="1"/>
        <v>0</v>
      </c>
      <c r="F27" s="17">
        <f t="shared" ca="1" si="2"/>
        <v>2377637.2599999998</v>
      </c>
      <c r="G27" s="53">
        <f t="shared" ca="1" si="20"/>
        <v>2377637.2599999998</v>
      </c>
      <c r="H27" s="17">
        <f t="shared" ca="1" si="3"/>
        <v>0</v>
      </c>
      <c r="I27" s="17">
        <f t="shared" ca="1" si="4"/>
        <v>0</v>
      </c>
      <c r="J27" s="17">
        <f t="shared" ca="1" si="5"/>
        <v>6417373498.8400002</v>
      </c>
      <c r="K27" s="53">
        <f t="shared" ca="1" si="21"/>
        <v>6417373498.8400002</v>
      </c>
      <c r="L27" s="17">
        <f t="shared" ca="1" si="6"/>
        <v>0</v>
      </c>
      <c r="M27" s="17">
        <f t="shared" ca="1" si="7"/>
        <v>0</v>
      </c>
      <c r="N27" s="17">
        <f t="shared" ca="1" si="8"/>
        <v>120605104.7</v>
      </c>
      <c r="O27" s="53">
        <f t="shared" ca="1" si="22"/>
        <v>120605104.7</v>
      </c>
      <c r="P27" s="17">
        <f t="shared" ca="1" si="9"/>
        <v>0</v>
      </c>
      <c r="Q27" s="17">
        <f t="shared" ca="1" si="10"/>
        <v>0</v>
      </c>
      <c r="R27" s="17">
        <f t="shared" ca="1" si="11"/>
        <v>473068267.5</v>
      </c>
      <c r="S27" s="53">
        <f t="shared" ca="1" si="23"/>
        <v>473068267.5</v>
      </c>
      <c r="T27" s="17">
        <f t="shared" ca="1" si="12"/>
        <v>0</v>
      </c>
      <c r="U27" s="17">
        <f t="shared" ca="1" si="13"/>
        <v>0</v>
      </c>
      <c r="V27" s="17">
        <f t="shared" ca="1" si="14"/>
        <v>480960290.07999998</v>
      </c>
      <c r="W27" s="53">
        <f t="shared" ca="1" si="24"/>
        <v>480960290.07999998</v>
      </c>
      <c r="Y27" s="19">
        <f t="shared" ca="1" si="25"/>
        <v>0</v>
      </c>
      <c r="Z27" s="19">
        <f t="shared" ca="1" si="25"/>
        <v>0</v>
      </c>
      <c r="AA27" s="19">
        <f t="shared" ca="1" si="25"/>
        <v>1</v>
      </c>
      <c r="AB27" s="19">
        <f t="shared" ca="1" si="26"/>
        <v>0</v>
      </c>
      <c r="AC27" s="19">
        <f t="shared" ca="1" si="26"/>
        <v>0</v>
      </c>
      <c r="AD27" s="19">
        <f t="shared" ca="1" si="26"/>
        <v>1</v>
      </c>
      <c r="AE27" s="19">
        <f t="shared" ca="1" si="27"/>
        <v>0</v>
      </c>
      <c r="AF27" s="19">
        <f t="shared" ca="1" si="27"/>
        <v>0</v>
      </c>
      <c r="AG27" s="19">
        <f t="shared" ca="1" si="27"/>
        <v>1</v>
      </c>
      <c r="AH27" s="19">
        <f t="shared" ca="1" si="28"/>
        <v>0</v>
      </c>
      <c r="AI27" s="19">
        <f t="shared" ca="1" si="28"/>
        <v>0</v>
      </c>
      <c r="AJ27" s="19">
        <f t="shared" ca="1" si="28"/>
        <v>1</v>
      </c>
      <c r="AK27" s="19">
        <f t="shared" ca="1" si="29"/>
        <v>0</v>
      </c>
      <c r="AL27" s="19">
        <f t="shared" ca="1" si="29"/>
        <v>0</v>
      </c>
      <c r="AM27" s="19">
        <f t="shared" ca="1" si="29"/>
        <v>1</v>
      </c>
      <c r="CZ27" s="59" t="s">
        <v>188</v>
      </c>
      <c r="DA27" s="59">
        <v>729</v>
      </c>
    </row>
    <row r="28" spans="1:105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0"/>
        <v>0</v>
      </c>
      <c r="E28" s="17">
        <f t="shared" ca="1" si="1"/>
        <v>0</v>
      </c>
      <c r="F28" s="17">
        <f t="shared" ca="1" si="2"/>
        <v>0</v>
      </c>
      <c r="G28" s="53">
        <f t="shared" ca="1" si="20"/>
        <v>0</v>
      </c>
      <c r="H28" s="17">
        <f t="shared" ca="1" si="3"/>
        <v>0</v>
      </c>
      <c r="I28" s="17">
        <f t="shared" ca="1" si="4"/>
        <v>0</v>
      </c>
      <c r="J28" s="17">
        <f t="shared" ca="1" si="5"/>
        <v>0</v>
      </c>
      <c r="K28" s="53">
        <f t="shared" ca="1" si="21"/>
        <v>0</v>
      </c>
      <c r="L28" s="17">
        <f t="shared" ca="1" si="6"/>
        <v>0</v>
      </c>
      <c r="M28" s="17">
        <f t="shared" ca="1" si="7"/>
        <v>0</v>
      </c>
      <c r="N28" s="17">
        <f t="shared" ca="1" si="8"/>
        <v>0</v>
      </c>
      <c r="O28" s="53">
        <f t="shared" ca="1" si="22"/>
        <v>0</v>
      </c>
      <c r="P28" s="17">
        <f t="shared" ca="1" si="9"/>
        <v>0</v>
      </c>
      <c r="Q28" s="17">
        <f t="shared" ca="1" si="10"/>
        <v>0</v>
      </c>
      <c r="R28" s="17">
        <f t="shared" ca="1" si="11"/>
        <v>0</v>
      </c>
      <c r="S28" s="53">
        <f t="shared" ca="1" si="23"/>
        <v>0</v>
      </c>
      <c r="T28" s="17">
        <f t="shared" ca="1" si="12"/>
        <v>0</v>
      </c>
      <c r="U28" s="17">
        <f t="shared" ca="1" si="13"/>
        <v>0</v>
      </c>
      <c r="V28" s="17">
        <f t="shared" ca="1" si="14"/>
        <v>0</v>
      </c>
      <c r="W28" s="53">
        <f t="shared" ca="1" si="24"/>
        <v>0</v>
      </c>
      <c r="Y28" s="19">
        <f t="shared" ca="1" si="25"/>
        <v>0</v>
      </c>
      <c r="Z28" s="19">
        <f t="shared" ca="1" si="25"/>
        <v>0</v>
      </c>
      <c r="AA28" s="19">
        <f t="shared" ca="1" si="25"/>
        <v>0</v>
      </c>
      <c r="AB28" s="19">
        <f t="shared" ca="1" si="26"/>
        <v>0</v>
      </c>
      <c r="AC28" s="19">
        <f t="shared" ca="1" si="26"/>
        <v>0</v>
      </c>
      <c r="AD28" s="19">
        <f t="shared" ca="1" si="26"/>
        <v>0</v>
      </c>
      <c r="AE28" s="19">
        <f t="shared" ca="1" si="27"/>
        <v>0</v>
      </c>
      <c r="AF28" s="19">
        <f t="shared" ca="1" si="27"/>
        <v>0</v>
      </c>
      <c r="AG28" s="19">
        <f t="shared" ca="1" si="27"/>
        <v>0</v>
      </c>
      <c r="AH28" s="19">
        <f t="shared" ca="1" si="28"/>
        <v>0</v>
      </c>
      <c r="AI28" s="19">
        <f t="shared" ca="1" si="28"/>
        <v>0</v>
      </c>
      <c r="AJ28" s="19">
        <f t="shared" ca="1" si="28"/>
        <v>0</v>
      </c>
      <c r="AK28" s="19">
        <f t="shared" ca="1" si="29"/>
        <v>0</v>
      </c>
      <c r="AL28" s="19">
        <f t="shared" ca="1" si="29"/>
        <v>0</v>
      </c>
      <c r="AM28" s="19">
        <f t="shared" ca="1" si="29"/>
        <v>0</v>
      </c>
      <c r="CZ28" s="59" t="s">
        <v>190</v>
      </c>
      <c r="DA28" s="59">
        <v>730</v>
      </c>
    </row>
    <row r="29" spans="1:105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0"/>
        <v>0</v>
      </c>
      <c r="E29" s="17">
        <f t="shared" ca="1" si="1"/>
        <v>0</v>
      </c>
      <c r="F29" s="17">
        <f t="shared" ca="1" si="2"/>
        <v>320751334.32999998</v>
      </c>
      <c r="G29" s="53">
        <f t="shared" ca="1" si="20"/>
        <v>320751334.32999998</v>
      </c>
      <c r="H29" s="17">
        <f t="shared" ca="1" si="3"/>
        <v>0</v>
      </c>
      <c r="I29" s="17">
        <f t="shared" ca="1" si="4"/>
        <v>0</v>
      </c>
      <c r="J29" s="17">
        <f t="shared" ca="1" si="5"/>
        <v>4043276277.7200131</v>
      </c>
      <c r="K29" s="53">
        <f t="shared" ca="1" si="21"/>
        <v>4043276277.7200131</v>
      </c>
      <c r="L29" s="17">
        <f t="shared" ca="1" si="6"/>
        <v>0</v>
      </c>
      <c r="M29" s="17">
        <f t="shared" ca="1" si="7"/>
        <v>0</v>
      </c>
      <c r="N29" s="17">
        <f t="shared" ca="1" si="8"/>
        <v>0</v>
      </c>
      <c r="O29" s="53">
        <f t="shared" ca="1" si="22"/>
        <v>0</v>
      </c>
      <c r="P29" s="17">
        <f t="shared" ca="1" si="9"/>
        <v>0</v>
      </c>
      <c r="Q29" s="17">
        <f t="shared" ca="1" si="10"/>
        <v>0</v>
      </c>
      <c r="R29" s="17">
        <f t="shared" ca="1" si="11"/>
        <v>812357020.71999955</v>
      </c>
      <c r="S29" s="53">
        <f t="shared" ca="1" si="23"/>
        <v>812357020.71999955</v>
      </c>
      <c r="T29" s="17">
        <f t="shared" ca="1" si="12"/>
        <v>0</v>
      </c>
      <c r="U29" s="17">
        <f t="shared" ca="1" si="13"/>
        <v>0</v>
      </c>
      <c r="V29" s="17">
        <f t="shared" ca="1" si="14"/>
        <v>0</v>
      </c>
      <c r="W29" s="53">
        <f t="shared" ca="1" si="24"/>
        <v>0</v>
      </c>
      <c r="Y29" s="19">
        <f t="shared" ca="1" si="25"/>
        <v>0</v>
      </c>
      <c r="Z29" s="19">
        <f t="shared" ca="1" si="25"/>
        <v>0</v>
      </c>
      <c r="AA29" s="19">
        <f t="shared" ca="1" si="25"/>
        <v>1</v>
      </c>
      <c r="AB29" s="19">
        <f t="shared" ca="1" si="26"/>
        <v>0</v>
      </c>
      <c r="AC29" s="19">
        <f t="shared" ca="1" si="26"/>
        <v>0</v>
      </c>
      <c r="AD29" s="19">
        <f t="shared" ca="1" si="26"/>
        <v>1</v>
      </c>
      <c r="AE29" s="19">
        <f t="shared" ca="1" si="27"/>
        <v>0</v>
      </c>
      <c r="AF29" s="19">
        <f t="shared" ca="1" si="27"/>
        <v>0</v>
      </c>
      <c r="AG29" s="19">
        <f t="shared" ca="1" si="27"/>
        <v>0</v>
      </c>
      <c r="AH29" s="19">
        <f t="shared" ca="1" si="28"/>
        <v>0</v>
      </c>
      <c r="AI29" s="19">
        <f t="shared" ca="1" si="28"/>
        <v>0</v>
      </c>
      <c r="AJ29" s="19">
        <f t="shared" ca="1" si="28"/>
        <v>1</v>
      </c>
      <c r="AK29" s="19">
        <f t="shared" ca="1" si="29"/>
        <v>0</v>
      </c>
      <c r="AL29" s="19">
        <f t="shared" ca="1" si="29"/>
        <v>0</v>
      </c>
      <c r="AM29" s="19">
        <f t="shared" ca="1" si="29"/>
        <v>0</v>
      </c>
      <c r="CZ29" s="59" t="s">
        <v>192</v>
      </c>
      <c r="DA29" s="59">
        <v>731</v>
      </c>
    </row>
    <row r="30" spans="1:105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0"/>
        <v>0</v>
      </c>
      <c r="E30" s="17">
        <f t="shared" ca="1" si="1"/>
        <v>0</v>
      </c>
      <c r="F30" s="17">
        <f t="shared" ca="1" si="2"/>
        <v>113137454.80235504</v>
      </c>
      <c r="G30" s="53">
        <f t="shared" ca="1" si="20"/>
        <v>113137454.80235504</v>
      </c>
      <c r="H30" s="17">
        <f t="shared" ca="1" si="3"/>
        <v>0</v>
      </c>
      <c r="I30" s="17">
        <f t="shared" ca="1" si="4"/>
        <v>0</v>
      </c>
      <c r="J30" s="17">
        <f t="shared" ca="1" si="5"/>
        <v>1240591799.2599847</v>
      </c>
      <c r="K30" s="53">
        <f t="shared" ca="1" si="21"/>
        <v>1240591799.2599847</v>
      </c>
      <c r="L30" s="17">
        <f t="shared" ca="1" si="6"/>
        <v>0</v>
      </c>
      <c r="M30" s="17">
        <f t="shared" ca="1" si="7"/>
        <v>0</v>
      </c>
      <c r="N30" s="17">
        <f t="shared" ca="1" si="8"/>
        <v>10239275.019999981</v>
      </c>
      <c r="O30" s="53">
        <f t="shared" ca="1" si="22"/>
        <v>10239275.019999981</v>
      </c>
      <c r="P30" s="17">
        <f t="shared" ca="1" si="9"/>
        <v>0</v>
      </c>
      <c r="Q30" s="17">
        <f t="shared" ca="1" si="10"/>
        <v>0</v>
      </c>
      <c r="R30" s="17">
        <f t="shared" ca="1" si="11"/>
        <v>247271268.10000274</v>
      </c>
      <c r="S30" s="53">
        <f t="shared" ca="1" si="23"/>
        <v>247271268.10000274</v>
      </c>
      <c r="T30" s="17">
        <f t="shared" ca="1" si="12"/>
        <v>0</v>
      </c>
      <c r="U30" s="17">
        <f t="shared" ca="1" si="13"/>
        <v>0</v>
      </c>
      <c r="V30" s="17">
        <f t="shared" ca="1" si="14"/>
        <v>0</v>
      </c>
      <c r="W30" s="53">
        <f t="shared" ca="1" si="24"/>
        <v>0</v>
      </c>
      <c r="Y30" s="19">
        <f t="shared" ca="1" si="25"/>
        <v>0</v>
      </c>
      <c r="Z30" s="19">
        <f t="shared" ca="1" si="25"/>
        <v>0</v>
      </c>
      <c r="AA30" s="19">
        <f t="shared" ca="1" si="25"/>
        <v>1</v>
      </c>
      <c r="AB30" s="19">
        <f t="shared" ca="1" si="26"/>
        <v>0</v>
      </c>
      <c r="AC30" s="19">
        <f t="shared" ca="1" si="26"/>
        <v>0</v>
      </c>
      <c r="AD30" s="19">
        <f t="shared" ca="1" si="26"/>
        <v>1</v>
      </c>
      <c r="AE30" s="19">
        <f t="shared" ca="1" si="27"/>
        <v>0</v>
      </c>
      <c r="AF30" s="19">
        <f t="shared" ca="1" si="27"/>
        <v>0</v>
      </c>
      <c r="AG30" s="19">
        <f t="shared" ca="1" si="27"/>
        <v>1</v>
      </c>
      <c r="AH30" s="19">
        <f t="shared" ca="1" si="28"/>
        <v>0</v>
      </c>
      <c r="AI30" s="19">
        <f t="shared" ca="1" si="28"/>
        <v>0</v>
      </c>
      <c r="AJ30" s="19">
        <f t="shared" ca="1" si="28"/>
        <v>1</v>
      </c>
      <c r="AK30" s="19">
        <f t="shared" ca="1" si="29"/>
        <v>0</v>
      </c>
      <c r="AL30" s="19">
        <f t="shared" ca="1" si="29"/>
        <v>0</v>
      </c>
      <c r="AM30" s="19">
        <f t="shared" ca="1" si="29"/>
        <v>0</v>
      </c>
      <c r="CZ30" s="59" t="s">
        <v>194</v>
      </c>
      <c r="DA30" s="59">
        <v>732</v>
      </c>
    </row>
    <row r="31" spans="1:105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0"/>
        <v>0</v>
      </c>
      <c r="E31" s="17">
        <f t="shared" ca="1" si="1"/>
        <v>0</v>
      </c>
      <c r="F31" s="17">
        <f t="shared" ca="1" si="2"/>
        <v>84233517.13000001</v>
      </c>
      <c r="G31" s="53">
        <f t="shared" ca="1" si="20"/>
        <v>84233517.13000001</v>
      </c>
      <c r="H31" s="17">
        <f t="shared" ca="1" si="3"/>
        <v>0</v>
      </c>
      <c r="I31" s="17">
        <f t="shared" ca="1" si="4"/>
        <v>0</v>
      </c>
      <c r="J31" s="17">
        <f t="shared" ca="1" si="5"/>
        <v>9184258681.6833801</v>
      </c>
      <c r="K31" s="53">
        <f t="shared" ca="1" si="21"/>
        <v>9184258681.6833801</v>
      </c>
      <c r="L31" s="17">
        <f t="shared" ca="1" si="6"/>
        <v>0</v>
      </c>
      <c r="M31" s="17">
        <f t="shared" ca="1" si="7"/>
        <v>0</v>
      </c>
      <c r="N31" s="17">
        <f t="shared" ca="1" si="8"/>
        <v>28152953.32</v>
      </c>
      <c r="O31" s="53">
        <f t="shared" ca="1" si="22"/>
        <v>28152953.32</v>
      </c>
      <c r="P31" s="17">
        <f t="shared" ca="1" si="9"/>
        <v>0</v>
      </c>
      <c r="Q31" s="17">
        <f t="shared" ca="1" si="10"/>
        <v>0</v>
      </c>
      <c r="R31" s="17">
        <f t="shared" ca="1" si="11"/>
        <v>1521350329.9000001</v>
      </c>
      <c r="S31" s="53">
        <f t="shared" ca="1" si="23"/>
        <v>1521350329.9000001</v>
      </c>
      <c r="T31" s="17">
        <f t="shared" ca="1" si="12"/>
        <v>0</v>
      </c>
      <c r="U31" s="17">
        <f t="shared" ca="1" si="13"/>
        <v>0</v>
      </c>
      <c r="V31" s="17">
        <f t="shared" ca="1" si="14"/>
        <v>636194903.99000001</v>
      </c>
      <c r="W31" s="53">
        <f t="shared" ca="1" si="24"/>
        <v>636194903.99000001</v>
      </c>
      <c r="Y31" s="19">
        <f t="shared" ca="1" si="25"/>
        <v>0</v>
      </c>
      <c r="Z31" s="19">
        <f t="shared" ca="1" si="25"/>
        <v>0</v>
      </c>
      <c r="AA31" s="19">
        <f t="shared" ca="1" si="25"/>
        <v>1</v>
      </c>
      <c r="AB31" s="19">
        <f t="shared" ca="1" si="26"/>
        <v>0</v>
      </c>
      <c r="AC31" s="19">
        <f t="shared" ca="1" si="26"/>
        <v>0</v>
      </c>
      <c r="AD31" s="19">
        <f t="shared" ca="1" si="26"/>
        <v>1</v>
      </c>
      <c r="AE31" s="19">
        <f t="shared" ca="1" si="27"/>
        <v>0</v>
      </c>
      <c r="AF31" s="19">
        <f t="shared" ca="1" si="27"/>
        <v>0</v>
      </c>
      <c r="AG31" s="19">
        <f t="shared" ca="1" si="27"/>
        <v>1</v>
      </c>
      <c r="AH31" s="19">
        <f t="shared" ca="1" si="28"/>
        <v>0</v>
      </c>
      <c r="AI31" s="19">
        <f t="shared" ca="1" si="28"/>
        <v>0</v>
      </c>
      <c r="AJ31" s="19">
        <f t="shared" ca="1" si="28"/>
        <v>1</v>
      </c>
      <c r="AK31" s="19">
        <f t="shared" ca="1" si="29"/>
        <v>0</v>
      </c>
      <c r="AL31" s="19">
        <f t="shared" ca="1" si="29"/>
        <v>0</v>
      </c>
      <c r="AM31" s="19">
        <f t="shared" ca="1" si="29"/>
        <v>1</v>
      </c>
      <c r="CZ31" s="59" t="s">
        <v>196</v>
      </c>
      <c r="DA31" s="59">
        <v>733</v>
      </c>
    </row>
    <row r="32" spans="1:105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0"/>
        <v>0</v>
      </c>
      <c r="E32" s="17">
        <f t="shared" ca="1" si="1"/>
        <v>0</v>
      </c>
      <c r="F32" s="17">
        <f t="shared" ca="1" si="2"/>
        <v>596837325.83999991</v>
      </c>
      <c r="G32" s="53">
        <f t="shared" ca="1" si="20"/>
        <v>596837325.83999991</v>
      </c>
      <c r="H32" s="17">
        <f t="shared" ca="1" si="3"/>
        <v>0</v>
      </c>
      <c r="I32" s="17">
        <f t="shared" ca="1" si="4"/>
        <v>0</v>
      </c>
      <c r="J32" s="17">
        <f t="shared" ca="1" si="5"/>
        <v>7249832525.3524542</v>
      </c>
      <c r="K32" s="53">
        <f t="shared" ca="1" si="21"/>
        <v>7249832525.3524542</v>
      </c>
      <c r="L32" s="17">
        <f t="shared" ca="1" si="6"/>
        <v>0</v>
      </c>
      <c r="M32" s="17">
        <f t="shared" ca="1" si="7"/>
        <v>0</v>
      </c>
      <c r="N32" s="17">
        <f t="shared" ca="1" si="8"/>
        <v>7768157.6499999994</v>
      </c>
      <c r="O32" s="53">
        <f t="shared" ca="1" si="22"/>
        <v>7768157.6499999994</v>
      </c>
      <c r="P32" s="17">
        <f t="shared" ca="1" si="9"/>
        <v>0</v>
      </c>
      <c r="Q32" s="17">
        <f t="shared" ca="1" si="10"/>
        <v>0</v>
      </c>
      <c r="R32" s="17">
        <f t="shared" ca="1" si="11"/>
        <v>1136788410.8799958</v>
      </c>
      <c r="S32" s="53">
        <f t="shared" ca="1" si="23"/>
        <v>1136788410.8799958</v>
      </c>
      <c r="T32" s="17">
        <f t="shared" ca="1" si="12"/>
        <v>0</v>
      </c>
      <c r="U32" s="17">
        <f t="shared" ca="1" si="13"/>
        <v>0</v>
      </c>
      <c r="V32" s="17">
        <f t="shared" ca="1" si="14"/>
        <v>0</v>
      </c>
      <c r="W32" s="53">
        <f t="shared" ca="1" si="24"/>
        <v>0</v>
      </c>
      <c r="Y32" s="19">
        <f t="shared" ca="1" si="25"/>
        <v>0</v>
      </c>
      <c r="Z32" s="19">
        <f t="shared" ca="1" si="25"/>
        <v>0</v>
      </c>
      <c r="AA32" s="19">
        <f t="shared" ca="1" si="25"/>
        <v>1</v>
      </c>
      <c r="AB32" s="19">
        <f t="shared" ca="1" si="26"/>
        <v>0</v>
      </c>
      <c r="AC32" s="19">
        <f t="shared" ca="1" si="26"/>
        <v>0</v>
      </c>
      <c r="AD32" s="19">
        <f t="shared" ca="1" si="26"/>
        <v>1</v>
      </c>
      <c r="AE32" s="19">
        <f t="shared" ca="1" si="27"/>
        <v>0</v>
      </c>
      <c r="AF32" s="19">
        <f t="shared" ca="1" si="27"/>
        <v>0</v>
      </c>
      <c r="AG32" s="19">
        <f t="shared" ca="1" si="27"/>
        <v>1</v>
      </c>
      <c r="AH32" s="19">
        <f t="shared" ca="1" si="28"/>
        <v>0</v>
      </c>
      <c r="AI32" s="19">
        <f t="shared" ca="1" si="28"/>
        <v>0</v>
      </c>
      <c r="AJ32" s="19">
        <f t="shared" ca="1" si="28"/>
        <v>1</v>
      </c>
      <c r="AK32" s="19">
        <f t="shared" ca="1" si="29"/>
        <v>0</v>
      </c>
      <c r="AL32" s="19">
        <f t="shared" ca="1" si="29"/>
        <v>0</v>
      </c>
      <c r="AM32" s="19">
        <f t="shared" ca="1" si="29"/>
        <v>0</v>
      </c>
      <c r="CZ32" s="59" t="s">
        <v>198</v>
      </c>
      <c r="DA32" s="59">
        <v>734</v>
      </c>
    </row>
    <row r="33" spans="1:105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0"/>
        <v>0</v>
      </c>
      <c r="E33" s="17">
        <f t="shared" ca="1" si="1"/>
        <v>0</v>
      </c>
      <c r="F33" s="17">
        <f t="shared" ca="1" si="2"/>
        <v>4136706.1500000032</v>
      </c>
      <c r="G33" s="53">
        <f t="shared" ca="1" si="20"/>
        <v>4136706.1500000032</v>
      </c>
      <c r="H33" s="17">
        <f t="shared" ca="1" si="3"/>
        <v>0</v>
      </c>
      <c r="I33" s="17">
        <f t="shared" ca="1" si="4"/>
        <v>2713686.14</v>
      </c>
      <c r="J33" s="17">
        <f t="shared" ca="1" si="5"/>
        <v>1909131877.0301449</v>
      </c>
      <c r="K33" s="53">
        <f t="shared" ca="1" si="21"/>
        <v>1911845563.170145</v>
      </c>
      <c r="L33" s="17">
        <f t="shared" ca="1" si="6"/>
        <v>0</v>
      </c>
      <c r="M33" s="17">
        <f t="shared" ca="1" si="7"/>
        <v>0</v>
      </c>
      <c r="N33" s="17">
        <f t="shared" ca="1" si="8"/>
        <v>0</v>
      </c>
      <c r="O33" s="53">
        <f t="shared" ca="1" si="22"/>
        <v>0</v>
      </c>
      <c r="P33" s="17">
        <f t="shared" ca="1" si="9"/>
        <v>0</v>
      </c>
      <c r="Q33" s="17">
        <f t="shared" ca="1" si="10"/>
        <v>0</v>
      </c>
      <c r="R33" s="17">
        <f t="shared" ca="1" si="11"/>
        <v>230467960.40997121</v>
      </c>
      <c r="S33" s="53">
        <f t="shared" ca="1" si="23"/>
        <v>230467960.40997121</v>
      </c>
      <c r="T33" s="17">
        <f t="shared" ca="1" si="12"/>
        <v>0</v>
      </c>
      <c r="U33" s="17">
        <f t="shared" ca="1" si="13"/>
        <v>0</v>
      </c>
      <c r="V33" s="17">
        <f t="shared" ca="1" si="14"/>
        <v>148872115.40000001</v>
      </c>
      <c r="W33" s="53">
        <f t="shared" ca="1" si="24"/>
        <v>148872115.40000001</v>
      </c>
      <c r="Y33" s="19">
        <f t="shared" ca="1" si="25"/>
        <v>0</v>
      </c>
      <c r="Z33" s="19">
        <f t="shared" ca="1" si="25"/>
        <v>0</v>
      </c>
      <c r="AA33" s="19">
        <f t="shared" ca="1" si="25"/>
        <v>1</v>
      </c>
      <c r="AB33" s="19">
        <f t="shared" ca="1" si="26"/>
        <v>0</v>
      </c>
      <c r="AC33" s="19">
        <f t="shared" ca="1" si="26"/>
        <v>1.4194065631014021E-3</v>
      </c>
      <c r="AD33" s="19">
        <f t="shared" ca="1" si="26"/>
        <v>0.99858059343689853</v>
      </c>
      <c r="AE33" s="19">
        <f t="shared" ca="1" si="27"/>
        <v>0</v>
      </c>
      <c r="AF33" s="19">
        <f t="shared" ca="1" si="27"/>
        <v>0</v>
      </c>
      <c r="AG33" s="19">
        <f t="shared" ca="1" si="27"/>
        <v>0</v>
      </c>
      <c r="AH33" s="19">
        <f t="shared" ca="1" si="28"/>
        <v>0</v>
      </c>
      <c r="AI33" s="19">
        <f t="shared" ca="1" si="28"/>
        <v>0</v>
      </c>
      <c r="AJ33" s="19">
        <f t="shared" ca="1" si="28"/>
        <v>1</v>
      </c>
      <c r="AK33" s="19">
        <f t="shared" ca="1" si="29"/>
        <v>0</v>
      </c>
      <c r="AL33" s="19">
        <f t="shared" ca="1" si="29"/>
        <v>0</v>
      </c>
      <c r="AM33" s="19">
        <f t="shared" ca="1" si="29"/>
        <v>1</v>
      </c>
      <c r="CZ33" s="59" t="s">
        <v>200</v>
      </c>
      <c r="DA33" s="59">
        <v>735</v>
      </c>
    </row>
    <row r="34" spans="1:105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0"/>
        <v>0</v>
      </c>
      <c r="E34" s="17">
        <f t="shared" ca="1" si="1"/>
        <v>0</v>
      </c>
      <c r="F34" s="17">
        <f t="shared" ca="1" si="2"/>
        <v>17727.309999999998</v>
      </c>
      <c r="G34" s="53">
        <f t="shared" ca="1" si="20"/>
        <v>17727.309999999998</v>
      </c>
      <c r="H34" s="17">
        <f t="shared" ca="1" si="3"/>
        <v>0</v>
      </c>
      <c r="I34" s="17">
        <f t="shared" ca="1" si="4"/>
        <v>0</v>
      </c>
      <c r="J34" s="17">
        <f t="shared" ca="1" si="5"/>
        <v>0</v>
      </c>
      <c r="K34" s="53">
        <f t="shared" ca="1" si="21"/>
        <v>0</v>
      </c>
      <c r="L34" s="17">
        <f t="shared" ca="1" si="6"/>
        <v>0</v>
      </c>
      <c r="M34" s="17">
        <f t="shared" ca="1" si="7"/>
        <v>0</v>
      </c>
      <c r="N34" s="17">
        <f t="shared" ca="1" si="8"/>
        <v>426887.41</v>
      </c>
      <c r="O34" s="53">
        <f t="shared" ca="1" si="22"/>
        <v>426887.41</v>
      </c>
      <c r="P34" s="17">
        <f t="shared" ca="1" si="9"/>
        <v>0</v>
      </c>
      <c r="Q34" s="17">
        <f t="shared" ca="1" si="10"/>
        <v>0</v>
      </c>
      <c r="R34" s="17">
        <f t="shared" ca="1" si="11"/>
        <v>0</v>
      </c>
      <c r="S34" s="53">
        <f t="shared" ca="1" si="23"/>
        <v>0</v>
      </c>
      <c r="T34" s="17">
        <f t="shared" ca="1" si="12"/>
        <v>0</v>
      </c>
      <c r="U34" s="17">
        <f t="shared" ca="1" si="13"/>
        <v>0</v>
      </c>
      <c r="V34" s="17">
        <f t="shared" ca="1" si="14"/>
        <v>0</v>
      </c>
      <c r="W34" s="53">
        <f t="shared" ca="1" si="24"/>
        <v>0</v>
      </c>
      <c r="Y34" s="19">
        <f t="shared" ca="1" si="25"/>
        <v>0</v>
      </c>
      <c r="Z34" s="19">
        <f t="shared" ca="1" si="25"/>
        <v>0</v>
      </c>
      <c r="AA34" s="19">
        <f t="shared" ca="1" si="25"/>
        <v>1</v>
      </c>
      <c r="AB34" s="19">
        <f t="shared" ca="1" si="26"/>
        <v>0</v>
      </c>
      <c r="AC34" s="19">
        <f t="shared" ca="1" si="26"/>
        <v>0</v>
      </c>
      <c r="AD34" s="19">
        <f t="shared" ca="1" si="26"/>
        <v>0</v>
      </c>
      <c r="AE34" s="19">
        <f t="shared" ca="1" si="27"/>
        <v>0</v>
      </c>
      <c r="AF34" s="19">
        <f t="shared" ca="1" si="27"/>
        <v>0</v>
      </c>
      <c r="AG34" s="19">
        <f t="shared" ca="1" si="27"/>
        <v>1</v>
      </c>
      <c r="AH34" s="19">
        <f t="shared" ca="1" si="28"/>
        <v>0</v>
      </c>
      <c r="AI34" s="19">
        <f t="shared" ca="1" si="28"/>
        <v>0</v>
      </c>
      <c r="AJ34" s="19">
        <f t="shared" ca="1" si="28"/>
        <v>0</v>
      </c>
      <c r="AK34" s="19">
        <f t="shared" ca="1" si="29"/>
        <v>0</v>
      </c>
      <c r="AL34" s="19">
        <f t="shared" ca="1" si="29"/>
        <v>0</v>
      </c>
      <c r="AM34" s="19">
        <f t="shared" ca="1" si="29"/>
        <v>0</v>
      </c>
      <c r="CZ34" s="59" t="s">
        <v>202</v>
      </c>
      <c r="DA34" s="59">
        <v>736</v>
      </c>
    </row>
    <row r="35" spans="1:105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0"/>
        <v>0</v>
      </c>
      <c r="E35" s="17">
        <f t="shared" ca="1" si="1"/>
        <v>0</v>
      </c>
      <c r="F35" s="17">
        <f t="shared" ca="1" si="2"/>
        <v>275281</v>
      </c>
      <c r="G35" s="53">
        <f t="shared" ca="1" si="20"/>
        <v>275281</v>
      </c>
      <c r="H35" s="17">
        <f t="shared" ca="1" si="3"/>
        <v>0</v>
      </c>
      <c r="I35" s="17">
        <f t="shared" ca="1" si="4"/>
        <v>0</v>
      </c>
      <c r="J35" s="17">
        <f t="shared" ca="1" si="5"/>
        <v>588835545</v>
      </c>
      <c r="K35" s="53">
        <f t="shared" ca="1" si="21"/>
        <v>588835545</v>
      </c>
      <c r="L35" s="17">
        <f t="shared" ca="1" si="6"/>
        <v>0</v>
      </c>
      <c r="M35" s="17">
        <f t="shared" ca="1" si="7"/>
        <v>0</v>
      </c>
      <c r="N35" s="17">
        <f t="shared" ca="1" si="8"/>
        <v>0</v>
      </c>
      <c r="O35" s="53">
        <f t="shared" ca="1" si="22"/>
        <v>0</v>
      </c>
      <c r="P35" s="17">
        <f t="shared" ca="1" si="9"/>
        <v>0</v>
      </c>
      <c r="Q35" s="17">
        <f t="shared" ca="1" si="10"/>
        <v>0</v>
      </c>
      <c r="R35" s="17">
        <f t="shared" ca="1" si="11"/>
        <v>89659765.26000011</v>
      </c>
      <c r="S35" s="53">
        <f t="shared" ca="1" si="23"/>
        <v>89659765.26000011</v>
      </c>
      <c r="T35" s="17">
        <f t="shared" ca="1" si="12"/>
        <v>0</v>
      </c>
      <c r="U35" s="17">
        <f t="shared" ca="1" si="13"/>
        <v>0</v>
      </c>
      <c r="V35" s="17">
        <f t="shared" ca="1" si="14"/>
        <v>46148873</v>
      </c>
      <c r="W35" s="53">
        <f t="shared" ca="1" si="24"/>
        <v>46148873</v>
      </c>
      <c r="Y35" s="19">
        <f t="shared" ca="1" si="25"/>
        <v>0</v>
      </c>
      <c r="Z35" s="19">
        <f t="shared" ca="1" si="25"/>
        <v>0</v>
      </c>
      <c r="AA35" s="19">
        <f t="shared" ca="1" si="25"/>
        <v>1</v>
      </c>
      <c r="AB35" s="19">
        <f t="shared" ca="1" si="26"/>
        <v>0</v>
      </c>
      <c r="AC35" s="19">
        <f t="shared" ca="1" si="26"/>
        <v>0</v>
      </c>
      <c r="AD35" s="19">
        <f t="shared" ca="1" si="26"/>
        <v>1</v>
      </c>
      <c r="AE35" s="19">
        <f t="shared" ca="1" si="27"/>
        <v>0</v>
      </c>
      <c r="AF35" s="19">
        <f t="shared" ca="1" si="27"/>
        <v>0</v>
      </c>
      <c r="AG35" s="19">
        <f t="shared" ca="1" si="27"/>
        <v>0</v>
      </c>
      <c r="AH35" s="19">
        <f t="shared" ca="1" si="28"/>
        <v>0</v>
      </c>
      <c r="AI35" s="19">
        <f t="shared" ca="1" si="28"/>
        <v>0</v>
      </c>
      <c r="AJ35" s="19">
        <f t="shared" ca="1" si="28"/>
        <v>1</v>
      </c>
      <c r="AK35" s="19">
        <f t="shared" ca="1" si="29"/>
        <v>0</v>
      </c>
      <c r="AL35" s="19">
        <f t="shared" ca="1" si="29"/>
        <v>0</v>
      </c>
      <c r="AM35" s="19">
        <f t="shared" ca="1" si="29"/>
        <v>1</v>
      </c>
      <c r="CZ35" s="59" t="s">
        <v>204</v>
      </c>
      <c r="DA35" s="59">
        <v>737</v>
      </c>
    </row>
    <row r="36" spans="1:105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0"/>
        <v>0</v>
      </c>
      <c r="E36" s="17">
        <f t="shared" ca="1" si="1"/>
        <v>0</v>
      </c>
      <c r="F36" s="17">
        <f t="shared" ca="1" si="2"/>
        <v>0</v>
      </c>
      <c r="G36" s="53">
        <f t="shared" ca="1" si="20"/>
        <v>0</v>
      </c>
      <c r="H36" s="17">
        <f t="shared" ca="1" si="3"/>
        <v>0</v>
      </c>
      <c r="I36" s="17">
        <f t="shared" ca="1" si="4"/>
        <v>0</v>
      </c>
      <c r="J36" s="17">
        <f t="shared" ca="1" si="5"/>
        <v>0</v>
      </c>
      <c r="K36" s="53">
        <f t="shared" ca="1" si="21"/>
        <v>0</v>
      </c>
      <c r="L36" s="17">
        <f t="shared" ca="1" si="6"/>
        <v>0</v>
      </c>
      <c r="M36" s="17">
        <f t="shared" ca="1" si="7"/>
        <v>0</v>
      </c>
      <c r="N36" s="17">
        <f t="shared" ca="1" si="8"/>
        <v>0</v>
      </c>
      <c r="O36" s="53">
        <f t="shared" ca="1" si="22"/>
        <v>0</v>
      </c>
      <c r="P36" s="17">
        <f t="shared" ca="1" si="9"/>
        <v>0</v>
      </c>
      <c r="Q36" s="17">
        <f t="shared" ca="1" si="10"/>
        <v>0</v>
      </c>
      <c r="R36" s="17">
        <f t="shared" ca="1" si="11"/>
        <v>0</v>
      </c>
      <c r="S36" s="53">
        <f t="shared" ca="1" si="23"/>
        <v>0</v>
      </c>
      <c r="T36" s="17">
        <f t="shared" ca="1" si="12"/>
        <v>0</v>
      </c>
      <c r="U36" s="17">
        <f t="shared" ca="1" si="13"/>
        <v>0</v>
      </c>
      <c r="V36" s="17">
        <f t="shared" ca="1" si="14"/>
        <v>0</v>
      </c>
      <c r="W36" s="53">
        <f t="shared" ca="1" si="24"/>
        <v>0</v>
      </c>
      <c r="Y36" s="19">
        <f t="shared" ca="1" si="25"/>
        <v>0</v>
      </c>
      <c r="Z36" s="19">
        <f t="shared" ca="1" si="25"/>
        <v>0</v>
      </c>
      <c r="AA36" s="19">
        <f t="shared" ca="1" si="25"/>
        <v>0</v>
      </c>
      <c r="AB36" s="19">
        <f t="shared" ca="1" si="26"/>
        <v>0</v>
      </c>
      <c r="AC36" s="19">
        <f t="shared" ca="1" si="26"/>
        <v>0</v>
      </c>
      <c r="AD36" s="19">
        <f t="shared" ca="1" si="26"/>
        <v>0</v>
      </c>
      <c r="AE36" s="19">
        <f t="shared" ca="1" si="27"/>
        <v>0</v>
      </c>
      <c r="AF36" s="19">
        <f t="shared" ca="1" si="27"/>
        <v>0</v>
      </c>
      <c r="AG36" s="19">
        <f t="shared" ca="1" si="27"/>
        <v>0</v>
      </c>
      <c r="AH36" s="19">
        <f t="shared" ca="1" si="28"/>
        <v>0</v>
      </c>
      <c r="AI36" s="19">
        <f t="shared" ca="1" si="28"/>
        <v>0</v>
      </c>
      <c r="AJ36" s="19">
        <f t="shared" ca="1" si="28"/>
        <v>0</v>
      </c>
      <c r="AK36" s="19">
        <f t="shared" ca="1" si="29"/>
        <v>0</v>
      </c>
      <c r="AL36" s="19">
        <f t="shared" ca="1" si="29"/>
        <v>0</v>
      </c>
      <c r="AM36" s="19">
        <f t="shared" ca="1" si="29"/>
        <v>0</v>
      </c>
      <c r="CZ36" s="59" t="s">
        <v>206</v>
      </c>
      <c r="DA36" s="59">
        <v>738</v>
      </c>
    </row>
    <row r="37" spans="1:105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0"/>
        <v>0</v>
      </c>
      <c r="E37" s="17">
        <f t="shared" ca="1" si="1"/>
        <v>0</v>
      </c>
      <c r="F37" s="17">
        <f t="shared" ca="1" si="2"/>
        <v>536116669.58999997</v>
      </c>
      <c r="G37" s="53">
        <f t="shared" ca="1" si="20"/>
        <v>536116669.58999997</v>
      </c>
      <c r="H37" s="17">
        <f t="shared" ca="1" si="3"/>
        <v>0</v>
      </c>
      <c r="I37" s="17">
        <f t="shared" ca="1" si="4"/>
        <v>0</v>
      </c>
      <c r="J37" s="17">
        <f t="shared" ca="1" si="5"/>
        <v>4758615003.5096397</v>
      </c>
      <c r="K37" s="53">
        <f t="shared" ca="1" si="21"/>
        <v>4758615003.5096397</v>
      </c>
      <c r="L37" s="17">
        <f t="shared" ca="1" si="6"/>
        <v>0</v>
      </c>
      <c r="M37" s="17">
        <f t="shared" ca="1" si="7"/>
        <v>0</v>
      </c>
      <c r="N37" s="17">
        <f t="shared" ca="1" si="8"/>
        <v>103134635.71999501</v>
      </c>
      <c r="O37" s="53">
        <f t="shared" ca="1" si="22"/>
        <v>103134635.71999501</v>
      </c>
      <c r="P37" s="17">
        <f t="shared" ca="1" si="9"/>
        <v>0</v>
      </c>
      <c r="Q37" s="17">
        <f t="shared" ca="1" si="10"/>
        <v>0</v>
      </c>
      <c r="R37" s="17">
        <f t="shared" ca="1" si="11"/>
        <v>1762557520.00016</v>
      </c>
      <c r="S37" s="53">
        <f t="shared" ca="1" si="23"/>
        <v>1762557520.00016</v>
      </c>
      <c r="T37" s="17">
        <f t="shared" ca="1" si="12"/>
        <v>0</v>
      </c>
      <c r="U37" s="17">
        <f t="shared" ca="1" si="13"/>
        <v>0</v>
      </c>
      <c r="V37" s="17">
        <f t="shared" ca="1" si="14"/>
        <v>0</v>
      </c>
      <c r="W37" s="53">
        <f t="shared" ca="1" si="24"/>
        <v>0</v>
      </c>
      <c r="Y37" s="19">
        <f t="shared" ca="1" si="25"/>
        <v>0</v>
      </c>
      <c r="Z37" s="19">
        <f t="shared" ca="1" si="25"/>
        <v>0</v>
      </c>
      <c r="AA37" s="19">
        <f t="shared" ca="1" si="25"/>
        <v>1</v>
      </c>
      <c r="AB37" s="19">
        <f t="shared" ca="1" si="26"/>
        <v>0</v>
      </c>
      <c r="AC37" s="19">
        <f t="shared" ca="1" si="26"/>
        <v>0</v>
      </c>
      <c r="AD37" s="19">
        <f t="shared" ca="1" si="26"/>
        <v>1</v>
      </c>
      <c r="AE37" s="19">
        <f t="shared" ca="1" si="27"/>
        <v>0</v>
      </c>
      <c r="AF37" s="19">
        <f t="shared" ca="1" si="27"/>
        <v>0</v>
      </c>
      <c r="AG37" s="19">
        <f t="shared" ca="1" si="27"/>
        <v>1</v>
      </c>
      <c r="AH37" s="19">
        <f t="shared" ca="1" si="28"/>
        <v>0</v>
      </c>
      <c r="AI37" s="19">
        <f t="shared" ca="1" si="28"/>
        <v>0</v>
      </c>
      <c r="AJ37" s="19">
        <f t="shared" ca="1" si="28"/>
        <v>1</v>
      </c>
      <c r="AK37" s="19">
        <f t="shared" ca="1" si="29"/>
        <v>0</v>
      </c>
      <c r="AL37" s="19">
        <f t="shared" ca="1" si="29"/>
        <v>0</v>
      </c>
      <c r="AM37" s="19">
        <f t="shared" ca="1" si="29"/>
        <v>0</v>
      </c>
      <c r="CZ37" s="59" t="s">
        <v>208</v>
      </c>
      <c r="DA37" s="59">
        <v>739</v>
      </c>
    </row>
    <row r="38" spans="1:105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0"/>
        <v>0</v>
      </c>
      <c r="E38" s="17">
        <f t="shared" ca="1" si="1"/>
        <v>12355972.859999999</v>
      </c>
      <c r="F38" s="17">
        <f t="shared" ca="1" si="2"/>
        <v>0</v>
      </c>
      <c r="G38" s="53">
        <f t="shared" ca="1" si="20"/>
        <v>12355972.859999999</v>
      </c>
      <c r="H38" s="17">
        <f t="shared" ca="1" si="3"/>
        <v>0</v>
      </c>
      <c r="I38" s="17">
        <f t="shared" ca="1" si="4"/>
        <v>0</v>
      </c>
      <c r="J38" s="17">
        <f t="shared" ca="1" si="5"/>
        <v>6141163857.1400003</v>
      </c>
      <c r="K38" s="53">
        <f t="shared" ca="1" si="21"/>
        <v>6141163857.1400003</v>
      </c>
      <c r="L38" s="17">
        <f t="shared" ca="1" si="6"/>
        <v>0</v>
      </c>
      <c r="M38" s="17">
        <f t="shared" ca="1" si="7"/>
        <v>0</v>
      </c>
      <c r="N38" s="17">
        <f t="shared" ca="1" si="8"/>
        <v>0</v>
      </c>
      <c r="O38" s="53">
        <f t="shared" ca="1" si="22"/>
        <v>0</v>
      </c>
      <c r="P38" s="17">
        <f t="shared" ca="1" si="9"/>
        <v>0</v>
      </c>
      <c r="Q38" s="17">
        <f t="shared" ca="1" si="10"/>
        <v>0</v>
      </c>
      <c r="R38" s="17">
        <f t="shared" ca="1" si="11"/>
        <v>0</v>
      </c>
      <c r="S38" s="53">
        <f t="shared" ca="1" si="23"/>
        <v>0</v>
      </c>
      <c r="T38" s="17">
        <f t="shared" ca="1" si="12"/>
        <v>0</v>
      </c>
      <c r="U38" s="17">
        <f t="shared" ca="1" si="13"/>
        <v>0</v>
      </c>
      <c r="V38" s="17">
        <f t="shared" ca="1" si="14"/>
        <v>427449660</v>
      </c>
      <c r="W38" s="53">
        <f t="shared" ca="1" si="24"/>
        <v>427449660</v>
      </c>
      <c r="Y38" s="19">
        <f t="shared" ca="1" si="25"/>
        <v>0</v>
      </c>
      <c r="Z38" s="19">
        <f t="shared" ca="1" si="25"/>
        <v>1</v>
      </c>
      <c r="AA38" s="19">
        <f t="shared" ca="1" si="25"/>
        <v>0</v>
      </c>
      <c r="AB38" s="19">
        <f t="shared" ca="1" si="26"/>
        <v>0</v>
      </c>
      <c r="AC38" s="19">
        <f t="shared" ca="1" si="26"/>
        <v>0</v>
      </c>
      <c r="AD38" s="19">
        <f t="shared" ca="1" si="26"/>
        <v>1</v>
      </c>
      <c r="AE38" s="19">
        <f t="shared" ca="1" si="27"/>
        <v>0</v>
      </c>
      <c r="AF38" s="19">
        <f t="shared" ca="1" si="27"/>
        <v>0</v>
      </c>
      <c r="AG38" s="19">
        <f t="shared" ca="1" si="27"/>
        <v>0</v>
      </c>
      <c r="AH38" s="19">
        <f t="shared" ca="1" si="28"/>
        <v>0</v>
      </c>
      <c r="AI38" s="19">
        <f t="shared" ca="1" si="28"/>
        <v>0</v>
      </c>
      <c r="AJ38" s="19">
        <f t="shared" ca="1" si="28"/>
        <v>0</v>
      </c>
      <c r="AK38" s="19">
        <f t="shared" ca="1" si="29"/>
        <v>0</v>
      </c>
      <c r="AL38" s="19">
        <f t="shared" ca="1" si="29"/>
        <v>0</v>
      </c>
      <c r="AM38" s="19">
        <f t="shared" ca="1" si="29"/>
        <v>1</v>
      </c>
      <c r="CZ38" s="59" t="s">
        <v>210</v>
      </c>
      <c r="DA38" s="59">
        <v>740</v>
      </c>
    </row>
    <row r="39" spans="1:105" ht="12.75" customHeight="1" x14ac:dyDescent="0.3">
      <c r="A39" s="61" t="s">
        <v>211</v>
      </c>
      <c r="B39" s="16">
        <v>1045</v>
      </c>
      <c r="C39" s="62" t="s">
        <v>148</v>
      </c>
      <c r="D39" s="17">
        <f t="shared" ref="D39:D72" ca="1" si="30">IFERROR(INDIRECT("'"&amp;$D$5&amp;"'!"&amp;ADDRESS(MATCH($B39,INDIRECT("'"&amp;$D$5&amp;"'!$B$1:$B$1095"),0),MATCH(VLOOKUP($D$4,$CZ:$DA,2,0),INDIRECT("'"&amp;$D$5&amp;"'!5:5"),0))),0)</f>
        <v>0</v>
      </c>
      <c r="E39" s="17">
        <f t="shared" ref="E39:E72" ca="1" si="31">IFERROR(INDIRECT("'"&amp;$D$5&amp;"'!"&amp;ADDRESS(MATCH($B39,INDIRECT("'"&amp;$D$5&amp;"'!$B$1:$B$1095"),0),MATCH(VLOOKUP($D$4,$CZ:$DA,2,0),INDIRECT("'"&amp;$D$5&amp;"'!5:5"),0)+1)),0)</f>
        <v>0</v>
      </c>
      <c r="F39" s="17">
        <f t="shared" ref="F39:F72" ca="1" si="32">IFERROR(INDIRECT("'"&amp;$D$5&amp;"'!"&amp;ADDRESS(MATCH($B39,INDIRECT("'"&amp;$D$5&amp;"'!$B$1:$B$1095"),0),MATCH(VLOOKUP($D$4,$CZ:$DA,2,0),INDIRECT("'"&amp;$D$5&amp;"'!5:5"),0)+2)),0)</f>
        <v>689534354.78999996</v>
      </c>
      <c r="G39" s="53">
        <f t="shared" ca="1" si="20"/>
        <v>689534354.78999996</v>
      </c>
      <c r="H39" s="17">
        <f t="shared" ref="H39:H72" ca="1" si="33">IFERROR(INDIRECT("'"&amp;$H$5&amp;"'!"&amp;ADDRESS(MATCH($B39,INDIRECT("'"&amp;$H$5&amp;"'!$B$1:$B$1095"),0),MATCH(VLOOKUP($D$4,$CZ:$DA,2,0),INDIRECT("'"&amp;$H$5&amp;"'!5:5"),0))),0)</f>
        <v>0</v>
      </c>
      <c r="I39" s="17">
        <f t="shared" ref="I39:I72" ca="1" si="34">IFERROR(INDIRECT("'"&amp;$H$5&amp;"'!"&amp;ADDRESS(MATCH($B39,INDIRECT("'"&amp;$H$5&amp;"'!$B$1:$B$1095"),0),MATCH(VLOOKUP($D$4,$CZ:$DA,2,0),INDIRECT("'"&amp;$H$5&amp;"'!5:5"),0)+1)),0)</f>
        <v>0</v>
      </c>
      <c r="J39" s="17">
        <f t="shared" ref="J39:J72" ca="1" si="35">IFERROR(INDIRECT("'"&amp;$H$5&amp;"'!"&amp;ADDRESS(MATCH($B39,INDIRECT("'"&amp;$H$5&amp;"'!$B$1:$B$1095"),0),MATCH(VLOOKUP($D$4,$CZ:$DA,2,0),INDIRECT("'"&amp;$H$5&amp;"'!5:5"),0)+2)),0)</f>
        <v>10219515157.490002</v>
      </c>
      <c r="K39" s="53">
        <f t="shared" ca="1" si="21"/>
        <v>10219515157.490002</v>
      </c>
      <c r="L39" s="17">
        <f t="shared" ref="L39:L72" ca="1" si="36">IFERROR(INDIRECT("'"&amp;$L$5&amp;"'!"&amp;ADDRESS(MATCH($B39,INDIRECT("'"&amp;$L$5&amp;"'!$B$1:$B$1095"),0),MATCH(VLOOKUP($D$4,$CZ:$DA,2,0),INDIRECT("'"&amp;$L$5&amp;"'!5:5"),0))),0)</f>
        <v>0</v>
      </c>
      <c r="M39" s="17">
        <f t="shared" ref="M39:M72" ca="1" si="37">IFERROR(INDIRECT("'"&amp;$L$5&amp;"'!"&amp;ADDRESS(MATCH($B39,INDIRECT("'"&amp;$L$5&amp;"'!$B$1:$B$1095"),0),MATCH(VLOOKUP($D$4,$CZ:$DA,2,0),INDIRECT("'"&amp;$L$5&amp;"'!5:5"),0)+1)),0)</f>
        <v>0</v>
      </c>
      <c r="N39" s="17">
        <f t="shared" ref="N39:N72" ca="1" si="38">IFERROR(INDIRECT("'"&amp;$L$5&amp;"'!"&amp;ADDRESS(MATCH($B39,INDIRECT("'"&amp;$L$5&amp;"'!$B$1:$B$1095"),0),MATCH(VLOOKUP($D$4,$CZ:$DA,2,0),INDIRECT("'"&amp;$L$5&amp;"'!5:5"),0)+2)),0)</f>
        <v>0</v>
      </c>
      <c r="O39" s="53">
        <f t="shared" ca="1" si="22"/>
        <v>0</v>
      </c>
      <c r="P39" s="17">
        <f t="shared" ref="P39:P72" ca="1" si="39">IFERROR(INDIRECT("'"&amp;$P$5&amp;"'!"&amp;ADDRESS(MATCH($B39,INDIRECT("'"&amp;$P$5&amp;"'!$B$1:$B$1095"),0),MATCH(VLOOKUP($D$4,$CZ:$DA,2,0),INDIRECT("'"&amp;$P$5&amp;"'!5:5"),0))),0)</f>
        <v>0</v>
      </c>
      <c r="Q39" s="17">
        <f t="shared" ref="Q39:Q72" ca="1" si="40">IFERROR(INDIRECT("'"&amp;$P$5&amp;"'!"&amp;ADDRESS(MATCH($B39,INDIRECT("'"&amp;$P$5&amp;"'!$B$1:$B$1095"),0),MATCH(VLOOKUP($D$4,$CZ:$DA,2,0),INDIRECT("'"&amp;$P$5&amp;"'!5:5"),0)+1)),0)</f>
        <v>0</v>
      </c>
      <c r="R39" s="17">
        <f t="shared" ref="R39:R72" ca="1" si="41">IFERROR(INDIRECT("'"&amp;$P$5&amp;"'!"&amp;ADDRESS(MATCH($B39,INDIRECT("'"&amp;$P$5&amp;"'!$B$1:$B$1095"),0),MATCH(VLOOKUP($D$4,$CZ:$DA,2,0),INDIRECT("'"&amp;$P$5&amp;"'!5:5"),0)+2)),0)</f>
        <v>983734536.67999995</v>
      </c>
      <c r="S39" s="53">
        <f t="shared" ca="1" si="23"/>
        <v>983734536.67999995</v>
      </c>
      <c r="T39" s="17">
        <f t="shared" ref="T39:T72" ca="1" si="42">IFERROR(INDIRECT("'"&amp;$T$5&amp;"'!"&amp;ADDRESS(MATCH($B39,INDIRECT("'"&amp;$T$5&amp;"'!$B$1:$B$1095"),0),MATCH(VLOOKUP($D$4,$CZ:$DA,2,0),INDIRECT("'"&amp;$T$5&amp;"'!5:5"),0))),0)</f>
        <v>0</v>
      </c>
      <c r="U39" s="17">
        <f t="shared" ref="U39:U72" ca="1" si="43">IFERROR(INDIRECT("'"&amp;$T$5&amp;"'!"&amp;ADDRESS(MATCH($B39,INDIRECT("'"&amp;$T$5&amp;"'!$B$1:$B$1095"),0),MATCH(VLOOKUP($D$4,$CZ:$DA,2,0),INDIRECT("'"&amp;$T$5&amp;"'!5:5"),0)+1)),0)</f>
        <v>22494633.550000001</v>
      </c>
      <c r="V39" s="17">
        <f t="shared" ref="V39:V72" ca="1" si="44">IFERROR(INDIRECT("'"&amp;$T$5&amp;"'!"&amp;ADDRESS(MATCH($B39,INDIRECT("'"&amp;$T$5&amp;"'!$B$1:$B$1095"),0),MATCH(VLOOKUP($D$4,$CZ:$DA,2,0),INDIRECT("'"&amp;$T$5&amp;"'!5:5"),0)+2)),0)</f>
        <v>0</v>
      </c>
      <c r="W39" s="53">
        <f t="shared" ca="1" si="24"/>
        <v>22494633.550000001</v>
      </c>
      <c r="Y39" s="19">
        <f t="shared" ca="1" si="25"/>
        <v>0</v>
      </c>
      <c r="Z39" s="19">
        <f t="shared" ca="1" si="25"/>
        <v>0</v>
      </c>
      <c r="AA39" s="19">
        <f t="shared" ca="1" si="25"/>
        <v>1</v>
      </c>
      <c r="AB39" s="19">
        <f t="shared" ca="1" si="26"/>
        <v>0</v>
      </c>
      <c r="AC39" s="19">
        <f t="shared" ca="1" si="26"/>
        <v>0</v>
      </c>
      <c r="AD39" s="19">
        <f t="shared" ca="1" si="26"/>
        <v>1</v>
      </c>
      <c r="AE39" s="19">
        <f t="shared" ca="1" si="27"/>
        <v>0</v>
      </c>
      <c r="AF39" s="19">
        <f t="shared" ca="1" si="27"/>
        <v>0</v>
      </c>
      <c r="AG39" s="19">
        <f t="shared" ca="1" si="27"/>
        <v>0</v>
      </c>
      <c r="AH39" s="19">
        <f t="shared" ca="1" si="28"/>
        <v>0</v>
      </c>
      <c r="AI39" s="19">
        <f t="shared" ca="1" si="28"/>
        <v>0</v>
      </c>
      <c r="AJ39" s="19">
        <f t="shared" ca="1" si="28"/>
        <v>1</v>
      </c>
      <c r="AK39" s="19">
        <f t="shared" ca="1" si="29"/>
        <v>0</v>
      </c>
      <c r="AL39" s="19">
        <f t="shared" ca="1" si="29"/>
        <v>1</v>
      </c>
      <c r="AM39" s="19">
        <f t="shared" ca="1" si="29"/>
        <v>0</v>
      </c>
      <c r="CZ39" s="59" t="s">
        <v>212</v>
      </c>
      <c r="DA39" s="59">
        <v>741</v>
      </c>
    </row>
    <row r="40" spans="1:105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30"/>
        <v>0</v>
      </c>
      <c r="E40" s="17">
        <f t="shared" ca="1" si="31"/>
        <v>0</v>
      </c>
      <c r="F40" s="17">
        <f t="shared" ca="1" si="32"/>
        <v>0</v>
      </c>
      <c r="G40" s="53">
        <f t="shared" ca="1" si="20"/>
        <v>0</v>
      </c>
      <c r="H40" s="17">
        <f t="shared" ca="1" si="33"/>
        <v>0</v>
      </c>
      <c r="I40" s="17">
        <f t="shared" ca="1" si="34"/>
        <v>0</v>
      </c>
      <c r="J40" s="17">
        <f t="shared" ca="1" si="35"/>
        <v>0</v>
      </c>
      <c r="K40" s="53">
        <f t="shared" ca="1" si="21"/>
        <v>0</v>
      </c>
      <c r="L40" s="17">
        <f t="shared" ca="1" si="36"/>
        <v>0</v>
      </c>
      <c r="M40" s="17">
        <f t="shared" ca="1" si="37"/>
        <v>0</v>
      </c>
      <c r="N40" s="17">
        <f t="shared" ca="1" si="38"/>
        <v>0</v>
      </c>
      <c r="O40" s="53">
        <f t="shared" ca="1" si="22"/>
        <v>0</v>
      </c>
      <c r="P40" s="17">
        <f t="shared" ca="1" si="39"/>
        <v>0</v>
      </c>
      <c r="Q40" s="17">
        <f t="shared" ca="1" si="40"/>
        <v>0</v>
      </c>
      <c r="R40" s="17">
        <f t="shared" ca="1" si="41"/>
        <v>0</v>
      </c>
      <c r="S40" s="53">
        <f t="shared" ca="1" si="23"/>
        <v>0</v>
      </c>
      <c r="T40" s="17">
        <f t="shared" ca="1" si="42"/>
        <v>0</v>
      </c>
      <c r="U40" s="17">
        <f t="shared" ca="1" si="43"/>
        <v>0</v>
      </c>
      <c r="V40" s="17">
        <f t="shared" ca="1" si="44"/>
        <v>0</v>
      </c>
      <c r="W40" s="53">
        <f t="shared" ca="1" si="24"/>
        <v>0</v>
      </c>
      <c r="Y40" s="19">
        <f t="shared" ca="1" si="25"/>
        <v>0</v>
      </c>
      <c r="Z40" s="19">
        <f t="shared" ca="1" si="25"/>
        <v>0</v>
      </c>
      <c r="AA40" s="19">
        <f t="shared" ca="1" si="25"/>
        <v>0</v>
      </c>
      <c r="AB40" s="19">
        <f t="shared" ca="1" si="26"/>
        <v>0</v>
      </c>
      <c r="AC40" s="19">
        <f t="shared" ca="1" si="26"/>
        <v>0</v>
      </c>
      <c r="AD40" s="19">
        <f t="shared" ca="1" si="26"/>
        <v>0</v>
      </c>
      <c r="AE40" s="19">
        <f t="shared" ca="1" si="27"/>
        <v>0</v>
      </c>
      <c r="AF40" s="19">
        <f t="shared" ca="1" si="27"/>
        <v>0</v>
      </c>
      <c r="AG40" s="19">
        <f t="shared" ca="1" si="27"/>
        <v>0</v>
      </c>
      <c r="AH40" s="19">
        <f t="shared" ca="1" si="28"/>
        <v>0</v>
      </c>
      <c r="AI40" s="19">
        <f t="shared" ca="1" si="28"/>
        <v>0</v>
      </c>
      <c r="AJ40" s="19">
        <f t="shared" ca="1" si="28"/>
        <v>0</v>
      </c>
      <c r="AK40" s="19">
        <f t="shared" ca="1" si="29"/>
        <v>0</v>
      </c>
      <c r="AL40" s="19">
        <f t="shared" ca="1" si="29"/>
        <v>0</v>
      </c>
      <c r="AM40" s="19">
        <f t="shared" ca="1" si="29"/>
        <v>0</v>
      </c>
      <c r="CZ40" s="59" t="s">
        <v>214</v>
      </c>
      <c r="DA40" s="59">
        <v>742</v>
      </c>
    </row>
    <row r="41" spans="1:105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30"/>
        <v>0</v>
      </c>
      <c r="E41" s="17">
        <f t="shared" ca="1" si="31"/>
        <v>0</v>
      </c>
      <c r="F41" s="17">
        <f t="shared" ca="1" si="32"/>
        <v>221981869.13999999</v>
      </c>
      <c r="G41" s="53">
        <f t="shared" ca="1" si="20"/>
        <v>221981869.13999999</v>
      </c>
      <c r="H41" s="17">
        <f t="shared" ca="1" si="33"/>
        <v>0</v>
      </c>
      <c r="I41" s="17">
        <f t="shared" ca="1" si="34"/>
        <v>0</v>
      </c>
      <c r="J41" s="17">
        <f t="shared" ca="1" si="35"/>
        <v>2423701103.1702428</v>
      </c>
      <c r="K41" s="53">
        <f t="shared" ca="1" si="21"/>
        <v>2423701103.1702428</v>
      </c>
      <c r="L41" s="17">
        <f t="shared" ca="1" si="36"/>
        <v>0</v>
      </c>
      <c r="M41" s="17">
        <f t="shared" ca="1" si="37"/>
        <v>0</v>
      </c>
      <c r="N41" s="17">
        <f t="shared" ca="1" si="38"/>
        <v>162166939.55999798</v>
      </c>
      <c r="O41" s="53">
        <f t="shared" ca="1" si="22"/>
        <v>162166939.55999798</v>
      </c>
      <c r="P41" s="17">
        <f t="shared" ca="1" si="39"/>
        <v>0</v>
      </c>
      <c r="Q41" s="17">
        <f t="shared" ca="1" si="40"/>
        <v>0</v>
      </c>
      <c r="R41" s="17">
        <f t="shared" ca="1" si="41"/>
        <v>477292576.02000374</v>
      </c>
      <c r="S41" s="53">
        <f t="shared" ca="1" si="23"/>
        <v>477292576.02000374</v>
      </c>
      <c r="T41" s="17">
        <f t="shared" ca="1" si="42"/>
        <v>0</v>
      </c>
      <c r="U41" s="17">
        <f t="shared" ca="1" si="43"/>
        <v>0</v>
      </c>
      <c r="V41" s="17">
        <f t="shared" ca="1" si="44"/>
        <v>0</v>
      </c>
      <c r="W41" s="53">
        <f t="shared" ca="1" si="24"/>
        <v>0</v>
      </c>
      <c r="Y41" s="19">
        <f t="shared" ref="Y41:AA75" ca="1" si="45">IF($G41=0,0,D41/$G41)</f>
        <v>0</v>
      </c>
      <c r="Z41" s="19">
        <f t="shared" ca="1" si="45"/>
        <v>0</v>
      </c>
      <c r="AA41" s="19">
        <f t="shared" ca="1" si="45"/>
        <v>1</v>
      </c>
      <c r="AB41" s="19">
        <f t="shared" ref="AB41:AD75" ca="1" si="46">IF($K41=0,0,H41/$K41)</f>
        <v>0</v>
      </c>
      <c r="AC41" s="19">
        <f t="shared" ca="1" si="46"/>
        <v>0</v>
      </c>
      <c r="AD41" s="19">
        <f t="shared" ca="1" si="46"/>
        <v>1</v>
      </c>
      <c r="AE41" s="19">
        <f t="shared" ref="AE41:AG75" ca="1" si="47">IF($O41=0,0,L41/$O41)</f>
        <v>0</v>
      </c>
      <c r="AF41" s="19">
        <f t="shared" ca="1" si="47"/>
        <v>0</v>
      </c>
      <c r="AG41" s="19">
        <f t="shared" ca="1" si="47"/>
        <v>1</v>
      </c>
      <c r="AH41" s="19">
        <f t="shared" ref="AH41:AJ75" ca="1" si="48">IF($S41=0,0,P41/$S41)</f>
        <v>0</v>
      </c>
      <c r="AI41" s="19">
        <f t="shared" ca="1" si="48"/>
        <v>0</v>
      </c>
      <c r="AJ41" s="19">
        <f t="shared" ca="1" si="48"/>
        <v>1</v>
      </c>
      <c r="AK41" s="19">
        <f t="shared" ref="AK41:AM75" ca="1" si="49">IF($W41=0,0,T41/$W41)</f>
        <v>0</v>
      </c>
      <c r="AL41" s="19">
        <f t="shared" ca="1" si="49"/>
        <v>0</v>
      </c>
      <c r="AM41" s="19">
        <f t="shared" ca="1" si="49"/>
        <v>0</v>
      </c>
      <c r="CZ41" s="59" t="s">
        <v>216</v>
      </c>
      <c r="DA41" s="59">
        <v>743</v>
      </c>
    </row>
    <row r="42" spans="1:105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30"/>
        <v>0</v>
      </c>
      <c r="E42" s="17">
        <f t="shared" ca="1" si="31"/>
        <v>0</v>
      </c>
      <c r="F42" s="17">
        <f t="shared" ca="1" si="32"/>
        <v>136214.57</v>
      </c>
      <c r="G42" s="53">
        <f t="shared" ca="1" si="20"/>
        <v>136214.57</v>
      </c>
      <c r="H42" s="17">
        <f t="shared" ca="1" si="33"/>
        <v>0</v>
      </c>
      <c r="I42" s="17">
        <f t="shared" ca="1" si="34"/>
        <v>0</v>
      </c>
      <c r="J42" s="17">
        <f t="shared" ca="1" si="35"/>
        <v>1046367945.9769691</v>
      </c>
      <c r="K42" s="53">
        <f t="shared" ca="1" si="21"/>
        <v>1046367945.9769691</v>
      </c>
      <c r="L42" s="17">
        <f t="shared" ca="1" si="36"/>
        <v>0</v>
      </c>
      <c r="M42" s="17">
        <f t="shared" ca="1" si="37"/>
        <v>0</v>
      </c>
      <c r="N42" s="17">
        <f t="shared" ca="1" si="38"/>
        <v>0</v>
      </c>
      <c r="O42" s="53">
        <f t="shared" ca="1" si="22"/>
        <v>0</v>
      </c>
      <c r="P42" s="17">
        <f t="shared" ca="1" si="39"/>
        <v>0</v>
      </c>
      <c r="Q42" s="17">
        <f t="shared" ca="1" si="40"/>
        <v>0</v>
      </c>
      <c r="R42" s="17">
        <f t="shared" ca="1" si="41"/>
        <v>150726083.66011977</v>
      </c>
      <c r="S42" s="53">
        <f t="shared" ca="1" si="23"/>
        <v>150726083.66011977</v>
      </c>
      <c r="T42" s="17">
        <f t="shared" ca="1" si="42"/>
        <v>0</v>
      </c>
      <c r="U42" s="17">
        <f t="shared" ca="1" si="43"/>
        <v>0</v>
      </c>
      <c r="V42" s="17">
        <f t="shared" ca="1" si="44"/>
        <v>83675411.960000008</v>
      </c>
      <c r="W42" s="53">
        <f t="shared" ca="1" si="24"/>
        <v>83675411.960000008</v>
      </c>
      <c r="Y42" s="19">
        <f t="shared" ca="1" si="45"/>
        <v>0</v>
      </c>
      <c r="Z42" s="19">
        <f t="shared" ca="1" si="45"/>
        <v>0</v>
      </c>
      <c r="AA42" s="19">
        <f t="shared" ca="1" si="45"/>
        <v>1</v>
      </c>
      <c r="AB42" s="19">
        <f t="shared" ca="1" si="46"/>
        <v>0</v>
      </c>
      <c r="AC42" s="19">
        <f t="shared" ca="1" si="46"/>
        <v>0</v>
      </c>
      <c r="AD42" s="19">
        <f t="shared" ca="1" si="46"/>
        <v>1</v>
      </c>
      <c r="AE42" s="19">
        <f t="shared" ca="1" si="47"/>
        <v>0</v>
      </c>
      <c r="AF42" s="19">
        <f t="shared" ca="1" si="47"/>
        <v>0</v>
      </c>
      <c r="AG42" s="19">
        <f t="shared" ca="1" si="47"/>
        <v>0</v>
      </c>
      <c r="AH42" s="19">
        <f t="shared" ca="1" si="48"/>
        <v>0</v>
      </c>
      <c r="AI42" s="19">
        <f t="shared" ca="1" si="48"/>
        <v>0</v>
      </c>
      <c r="AJ42" s="19">
        <f t="shared" ca="1" si="48"/>
        <v>1</v>
      </c>
      <c r="AK42" s="19">
        <f t="shared" ca="1" si="49"/>
        <v>0</v>
      </c>
      <c r="AL42" s="19">
        <f t="shared" ca="1" si="49"/>
        <v>0</v>
      </c>
      <c r="AM42" s="19">
        <f t="shared" ca="1" si="49"/>
        <v>1</v>
      </c>
      <c r="CZ42" s="59" t="s">
        <v>218</v>
      </c>
      <c r="DA42" s="59">
        <v>744</v>
      </c>
    </row>
    <row r="43" spans="1:105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30"/>
        <v>0</v>
      </c>
      <c r="E43" s="17">
        <f t="shared" ca="1" si="31"/>
        <v>0</v>
      </c>
      <c r="F43" s="17">
        <f t="shared" ca="1" si="32"/>
        <v>0</v>
      </c>
      <c r="G43" s="53">
        <f t="shared" ca="1" si="20"/>
        <v>0</v>
      </c>
      <c r="H43" s="17">
        <f t="shared" ca="1" si="33"/>
        <v>0</v>
      </c>
      <c r="I43" s="17">
        <f t="shared" ca="1" si="34"/>
        <v>0</v>
      </c>
      <c r="J43" s="17">
        <f t="shared" ca="1" si="35"/>
        <v>0</v>
      </c>
      <c r="K43" s="53">
        <f t="shared" ca="1" si="21"/>
        <v>0</v>
      </c>
      <c r="L43" s="17">
        <f t="shared" ca="1" si="36"/>
        <v>0</v>
      </c>
      <c r="M43" s="17">
        <f t="shared" ca="1" si="37"/>
        <v>0</v>
      </c>
      <c r="N43" s="17">
        <f t="shared" ca="1" si="38"/>
        <v>0</v>
      </c>
      <c r="O43" s="53">
        <f t="shared" ca="1" si="22"/>
        <v>0</v>
      </c>
      <c r="P43" s="17">
        <f t="shared" ca="1" si="39"/>
        <v>0</v>
      </c>
      <c r="Q43" s="17">
        <f t="shared" ca="1" si="40"/>
        <v>0</v>
      </c>
      <c r="R43" s="17">
        <f t="shared" ca="1" si="41"/>
        <v>0</v>
      </c>
      <c r="S43" s="53">
        <f t="shared" ca="1" si="23"/>
        <v>0</v>
      </c>
      <c r="T43" s="17">
        <f t="shared" ca="1" si="42"/>
        <v>0</v>
      </c>
      <c r="U43" s="17">
        <f t="shared" ca="1" si="43"/>
        <v>0</v>
      </c>
      <c r="V43" s="17">
        <f t="shared" ca="1" si="44"/>
        <v>0</v>
      </c>
      <c r="W43" s="53">
        <f t="shared" ca="1" si="24"/>
        <v>0</v>
      </c>
      <c r="Y43" s="19">
        <f t="shared" ca="1" si="45"/>
        <v>0</v>
      </c>
      <c r="Z43" s="19">
        <f t="shared" ca="1" si="45"/>
        <v>0</v>
      </c>
      <c r="AA43" s="19">
        <f t="shared" ca="1" si="45"/>
        <v>0</v>
      </c>
      <c r="AB43" s="19">
        <f t="shared" ca="1" si="46"/>
        <v>0</v>
      </c>
      <c r="AC43" s="19">
        <f t="shared" ca="1" si="46"/>
        <v>0</v>
      </c>
      <c r="AD43" s="19">
        <f t="shared" ca="1" si="46"/>
        <v>0</v>
      </c>
      <c r="AE43" s="19">
        <f t="shared" ca="1" si="47"/>
        <v>0</v>
      </c>
      <c r="AF43" s="19">
        <f t="shared" ca="1" si="47"/>
        <v>0</v>
      </c>
      <c r="AG43" s="19">
        <f t="shared" ca="1" si="47"/>
        <v>0</v>
      </c>
      <c r="AH43" s="19">
        <f t="shared" ca="1" si="48"/>
        <v>0</v>
      </c>
      <c r="AI43" s="19">
        <f t="shared" ca="1" si="48"/>
        <v>0</v>
      </c>
      <c r="AJ43" s="19">
        <f t="shared" ca="1" si="48"/>
        <v>0</v>
      </c>
      <c r="AK43" s="19">
        <f t="shared" ca="1" si="49"/>
        <v>0</v>
      </c>
      <c r="AL43" s="19">
        <f t="shared" ca="1" si="49"/>
        <v>0</v>
      </c>
      <c r="AM43" s="19">
        <f t="shared" ca="1" si="49"/>
        <v>0</v>
      </c>
      <c r="CZ43" s="59" t="s">
        <v>220</v>
      </c>
      <c r="DA43" s="59">
        <v>745</v>
      </c>
    </row>
    <row r="44" spans="1:105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30"/>
        <v>0</v>
      </c>
      <c r="E44" s="17">
        <f t="shared" ca="1" si="31"/>
        <v>0</v>
      </c>
      <c r="F44" s="17">
        <f t="shared" ca="1" si="32"/>
        <v>0</v>
      </c>
      <c r="G44" s="53">
        <f t="shared" ca="1" si="20"/>
        <v>0</v>
      </c>
      <c r="H44" s="17">
        <f t="shared" ca="1" si="33"/>
        <v>0</v>
      </c>
      <c r="I44" s="17">
        <f t="shared" ca="1" si="34"/>
        <v>0</v>
      </c>
      <c r="J44" s="17">
        <f t="shared" ca="1" si="35"/>
        <v>0</v>
      </c>
      <c r="K44" s="53">
        <f t="shared" ca="1" si="21"/>
        <v>0</v>
      </c>
      <c r="L44" s="17">
        <f t="shared" ca="1" si="36"/>
        <v>0</v>
      </c>
      <c r="M44" s="17">
        <f t="shared" ca="1" si="37"/>
        <v>0</v>
      </c>
      <c r="N44" s="17">
        <f t="shared" ca="1" si="38"/>
        <v>0</v>
      </c>
      <c r="O44" s="53">
        <f t="shared" ca="1" si="22"/>
        <v>0</v>
      </c>
      <c r="P44" s="17">
        <f t="shared" ca="1" si="39"/>
        <v>0</v>
      </c>
      <c r="Q44" s="17">
        <f t="shared" ca="1" si="40"/>
        <v>0</v>
      </c>
      <c r="R44" s="17">
        <f t="shared" ca="1" si="41"/>
        <v>0</v>
      </c>
      <c r="S44" s="53">
        <f t="shared" ca="1" si="23"/>
        <v>0</v>
      </c>
      <c r="T44" s="17">
        <f t="shared" ca="1" si="42"/>
        <v>0</v>
      </c>
      <c r="U44" s="17">
        <f t="shared" ca="1" si="43"/>
        <v>0</v>
      </c>
      <c r="V44" s="17">
        <f t="shared" ca="1" si="44"/>
        <v>0</v>
      </c>
      <c r="W44" s="53">
        <f t="shared" ca="1" si="24"/>
        <v>0</v>
      </c>
      <c r="Y44" s="19">
        <f t="shared" ca="1" si="45"/>
        <v>0</v>
      </c>
      <c r="Z44" s="19">
        <f t="shared" ca="1" si="45"/>
        <v>0</v>
      </c>
      <c r="AA44" s="19">
        <f t="shared" ca="1" si="45"/>
        <v>0</v>
      </c>
      <c r="AB44" s="19">
        <f t="shared" ca="1" si="46"/>
        <v>0</v>
      </c>
      <c r="AC44" s="19">
        <f t="shared" ca="1" si="46"/>
        <v>0</v>
      </c>
      <c r="AD44" s="19">
        <f t="shared" ca="1" si="46"/>
        <v>0</v>
      </c>
      <c r="AE44" s="19">
        <f t="shared" ca="1" si="47"/>
        <v>0</v>
      </c>
      <c r="AF44" s="19">
        <f t="shared" ca="1" si="47"/>
        <v>0</v>
      </c>
      <c r="AG44" s="19">
        <f t="shared" ca="1" si="47"/>
        <v>0</v>
      </c>
      <c r="AH44" s="19">
        <f t="shared" ca="1" si="48"/>
        <v>0</v>
      </c>
      <c r="AI44" s="19">
        <f t="shared" ca="1" si="48"/>
        <v>0</v>
      </c>
      <c r="AJ44" s="19">
        <f t="shared" ca="1" si="48"/>
        <v>0</v>
      </c>
      <c r="AK44" s="19">
        <f t="shared" ca="1" si="49"/>
        <v>0</v>
      </c>
      <c r="AL44" s="19">
        <f t="shared" ca="1" si="49"/>
        <v>0</v>
      </c>
      <c r="AM44" s="19">
        <f t="shared" ca="1" si="49"/>
        <v>0</v>
      </c>
      <c r="CZ44" s="59" t="s">
        <v>222</v>
      </c>
      <c r="DA44" s="59">
        <v>746</v>
      </c>
    </row>
    <row r="45" spans="1:105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30"/>
        <v>0</v>
      </c>
      <c r="E45" s="17">
        <f t="shared" ca="1" si="31"/>
        <v>0</v>
      </c>
      <c r="F45" s="17">
        <f t="shared" ca="1" si="32"/>
        <v>0</v>
      </c>
      <c r="G45" s="53">
        <f t="shared" ca="1" si="20"/>
        <v>0</v>
      </c>
      <c r="H45" s="17">
        <f t="shared" ca="1" si="33"/>
        <v>0</v>
      </c>
      <c r="I45" s="17">
        <f t="shared" ca="1" si="34"/>
        <v>0</v>
      </c>
      <c r="J45" s="17">
        <f t="shared" ca="1" si="35"/>
        <v>8538335295.2099991</v>
      </c>
      <c r="K45" s="53">
        <f t="shared" ca="1" si="21"/>
        <v>8538335295.2099991</v>
      </c>
      <c r="L45" s="17">
        <f t="shared" ca="1" si="36"/>
        <v>0</v>
      </c>
      <c r="M45" s="17">
        <f t="shared" ca="1" si="37"/>
        <v>0</v>
      </c>
      <c r="N45" s="17">
        <f t="shared" ca="1" si="38"/>
        <v>0</v>
      </c>
      <c r="O45" s="53">
        <f t="shared" ca="1" si="22"/>
        <v>0</v>
      </c>
      <c r="P45" s="17">
        <f t="shared" ca="1" si="39"/>
        <v>0</v>
      </c>
      <c r="Q45" s="17">
        <f t="shared" ca="1" si="40"/>
        <v>0</v>
      </c>
      <c r="R45" s="17">
        <f t="shared" ca="1" si="41"/>
        <v>1065149969.0200005</v>
      </c>
      <c r="S45" s="53">
        <f t="shared" ca="1" si="23"/>
        <v>1065149969.0200005</v>
      </c>
      <c r="T45" s="17">
        <f t="shared" ca="1" si="42"/>
        <v>0</v>
      </c>
      <c r="U45" s="17">
        <f t="shared" ca="1" si="43"/>
        <v>0</v>
      </c>
      <c r="V45" s="17">
        <f t="shared" ca="1" si="44"/>
        <v>667518678.97000206</v>
      </c>
      <c r="W45" s="53">
        <f t="shared" ca="1" si="24"/>
        <v>667518678.97000206</v>
      </c>
      <c r="Y45" s="19">
        <f t="shared" ca="1" si="45"/>
        <v>0</v>
      </c>
      <c r="Z45" s="19">
        <f t="shared" ca="1" si="45"/>
        <v>0</v>
      </c>
      <c r="AA45" s="19">
        <f t="shared" ca="1" si="45"/>
        <v>0</v>
      </c>
      <c r="AB45" s="19">
        <f t="shared" ca="1" si="46"/>
        <v>0</v>
      </c>
      <c r="AC45" s="19">
        <f t="shared" ca="1" si="46"/>
        <v>0</v>
      </c>
      <c r="AD45" s="19">
        <f t="shared" ca="1" si="46"/>
        <v>1</v>
      </c>
      <c r="AE45" s="19">
        <f t="shared" ca="1" si="47"/>
        <v>0</v>
      </c>
      <c r="AF45" s="19">
        <f t="shared" ca="1" si="47"/>
        <v>0</v>
      </c>
      <c r="AG45" s="19">
        <f t="shared" ca="1" si="47"/>
        <v>0</v>
      </c>
      <c r="AH45" s="19">
        <f t="shared" ca="1" si="48"/>
        <v>0</v>
      </c>
      <c r="AI45" s="19">
        <f t="shared" ca="1" si="48"/>
        <v>0</v>
      </c>
      <c r="AJ45" s="19">
        <f t="shared" ca="1" si="48"/>
        <v>1</v>
      </c>
      <c r="AK45" s="19">
        <f t="shared" ca="1" si="49"/>
        <v>0</v>
      </c>
      <c r="AL45" s="19">
        <f t="shared" ca="1" si="49"/>
        <v>0</v>
      </c>
      <c r="AM45" s="19">
        <f t="shared" ca="1" si="49"/>
        <v>1</v>
      </c>
      <c r="CZ45" s="59" t="s">
        <v>224</v>
      </c>
      <c r="DA45" s="59">
        <v>747</v>
      </c>
    </row>
    <row r="46" spans="1:105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30"/>
        <v>0</v>
      </c>
      <c r="E46" s="17">
        <f t="shared" ca="1" si="31"/>
        <v>0</v>
      </c>
      <c r="F46" s="17">
        <f t="shared" ca="1" si="32"/>
        <v>0</v>
      </c>
      <c r="G46" s="53">
        <f t="shared" ca="1" si="20"/>
        <v>0</v>
      </c>
      <c r="H46" s="17">
        <f t="shared" ca="1" si="33"/>
        <v>0</v>
      </c>
      <c r="I46" s="17">
        <f t="shared" ca="1" si="34"/>
        <v>0</v>
      </c>
      <c r="J46" s="17">
        <f t="shared" ca="1" si="35"/>
        <v>0</v>
      </c>
      <c r="K46" s="53">
        <f t="shared" ca="1" si="21"/>
        <v>0</v>
      </c>
      <c r="L46" s="17">
        <f t="shared" ca="1" si="36"/>
        <v>0</v>
      </c>
      <c r="M46" s="17">
        <f t="shared" ca="1" si="37"/>
        <v>0</v>
      </c>
      <c r="N46" s="17">
        <f t="shared" ca="1" si="38"/>
        <v>0</v>
      </c>
      <c r="O46" s="53">
        <f t="shared" ca="1" si="22"/>
        <v>0</v>
      </c>
      <c r="P46" s="17">
        <f t="shared" ca="1" si="39"/>
        <v>0</v>
      </c>
      <c r="Q46" s="17">
        <f t="shared" ca="1" si="40"/>
        <v>0</v>
      </c>
      <c r="R46" s="17">
        <f t="shared" ca="1" si="41"/>
        <v>0</v>
      </c>
      <c r="S46" s="53">
        <f t="shared" ca="1" si="23"/>
        <v>0</v>
      </c>
      <c r="T46" s="17">
        <f t="shared" ca="1" si="42"/>
        <v>0</v>
      </c>
      <c r="U46" s="17">
        <f t="shared" ca="1" si="43"/>
        <v>0</v>
      </c>
      <c r="V46" s="17">
        <f t="shared" ca="1" si="44"/>
        <v>0</v>
      </c>
      <c r="W46" s="53">
        <f t="shared" ca="1" si="24"/>
        <v>0</v>
      </c>
      <c r="Y46" s="19">
        <f t="shared" ca="1" si="45"/>
        <v>0</v>
      </c>
      <c r="Z46" s="19">
        <f t="shared" ca="1" si="45"/>
        <v>0</v>
      </c>
      <c r="AA46" s="19">
        <f t="shared" ca="1" si="45"/>
        <v>0</v>
      </c>
      <c r="AB46" s="19">
        <f t="shared" ca="1" si="46"/>
        <v>0</v>
      </c>
      <c r="AC46" s="19">
        <f t="shared" ca="1" si="46"/>
        <v>0</v>
      </c>
      <c r="AD46" s="19">
        <f t="shared" ca="1" si="46"/>
        <v>0</v>
      </c>
      <c r="AE46" s="19">
        <f t="shared" ca="1" si="47"/>
        <v>0</v>
      </c>
      <c r="AF46" s="19">
        <f t="shared" ca="1" si="47"/>
        <v>0</v>
      </c>
      <c r="AG46" s="19">
        <f t="shared" ca="1" si="47"/>
        <v>0</v>
      </c>
      <c r="AH46" s="19">
        <f t="shared" ca="1" si="48"/>
        <v>0</v>
      </c>
      <c r="AI46" s="19">
        <f t="shared" ca="1" si="48"/>
        <v>0</v>
      </c>
      <c r="AJ46" s="19">
        <f t="shared" ca="1" si="48"/>
        <v>0</v>
      </c>
      <c r="AK46" s="19">
        <f t="shared" ca="1" si="49"/>
        <v>0</v>
      </c>
      <c r="AL46" s="19">
        <f t="shared" ca="1" si="49"/>
        <v>0</v>
      </c>
      <c r="AM46" s="19">
        <f t="shared" ca="1" si="49"/>
        <v>0</v>
      </c>
      <c r="CZ46" s="59" t="s">
        <v>226</v>
      </c>
      <c r="DA46" s="59">
        <v>748</v>
      </c>
    </row>
    <row r="47" spans="1:105" ht="12.75" customHeight="1" x14ac:dyDescent="0.3">
      <c r="A47" s="61" t="s">
        <v>227</v>
      </c>
      <c r="B47" s="16">
        <v>1056</v>
      </c>
      <c r="C47" s="62" t="s">
        <v>148</v>
      </c>
      <c r="D47" s="17">
        <f t="shared" ca="1" si="30"/>
        <v>0</v>
      </c>
      <c r="E47" s="17">
        <f t="shared" ca="1" si="31"/>
        <v>0</v>
      </c>
      <c r="F47" s="17">
        <f t="shared" ca="1" si="32"/>
        <v>132745899.31</v>
      </c>
      <c r="G47" s="53">
        <f t="shared" ca="1" si="20"/>
        <v>132745899.31</v>
      </c>
      <c r="H47" s="17">
        <f t="shared" ca="1" si="33"/>
        <v>0</v>
      </c>
      <c r="I47" s="17">
        <f t="shared" ca="1" si="34"/>
        <v>0</v>
      </c>
      <c r="J47" s="17">
        <f t="shared" ca="1" si="35"/>
        <v>2522209356.3798656</v>
      </c>
      <c r="K47" s="53">
        <f t="shared" ca="1" si="21"/>
        <v>2522209356.3798656</v>
      </c>
      <c r="L47" s="17">
        <f t="shared" ca="1" si="36"/>
        <v>0</v>
      </c>
      <c r="M47" s="17">
        <f t="shared" ca="1" si="37"/>
        <v>0</v>
      </c>
      <c r="N47" s="17">
        <f t="shared" ca="1" si="38"/>
        <v>0</v>
      </c>
      <c r="O47" s="53">
        <f t="shared" ca="1" si="22"/>
        <v>0</v>
      </c>
      <c r="P47" s="17">
        <f t="shared" ca="1" si="39"/>
        <v>0</v>
      </c>
      <c r="Q47" s="17">
        <f t="shared" ca="1" si="40"/>
        <v>0</v>
      </c>
      <c r="R47" s="17">
        <f t="shared" ca="1" si="41"/>
        <v>0</v>
      </c>
      <c r="S47" s="53">
        <f t="shared" ca="1" si="23"/>
        <v>0</v>
      </c>
      <c r="T47" s="17">
        <f t="shared" ca="1" si="42"/>
        <v>0</v>
      </c>
      <c r="U47" s="17">
        <f t="shared" ca="1" si="43"/>
        <v>0</v>
      </c>
      <c r="V47" s="17">
        <f t="shared" ca="1" si="44"/>
        <v>0</v>
      </c>
      <c r="W47" s="53">
        <f t="shared" ca="1" si="24"/>
        <v>0</v>
      </c>
      <c r="Y47" s="19">
        <f t="shared" ca="1" si="45"/>
        <v>0</v>
      </c>
      <c r="Z47" s="19">
        <f t="shared" ca="1" si="45"/>
        <v>0</v>
      </c>
      <c r="AA47" s="19">
        <f t="shared" ca="1" si="45"/>
        <v>1</v>
      </c>
      <c r="AB47" s="19">
        <f t="shared" ca="1" si="46"/>
        <v>0</v>
      </c>
      <c r="AC47" s="19">
        <f t="shared" ca="1" si="46"/>
        <v>0</v>
      </c>
      <c r="AD47" s="19">
        <f t="shared" ca="1" si="46"/>
        <v>1</v>
      </c>
      <c r="AE47" s="19">
        <f t="shared" ca="1" si="47"/>
        <v>0</v>
      </c>
      <c r="AF47" s="19">
        <f t="shared" ca="1" si="47"/>
        <v>0</v>
      </c>
      <c r="AG47" s="19">
        <f t="shared" ca="1" si="47"/>
        <v>0</v>
      </c>
      <c r="AH47" s="19">
        <f t="shared" ca="1" si="48"/>
        <v>0</v>
      </c>
      <c r="AI47" s="19">
        <f t="shared" ca="1" si="48"/>
        <v>0</v>
      </c>
      <c r="AJ47" s="19">
        <f t="shared" ca="1" si="48"/>
        <v>0</v>
      </c>
      <c r="AK47" s="19">
        <f t="shared" ca="1" si="49"/>
        <v>0</v>
      </c>
      <c r="AL47" s="19">
        <f t="shared" ca="1" si="49"/>
        <v>0</v>
      </c>
      <c r="AM47" s="19">
        <f t="shared" ca="1" si="49"/>
        <v>0</v>
      </c>
      <c r="CZ47" s="59" t="s">
        <v>228</v>
      </c>
      <c r="DA47" s="59">
        <v>749</v>
      </c>
    </row>
    <row r="48" spans="1:105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30"/>
        <v>0</v>
      </c>
      <c r="E48" s="17">
        <f t="shared" ca="1" si="31"/>
        <v>0</v>
      </c>
      <c r="F48" s="17">
        <f t="shared" ca="1" si="32"/>
        <v>0</v>
      </c>
      <c r="G48" s="53">
        <f t="shared" ca="1" si="20"/>
        <v>0</v>
      </c>
      <c r="H48" s="17">
        <f t="shared" ca="1" si="33"/>
        <v>0</v>
      </c>
      <c r="I48" s="17">
        <f t="shared" ca="1" si="34"/>
        <v>0</v>
      </c>
      <c r="J48" s="17">
        <f t="shared" ca="1" si="35"/>
        <v>0</v>
      </c>
      <c r="K48" s="53">
        <f t="shared" ca="1" si="21"/>
        <v>0</v>
      </c>
      <c r="L48" s="17">
        <f t="shared" ca="1" si="36"/>
        <v>0</v>
      </c>
      <c r="M48" s="17">
        <f t="shared" ca="1" si="37"/>
        <v>0</v>
      </c>
      <c r="N48" s="17">
        <f t="shared" ca="1" si="38"/>
        <v>0</v>
      </c>
      <c r="O48" s="53">
        <f t="shared" ca="1" si="22"/>
        <v>0</v>
      </c>
      <c r="P48" s="17">
        <f t="shared" ca="1" si="39"/>
        <v>0</v>
      </c>
      <c r="Q48" s="17">
        <f t="shared" ca="1" si="40"/>
        <v>0</v>
      </c>
      <c r="R48" s="17">
        <f t="shared" ca="1" si="41"/>
        <v>0</v>
      </c>
      <c r="S48" s="53">
        <f t="shared" ca="1" si="23"/>
        <v>0</v>
      </c>
      <c r="T48" s="17">
        <f t="shared" ca="1" si="42"/>
        <v>0</v>
      </c>
      <c r="U48" s="17">
        <f t="shared" ca="1" si="43"/>
        <v>0</v>
      </c>
      <c r="V48" s="17">
        <f t="shared" ca="1" si="44"/>
        <v>0</v>
      </c>
      <c r="W48" s="53">
        <f t="shared" ca="1" si="24"/>
        <v>0</v>
      </c>
      <c r="Y48" s="19">
        <f t="shared" ca="1" si="45"/>
        <v>0</v>
      </c>
      <c r="Z48" s="19">
        <f t="shared" ca="1" si="45"/>
        <v>0</v>
      </c>
      <c r="AA48" s="19">
        <f t="shared" ca="1" si="45"/>
        <v>0</v>
      </c>
      <c r="AB48" s="19">
        <f t="shared" ca="1" si="46"/>
        <v>0</v>
      </c>
      <c r="AC48" s="19">
        <f t="shared" ca="1" si="46"/>
        <v>0</v>
      </c>
      <c r="AD48" s="19">
        <f t="shared" ca="1" si="46"/>
        <v>0</v>
      </c>
      <c r="AE48" s="19">
        <f t="shared" ca="1" si="47"/>
        <v>0</v>
      </c>
      <c r="AF48" s="19">
        <f t="shared" ca="1" si="47"/>
        <v>0</v>
      </c>
      <c r="AG48" s="19">
        <f t="shared" ca="1" si="47"/>
        <v>0</v>
      </c>
      <c r="AH48" s="19">
        <f t="shared" ca="1" si="48"/>
        <v>0</v>
      </c>
      <c r="AI48" s="19">
        <f t="shared" ca="1" si="48"/>
        <v>0</v>
      </c>
      <c r="AJ48" s="19">
        <f t="shared" ca="1" si="48"/>
        <v>0</v>
      </c>
      <c r="AK48" s="19">
        <f t="shared" ca="1" si="49"/>
        <v>0</v>
      </c>
      <c r="AL48" s="19">
        <f t="shared" ca="1" si="49"/>
        <v>0</v>
      </c>
      <c r="AM48" s="19">
        <f t="shared" ca="1" si="49"/>
        <v>0</v>
      </c>
      <c r="CZ48" s="59" t="s">
        <v>230</v>
      </c>
      <c r="DA48" s="59">
        <v>750</v>
      </c>
    </row>
    <row r="49" spans="1:105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30"/>
        <v>0</v>
      </c>
      <c r="E49" s="17">
        <f t="shared" ca="1" si="31"/>
        <v>0</v>
      </c>
      <c r="F49" s="17">
        <f t="shared" ca="1" si="32"/>
        <v>0</v>
      </c>
      <c r="G49" s="53">
        <f t="shared" ca="1" si="20"/>
        <v>0</v>
      </c>
      <c r="H49" s="17">
        <f t="shared" ca="1" si="33"/>
        <v>0</v>
      </c>
      <c r="I49" s="17">
        <f t="shared" ca="1" si="34"/>
        <v>0</v>
      </c>
      <c r="J49" s="17">
        <f t="shared" ca="1" si="35"/>
        <v>0</v>
      </c>
      <c r="K49" s="53">
        <f t="shared" ca="1" si="21"/>
        <v>0</v>
      </c>
      <c r="L49" s="17">
        <f t="shared" ca="1" si="36"/>
        <v>0</v>
      </c>
      <c r="M49" s="17">
        <f t="shared" ca="1" si="37"/>
        <v>0</v>
      </c>
      <c r="N49" s="17">
        <f t="shared" ca="1" si="38"/>
        <v>0</v>
      </c>
      <c r="O49" s="53">
        <f t="shared" ca="1" si="22"/>
        <v>0</v>
      </c>
      <c r="P49" s="17">
        <f t="shared" ca="1" si="39"/>
        <v>0</v>
      </c>
      <c r="Q49" s="17">
        <f t="shared" ca="1" si="40"/>
        <v>0</v>
      </c>
      <c r="R49" s="17">
        <f t="shared" ca="1" si="41"/>
        <v>0</v>
      </c>
      <c r="S49" s="53">
        <f t="shared" ca="1" si="23"/>
        <v>0</v>
      </c>
      <c r="T49" s="17">
        <f t="shared" ca="1" si="42"/>
        <v>0</v>
      </c>
      <c r="U49" s="17">
        <f t="shared" ca="1" si="43"/>
        <v>0</v>
      </c>
      <c r="V49" s="17">
        <f t="shared" ca="1" si="44"/>
        <v>0</v>
      </c>
      <c r="W49" s="53">
        <f t="shared" ca="1" si="24"/>
        <v>0</v>
      </c>
      <c r="Y49" s="19">
        <f t="shared" ca="1" si="45"/>
        <v>0</v>
      </c>
      <c r="Z49" s="19">
        <f t="shared" ca="1" si="45"/>
        <v>0</v>
      </c>
      <c r="AA49" s="19">
        <f t="shared" ca="1" si="45"/>
        <v>0</v>
      </c>
      <c r="AB49" s="19">
        <f t="shared" ca="1" si="46"/>
        <v>0</v>
      </c>
      <c r="AC49" s="19">
        <f t="shared" ca="1" si="46"/>
        <v>0</v>
      </c>
      <c r="AD49" s="19">
        <f t="shared" ca="1" si="46"/>
        <v>0</v>
      </c>
      <c r="AE49" s="19">
        <f t="shared" ca="1" si="47"/>
        <v>0</v>
      </c>
      <c r="AF49" s="19">
        <f t="shared" ca="1" si="47"/>
        <v>0</v>
      </c>
      <c r="AG49" s="19">
        <f t="shared" ca="1" si="47"/>
        <v>0</v>
      </c>
      <c r="AH49" s="19">
        <f t="shared" ca="1" si="48"/>
        <v>0</v>
      </c>
      <c r="AI49" s="19">
        <f t="shared" ca="1" si="48"/>
        <v>0</v>
      </c>
      <c r="AJ49" s="19">
        <f t="shared" ca="1" si="48"/>
        <v>0</v>
      </c>
      <c r="AK49" s="19">
        <f t="shared" ca="1" si="49"/>
        <v>0</v>
      </c>
      <c r="AL49" s="19">
        <f t="shared" ca="1" si="49"/>
        <v>0</v>
      </c>
      <c r="AM49" s="19">
        <f t="shared" ca="1" si="49"/>
        <v>0</v>
      </c>
      <c r="CZ49" s="59" t="s">
        <v>232</v>
      </c>
      <c r="DA49" s="59">
        <v>751</v>
      </c>
    </row>
    <row r="50" spans="1:105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30"/>
        <v>0</v>
      </c>
      <c r="E50" s="17">
        <f t="shared" ca="1" si="31"/>
        <v>0</v>
      </c>
      <c r="F50" s="17">
        <f t="shared" ca="1" si="32"/>
        <v>0</v>
      </c>
      <c r="G50" s="53">
        <f t="shared" ca="1" si="20"/>
        <v>0</v>
      </c>
      <c r="H50" s="17">
        <f t="shared" ca="1" si="33"/>
        <v>0</v>
      </c>
      <c r="I50" s="17">
        <f t="shared" ca="1" si="34"/>
        <v>0</v>
      </c>
      <c r="J50" s="17">
        <f t="shared" ca="1" si="35"/>
        <v>0</v>
      </c>
      <c r="K50" s="53">
        <f t="shared" ca="1" si="21"/>
        <v>0</v>
      </c>
      <c r="L50" s="17">
        <f t="shared" ca="1" si="36"/>
        <v>0</v>
      </c>
      <c r="M50" s="17">
        <f t="shared" ca="1" si="37"/>
        <v>0</v>
      </c>
      <c r="N50" s="17">
        <f t="shared" ca="1" si="38"/>
        <v>0</v>
      </c>
      <c r="O50" s="53">
        <f t="shared" ca="1" si="22"/>
        <v>0</v>
      </c>
      <c r="P50" s="17">
        <f t="shared" ca="1" si="39"/>
        <v>0</v>
      </c>
      <c r="Q50" s="17">
        <f t="shared" ca="1" si="40"/>
        <v>0</v>
      </c>
      <c r="R50" s="17">
        <f t="shared" ca="1" si="41"/>
        <v>0</v>
      </c>
      <c r="S50" s="53">
        <f t="shared" ca="1" si="23"/>
        <v>0</v>
      </c>
      <c r="T50" s="17">
        <f t="shared" ca="1" si="42"/>
        <v>0</v>
      </c>
      <c r="U50" s="17">
        <f t="shared" ca="1" si="43"/>
        <v>0</v>
      </c>
      <c r="V50" s="17">
        <f t="shared" ca="1" si="44"/>
        <v>0</v>
      </c>
      <c r="W50" s="53">
        <f t="shared" ca="1" si="24"/>
        <v>0</v>
      </c>
      <c r="Y50" s="19">
        <f t="shared" ca="1" si="45"/>
        <v>0</v>
      </c>
      <c r="Z50" s="19">
        <f t="shared" ca="1" si="45"/>
        <v>0</v>
      </c>
      <c r="AA50" s="19">
        <f t="shared" ca="1" si="45"/>
        <v>0</v>
      </c>
      <c r="AB50" s="19">
        <f t="shared" ca="1" si="46"/>
        <v>0</v>
      </c>
      <c r="AC50" s="19">
        <f t="shared" ca="1" si="46"/>
        <v>0</v>
      </c>
      <c r="AD50" s="19">
        <f t="shared" ca="1" si="46"/>
        <v>0</v>
      </c>
      <c r="AE50" s="19">
        <f t="shared" ca="1" si="47"/>
        <v>0</v>
      </c>
      <c r="AF50" s="19">
        <f t="shared" ca="1" si="47"/>
        <v>0</v>
      </c>
      <c r="AG50" s="19">
        <f t="shared" ca="1" si="47"/>
        <v>0</v>
      </c>
      <c r="AH50" s="19">
        <f t="shared" ca="1" si="48"/>
        <v>0</v>
      </c>
      <c r="AI50" s="19">
        <f t="shared" ca="1" si="48"/>
        <v>0</v>
      </c>
      <c r="AJ50" s="19">
        <f t="shared" ca="1" si="48"/>
        <v>0</v>
      </c>
      <c r="AK50" s="19">
        <f t="shared" ca="1" si="49"/>
        <v>0</v>
      </c>
      <c r="AL50" s="19">
        <f t="shared" ca="1" si="49"/>
        <v>0</v>
      </c>
      <c r="AM50" s="19">
        <f t="shared" ca="1" si="49"/>
        <v>0</v>
      </c>
      <c r="CZ50" s="59" t="s">
        <v>234</v>
      </c>
      <c r="DA50" s="59">
        <v>752</v>
      </c>
    </row>
    <row r="51" spans="1:105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30"/>
        <v>0</v>
      </c>
      <c r="E51" s="17">
        <f t="shared" ca="1" si="31"/>
        <v>0</v>
      </c>
      <c r="F51" s="17">
        <f t="shared" ca="1" si="32"/>
        <v>0</v>
      </c>
      <c r="G51" s="53">
        <f t="shared" ca="1" si="20"/>
        <v>0</v>
      </c>
      <c r="H51" s="17">
        <f t="shared" ca="1" si="33"/>
        <v>0</v>
      </c>
      <c r="I51" s="17">
        <f t="shared" ca="1" si="34"/>
        <v>0</v>
      </c>
      <c r="J51" s="17">
        <f t="shared" ca="1" si="35"/>
        <v>0</v>
      </c>
      <c r="K51" s="53">
        <f t="shared" ca="1" si="21"/>
        <v>0</v>
      </c>
      <c r="L51" s="17">
        <f t="shared" ca="1" si="36"/>
        <v>0</v>
      </c>
      <c r="M51" s="17">
        <f t="shared" ca="1" si="37"/>
        <v>0</v>
      </c>
      <c r="N51" s="17">
        <f t="shared" ca="1" si="38"/>
        <v>0</v>
      </c>
      <c r="O51" s="53">
        <f t="shared" ca="1" si="22"/>
        <v>0</v>
      </c>
      <c r="P51" s="17">
        <f t="shared" ca="1" si="39"/>
        <v>0</v>
      </c>
      <c r="Q51" s="17">
        <f t="shared" ca="1" si="40"/>
        <v>0</v>
      </c>
      <c r="R51" s="17">
        <f t="shared" ca="1" si="41"/>
        <v>0</v>
      </c>
      <c r="S51" s="53">
        <f t="shared" ca="1" si="23"/>
        <v>0</v>
      </c>
      <c r="T51" s="17">
        <f t="shared" ca="1" si="42"/>
        <v>0</v>
      </c>
      <c r="U51" s="17">
        <f t="shared" ca="1" si="43"/>
        <v>0</v>
      </c>
      <c r="V51" s="17">
        <f t="shared" ca="1" si="44"/>
        <v>0</v>
      </c>
      <c r="W51" s="53">
        <f t="shared" ca="1" si="24"/>
        <v>0</v>
      </c>
      <c r="Y51" s="19">
        <f t="shared" ca="1" si="45"/>
        <v>0</v>
      </c>
      <c r="Z51" s="19">
        <f t="shared" ca="1" si="45"/>
        <v>0</v>
      </c>
      <c r="AA51" s="19">
        <f t="shared" ca="1" si="45"/>
        <v>0</v>
      </c>
      <c r="AB51" s="19">
        <f t="shared" ca="1" si="46"/>
        <v>0</v>
      </c>
      <c r="AC51" s="19">
        <f t="shared" ca="1" si="46"/>
        <v>0</v>
      </c>
      <c r="AD51" s="19">
        <f t="shared" ca="1" si="46"/>
        <v>0</v>
      </c>
      <c r="AE51" s="19">
        <f t="shared" ca="1" si="47"/>
        <v>0</v>
      </c>
      <c r="AF51" s="19">
        <f t="shared" ca="1" si="47"/>
        <v>0</v>
      </c>
      <c r="AG51" s="19">
        <f t="shared" ca="1" si="47"/>
        <v>0</v>
      </c>
      <c r="AH51" s="19">
        <f t="shared" ca="1" si="48"/>
        <v>0</v>
      </c>
      <c r="AI51" s="19">
        <f t="shared" ca="1" si="48"/>
        <v>0</v>
      </c>
      <c r="AJ51" s="19">
        <f t="shared" ca="1" si="48"/>
        <v>0</v>
      </c>
      <c r="AK51" s="19">
        <f t="shared" ca="1" si="49"/>
        <v>0</v>
      </c>
      <c r="AL51" s="19">
        <f t="shared" ca="1" si="49"/>
        <v>0</v>
      </c>
      <c r="AM51" s="19">
        <f t="shared" ca="1" si="49"/>
        <v>0</v>
      </c>
      <c r="CZ51" s="59" t="s">
        <v>236</v>
      </c>
      <c r="DA51" s="59">
        <v>753</v>
      </c>
    </row>
    <row r="52" spans="1:105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30"/>
        <v>0</v>
      </c>
      <c r="E52" s="17">
        <f t="shared" ca="1" si="31"/>
        <v>0</v>
      </c>
      <c r="F52" s="17">
        <f t="shared" ca="1" si="32"/>
        <v>0</v>
      </c>
      <c r="G52" s="53">
        <f t="shared" ca="1" si="20"/>
        <v>0</v>
      </c>
      <c r="H52" s="17">
        <f t="shared" ca="1" si="33"/>
        <v>0</v>
      </c>
      <c r="I52" s="17">
        <f t="shared" ca="1" si="34"/>
        <v>0</v>
      </c>
      <c r="J52" s="17">
        <f t="shared" ca="1" si="35"/>
        <v>0</v>
      </c>
      <c r="K52" s="53">
        <f t="shared" ca="1" si="21"/>
        <v>0</v>
      </c>
      <c r="L52" s="17">
        <f t="shared" ca="1" si="36"/>
        <v>0</v>
      </c>
      <c r="M52" s="17">
        <f t="shared" ca="1" si="37"/>
        <v>0</v>
      </c>
      <c r="N52" s="17">
        <f t="shared" ca="1" si="38"/>
        <v>0</v>
      </c>
      <c r="O52" s="53">
        <f t="shared" ca="1" si="22"/>
        <v>0</v>
      </c>
      <c r="P52" s="17">
        <f t="shared" ca="1" si="39"/>
        <v>0</v>
      </c>
      <c r="Q52" s="17">
        <f t="shared" ca="1" si="40"/>
        <v>0</v>
      </c>
      <c r="R52" s="17">
        <f t="shared" ca="1" si="41"/>
        <v>0</v>
      </c>
      <c r="S52" s="53">
        <f t="shared" ca="1" si="23"/>
        <v>0</v>
      </c>
      <c r="T52" s="17">
        <f t="shared" ca="1" si="42"/>
        <v>0</v>
      </c>
      <c r="U52" s="17">
        <f t="shared" ca="1" si="43"/>
        <v>0</v>
      </c>
      <c r="V52" s="17">
        <f t="shared" ca="1" si="44"/>
        <v>0</v>
      </c>
      <c r="W52" s="53">
        <f t="shared" ca="1" si="24"/>
        <v>0</v>
      </c>
      <c r="Y52" s="19">
        <f t="shared" ca="1" si="45"/>
        <v>0</v>
      </c>
      <c r="Z52" s="19">
        <f t="shared" ca="1" si="45"/>
        <v>0</v>
      </c>
      <c r="AA52" s="19">
        <f t="shared" ca="1" si="45"/>
        <v>0</v>
      </c>
      <c r="AB52" s="19">
        <f t="shared" ca="1" si="46"/>
        <v>0</v>
      </c>
      <c r="AC52" s="19">
        <f t="shared" ca="1" si="46"/>
        <v>0</v>
      </c>
      <c r="AD52" s="19">
        <f t="shared" ca="1" si="46"/>
        <v>0</v>
      </c>
      <c r="AE52" s="19">
        <f t="shared" ca="1" si="47"/>
        <v>0</v>
      </c>
      <c r="AF52" s="19">
        <f t="shared" ca="1" si="47"/>
        <v>0</v>
      </c>
      <c r="AG52" s="19">
        <f t="shared" ca="1" si="47"/>
        <v>0</v>
      </c>
      <c r="AH52" s="19">
        <f t="shared" ca="1" si="48"/>
        <v>0</v>
      </c>
      <c r="AI52" s="19">
        <f t="shared" ca="1" si="48"/>
        <v>0</v>
      </c>
      <c r="AJ52" s="19">
        <f t="shared" ca="1" si="48"/>
        <v>0</v>
      </c>
      <c r="AK52" s="19">
        <f t="shared" ca="1" si="49"/>
        <v>0</v>
      </c>
      <c r="AL52" s="19">
        <f t="shared" ca="1" si="49"/>
        <v>0</v>
      </c>
      <c r="AM52" s="19">
        <f t="shared" ca="1" si="49"/>
        <v>0</v>
      </c>
      <c r="CZ52" s="59" t="s">
        <v>238</v>
      </c>
      <c r="DA52" s="59">
        <v>754</v>
      </c>
    </row>
    <row r="53" spans="1:105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30"/>
        <v>0</v>
      </c>
      <c r="E53" s="17">
        <f t="shared" ca="1" si="31"/>
        <v>0</v>
      </c>
      <c r="F53" s="17">
        <f t="shared" ca="1" si="32"/>
        <v>0</v>
      </c>
      <c r="G53" s="53">
        <f t="shared" ca="1" si="20"/>
        <v>0</v>
      </c>
      <c r="H53" s="17">
        <f t="shared" ca="1" si="33"/>
        <v>0</v>
      </c>
      <c r="I53" s="17">
        <f t="shared" ca="1" si="34"/>
        <v>0</v>
      </c>
      <c r="J53" s="17">
        <f t="shared" ca="1" si="35"/>
        <v>0</v>
      </c>
      <c r="K53" s="53">
        <f t="shared" ca="1" si="21"/>
        <v>0</v>
      </c>
      <c r="L53" s="17">
        <f t="shared" ca="1" si="36"/>
        <v>0</v>
      </c>
      <c r="M53" s="17">
        <f t="shared" ca="1" si="37"/>
        <v>0</v>
      </c>
      <c r="N53" s="17">
        <f t="shared" ca="1" si="38"/>
        <v>0</v>
      </c>
      <c r="O53" s="53">
        <f t="shared" ca="1" si="22"/>
        <v>0</v>
      </c>
      <c r="P53" s="17">
        <f t="shared" ca="1" si="39"/>
        <v>0</v>
      </c>
      <c r="Q53" s="17">
        <f t="shared" ca="1" si="40"/>
        <v>0</v>
      </c>
      <c r="R53" s="17">
        <f t="shared" ca="1" si="41"/>
        <v>0</v>
      </c>
      <c r="S53" s="53">
        <f t="shared" ca="1" si="23"/>
        <v>0</v>
      </c>
      <c r="T53" s="17">
        <f t="shared" ca="1" si="42"/>
        <v>0</v>
      </c>
      <c r="U53" s="17">
        <f t="shared" ca="1" si="43"/>
        <v>0</v>
      </c>
      <c r="V53" s="17">
        <f t="shared" ca="1" si="44"/>
        <v>0</v>
      </c>
      <c r="W53" s="53">
        <f t="shared" ca="1" si="24"/>
        <v>0</v>
      </c>
      <c r="Y53" s="19">
        <f t="shared" ca="1" si="45"/>
        <v>0</v>
      </c>
      <c r="Z53" s="19">
        <f t="shared" ca="1" si="45"/>
        <v>0</v>
      </c>
      <c r="AA53" s="19">
        <f t="shared" ca="1" si="45"/>
        <v>0</v>
      </c>
      <c r="AB53" s="19">
        <f t="shared" ca="1" si="46"/>
        <v>0</v>
      </c>
      <c r="AC53" s="19">
        <f t="shared" ca="1" si="46"/>
        <v>0</v>
      </c>
      <c r="AD53" s="19">
        <f t="shared" ca="1" si="46"/>
        <v>0</v>
      </c>
      <c r="AE53" s="19">
        <f t="shared" ca="1" si="47"/>
        <v>0</v>
      </c>
      <c r="AF53" s="19">
        <f t="shared" ca="1" si="47"/>
        <v>0</v>
      </c>
      <c r="AG53" s="19">
        <f t="shared" ca="1" si="47"/>
        <v>0</v>
      </c>
      <c r="AH53" s="19">
        <f t="shared" ca="1" si="48"/>
        <v>0</v>
      </c>
      <c r="AI53" s="19">
        <f t="shared" ca="1" si="48"/>
        <v>0</v>
      </c>
      <c r="AJ53" s="19">
        <f t="shared" ca="1" si="48"/>
        <v>0</v>
      </c>
      <c r="AK53" s="19">
        <f t="shared" ca="1" si="49"/>
        <v>0</v>
      </c>
      <c r="AL53" s="19">
        <f t="shared" ca="1" si="49"/>
        <v>0</v>
      </c>
      <c r="AM53" s="19">
        <f t="shared" ca="1" si="49"/>
        <v>0</v>
      </c>
      <c r="CZ53" s="59" t="s">
        <v>240</v>
      </c>
      <c r="DA53" s="59">
        <v>755</v>
      </c>
    </row>
    <row r="54" spans="1:105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30"/>
        <v>0</v>
      </c>
      <c r="E54" s="17">
        <f t="shared" ca="1" si="31"/>
        <v>0</v>
      </c>
      <c r="F54" s="17">
        <f t="shared" ca="1" si="32"/>
        <v>0</v>
      </c>
      <c r="G54" s="53">
        <f t="shared" ca="1" si="20"/>
        <v>0</v>
      </c>
      <c r="H54" s="17">
        <f t="shared" ca="1" si="33"/>
        <v>0</v>
      </c>
      <c r="I54" s="17">
        <f t="shared" ca="1" si="34"/>
        <v>0</v>
      </c>
      <c r="J54" s="17">
        <f t="shared" ca="1" si="35"/>
        <v>0</v>
      </c>
      <c r="K54" s="53">
        <f t="shared" ca="1" si="21"/>
        <v>0</v>
      </c>
      <c r="L54" s="17">
        <f t="shared" ca="1" si="36"/>
        <v>0</v>
      </c>
      <c r="M54" s="17">
        <f t="shared" ca="1" si="37"/>
        <v>0</v>
      </c>
      <c r="N54" s="17">
        <f t="shared" ca="1" si="38"/>
        <v>0</v>
      </c>
      <c r="O54" s="53">
        <f t="shared" ca="1" si="22"/>
        <v>0</v>
      </c>
      <c r="P54" s="17">
        <f t="shared" ca="1" si="39"/>
        <v>0</v>
      </c>
      <c r="Q54" s="17">
        <f t="shared" ca="1" si="40"/>
        <v>0</v>
      </c>
      <c r="R54" s="17">
        <f t="shared" ca="1" si="41"/>
        <v>0</v>
      </c>
      <c r="S54" s="53">
        <f t="shared" ca="1" si="23"/>
        <v>0</v>
      </c>
      <c r="T54" s="17">
        <f t="shared" ca="1" si="42"/>
        <v>0</v>
      </c>
      <c r="U54" s="17">
        <f t="shared" ca="1" si="43"/>
        <v>0</v>
      </c>
      <c r="V54" s="17">
        <f t="shared" ca="1" si="44"/>
        <v>0</v>
      </c>
      <c r="W54" s="53">
        <f t="shared" ca="1" si="24"/>
        <v>0</v>
      </c>
      <c r="Y54" s="19">
        <f t="shared" ca="1" si="45"/>
        <v>0</v>
      </c>
      <c r="Z54" s="19">
        <f t="shared" ca="1" si="45"/>
        <v>0</v>
      </c>
      <c r="AA54" s="19">
        <f t="shared" ca="1" si="45"/>
        <v>0</v>
      </c>
      <c r="AB54" s="19">
        <f t="shared" ca="1" si="46"/>
        <v>0</v>
      </c>
      <c r="AC54" s="19">
        <f t="shared" ca="1" si="46"/>
        <v>0</v>
      </c>
      <c r="AD54" s="19">
        <f t="shared" ca="1" si="46"/>
        <v>0</v>
      </c>
      <c r="AE54" s="19">
        <f t="shared" ca="1" si="47"/>
        <v>0</v>
      </c>
      <c r="AF54" s="19">
        <f t="shared" ca="1" si="47"/>
        <v>0</v>
      </c>
      <c r="AG54" s="19">
        <f t="shared" ca="1" si="47"/>
        <v>0</v>
      </c>
      <c r="AH54" s="19">
        <f t="shared" ca="1" si="48"/>
        <v>0</v>
      </c>
      <c r="AI54" s="19">
        <f t="shared" ca="1" si="48"/>
        <v>0</v>
      </c>
      <c r="AJ54" s="19">
        <f t="shared" ca="1" si="48"/>
        <v>0</v>
      </c>
      <c r="AK54" s="19">
        <f t="shared" ca="1" si="49"/>
        <v>0</v>
      </c>
      <c r="AL54" s="19">
        <f t="shared" ca="1" si="49"/>
        <v>0</v>
      </c>
      <c r="AM54" s="19">
        <f t="shared" ca="1" si="49"/>
        <v>0</v>
      </c>
      <c r="CZ54" s="59" t="s">
        <v>243</v>
      </c>
      <c r="DA54" s="59">
        <v>756</v>
      </c>
    </row>
    <row r="55" spans="1:105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30"/>
        <v>0</v>
      </c>
      <c r="E55" s="17">
        <f t="shared" ca="1" si="31"/>
        <v>0</v>
      </c>
      <c r="F55" s="17">
        <f t="shared" ca="1" si="32"/>
        <v>0</v>
      </c>
      <c r="G55" s="53">
        <f t="shared" ca="1" si="20"/>
        <v>0</v>
      </c>
      <c r="H55" s="17">
        <f t="shared" ca="1" si="33"/>
        <v>0</v>
      </c>
      <c r="I55" s="17">
        <f t="shared" ca="1" si="34"/>
        <v>0</v>
      </c>
      <c r="J55" s="17">
        <f t="shared" ca="1" si="35"/>
        <v>0</v>
      </c>
      <c r="K55" s="53">
        <f t="shared" ca="1" si="21"/>
        <v>0</v>
      </c>
      <c r="L55" s="17">
        <f t="shared" ca="1" si="36"/>
        <v>0</v>
      </c>
      <c r="M55" s="17">
        <f t="shared" ca="1" si="37"/>
        <v>0</v>
      </c>
      <c r="N55" s="17">
        <f t="shared" ca="1" si="38"/>
        <v>0</v>
      </c>
      <c r="O55" s="53">
        <f t="shared" ca="1" si="22"/>
        <v>0</v>
      </c>
      <c r="P55" s="17">
        <f t="shared" ca="1" si="39"/>
        <v>0</v>
      </c>
      <c r="Q55" s="17">
        <f t="shared" ca="1" si="40"/>
        <v>0</v>
      </c>
      <c r="R55" s="17">
        <f t="shared" ca="1" si="41"/>
        <v>0</v>
      </c>
      <c r="S55" s="53">
        <f t="shared" ca="1" si="23"/>
        <v>0</v>
      </c>
      <c r="T55" s="17">
        <f t="shared" ca="1" si="42"/>
        <v>0</v>
      </c>
      <c r="U55" s="17">
        <f t="shared" ca="1" si="43"/>
        <v>0</v>
      </c>
      <c r="V55" s="17">
        <f t="shared" ca="1" si="44"/>
        <v>0</v>
      </c>
      <c r="W55" s="53">
        <f t="shared" ca="1" si="24"/>
        <v>0</v>
      </c>
      <c r="Y55" s="19">
        <f t="shared" ca="1" si="45"/>
        <v>0</v>
      </c>
      <c r="Z55" s="19">
        <f t="shared" ca="1" si="45"/>
        <v>0</v>
      </c>
      <c r="AA55" s="19">
        <f t="shared" ca="1" si="45"/>
        <v>0</v>
      </c>
      <c r="AB55" s="19">
        <f t="shared" ca="1" si="46"/>
        <v>0</v>
      </c>
      <c r="AC55" s="19">
        <f t="shared" ca="1" si="46"/>
        <v>0</v>
      </c>
      <c r="AD55" s="19">
        <f t="shared" ca="1" si="46"/>
        <v>0</v>
      </c>
      <c r="AE55" s="19">
        <f t="shared" ca="1" si="47"/>
        <v>0</v>
      </c>
      <c r="AF55" s="19">
        <f t="shared" ca="1" si="47"/>
        <v>0</v>
      </c>
      <c r="AG55" s="19">
        <f t="shared" ca="1" si="47"/>
        <v>0</v>
      </c>
      <c r="AH55" s="19">
        <f t="shared" ca="1" si="48"/>
        <v>0</v>
      </c>
      <c r="AI55" s="19">
        <f t="shared" ca="1" si="48"/>
        <v>0</v>
      </c>
      <c r="AJ55" s="19">
        <f t="shared" ca="1" si="48"/>
        <v>0</v>
      </c>
      <c r="AK55" s="19">
        <f t="shared" ca="1" si="49"/>
        <v>0</v>
      </c>
      <c r="AL55" s="19">
        <f t="shared" ca="1" si="49"/>
        <v>0</v>
      </c>
      <c r="AM55" s="19">
        <f t="shared" ca="1" si="49"/>
        <v>0</v>
      </c>
      <c r="CZ55" s="59" t="s">
        <v>245</v>
      </c>
      <c r="DA55" s="59">
        <v>757</v>
      </c>
    </row>
    <row r="56" spans="1:105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30"/>
        <v>0</v>
      </c>
      <c r="E56" s="17">
        <f t="shared" ca="1" si="31"/>
        <v>0</v>
      </c>
      <c r="F56" s="17">
        <f t="shared" ca="1" si="32"/>
        <v>0</v>
      </c>
      <c r="G56" s="53">
        <f t="shared" ca="1" si="20"/>
        <v>0</v>
      </c>
      <c r="H56" s="17">
        <f t="shared" ca="1" si="33"/>
        <v>0</v>
      </c>
      <c r="I56" s="17">
        <f t="shared" ca="1" si="34"/>
        <v>0</v>
      </c>
      <c r="J56" s="17">
        <f t="shared" ca="1" si="35"/>
        <v>0</v>
      </c>
      <c r="K56" s="53">
        <f t="shared" ca="1" si="21"/>
        <v>0</v>
      </c>
      <c r="L56" s="17">
        <f t="shared" ca="1" si="36"/>
        <v>0</v>
      </c>
      <c r="M56" s="17">
        <f t="shared" ca="1" si="37"/>
        <v>0</v>
      </c>
      <c r="N56" s="17">
        <f t="shared" ca="1" si="38"/>
        <v>0</v>
      </c>
      <c r="O56" s="53">
        <f t="shared" ca="1" si="22"/>
        <v>0</v>
      </c>
      <c r="P56" s="17">
        <f t="shared" ca="1" si="39"/>
        <v>0</v>
      </c>
      <c r="Q56" s="17">
        <f t="shared" ca="1" si="40"/>
        <v>0</v>
      </c>
      <c r="R56" s="17">
        <f t="shared" ca="1" si="41"/>
        <v>0</v>
      </c>
      <c r="S56" s="53">
        <f t="shared" ca="1" si="23"/>
        <v>0</v>
      </c>
      <c r="T56" s="17">
        <f t="shared" ca="1" si="42"/>
        <v>0</v>
      </c>
      <c r="U56" s="17">
        <f t="shared" ca="1" si="43"/>
        <v>0</v>
      </c>
      <c r="V56" s="17">
        <f t="shared" ca="1" si="44"/>
        <v>0</v>
      </c>
      <c r="W56" s="53">
        <f t="shared" ca="1" si="24"/>
        <v>0</v>
      </c>
      <c r="Y56" s="19">
        <f t="shared" ca="1" si="45"/>
        <v>0</v>
      </c>
      <c r="Z56" s="19">
        <f t="shared" ca="1" si="45"/>
        <v>0</v>
      </c>
      <c r="AA56" s="19">
        <f t="shared" ca="1" si="45"/>
        <v>0</v>
      </c>
      <c r="AB56" s="19">
        <f t="shared" ca="1" si="46"/>
        <v>0</v>
      </c>
      <c r="AC56" s="19">
        <f t="shared" ca="1" si="46"/>
        <v>0</v>
      </c>
      <c r="AD56" s="19">
        <f t="shared" ca="1" si="46"/>
        <v>0</v>
      </c>
      <c r="AE56" s="19">
        <f t="shared" ca="1" si="47"/>
        <v>0</v>
      </c>
      <c r="AF56" s="19">
        <f t="shared" ca="1" si="47"/>
        <v>0</v>
      </c>
      <c r="AG56" s="19">
        <f t="shared" ca="1" si="47"/>
        <v>0</v>
      </c>
      <c r="AH56" s="19">
        <f t="shared" ca="1" si="48"/>
        <v>0</v>
      </c>
      <c r="AI56" s="19">
        <f t="shared" ca="1" si="48"/>
        <v>0</v>
      </c>
      <c r="AJ56" s="19">
        <f t="shared" ca="1" si="48"/>
        <v>0</v>
      </c>
      <c r="AK56" s="19">
        <f t="shared" ca="1" si="49"/>
        <v>0</v>
      </c>
      <c r="AL56" s="19">
        <f t="shared" ca="1" si="49"/>
        <v>0</v>
      </c>
      <c r="AM56" s="19">
        <f t="shared" ca="1" si="49"/>
        <v>0</v>
      </c>
      <c r="CZ56" s="59" t="s">
        <v>248</v>
      </c>
      <c r="DA56" s="59">
        <v>758</v>
      </c>
    </row>
    <row r="57" spans="1:105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30"/>
        <v>0</v>
      </c>
      <c r="E57" s="17">
        <f t="shared" ca="1" si="31"/>
        <v>0</v>
      </c>
      <c r="F57" s="17">
        <f t="shared" ca="1" si="32"/>
        <v>0</v>
      </c>
      <c r="G57" s="53">
        <f t="shared" ca="1" si="20"/>
        <v>0</v>
      </c>
      <c r="H57" s="17">
        <f t="shared" ca="1" si="33"/>
        <v>0</v>
      </c>
      <c r="I57" s="17">
        <f t="shared" ca="1" si="34"/>
        <v>0</v>
      </c>
      <c r="J57" s="17">
        <f t="shared" ca="1" si="35"/>
        <v>0</v>
      </c>
      <c r="K57" s="53">
        <f t="shared" ca="1" si="21"/>
        <v>0</v>
      </c>
      <c r="L57" s="17">
        <f t="shared" ca="1" si="36"/>
        <v>0</v>
      </c>
      <c r="M57" s="17">
        <f t="shared" ca="1" si="37"/>
        <v>0</v>
      </c>
      <c r="N57" s="17">
        <f t="shared" ca="1" si="38"/>
        <v>0</v>
      </c>
      <c r="O57" s="53">
        <f t="shared" ca="1" si="22"/>
        <v>0</v>
      </c>
      <c r="P57" s="17">
        <f t="shared" ca="1" si="39"/>
        <v>0</v>
      </c>
      <c r="Q57" s="17">
        <f t="shared" ca="1" si="40"/>
        <v>0</v>
      </c>
      <c r="R57" s="17">
        <f t="shared" ca="1" si="41"/>
        <v>0</v>
      </c>
      <c r="S57" s="53">
        <f t="shared" ca="1" si="23"/>
        <v>0</v>
      </c>
      <c r="T57" s="17">
        <f t="shared" ca="1" si="42"/>
        <v>0</v>
      </c>
      <c r="U57" s="17">
        <f t="shared" ca="1" si="43"/>
        <v>0</v>
      </c>
      <c r="V57" s="17">
        <f t="shared" ca="1" si="44"/>
        <v>0</v>
      </c>
      <c r="W57" s="53">
        <f t="shared" ca="1" si="24"/>
        <v>0</v>
      </c>
      <c r="Y57" s="19">
        <f t="shared" ca="1" si="45"/>
        <v>0</v>
      </c>
      <c r="Z57" s="19">
        <f t="shared" ca="1" si="45"/>
        <v>0</v>
      </c>
      <c r="AA57" s="19">
        <f t="shared" ca="1" si="45"/>
        <v>0</v>
      </c>
      <c r="AB57" s="19">
        <f t="shared" ca="1" si="46"/>
        <v>0</v>
      </c>
      <c r="AC57" s="19">
        <f t="shared" ca="1" si="46"/>
        <v>0</v>
      </c>
      <c r="AD57" s="19">
        <f t="shared" ca="1" si="46"/>
        <v>0</v>
      </c>
      <c r="AE57" s="19">
        <f t="shared" ca="1" si="47"/>
        <v>0</v>
      </c>
      <c r="AF57" s="19">
        <f t="shared" ca="1" si="47"/>
        <v>0</v>
      </c>
      <c r="AG57" s="19">
        <f t="shared" ca="1" si="47"/>
        <v>0</v>
      </c>
      <c r="AH57" s="19">
        <f t="shared" ca="1" si="48"/>
        <v>0</v>
      </c>
      <c r="AI57" s="19">
        <f t="shared" ca="1" si="48"/>
        <v>0</v>
      </c>
      <c r="AJ57" s="19">
        <f t="shared" ca="1" si="48"/>
        <v>0</v>
      </c>
      <c r="AK57" s="19">
        <f t="shared" ca="1" si="49"/>
        <v>0</v>
      </c>
      <c r="AL57" s="19">
        <f t="shared" ca="1" si="49"/>
        <v>0</v>
      </c>
      <c r="AM57" s="19">
        <f t="shared" ca="1" si="49"/>
        <v>0</v>
      </c>
      <c r="CZ57" s="59" t="s">
        <v>250</v>
      </c>
      <c r="DA57" s="59">
        <v>759</v>
      </c>
    </row>
    <row r="58" spans="1:105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30"/>
        <v>0</v>
      </c>
      <c r="E58" s="17">
        <f t="shared" ca="1" si="31"/>
        <v>0</v>
      </c>
      <c r="F58" s="17">
        <f t="shared" ca="1" si="32"/>
        <v>0</v>
      </c>
      <c r="G58" s="53">
        <f t="shared" ca="1" si="20"/>
        <v>0</v>
      </c>
      <c r="H58" s="17">
        <f t="shared" ca="1" si="33"/>
        <v>0</v>
      </c>
      <c r="I58" s="17">
        <f t="shared" ca="1" si="34"/>
        <v>0</v>
      </c>
      <c r="J58" s="17">
        <f t="shared" ca="1" si="35"/>
        <v>0</v>
      </c>
      <c r="K58" s="53">
        <f t="shared" ca="1" si="21"/>
        <v>0</v>
      </c>
      <c r="L58" s="17">
        <f t="shared" ca="1" si="36"/>
        <v>0</v>
      </c>
      <c r="M58" s="17">
        <f t="shared" ca="1" si="37"/>
        <v>0</v>
      </c>
      <c r="N58" s="17">
        <f t="shared" ca="1" si="38"/>
        <v>0</v>
      </c>
      <c r="O58" s="53">
        <f t="shared" ca="1" si="22"/>
        <v>0</v>
      </c>
      <c r="P58" s="17">
        <f t="shared" ca="1" si="39"/>
        <v>0</v>
      </c>
      <c r="Q58" s="17">
        <f t="shared" ca="1" si="40"/>
        <v>0</v>
      </c>
      <c r="R58" s="17">
        <f t="shared" ca="1" si="41"/>
        <v>0</v>
      </c>
      <c r="S58" s="53">
        <f t="shared" ca="1" si="23"/>
        <v>0</v>
      </c>
      <c r="T58" s="17">
        <f t="shared" ca="1" si="42"/>
        <v>0</v>
      </c>
      <c r="U58" s="17">
        <f t="shared" ca="1" si="43"/>
        <v>0</v>
      </c>
      <c r="V58" s="17">
        <f t="shared" ca="1" si="44"/>
        <v>0</v>
      </c>
      <c r="W58" s="53">
        <f t="shared" ca="1" si="24"/>
        <v>0</v>
      </c>
      <c r="Y58" s="19">
        <f t="shared" ca="1" si="45"/>
        <v>0</v>
      </c>
      <c r="Z58" s="19">
        <f t="shared" ca="1" si="45"/>
        <v>0</v>
      </c>
      <c r="AA58" s="19">
        <f t="shared" ca="1" si="45"/>
        <v>0</v>
      </c>
      <c r="AB58" s="19">
        <f t="shared" ca="1" si="46"/>
        <v>0</v>
      </c>
      <c r="AC58" s="19">
        <f t="shared" ca="1" si="46"/>
        <v>0</v>
      </c>
      <c r="AD58" s="19">
        <f t="shared" ca="1" si="46"/>
        <v>0</v>
      </c>
      <c r="AE58" s="19">
        <f t="shared" ca="1" si="47"/>
        <v>0</v>
      </c>
      <c r="AF58" s="19">
        <f t="shared" ca="1" si="47"/>
        <v>0</v>
      </c>
      <c r="AG58" s="19">
        <f t="shared" ca="1" si="47"/>
        <v>0</v>
      </c>
      <c r="AH58" s="19">
        <f t="shared" ca="1" si="48"/>
        <v>0</v>
      </c>
      <c r="AI58" s="19">
        <f t="shared" ca="1" si="48"/>
        <v>0</v>
      </c>
      <c r="AJ58" s="19">
        <f t="shared" ca="1" si="48"/>
        <v>0</v>
      </c>
      <c r="AK58" s="19">
        <f t="shared" ca="1" si="49"/>
        <v>0</v>
      </c>
      <c r="AL58" s="19">
        <f t="shared" ca="1" si="49"/>
        <v>0</v>
      </c>
      <c r="AM58" s="19">
        <f t="shared" ca="1" si="49"/>
        <v>0</v>
      </c>
      <c r="CZ58" s="59" t="s">
        <v>252</v>
      </c>
      <c r="DA58" s="59">
        <v>760</v>
      </c>
    </row>
    <row r="59" spans="1:105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30"/>
        <v>0</v>
      </c>
      <c r="E59" s="17">
        <f t="shared" ca="1" si="31"/>
        <v>0</v>
      </c>
      <c r="F59" s="17">
        <f t="shared" ca="1" si="32"/>
        <v>0</v>
      </c>
      <c r="G59" s="53">
        <f t="shared" ca="1" si="20"/>
        <v>0</v>
      </c>
      <c r="H59" s="17">
        <f t="shared" ca="1" si="33"/>
        <v>0</v>
      </c>
      <c r="I59" s="17">
        <f t="shared" ca="1" si="34"/>
        <v>0</v>
      </c>
      <c r="J59" s="17">
        <f t="shared" ca="1" si="35"/>
        <v>0</v>
      </c>
      <c r="K59" s="53">
        <f t="shared" ca="1" si="21"/>
        <v>0</v>
      </c>
      <c r="L59" s="17">
        <f t="shared" ca="1" si="36"/>
        <v>0</v>
      </c>
      <c r="M59" s="17">
        <f t="shared" ca="1" si="37"/>
        <v>0</v>
      </c>
      <c r="N59" s="17">
        <f t="shared" ca="1" si="38"/>
        <v>0</v>
      </c>
      <c r="O59" s="53">
        <f t="shared" ca="1" si="22"/>
        <v>0</v>
      </c>
      <c r="P59" s="17">
        <f t="shared" ca="1" si="39"/>
        <v>0</v>
      </c>
      <c r="Q59" s="17">
        <f t="shared" ca="1" si="40"/>
        <v>0</v>
      </c>
      <c r="R59" s="17">
        <f t="shared" ca="1" si="41"/>
        <v>0</v>
      </c>
      <c r="S59" s="53">
        <f t="shared" ca="1" si="23"/>
        <v>0</v>
      </c>
      <c r="T59" s="17">
        <f t="shared" ca="1" si="42"/>
        <v>0</v>
      </c>
      <c r="U59" s="17">
        <f t="shared" ca="1" si="43"/>
        <v>0</v>
      </c>
      <c r="V59" s="17">
        <f t="shared" ca="1" si="44"/>
        <v>0</v>
      </c>
      <c r="W59" s="53">
        <f t="shared" ca="1" si="24"/>
        <v>0</v>
      </c>
      <c r="Y59" s="19">
        <f t="shared" ca="1" si="45"/>
        <v>0</v>
      </c>
      <c r="Z59" s="19">
        <f t="shared" ca="1" si="45"/>
        <v>0</v>
      </c>
      <c r="AA59" s="19">
        <f t="shared" ca="1" si="45"/>
        <v>0</v>
      </c>
      <c r="AB59" s="19">
        <f t="shared" ca="1" si="46"/>
        <v>0</v>
      </c>
      <c r="AC59" s="19">
        <f t="shared" ca="1" si="46"/>
        <v>0</v>
      </c>
      <c r="AD59" s="19">
        <f t="shared" ca="1" si="46"/>
        <v>0</v>
      </c>
      <c r="AE59" s="19">
        <f t="shared" ca="1" si="47"/>
        <v>0</v>
      </c>
      <c r="AF59" s="19">
        <f t="shared" ca="1" si="47"/>
        <v>0</v>
      </c>
      <c r="AG59" s="19">
        <f t="shared" ca="1" si="47"/>
        <v>0</v>
      </c>
      <c r="AH59" s="19">
        <f t="shared" ca="1" si="48"/>
        <v>0</v>
      </c>
      <c r="AI59" s="19">
        <f t="shared" ca="1" si="48"/>
        <v>0</v>
      </c>
      <c r="AJ59" s="19">
        <f t="shared" ca="1" si="48"/>
        <v>0</v>
      </c>
      <c r="AK59" s="19">
        <f t="shared" ca="1" si="49"/>
        <v>0</v>
      </c>
      <c r="AL59" s="19">
        <f t="shared" ca="1" si="49"/>
        <v>0</v>
      </c>
      <c r="AM59" s="19">
        <f t="shared" ca="1" si="49"/>
        <v>0</v>
      </c>
      <c r="CZ59" s="59" t="s">
        <v>254</v>
      </c>
      <c r="DA59" s="59">
        <v>761</v>
      </c>
    </row>
    <row r="60" spans="1:105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30"/>
        <v>0</v>
      </c>
      <c r="E60" s="17">
        <f t="shared" ca="1" si="31"/>
        <v>0</v>
      </c>
      <c r="F60" s="17">
        <f t="shared" ca="1" si="32"/>
        <v>0</v>
      </c>
      <c r="G60" s="53">
        <f t="shared" ca="1" si="20"/>
        <v>0</v>
      </c>
      <c r="H60" s="17">
        <f t="shared" ca="1" si="33"/>
        <v>0</v>
      </c>
      <c r="I60" s="17">
        <f t="shared" ca="1" si="34"/>
        <v>0</v>
      </c>
      <c r="J60" s="17">
        <f t="shared" ca="1" si="35"/>
        <v>0</v>
      </c>
      <c r="K60" s="53">
        <f t="shared" ca="1" si="21"/>
        <v>0</v>
      </c>
      <c r="L60" s="17">
        <f t="shared" ca="1" si="36"/>
        <v>0</v>
      </c>
      <c r="M60" s="17">
        <f t="shared" ca="1" si="37"/>
        <v>0</v>
      </c>
      <c r="N60" s="17">
        <f t="shared" ca="1" si="38"/>
        <v>0</v>
      </c>
      <c r="O60" s="53">
        <f t="shared" ca="1" si="22"/>
        <v>0</v>
      </c>
      <c r="P60" s="17">
        <f t="shared" ca="1" si="39"/>
        <v>0</v>
      </c>
      <c r="Q60" s="17">
        <f t="shared" ca="1" si="40"/>
        <v>0</v>
      </c>
      <c r="R60" s="17">
        <f t="shared" ca="1" si="41"/>
        <v>0</v>
      </c>
      <c r="S60" s="53">
        <f t="shared" ca="1" si="23"/>
        <v>0</v>
      </c>
      <c r="T60" s="17">
        <f t="shared" ca="1" si="42"/>
        <v>0</v>
      </c>
      <c r="U60" s="17">
        <f t="shared" ca="1" si="43"/>
        <v>0</v>
      </c>
      <c r="V60" s="17">
        <f t="shared" ca="1" si="44"/>
        <v>0</v>
      </c>
      <c r="W60" s="53">
        <f t="shared" ca="1" si="24"/>
        <v>0</v>
      </c>
      <c r="Y60" s="19">
        <f t="shared" ca="1" si="45"/>
        <v>0</v>
      </c>
      <c r="Z60" s="19">
        <f t="shared" ca="1" si="45"/>
        <v>0</v>
      </c>
      <c r="AA60" s="19">
        <f t="shared" ca="1" si="45"/>
        <v>0</v>
      </c>
      <c r="AB60" s="19">
        <f t="shared" ca="1" si="46"/>
        <v>0</v>
      </c>
      <c r="AC60" s="19">
        <f t="shared" ca="1" si="46"/>
        <v>0</v>
      </c>
      <c r="AD60" s="19">
        <f t="shared" ca="1" si="46"/>
        <v>0</v>
      </c>
      <c r="AE60" s="19">
        <f t="shared" ca="1" si="47"/>
        <v>0</v>
      </c>
      <c r="AF60" s="19">
        <f t="shared" ca="1" si="47"/>
        <v>0</v>
      </c>
      <c r="AG60" s="19">
        <f t="shared" ca="1" si="47"/>
        <v>0</v>
      </c>
      <c r="AH60" s="19">
        <f t="shared" ca="1" si="48"/>
        <v>0</v>
      </c>
      <c r="AI60" s="19">
        <f t="shared" ca="1" si="48"/>
        <v>0</v>
      </c>
      <c r="AJ60" s="19">
        <f t="shared" ca="1" si="48"/>
        <v>0</v>
      </c>
      <c r="AK60" s="19">
        <f t="shared" ca="1" si="49"/>
        <v>0</v>
      </c>
      <c r="AL60" s="19">
        <f t="shared" ca="1" si="49"/>
        <v>0</v>
      </c>
      <c r="AM60" s="19">
        <f t="shared" ca="1" si="49"/>
        <v>0</v>
      </c>
      <c r="CZ60" s="59" t="s">
        <v>256</v>
      </c>
      <c r="DA60" s="59">
        <v>765</v>
      </c>
    </row>
    <row r="61" spans="1:105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30"/>
        <v>0</v>
      </c>
      <c r="E61" s="17">
        <f t="shared" ca="1" si="31"/>
        <v>0</v>
      </c>
      <c r="F61" s="17">
        <f t="shared" ca="1" si="32"/>
        <v>0</v>
      </c>
      <c r="G61" s="53">
        <f t="shared" ca="1" si="20"/>
        <v>0</v>
      </c>
      <c r="H61" s="17">
        <f t="shared" ca="1" si="33"/>
        <v>0</v>
      </c>
      <c r="I61" s="17">
        <f t="shared" ca="1" si="34"/>
        <v>0</v>
      </c>
      <c r="J61" s="17">
        <f t="shared" ca="1" si="35"/>
        <v>0</v>
      </c>
      <c r="K61" s="53">
        <f t="shared" ca="1" si="21"/>
        <v>0</v>
      </c>
      <c r="L61" s="17">
        <f t="shared" ca="1" si="36"/>
        <v>0</v>
      </c>
      <c r="M61" s="17">
        <f t="shared" ca="1" si="37"/>
        <v>0</v>
      </c>
      <c r="N61" s="17">
        <f t="shared" ca="1" si="38"/>
        <v>0</v>
      </c>
      <c r="O61" s="53">
        <f t="shared" ca="1" si="22"/>
        <v>0</v>
      </c>
      <c r="P61" s="17">
        <f t="shared" ca="1" si="39"/>
        <v>0</v>
      </c>
      <c r="Q61" s="17">
        <f t="shared" ca="1" si="40"/>
        <v>0</v>
      </c>
      <c r="R61" s="17">
        <f t="shared" ca="1" si="41"/>
        <v>0</v>
      </c>
      <c r="S61" s="53">
        <f t="shared" ca="1" si="23"/>
        <v>0</v>
      </c>
      <c r="T61" s="17">
        <f t="shared" ca="1" si="42"/>
        <v>0</v>
      </c>
      <c r="U61" s="17">
        <f t="shared" ca="1" si="43"/>
        <v>0</v>
      </c>
      <c r="V61" s="17">
        <f t="shared" ca="1" si="44"/>
        <v>0</v>
      </c>
      <c r="W61" s="53">
        <f t="shared" ca="1" si="24"/>
        <v>0</v>
      </c>
      <c r="Y61" s="19">
        <f t="shared" ca="1" si="45"/>
        <v>0</v>
      </c>
      <c r="Z61" s="19">
        <f t="shared" ca="1" si="45"/>
        <v>0</v>
      </c>
      <c r="AA61" s="19">
        <f t="shared" ca="1" si="45"/>
        <v>0</v>
      </c>
      <c r="AB61" s="19">
        <f t="shared" ca="1" si="46"/>
        <v>0</v>
      </c>
      <c r="AC61" s="19">
        <f t="shared" ca="1" si="46"/>
        <v>0</v>
      </c>
      <c r="AD61" s="19">
        <f t="shared" ca="1" si="46"/>
        <v>0</v>
      </c>
      <c r="AE61" s="19">
        <f t="shared" ca="1" si="47"/>
        <v>0</v>
      </c>
      <c r="AF61" s="19">
        <f t="shared" ca="1" si="47"/>
        <v>0</v>
      </c>
      <c r="AG61" s="19">
        <f t="shared" ca="1" si="47"/>
        <v>0</v>
      </c>
      <c r="AH61" s="19">
        <f t="shared" ca="1" si="48"/>
        <v>0</v>
      </c>
      <c r="AI61" s="19">
        <f t="shared" ca="1" si="48"/>
        <v>0</v>
      </c>
      <c r="AJ61" s="19">
        <f t="shared" ca="1" si="48"/>
        <v>0</v>
      </c>
      <c r="AK61" s="19">
        <f t="shared" ca="1" si="49"/>
        <v>0</v>
      </c>
      <c r="AL61" s="19">
        <f t="shared" ca="1" si="49"/>
        <v>0</v>
      </c>
      <c r="AM61" s="19">
        <f t="shared" ca="1" si="49"/>
        <v>0</v>
      </c>
      <c r="CZ61" s="59" t="s">
        <v>258</v>
      </c>
      <c r="DA61" s="59">
        <v>766</v>
      </c>
    </row>
    <row r="62" spans="1:105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30"/>
        <v>0</v>
      </c>
      <c r="E62" s="17">
        <f t="shared" ca="1" si="31"/>
        <v>0</v>
      </c>
      <c r="F62" s="17">
        <f t="shared" ca="1" si="32"/>
        <v>0</v>
      </c>
      <c r="G62" s="53">
        <f t="shared" ca="1" si="20"/>
        <v>0</v>
      </c>
      <c r="H62" s="17">
        <f t="shared" ca="1" si="33"/>
        <v>0</v>
      </c>
      <c r="I62" s="17">
        <f t="shared" ca="1" si="34"/>
        <v>0</v>
      </c>
      <c r="J62" s="17">
        <f t="shared" ca="1" si="35"/>
        <v>0</v>
      </c>
      <c r="K62" s="53">
        <f t="shared" ca="1" si="21"/>
        <v>0</v>
      </c>
      <c r="L62" s="17">
        <f t="shared" ca="1" si="36"/>
        <v>0</v>
      </c>
      <c r="M62" s="17">
        <f t="shared" ca="1" si="37"/>
        <v>0</v>
      </c>
      <c r="N62" s="17">
        <f t="shared" ca="1" si="38"/>
        <v>0</v>
      </c>
      <c r="O62" s="53">
        <f t="shared" ca="1" si="22"/>
        <v>0</v>
      </c>
      <c r="P62" s="17">
        <f t="shared" ca="1" si="39"/>
        <v>0</v>
      </c>
      <c r="Q62" s="17">
        <f t="shared" ca="1" si="40"/>
        <v>0</v>
      </c>
      <c r="R62" s="17">
        <f t="shared" ca="1" si="41"/>
        <v>0</v>
      </c>
      <c r="S62" s="53">
        <f t="shared" ca="1" si="23"/>
        <v>0</v>
      </c>
      <c r="T62" s="17">
        <f t="shared" ca="1" si="42"/>
        <v>0</v>
      </c>
      <c r="U62" s="17">
        <f t="shared" ca="1" si="43"/>
        <v>0</v>
      </c>
      <c r="V62" s="17">
        <f t="shared" ca="1" si="44"/>
        <v>0</v>
      </c>
      <c r="W62" s="53">
        <f t="shared" ca="1" si="24"/>
        <v>0</v>
      </c>
      <c r="Y62" s="19">
        <f t="shared" ca="1" si="45"/>
        <v>0</v>
      </c>
      <c r="Z62" s="19">
        <f t="shared" ca="1" si="45"/>
        <v>0</v>
      </c>
      <c r="AA62" s="19">
        <f t="shared" ca="1" si="45"/>
        <v>0</v>
      </c>
      <c r="AB62" s="19">
        <f t="shared" ca="1" si="46"/>
        <v>0</v>
      </c>
      <c r="AC62" s="19">
        <f t="shared" ca="1" si="46"/>
        <v>0</v>
      </c>
      <c r="AD62" s="19">
        <f t="shared" ca="1" si="46"/>
        <v>0</v>
      </c>
      <c r="AE62" s="19">
        <f t="shared" ca="1" si="47"/>
        <v>0</v>
      </c>
      <c r="AF62" s="19">
        <f t="shared" ca="1" si="47"/>
        <v>0</v>
      </c>
      <c r="AG62" s="19">
        <f t="shared" ca="1" si="47"/>
        <v>0</v>
      </c>
      <c r="AH62" s="19">
        <f t="shared" ca="1" si="48"/>
        <v>0</v>
      </c>
      <c r="AI62" s="19">
        <f t="shared" ca="1" si="48"/>
        <v>0</v>
      </c>
      <c r="AJ62" s="19">
        <f t="shared" ca="1" si="48"/>
        <v>0</v>
      </c>
      <c r="AK62" s="19">
        <f t="shared" ca="1" si="49"/>
        <v>0</v>
      </c>
      <c r="AL62" s="19">
        <f t="shared" ca="1" si="49"/>
        <v>0</v>
      </c>
      <c r="AM62" s="19">
        <f t="shared" ca="1" si="49"/>
        <v>0</v>
      </c>
      <c r="CZ62" s="59" t="s">
        <v>260</v>
      </c>
      <c r="DA62" s="59">
        <v>767</v>
      </c>
    </row>
    <row r="63" spans="1:105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30"/>
        <v>0</v>
      </c>
      <c r="E63" s="17">
        <f t="shared" ca="1" si="31"/>
        <v>0</v>
      </c>
      <c r="F63" s="17">
        <f t="shared" ca="1" si="32"/>
        <v>0</v>
      </c>
      <c r="G63" s="53">
        <f t="shared" ca="1" si="20"/>
        <v>0</v>
      </c>
      <c r="H63" s="17">
        <f t="shared" ca="1" si="33"/>
        <v>0</v>
      </c>
      <c r="I63" s="17">
        <f t="shared" ca="1" si="34"/>
        <v>0</v>
      </c>
      <c r="J63" s="17">
        <f t="shared" ca="1" si="35"/>
        <v>0</v>
      </c>
      <c r="K63" s="53">
        <f t="shared" ca="1" si="21"/>
        <v>0</v>
      </c>
      <c r="L63" s="17">
        <f t="shared" ca="1" si="36"/>
        <v>0</v>
      </c>
      <c r="M63" s="17">
        <f t="shared" ca="1" si="37"/>
        <v>0</v>
      </c>
      <c r="N63" s="17">
        <f t="shared" ca="1" si="38"/>
        <v>0</v>
      </c>
      <c r="O63" s="53">
        <f t="shared" ca="1" si="22"/>
        <v>0</v>
      </c>
      <c r="P63" s="17">
        <f t="shared" ca="1" si="39"/>
        <v>0</v>
      </c>
      <c r="Q63" s="17">
        <f t="shared" ca="1" si="40"/>
        <v>0</v>
      </c>
      <c r="R63" s="17">
        <f t="shared" ca="1" si="41"/>
        <v>0</v>
      </c>
      <c r="S63" s="53">
        <f t="shared" ca="1" si="23"/>
        <v>0</v>
      </c>
      <c r="T63" s="17">
        <f t="shared" ca="1" si="42"/>
        <v>0</v>
      </c>
      <c r="U63" s="17">
        <f t="shared" ca="1" si="43"/>
        <v>0</v>
      </c>
      <c r="V63" s="17">
        <f t="shared" ca="1" si="44"/>
        <v>0</v>
      </c>
      <c r="W63" s="53">
        <f t="shared" ca="1" si="24"/>
        <v>0</v>
      </c>
      <c r="Y63" s="19">
        <f t="shared" ca="1" si="45"/>
        <v>0</v>
      </c>
      <c r="Z63" s="19">
        <f t="shared" ca="1" si="45"/>
        <v>0</v>
      </c>
      <c r="AA63" s="19">
        <f t="shared" ca="1" si="45"/>
        <v>0</v>
      </c>
      <c r="AB63" s="19">
        <f t="shared" ca="1" si="46"/>
        <v>0</v>
      </c>
      <c r="AC63" s="19">
        <f t="shared" ca="1" si="46"/>
        <v>0</v>
      </c>
      <c r="AD63" s="19">
        <f t="shared" ca="1" si="46"/>
        <v>0</v>
      </c>
      <c r="AE63" s="19">
        <f t="shared" ca="1" si="47"/>
        <v>0</v>
      </c>
      <c r="AF63" s="19">
        <f t="shared" ca="1" si="47"/>
        <v>0</v>
      </c>
      <c r="AG63" s="19">
        <f t="shared" ca="1" si="47"/>
        <v>0</v>
      </c>
      <c r="AH63" s="19">
        <f t="shared" ca="1" si="48"/>
        <v>0</v>
      </c>
      <c r="AI63" s="19">
        <f t="shared" ca="1" si="48"/>
        <v>0</v>
      </c>
      <c r="AJ63" s="19">
        <f t="shared" ca="1" si="48"/>
        <v>0</v>
      </c>
      <c r="AK63" s="19">
        <f t="shared" ca="1" si="49"/>
        <v>0</v>
      </c>
      <c r="AL63" s="19">
        <f t="shared" ca="1" si="49"/>
        <v>0</v>
      </c>
      <c r="AM63" s="19">
        <f t="shared" ca="1" si="49"/>
        <v>0</v>
      </c>
      <c r="CZ63" s="59" t="s">
        <v>262</v>
      </c>
      <c r="DA63" s="59">
        <v>768</v>
      </c>
    </row>
    <row r="64" spans="1:105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30"/>
        <v>0</v>
      </c>
      <c r="E64" s="17">
        <f t="shared" ca="1" si="31"/>
        <v>0</v>
      </c>
      <c r="F64" s="17">
        <f t="shared" ca="1" si="32"/>
        <v>0</v>
      </c>
      <c r="G64" s="53">
        <f t="shared" ca="1" si="20"/>
        <v>0</v>
      </c>
      <c r="H64" s="17">
        <f t="shared" ca="1" si="33"/>
        <v>0</v>
      </c>
      <c r="I64" s="17">
        <f t="shared" ca="1" si="34"/>
        <v>0</v>
      </c>
      <c r="J64" s="17">
        <f t="shared" ca="1" si="35"/>
        <v>0</v>
      </c>
      <c r="K64" s="53">
        <f t="shared" ca="1" si="21"/>
        <v>0</v>
      </c>
      <c r="L64" s="17">
        <f t="shared" ca="1" si="36"/>
        <v>0</v>
      </c>
      <c r="M64" s="17">
        <f t="shared" ca="1" si="37"/>
        <v>0</v>
      </c>
      <c r="N64" s="17">
        <f t="shared" ca="1" si="38"/>
        <v>0</v>
      </c>
      <c r="O64" s="53">
        <f t="shared" ca="1" si="22"/>
        <v>0</v>
      </c>
      <c r="P64" s="17">
        <f t="shared" ca="1" si="39"/>
        <v>0</v>
      </c>
      <c r="Q64" s="17">
        <f t="shared" ca="1" si="40"/>
        <v>0</v>
      </c>
      <c r="R64" s="17">
        <f t="shared" ca="1" si="41"/>
        <v>0</v>
      </c>
      <c r="S64" s="53">
        <f t="shared" ca="1" si="23"/>
        <v>0</v>
      </c>
      <c r="T64" s="17">
        <f t="shared" ca="1" si="42"/>
        <v>0</v>
      </c>
      <c r="U64" s="17">
        <f t="shared" ca="1" si="43"/>
        <v>0</v>
      </c>
      <c r="V64" s="17">
        <f t="shared" ca="1" si="44"/>
        <v>0</v>
      </c>
      <c r="W64" s="53">
        <f t="shared" ca="1" si="24"/>
        <v>0</v>
      </c>
      <c r="Y64" s="19">
        <f t="shared" ca="1" si="45"/>
        <v>0</v>
      </c>
      <c r="Z64" s="19">
        <f t="shared" ca="1" si="45"/>
        <v>0</v>
      </c>
      <c r="AA64" s="19">
        <f t="shared" ca="1" si="45"/>
        <v>0</v>
      </c>
      <c r="AB64" s="19">
        <f t="shared" ca="1" si="46"/>
        <v>0</v>
      </c>
      <c r="AC64" s="19">
        <f t="shared" ca="1" si="46"/>
        <v>0</v>
      </c>
      <c r="AD64" s="19">
        <f t="shared" ca="1" si="46"/>
        <v>0</v>
      </c>
      <c r="AE64" s="19">
        <f t="shared" ca="1" si="47"/>
        <v>0</v>
      </c>
      <c r="AF64" s="19">
        <f t="shared" ca="1" si="47"/>
        <v>0</v>
      </c>
      <c r="AG64" s="19">
        <f t="shared" ca="1" si="47"/>
        <v>0</v>
      </c>
      <c r="AH64" s="19">
        <f t="shared" ca="1" si="48"/>
        <v>0</v>
      </c>
      <c r="AI64" s="19">
        <f t="shared" ca="1" si="48"/>
        <v>0</v>
      </c>
      <c r="AJ64" s="19">
        <f t="shared" ca="1" si="48"/>
        <v>0</v>
      </c>
      <c r="AK64" s="19">
        <f t="shared" ca="1" si="49"/>
        <v>0</v>
      </c>
      <c r="AL64" s="19">
        <f t="shared" ca="1" si="49"/>
        <v>0</v>
      </c>
      <c r="AM64" s="19">
        <f t="shared" ca="1" si="49"/>
        <v>0</v>
      </c>
      <c r="CZ64" s="59" t="s">
        <v>264</v>
      </c>
      <c r="DA64" s="59">
        <v>769</v>
      </c>
    </row>
    <row r="65" spans="1:105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30"/>
        <v>0</v>
      </c>
      <c r="E65" s="17">
        <f t="shared" ca="1" si="31"/>
        <v>0</v>
      </c>
      <c r="F65" s="17">
        <f t="shared" ca="1" si="32"/>
        <v>0</v>
      </c>
      <c r="G65" s="53">
        <f t="shared" ca="1" si="20"/>
        <v>0</v>
      </c>
      <c r="H65" s="17">
        <f t="shared" ca="1" si="33"/>
        <v>0</v>
      </c>
      <c r="I65" s="17">
        <f t="shared" ca="1" si="34"/>
        <v>0</v>
      </c>
      <c r="J65" s="17">
        <f t="shared" ca="1" si="35"/>
        <v>0</v>
      </c>
      <c r="K65" s="53">
        <f t="shared" ca="1" si="21"/>
        <v>0</v>
      </c>
      <c r="L65" s="17">
        <f t="shared" ca="1" si="36"/>
        <v>0</v>
      </c>
      <c r="M65" s="17">
        <f t="shared" ca="1" si="37"/>
        <v>0</v>
      </c>
      <c r="N65" s="17">
        <f t="shared" ca="1" si="38"/>
        <v>0</v>
      </c>
      <c r="O65" s="53">
        <f t="shared" ca="1" si="22"/>
        <v>0</v>
      </c>
      <c r="P65" s="17">
        <f t="shared" ca="1" si="39"/>
        <v>0</v>
      </c>
      <c r="Q65" s="17">
        <f t="shared" ca="1" si="40"/>
        <v>0</v>
      </c>
      <c r="R65" s="17">
        <f t="shared" ca="1" si="41"/>
        <v>0</v>
      </c>
      <c r="S65" s="53">
        <f t="shared" ca="1" si="23"/>
        <v>0</v>
      </c>
      <c r="T65" s="17">
        <f t="shared" ca="1" si="42"/>
        <v>0</v>
      </c>
      <c r="U65" s="17">
        <f t="shared" ca="1" si="43"/>
        <v>0</v>
      </c>
      <c r="V65" s="17">
        <f t="shared" ca="1" si="44"/>
        <v>0</v>
      </c>
      <c r="W65" s="53">
        <f t="shared" ca="1" si="24"/>
        <v>0</v>
      </c>
      <c r="Y65" s="19">
        <f t="shared" ca="1" si="45"/>
        <v>0</v>
      </c>
      <c r="Z65" s="19">
        <f t="shared" ca="1" si="45"/>
        <v>0</v>
      </c>
      <c r="AA65" s="19">
        <f t="shared" ca="1" si="45"/>
        <v>0</v>
      </c>
      <c r="AB65" s="19">
        <f t="shared" ca="1" si="46"/>
        <v>0</v>
      </c>
      <c r="AC65" s="19">
        <f t="shared" ca="1" si="46"/>
        <v>0</v>
      </c>
      <c r="AD65" s="19">
        <f t="shared" ca="1" si="46"/>
        <v>0</v>
      </c>
      <c r="AE65" s="19">
        <f t="shared" ca="1" si="47"/>
        <v>0</v>
      </c>
      <c r="AF65" s="19">
        <f t="shared" ca="1" si="47"/>
        <v>0</v>
      </c>
      <c r="AG65" s="19">
        <f t="shared" ca="1" si="47"/>
        <v>0</v>
      </c>
      <c r="AH65" s="19">
        <f t="shared" ca="1" si="48"/>
        <v>0</v>
      </c>
      <c r="AI65" s="19">
        <f t="shared" ca="1" si="48"/>
        <v>0</v>
      </c>
      <c r="AJ65" s="19">
        <f t="shared" ca="1" si="48"/>
        <v>0</v>
      </c>
      <c r="AK65" s="19">
        <f t="shared" ca="1" si="49"/>
        <v>0</v>
      </c>
      <c r="AL65" s="19">
        <f t="shared" ca="1" si="49"/>
        <v>0</v>
      </c>
      <c r="AM65" s="19">
        <f t="shared" ca="1" si="49"/>
        <v>0</v>
      </c>
      <c r="CZ65" s="59" t="s">
        <v>266</v>
      </c>
      <c r="DA65" s="59">
        <v>770</v>
      </c>
    </row>
    <row r="66" spans="1:105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30"/>
        <v>0</v>
      </c>
      <c r="E66" s="17">
        <f t="shared" ca="1" si="31"/>
        <v>0</v>
      </c>
      <c r="F66" s="17">
        <f t="shared" ca="1" si="32"/>
        <v>0</v>
      </c>
      <c r="G66" s="53">
        <f t="shared" ca="1" si="20"/>
        <v>0</v>
      </c>
      <c r="H66" s="17">
        <f t="shared" ca="1" si="33"/>
        <v>0</v>
      </c>
      <c r="I66" s="17">
        <f t="shared" ca="1" si="34"/>
        <v>0</v>
      </c>
      <c r="J66" s="17">
        <f t="shared" ca="1" si="35"/>
        <v>0</v>
      </c>
      <c r="K66" s="53">
        <f t="shared" ca="1" si="21"/>
        <v>0</v>
      </c>
      <c r="L66" s="17">
        <f t="shared" ca="1" si="36"/>
        <v>0</v>
      </c>
      <c r="M66" s="17">
        <f t="shared" ca="1" si="37"/>
        <v>0</v>
      </c>
      <c r="N66" s="17">
        <f t="shared" ca="1" si="38"/>
        <v>0</v>
      </c>
      <c r="O66" s="53">
        <f t="shared" ca="1" si="22"/>
        <v>0</v>
      </c>
      <c r="P66" s="17">
        <f t="shared" ca="1" si="39"/>
        <v>0</v>
      </c>
      <c r="Q66" s="17">
        <f t="shared" ca="1" si="40"/>
        <v>0</v>
      </c>
      <c r="R66" s="17">
        <f t="shared" ca="1" si="41"/>
        <v>0</v>
      </c>
      <c r="S66" s="53">
        <f t="shared" ca="1" si="23"/>
        <v>0</v>
      </c>
      <c r="T66" s="17">
        <f t="shared" ca="1" si="42"/>
        <v>0</v>
      </c>
      <c r="U66" s="17">
        <f t="shared" ca="1" si="43"/>
        <v>0</v>
      </c>
      <c r="V66" s="17">
        <f t="shared" ca="1" si="44"/>
        <v>0</v>
      </c>
      <c r="W66" s="53">
        <f t="shared" ca="1" si="24"/>
        <v>0</v>
      </c>
      <c r="Y66" s="19">
        <f t="shared" ca="1" si="45"/>
        <v>0</v>
      </c>
      <c r="Z66" s="19">
        <f t="shared" ca="1" si="45"/>
        <v>0</v>
      </c>
      <c r="AA66" s="19">
        <f t="shared" ca="1" si="45"/>
        <v>0</v>
      </c>
      <c r="AB66" s="19">
        <f t="shared" ca="1" si="46"/>
        <v>0</v>
      </c>
      <c r="AC66" s="19">
        <f t="shared" ca="1" si="46"/>
        <v>0</v>
      </c>
      <c r="AD66" s="19">
        <f t="shared" ca="1" si="46"/>
        <v>0</v>
      </c>
      <c r="AE66" s="19">
        <f t="shared" ca="1" si="47"/>
        <v>0</v>
      </c>
      <c r="AF66" s="19">
        <f t="shared" ca="1" si="47"/>
        <v>0</v>
      </c>
      <c r="AG66" s="19">
        <f t="shared" ca="1" si="47"/>
        <v>0</v>
      </c>
      <c r="AH66" s="19">
        <f t="shared" ca="1" si="48"/>
        <v>0</v>
      </c>
      <c r="AI66" s="19">
        <f t="shared" ca="1" si="48"/>
        <v>0</v>
      </c>
      <c r="AJ66" s="19">
        <f t="shared" ca="1" si="48"/>
        <v>0</v>
      </c>
      <c r="AK66" s="19">
        <f t="shared" ca="1" si="49"/>
        <v>0</v>
      </c>
      <c r="AL66" s="19">
        <f t="shared" ca="1" si="49"/>
        <v>0</v>
      </c>
      <c r="AM66" s="19">
        <f t="shared" ca="1" si="49"/>
        <v>0</v>
      </c>
      <c r="CZ66" s="59" t="s">
        <v>268</v>
      </c>
      <c r="DA66" s="59">
        <v>772</v>
      </c>
    </row>
    <row r="67" spans="1:105" ht="12.75" customHeight="1" x14ac:dyDescent="0.3">
      <c r="A67" s="61" t="s">
        <v>269</v>
      </c>
      <c r="B67" s="16">
        <v>3009</v>
      </c>
      <c r="C67" s="62" t="s">
        <v>247</v>
      </c>
      <c r="D67" s="17">
        <f t="shared" ca="1" si="30"/>
        <v>0</v>
      </c>
      <c r="E67" s="17">
        <f t="shared" ca="1" si="31"/>
        <v>0</v>
      </c>
      <c r="F67" s="17">
        <f t="shared" ca="1" si="32"/>
        <v>0</v>
      </c>
      <c r="G67" s="53">
        <f t="shared" ca="1" si="20"/>
        <v>0</v>
      </c>
      <c r="H67" s="17">
        <f t="shared" ca="1" si="33"/>
        <v>0</v>
      </c>
      <c r="I67" s="17">
        <f t="shared" ca="1" si="34"/>
        <v>0</v>
      </c>
      <c r="J67" s="17">
        <f t="shared" ca="1" si="35"/>
        <v>0</v>
      </c>
      <c r="K67" s="53">
        <f t="shared" ca="1" si="21"/>
        <v>0</v>
      </c>
      <c r="L67" s="17">
        <f t="shared" ca="1" si="36"/>
        <v>0</v>
      </c>
      <c r="M67" s="17">
        <f t="shared" ca="1" si="37"/>
        <v>0</v>
      </c>
      <c r="N67" s="17">
        <f t="shared" ca="1" si="38"/>
        <v>0</v>
      </c>
      <c r="O67" s="53">
        <f t="shared" ca="1" si="22"/>
        <v>0</v>
      </c>
      <c r="P67" s="17">
        <f t="shared" ca="1" si="39"/>
        <v>0</v>
      </c>
      <c r="Q67" s="17">
        <f t="shared" ca="1" si="40"/>
        <v>0</v>
      </c>
      <c r="R67" s="17">
        <f t="shared" ca="1" si="41"/>
        <v>0</v>
      </c>
      <c r="S67" s="53">
        <f t="shared" ca="1" si="23"/>
        <v>0</v>
      </c>
      <c r="T67" s="17">
        <f t="shared" ca="1" si="42"/>
        <v>0</v>
      </c>
      <c r="U67" s="17">
        <f t="shared" ca="1" si="43"/>
        <v>0</v>
      </c>
      <c r="V67" s="17">
        <f t="shared" ca="1" si="44"/>
        <v>0</v>
      </c>
      <c r="W67" s="53">
        <f t="shared" ca="1" si="24"/>
        <v>0</v>
      </c>
      <c r="Y67" s="19">
        <f t="shared" ca="1" si="45"/>
        <v>0</v>
      </c>
      <c r="Z67" s="19">
        <f t="shared" ca="1" si="45"/>
        <v>0</v>
      </c>
      <c r="AA67" s="19">
        <f t="shared" ca="1" si="45"/>
        <v>0</v>
      </c>
      <c r="AB67" s="19">
        <f t="shared" ca="1" si="46"/>
        <v>0</v>
      </c>
      <c r="AC67" s="19">
        <f t="shared" ca="1" si="46"/>
        <v>0</v>
      </c>
      <c r="AD67" s="19">
        <f t="shared" ca="1" si="46"/>
        <v>0</v>
      </c>
      <c r="AE67" s="19">
        <f t="shared" ca="1" si="47"/>
        <v>0</v>
      </c>
      <c r="AF67" s="19">
        <f t="shared" ca="1" si="47"/>
        <v>0</v>
      </c>
      <c r="AG67" s="19">
        <f t="shared" ca="1" si="47"/>
        <v>0</v>
      </c>
      <c r="AH67" s="19">
        <f t="shared" ca="1" si="48"/>
        <v>0</v>
      </c>
      <c r="AI67" s="19">
        <f t="shared" ca="1" si="48"/>
        <v>0</v>
      </c>
      <c r="AJ67" s="19">
        <f t="shared" ca="1" si="48"/>
        <v>0</v>
      </c>
      <c r="AK67" s="19">
        <f t="shared" ca="1" si="49"/>
        <v>0</v>
      </c>
      <c r="AL67" s="19">
        <f t="shared" ca="1" si="49"/>
        <v>0</v>
      </c>
      <c r="AM67" s="19">
        <f t="shared" ca="1" si="49"/>
        <v>0</v>
      </c>
      <c r="CZ67" s="59" t="s">
        <v>270</v>
      </c>
      <c r="DA67" s="59">
        <v>773</v>
      </c>
    </row>
    <row r="68" spans="1:105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30"/>
        <v>0</v>
      </c>
      <c r="E68" s="17">
        <f t="shared" ca="1" si="31"/>
        <v>0</v>
      </c>
      <c r="F68" s="17">
        <f t="shared" ca="1" si="32"/>
        <v>0</v>
      </c>
      <c r="G68" s="53">
        <f t="shared" ca="1" si="20"/>
        <v>0</v>
      </c>
      <c r="H68" s="17">
        <f t="shared" ca="1" si="33"/>
        <v>0</v>
      </c>
      <c r="I68" s="17">
        <f t="shared" ca="1" si="34"/>
        <v>0</v>
      </c>
      <c r="J68" s="17">
        <f t="shared" ca="1" si="35"/>
        <v>0</v>
      </c>
      <c r="K68" s="53">
        <f t="shared" ca="1" si="21"/>
        <v>0</v>
      </c>
      <c r="L68" s="17">
        <f t="shared" ca="1" si="36"/>
        <v>0</v>
      </c>
      <c r="M68" s="17">
        <f t="shared" ca="1" si="37"/>
        <v>0</v>
      </c>
      <c r="N68" s="17">
        <f t="shared" ca="1" si="38"/>
        <v>0</v>
      </c>
      <c r="O68" s="53">
        <f t="shared" ca="1" si="22"/>
        <v>0</v>
      </c>
      <c r="P68" s="17">
        <f t="shared" ca="1" si="39"/>
        <v>0</v>
      </c>
      <c r="Q68" s="17">
        <f t="shared" ca="1" si="40"/>
        <v>0</v>
      </c>
      <c r="R68" s="17">
        <f t="shared" ca="1" si="41"/>
        <v>0</v>
      </c>
      <c r="S68" s="53">
        <f t="shared" ca="1" si="23"/>
        <v>0</v>
      </c>
      <c r="T68" s="17">
        <f t="shared" ca="1" si="42"/>
        <v>0</v>
      </c>
      <c r="U68" s="17">
        <f t="shared" ca="1" si="43"/>
        <v>0</v>
      </c>
      <c r="V68" s="17">
        <f t="shared" ca="1" si="44"/>
        <v>0</v>
      </c>
      <c r="W68" s="53">
        <f t="shared" ca="1" si="24"/>
        <v>0</v>
      </c>
      <c r="Y68" s="19">
        <f t="shared" ca="1" si="45"/>
        <v>0</v>
      </c>
      <c r="Z68" s="19">
        <f t="shared" ca="1" si="45"/>
        <v>0</v>
      </c>
      <c r="AA68" s="19">
        <f t="shared" ca="1" si="45"/>
        <v>0</v>
      </c>
      <c r="AB68" s="19">
        <f t="shared" ca="1" si="46"/>
        <v>0</v>
      </c>
      <c r="AC68" s="19">
        <f t="shared" ca="1" si="46"/>
        <v>0</v>
      </c>
      <c r="AD68" s="19">
        <f t="shared" ca="1" si="46"/>
        <v>0</v>
      </c>
      <c r="AE68" s="19">
        <f t="shared" ca="1" si="47"/>
        <v>0</v>
      </c>
      <c r="AF68" s="19">
        <f t="shared" ca="1" si="47"/>
        <v>0</v>
      </c>
      <c r="AG68" s="19">
        <f t="shared" ca="1" si="47"/>
        <v>0</v>
      </c>
      <c r="AH68" s="19">
        <f t="shared" ca="1" si="48"/>
        <v>0</v>
      </c>
      <c r="AI68" s="19">
        <f t="shared" ca="1" si="48"/>
        <v>0</v>
      </c>
      <c r="AJ68" s="19">
        <f t="shared" ca="1" si="48"/>
        <v>0</v>
      </c>
      <c r="AK68" s="19">
        <f t="shared" ca="1" si="49"/>
        <v>0</v>
      </c>
      <c r="AL68" s="19">
        <f t="shared" ca="1" si="49"/>
        <v>0</v>
      </c>
      <c r="AM68" s="19">
        <f t="shared" ca="1" si="49"/>
        <v>0</v>
      </c>
      <c r="CZ68" s="59" t="s">
        <v>272</v>
      </c>
      <c r="DA68" s="59">
        <v>774</v>
      </c>
    </row>
    <row r="69" spans="1:105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30"/>
        <v>0</v>
      </c>
      <c r="E69" s="17">
        <f t="shared" ca="1" si="31"/>
        <v>0</v>
      </c>
      <c r="F69" s="17">
        <f t="shared" ca="1" si="32"/>
        <v>0</v>
      </c>
      <c r="G69" s="53">
        <f t="shared" ref="G69" ca="1" si="50">SUM(D69:F69)</f>
        <v>0</v>
      </c>
      <c r="H69" s="17">
        <f t="shared" ca="1" si="33"/>
        <v>0</v>
      </c>
      <c r="I69" s="17">
        <f t="shared" ca="1" si="34"/>
        <v>0</v>
      </c>
      <c r="J69" s="17">
        <f t="shared" ca="1" si="35"/>
        <v>0</v>
      </c>
      <c r="K69" s="53">
        <f t="shared" ref="K69" ca="1" si="51">SUM(H69:J69)</f>
        <v>0</v>
      </c>
      <c r="L69" s="17">
        <f t="shared" ca="1" si="36"/>
        <v>0</v>
      </c>
      <c r="M69" s="17">
        <f t="shared" ca="1" si="37"/>
        <v>0</v>
      </c>
      <c r="N69" s="17">
        <f t="shared" ca="1" si="38"/>
        <v>0</v>
      </c>
      <c r="O69" s="53">
        <f t="shared" ref="O69" ca="1" si="52">SUM(L69:N69)</f>
        <v>0</v>
      </c>
      <c r="P69" s="17">
        <f t="shared" ca="1" si="39"/>
        <v>0</v>
      </c>
      <c r="Q69" s="17">
        <f t="shared" ca="1" si="40"/>
        <v>0</v>
      </c>
      <c r="R69" s="17">
        <f t="shared" ca="1" si="41"/>
        <v>0</v>
      </c>
      <c r="S69" s="53">
        <f t="shared" ref="S69" ca="1" si="53">SUM(P69:R69)</f>
        <v>0</v>
      </c>
      <c r="T69" s="17">
        <f t="shared" ca="1" si="42"/>
        <v>0</v>
      </c>
      <c r="U69" s="17">
        <f t="shared" ca="1" si="43"/>
        <v>0</v>
      </c>
      <c r="V69" s="17">
        <f t="shared" ca="1" si="44"/>
        <v>0</v>
      </c>
      <c r="W69" s="53">
        <f t="shared" ref="W69" ca="1" si="54">SUM(T69:V69)</f>
        <v>0</v>
      </c>
      <c r="Y69" s="19">
        <f t="shared" ca="1" si="45"/>
        <v>0</v>
      </c>
      <c r="Z69" s="19">
        <f t="shared" ca="1" si="45"/>
        <v>0</v>
      </c>
      <c r="AA69" s="19">
        <f t="shared" ca="1" si="45"/>
        <v>0</v>
      </c>
      <c r="AB69" s="19">
        <f t="shared" ca="1" si="46"/>
        <v>0</v>
      </c>
      <c r="AC69" s="19">
        <f t="shared" ca="1" si="46"/>
        <v>0</v>
      </c>
      <c r="AD69" s="19">
        <f t="shared" ca="1" si="46"/>
        <v>0</v>
      </c>
      <c r="AE69" s="19">
        <f t="shared" ca="1" si="47"/>
        <v>0</v>
      </c>
      <c r="AF69" s="19">
        <f t="shared" ca="1" si="47"/>
        <v>0</v>
      </c>
      <c r="AG69" s="19">
        <f t="shared" ca="1" si="47"/>
        <v>0</v>
      </c>
      <c r="AH69" s="19">
        <f t="shared" ca="1" si="48"/>
        <v>0</v>
      </c>
      <c r="AI69" s="19">
        <f t="shared" ca="1" si="48"/>
        <v>0</v>
      </c>
      <c r="AJ69" s="19">
        <f t="shared" ca="1" si="48"/>
        <v>0</v>
      </c>
      <c r="AK69" s="19">
        <f t="shared" ca="1" si="49"/>
        <v>0</v>
      </c>
      <c r="AL69" s="19">
        <f t="shared" ca="1" si="49"/>
        <v>0</v>
      </c>
      <c r="AM69" s="19">
        <f t="shared" ca="1" si="49"/>
        <v>0</v>
      </c>
      <c r="CZ69" s="59" t="s">
        <v>274</v>
      </c>
      <c r="DA69" s="59">
        <v>775</v>
      </c>
    </row>
    <row r="70" spans="1:105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30"/>
        <v>0</v>
      </c>
      <c r="E70" s="17">
        <f t="shared" ca="1" si="31"/>
        <v>0</v>
      </c>
      <c r="F70" s="17">
        <f t="shared" ca="1" si="32"/>
        <v>0</v>
      </c>
      <c r="G70" s="53">
        <f ca="1">SUM(D70:F70)</f>
        <v>0</v>
      </c>
      <c r="H70" s="17">
        <f t="shared" ca="1" si="33"/>
        <v>0</v>
      </c>
      <c r="I70" s="17">
        <f t="shared" ca="1" si="34"/>
        <v>0</v>
      </c>
      <c r="J70" s="17">
        <f t="shared" ca="1" si="35"/>
        <v>0</v>
      </c>
      <c r="K70" s="53">
        <f ca="1">SUM(H70:J70)</f>
        <v>0</v>
      </c>
      <c r="L70" s="17">
        <f t="shared" ca="1" si="36"/>
        <v>0</v>
      </c>
      <c r="M70" s="17">
        <f t="shared" ca="1" si="37"/>
        <v>0</v>
      </c>
      <c r="N70" s="17">
        <f t="shared" ca="1" si="38"/>
        <v>0</v>
      </c>
      <c r="O70" s="53">
        <f ca="1">SUM(L70:N70)</f>
        <v>0</v>
      </c>
      <c r="P70" s="17">
        <f t="shared" ca="1" si="39"/>
        <v>0</v>
      </c>
      <c r="Q70" s="17">
        <f t="shared" ca="1" si="40"/>
        <v>0</v>
      </c>
      <c r="R70" s="17">
        <f t="shared" ca="1" si="41"/>
        <v>0</v>
      </c>
      <c r="S70" s="53">
        <f ca="1">SUM(P70:R70)</f>
        <v>0</v>
      </c>
      <c r="T70" s="17">
        <f t="shared" ca="1" si="42"/>
        <v>0</v>
      </c>
      <c r="U70" s="17">
        <f t="shared" ca="1" si="43"/>
        <v>0</v>
      </c>
      <c r="V70" s="17">
        <f t="shared" ca="1" si="44"/>
        <v>0</v>
      </c>
      <c r="W70" s="53">
        <f ca="1">SUM(T70:V70)</f>
        <v>0</v>
      </c>
      <c r="Y70" s="19">
        <f t="shared" ca="1" si="45"/>
        <v>0</v>
      </c>
      <c r="Z70" s="19">
        <f t="shared" ca="1" si="45"/>
        <v>0</v>
      </c>
      <c r="AA70" s="19">
        <f t="shared" ca="1" si="45"/>
        <v>0</v>
      </c>
      <c r="AB70" s="19">
        <f t="shared" ca="1" si="46"/>
        <v>0</v>
      </c>
      <c r="AC70" s="19">
        <f t="shared" ca="1" si="46"/>
        <v>0</v>
      </c>
      <c r="AD70" s="19">
        <f t="shared" ca="1" si="46"/>
        <v>0</v>
      </c>
      <c r="AE70" s="19">
        <f t="shared" ca="1" si="47"/>
        <v>0</v>
      </c>
      <c r="AF70" s="19">
        <f t="shared" ca="1" si="47"/>
        <v>0</v>
      </c>
      <c r="AG70" s="19">
        <f t="shared" ca="1" si="47"/>
        <v>0</v>
      </c>
      <c r="AH70" s="19">
        <f t="shared" ca="1" si="48"/>
        <v>0</v>
      </c>
      <c r="AI70" s="19">
        <f t="shared" ca="1" si="48"/>
        <v>0</v>
      </c>
      <c r="AJ70" s="19">
        <f t="shared" ca="1" si="48"/>
        <v>0</v>
      </c>
      <c r="AK70" s="19">
        <f t="shared" ca="1" si="49"/>
        <v>0</v>
      </c>
      <c r="AL70" s="19">
        <f t="shared" ca="1" si="49"/>
        <v>0</v>
      </c>
      <c r="AM70" s="19">
        <f t="shared" ca="1" si="49"/>
        <v>0</v>
      </c>
      <c r="CZ70" s="59" t="s">
        <v>276</v>
      </c>
      <c r="DA70" s="59">
        <v>776</v>
      </c>
    </row>
    <row r="71" spans="1:105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30"/>
        <v>0</v>
      </c>
      <c r="E71" s="17">
        <f t="shared" ca="1" si="31"/>
        <v>0</v>
      </c>
      <c r="F71" s="17">
        <f t="shared" ca="1" si="32"/>
        <v>0</v>
      </c>
      <c r="G71" s="53">
        <f ca="1">SUM(D71:F71)</f>
        <v>0</v>
      </c>
      <c r="H71" s="17">
        <f t="shared" ca="1" si="33"/>
        <v>0</v>
      </c>
      <c r="I71" s="17">
        <f t="shared" ca="1" si="34"/>
        <v>0</v>
      </c>
      <c r="J71" s="17">
        <f t="shared" ca="1" si="35"/>
        <v>0</v>
      </c>
      <c r="K71" s="53">
        <f ca="1">SUM(H71:J71)</f>
        <v>0</v>
      </c>
      <c r="L71" s="17">
        <f t="shared" ca="1" si="36"/>
        <v>0</v>
      </c>
      <c r="M71" s="17">
        <f t="shared" ca="1" si="37"/>
        <v>0</v>
      </c>
      <c r="N71" s="17">
        <f t="shared" ca="1" si="38"/>
        <v>0</v>
      </c>
      <c r="O71" s="53">
        <f ca="1">SUM(L71:N71)</f>
        <v>0</v>
      </c>
      <c r="P71" s="17">
        <f t="shared" ca="1" si="39"/>
        <v>0</v>
      </c>
      <c r="Q71" s="17">
        <f t="shared" ca="1" si="40"/>
        <v>0</v>
      </c>
      <c r="R71" s="17">
        <f t="shared" ca="1" si="41"/>
        <v>0</v>
      </c>
      <c r="S71" s="53">
        <f ca="1">SUM(P71:R71)</f>
        <v>0</v>
      </c>
      <c r="T71" s="17">
        <f t="shared" ca="1" si="42"/>
        <v>0</v>
      </c>
      <c r="U71" s="17">
        <f t="shared" ca="1" si="43"/>
        <v>0</v>
      </c>
      <c r="V71" s="17">
        <f t="shared" ca="1" si="44"/>
        <v>0</v>
      </c>
      <c r="W71" s="53">
        <f ca="1">SUM(T71:V71)</f>
        <v>0</v>
      </c>
      <c r="Y71" s="19">
        <f t="shared" ca="1" si="45"/>
        <v>0</v>
      </c>
      <c r="Z71" s="19">
        <f t="shared" ca="1" si="45"/>
        <v>0</v>
      </c>
      <c r="AA71" s="19">
        <f t="shared" ca="1" si="45"/>
        <v>0</v>
      </c>
      <c r="AB71" s="19">
        <f t="shared" ca="1" si="46"/>
        <v>0</v>
      </c>
      <c r="AC71" s="19">
        <f t="shared" ca="1" si="46"/>
        <v>0</v>
      </c>
      <c r="AD71" s="19">
        <f t="shared" ca="1" si="46"/>
        <v>0</v>
      </c>
      <c r="AE71" s="19">
        <f t="shared" ca="1" si="47"/>
        <v>0</v>
      </c>
      <c r="AF71" s="19">
        <f t="shared" ca="1" si="47"/>
        <v>0</v>
      </c>
      <c r="AG71" s="19">
        <f t="shared" ca="1" si="47"/>
        <v>0</v>
      </c>
      <c r="AH71" s="19">
        <f t="shared" ca="1" si="48"/>
        <v>0</v>
      </c>
      <c r="AI71" s="19">
        <f t="shared" ca="1" si="48"/>
        <v>0</v>
      </c>
      <c r="AJ71" s="19">
        <f t="shared" ca="1" si="48"/>
        <v>0</v>
      </c>
      <c r="AK71" s="19">
        <f t="shared" ca="1" si="49"/>
        <v>0</v>
      </c>
      <c r="AL71" s="19">
        <f t="shared" ca="1" si="49"/>
        <v>0</v>
      </c>
      <c r="AM71" s="19">
        <f t="shared" ca="1" si="49"/>
        <v>0</v>
      </c>
      <c r="CZ71" s="59" t="s">
        <v>278</v>
      </c>
      <c r="DA71" s="59">
        <v>777</v>
      </c>
    </row>
    <row r="72" spans="1:105" ht="12.75" customHeight="1" x14ac:dyDescent="0.3">
      <c r="A72" s="61" t="s">
        <v>279</v>
      </c>
      <c r="B72" s="16">
        <v>3018</v>
      </c>
      <c r="C72" s="62" t="s">
        <v>247</v>
      </c>
      <c r="D72" s="17">
        <f t="shared" ca="1" si="30"/>
        <v>0</v>
      </c>
      <c r="E72" s="17">
        <f t="shared" ca="1" si="31"/>
        <v>0</v>
      </c>
      <c r="F72" s="17">
        <f t="shared" ca="1" si="32"/>
        <v>0</v>
      </c>
      <c r="G72" s="53">
        <f ca="1">SUM(D72:F72)</f>
        <v>0</v>
      </c>
      <c r="H72" s="17">
        <f t="shared" ca="1" si="33"/>
        <v>0</v>
      </c>
      <c r="I72" s="17">
        <f t="shared" ca="1" si="34"/>
        <v>0</v>
      </c>
      <c r="J72" s="17">
        <f t="shared" ca="1" si="35"/>
        <v>0</v>
      </c>
      <c r="K72" s="53">
        <f ca="1">SUM(H72:J72)</f>
        <v>0</v>
      </c>
      <c r="L72" s="17">
        <f t="shared" ca="1" si="36"/>
        <v>0</v>
      </c>
      <c r="M72" s="17">
        <f t="shared" ca="1" si="37"/>
        <v>0</v>
      </c>
      <c r="N72" s="17">
        <f t="shared" ca="1" si="38"/>
        <v>0</v>
      </c>
      <c r="O72" s="53">
        <f ca="1">SUM(L72:N72)</f>
        <v>0</v>
      </c>
      <c r="P72" s="17">
        <f t="shared" ca="1" si="39"/>
        <v>0</v>
      </c>
      <c r="Q72" s="17">
        <f t="shared" ca="1" si="40"/>
        <v>0</v>
      </c>
      <c r="R72" s="17">
        <f t="shared" ca="1" si="41"/>
        <v>0</v>
      </c>
      <c r="S72" s="53">
        <f ca="1">SUM(P72:R72)</f>
        <v>0</v>
      </c>
      <c r="T72" s="17">
        <f t="shared" ca="1" si="42"/>
        <v>0</v>
      </c>
      <c r="U72" s="17">
        <f t="shared" ca="1" si="43"/>
        <v>0</v>
      </c>
      <c r="V72" s="17">
        <f t="shared" ca="1" si="44"/>
        <v>0</v>
      </c>
      <c r="W72" s="53">
        <f ca="1">SUM(T72:V72)</f>
        <v>0</v>
      </c>
      <c r="Y72" s="19">
        <f t="shared" ca="1" si="45"/>
        <v>0</v>
      </c>
      <c r="Z72" s="19">
        <f t="shared" ca="1" si="45"/>
        <v>0</v>
      </c>
      <c r="AA72" s="19">
        <f t="shared" ca="1" si="45"/>
        <v>0</v>
      </c>
      <c r="AB72" s="19">
        <f t="shared" ca="1" si="46"/>
        <v>0</v>
      </c>
      <c r="AC72" s="19">
        <f t="shared" ca="1" si="46"/>
        <v>0</v>
      </c>
      <c r="AD72" s="19">
        <f t="shared" ca="1" si="46"/>
        <v>0</v>
      </c>
      <c r="AE72" s="19">
        <f t="shared" ca="1" si="47"/>
        <v>0</v>
      </c>
      <c r="AF72" s="19">
        <f t="shared" ca="1" si="47"/>
        <v>0</v>
      </c>
      <c r="AG72" s="19">
        <f t="shared" ca="1" si="47"/>
        <v>0</v>
      </c>
      <c r="AH72" s="19">
        <f t="shared" ca="1" si="48"/>
        <v>0</v>
      </c>
      <c r="AI72" s="19">
        <f t="shared" ca="1" si="48"/>
        <v>0</v>
      </c>
      <c r="AJ72" s="19">
        <f t="shared" ca="1" si="48"/>
        <v>0</v>
      </c>
      <c r="AK72" s="19">
        <f t="shared" ca="1" si="49"/>
        <v>0</v>
      </c>
      <c r="AL72" s="19">
        <f t="shared" ca="1" si="49"/>
        <v>0</v>
      </c>
      <c r="AM72" s="54">
        <f t="shared" ca="1" si="49"/>
        <v>0</v>
      </c>
      <c r="CZ72" s="59" t="s">
        <v>280</v>
      </c>
      <c r="DA72" s="59">
        <v>778</v>
      </c>
    </row>
    <row r="73" spans="1:105" ht="12.75" customHeight="1" x14ac:dyDescent="0.3">
      <c r="A73" s="63" t="s">
        <v>281</v>
      </c>
      <c r="B73" s="52">
        <v>9000</v>
      </c>
      <c r="C73" s="62" t="s">
        <v>282</v>
      </c>
      <c r="D73" s="53">
        <f t="shared" ref="D73:W73" ca="1" si="55">SUMIF($C$7:$C$72,"HD",D$7:D$72)</f>
        <v>9419072.4299666695</v>
      </c>
      <c r="E73" s="53">
        <f t="shared" ca="1" si="55"/>
        <v>62794400.889853798</v>
      </c>
      <c r="F73" s="53">
        <f t="shared" ca="1" si="55"/>
        <v>7602682400.7178802</v>
      </c>
      <c r="G73" s="53">
        <f t="shared" ca="1" si="55"/>
        <v>7674895874.0377007</v>
      </c>
      <c r="H73" s="53">
        <f t="shared" ca="1" si="55"/>
        <v>4745205.66</v>
      </c>
      <c r="I73" s="53">
        <f t="shared" ca="1" si="55"/>
        <v>59304076.440018199</v>
      </c>
      <c r="J73" s="53">
        <f t="shared" ca="1" si="55"/>
        <v>120456654627.22954</v>
      </c>
      <c r="K73" s="53">
        <f t="shared" ca="1" si="55"/>
        <v>120520703909.32957</v>
      </c>
      <c r="L73" s="53">
        <f t="shared" ca="1" si="55"/>
        <v>37781344.350000001</v>
      </c>
      <c r="M73" s="53">
        <f t="shared" ca="1" si="55"/>
        <v>111828692.51998518</v>
      </c>
      <c r="N73" s="53">
        <f t="shared" ca="1" si="55"/>
        <v>2341974421.8304291</v>
      </c>
      <c r="O73" s="53">
        <f t="shared" ca="1" si="55"/>
        <v>2491584458.7004142</v>
      </c>
      <c r="P73" s="53">
        <f t="shared" ca="1" si="55"/>
        <v>25454641.42004149</v>
      </c>
      <c r="Q73" s="53">
        <f t="shared" ca="1" si="55"/>
        <v>220727974.57989559</v>
      </c>
      <c r="R73" s="53">
        <f t="shared" ca="1" si="55"/>
        <v>16863505256.775665</v>
      </c>
      <c r="S73" s="53">
        <f t="shared" ca="1" si="55"/>
        <v>17109687872.775604</v>
      </c>
      <c r="T73" s="53">
        <f t="shared" ca="1" si="55"/>
        <v>0</v>
      </c>
      <c r="U73" s="53">
        <f t="shared" ca="1" si="55"/>
        <v>22494633.550000001</v>
      </c>
      <c r="V73" s="53">
        <f t="shared" ca="1" si="55"/>
        <v>4410845278.2799921</v>
      </c>
      <c r="W73" s="53">
        <f t="shared" ca="1" si="55"/>
        <v>4433339911.8299923</v>
      </c>
      <c r="Y73" s="54">
        <f t="shared" ca="1" si="45"/>
        <v>1.2272573575661258E-3</v>
      </c>
      <c r="Z73" s="54">
        <f t="shared" ca="1" si="45"/>
        <v>8.1817918992584549E-3</v>
      </c>
      <c r="AA73" s="54">
        <f t="shared" ca="1" si="45"/>
        <v>0.99059095074317538</v>
      </c>
      <c r="AB73" s="54">
        <f t="shared" ca="1" si="46"/>
        <v>3.9372535224901483E-5</v>
      </c>
      <c r="AC73" s="54">
        <f t="shared" ca="1" si="46"/>
        <v>4.9206546689798617E-4</v>
      </c>
      <c r="AD73" s="54">
        <f t="shared" ca="1" si="46"/>
        <v>0.99946856199787693</v>
      </c>
      <c r="AE73" s="54">
        <f t="shared" ca="1" si="47"/>
        <v>1.5163581639013103E-2</v>
      </c>
      <c r="AF73" s="54">
        <f t="shared" ca="1" si="47"/>
        <v>4.4882561427724559E-2</v>
      </c>
      <c r="AG73" s="54">
        <f t="shared" ca="1" si="47"/>
        <v>0.93995385693326239</v>
      </c>
      <c r="AH73" s="54">
        <f t="shared" ca="1" si="48"/>
        <v>1.4877326582061214E-3</v>
      </c>
      <c r="AI73" s="54">
        <f t="shared" ca="1" si="48"/>
        <v>1.2900759863136426E-2</v>
      </c>
      <c r="AJ73" s="54">
        <f t="shared" ca="1" si="48"/>
        <v>0.98561150747865733</v>
      </c>
      <c r="AK73" s="54">
        <f t="shared" ca="1" si="49"/>
        <v>0</v>
      </c>
      <c r="AL73" s="54">
        <f t="shared" ca="1" si="49"/>
        <v>5.0739699633621542E-3</v>
      </c>
      <c r="AM73" s="54">
        <f t="shared" ca="1" si="49"/>
        <v>0.99492603003663782</v>
      </c>
      <c r="CZ73" s="59" t="s">
        <v>283</v>
      </c>
      <c r="DA73" s="59">
        <v>779</v>
      </c>
    </row>
    <row r="74" spans="1:105" ht="12.75" customHeight="1" x14ac:dyDescent="0.3">
      <c r="A74" s="63" t="s">
        <v>284</v>
      </c>
      <c r="B74" s="52">
        <v>9001</v>
      </c>
      <c r="C74" s="62" t="s">
        <v>285</v>
      </c>
      <c r="D74" s="53">
        <f t="shared" ref="D74:W74" ca="1" si="56">SUMIF($C$7:$C$72,"H",D$7:D$72)+SUMIF($C$7:$C$72,"E",D$7:D$72)</f>
        <v>0</v>
      </c>
      <c r="E74" s="53">
        <f t="shared" ca="1" si="56"/>
        <v>0</v>
      </c>
      <c r="F74" s="53">
        <f t="shared" ca="1" si="56"/>
        <v>0</v>
      </c>
      <c r="G74" s="53">
        <f t="shared" ca="1" si="56"/>
        <v>0</v>
      </c>
      <c r="H74" s="53">
        <f t="shared" ca="1" si="56"/>
        <v>0</v>
      </c>
      <c r="I74" s="53">
        <f t="shared" ca="1" si="56"/>
        <v>0</v>
      </c>
      <c r="J74" s="53">
        <f t="shared" ca="1" si="56"/>
        <v>0</v>
      </c>
      <c r="K74" s="53">
        <f t="shared" ca="1" si="56"/>
        <v>0</v>
      </c>
      <c r="L74" s="53">
        <f t="shared" ca="1" si="56"/>
        <v>0</v>
      </c>
      <c r="M74" s="53">
        <f t="shared" ca="1" si="56"/>
        <v>0</v>
      </c>
      <c r="N74" s="53">
        <f t="shared" ca="1" si="56"/>
        <v>0</v>
      </c>
      <c r="O74" s="53">
        <f t="shared" ca="1" si="56"/>
        <v>0</v>
      </c>
      <c r="P74" s="53">
        <f t="shared" ca="1" si="56"/>
        <v>0</v>
      </c>
      <c r="Q74" s="53">
        <f t="shared" ca="1" si="56"/>
        <v>0</v>
      </c>
      <c r="R74" s="53">
        <f t="shared" ca="1" si="56"/>
        <v>0</v>
      </c>
      <c r="S74" s="53">
        <f t="shared" ca="1" si="56"/>
        <v>0</v>
      </c>
      <c r="T74" s="53">
        <f t="shared" ca="1" si="56"/>
        <v>0</v>
      </c>
      <c r="U74" s="53">
        <f t="shared" ca="1" si="56"/>
        <v>0</v>
      </c>
      <c r="V74" s="53">
        <f t="shared" ca="1" si="56"/>
        <v>0</v>
      </c>
      <c r="W74" s="53">
        <f t="shared" ca="1" si="56"/>
        <v>0</v>
      </c>
      <c r="Y74" s="54">
        <f t="shared" ca="1" si="45"/>
        <v>0</v>
      </c>
      <c r="Z74" s="54">
        <f t="shared" ca="1" si="45"/>
        <v>0</v>
      </c>
      <c r="AA74" s="54">
        <f t="shared" ca="1" si="45"/>
        <v>0</v>
      </c>
      <c r="AB74" s="54">
        <f t="shared" ca="1" si="46"/>
        <v>0</v>
      </c>
      <c r="AC74" s="54">
        <f t="shared" ca="1" si="46"/>
        <v>0</v>
      </c>
      <c r="AD74" s="54">
        <f t="shared" ca="1" si="46"/>
        <v>0</v>
      </c>
      <c r="AE74" s="54">
        <f t="shared" ca="1" si="47"/>
        <v>0</v>
      </c>
      <c r="AF74" s="54">
        <f t="shared" ca="1" si="47"/>
        <v>0</v>
      </c>
      <c r="AG74" s="54">
        <f t="shared" ca="1" si="47"/>
        <v>0</v>
      </c>
      <c r="AH74" s="54">
        <f t="shared" ca="1" si="48"/>
        <v>0</v>
      </c>
      <c r="AI74" s="54">
        <f t="shared" ca="1" si="48"/>
        <v>0</v>
      </c>
      <c r="AJ74" s="54">
        <f t="shared" ca="1" si="48"/>
        <v>0</v>
      </c>
      <c r="AK74" s="54">
        <f t="shared" ca="1" si="49"/>
        <v>0</v>
      </c>
      <c r="AL74" s="54">
        <f t="shared" ca="1" si="49"/>
        <v>0</v>
      </c>
      <c r="AM74" s="54">
        <f t="shared" ca="1" si="49"/>
        <v>0</v>
      </c>
      <c r="CZ74" s="59" t="s">
        <v>286</v>
      </c>
      <c r="DA74" s="59">
        <v>780</v>
      </c>
    </row>
    <row r="75" spans="1:105" ht="13.8" x14ac:dyDescent="0.3">
      <c r="A75" s="63" t="s">
        <v>287</v>
      </c>
      <c r="B75" s="52">
        <v>9003</v>
      </c>
      <c r="C75" s="62" t="s">
        <v>288</v>
      </c>
      <c r="D75" s="53">
        <f t="shared" ref="D75:W75" ca="1" si="57">D73+D74</f>
        <v>9419072.4299666695</v>
      </c>
      <c r="E75" s="53">
        <f t="shared" ca="1" si="57"/>
        <v>62794400.889853798</v>
      </c>
      <c r="F75" s="53">
        <f t="shared" ca="1" si="57"/>
        <v>7602682400.7178802</v>
      </c>
      <c r="G75" s="53">
        <f t="shared" ca="1" si="57"/>
        <v>7674895874.0377007</v>
      </c>
      <c r="H75" s="53">
        <f t="shared" ca="1" si="57"/>
        <v>4745205.66</v>
      </c>
      <c r="I75" s="53">
        <f t="shared" ca="1" si="57"/>
        <v>59304076.440018199</v>
      </c>
      <c r="J75" s="53">
        <f t="shared" ca="1" si="57"/>
        <v>120456654627.22954</v>
      </c>
      <c r="K75" s="53">
        <f t="shared" ca="1" si="57"/>
        <v>120520703909.32957</v>
      </c>
      <c r="L75" s="53">
        <f t="shared" ca="1" si="57"/>
        <v>37781344.350000001</v>
      </c>
      <c r="M75" s="53">
        <f t="shared" ca="1" si="57"/>
        <v>111828692.51998518</v>
      </c>
      <c r="N75" s="53">
        <f t="shared" ca="1" si="57"/>
        <v>2341974421.8304291</v>
      </c>
      <c r="O75" s="53">
        <f t="shared" ca="1" si="57"/>
        <v>2491584458.7004142</v>
      </c>
      <c r="P75" s="53">
        <f t="shared" ca="1" si="57"/>
        <v>25454641.42004149</v>
      </c>
      <c r="Q75" s="53">
        <f t="shared" ca="1" si="57"/>
        <v>220727974.57989559</v>
      </c>
      <c r="R75" s="53">
        <f t="shared" ca="1" si="57"/>
        <v>16863505256.775665</v>
      </c>
      <c r="S75" s="53">
        <f t="shared" ca="1" si="57"/>
        <v>17109687872.775604</v>
      </c>
      <c r="T75" s="53">
        <f t="shared" ca="1" si="57"/>
        <v>0</v>
      </c>
      <c r="U75" s="53">
        <f t="shared" ca="1" si="57"/>
        <v>22494633.550000001</v>
      </c>
      <c r="V75" s="53">
        <f t="shared" ca="1" si="57"/>
        <v>4410845278.2799921</v>
      </c>
      <c r="W75" s="53">
        <f t="shared" ca="1" si="57"/>
        <v>4433339911.8299923</v>
      </c>
      <c r="Y75" s="54">
        <f t="shared" ca="1" si="45"/>
        <v>1.2272573575661258E-3</v>
      </c>
      <c r="Z75" s="54">
        <f t="shared" ca="1" si="45"/>
        <v>8.1817918992584549E-3</v>
      </c>
      <c r="AA75" s="54">
        <f t="shared" ca="1" si="45"/>
        <v>0.99059095074317538</v>
      </c>
      <c r="AB75" s="54">
        <f t="shared" ca="1" si="46"/>
        <v>3.9372535224901483E-5</v>
      </c>
      <c r="AC75" s="54">
        <f t="shared" ca="1" si="46"/>
        <v>4.9206546689798617E-4</v>
      </c>
      <c r="AD75" s="54">
        <f t="shared" ca="1" si="46"/>
        <v>0.99946856199787693</v>
      </c>
      <c r="AE75" s="54">
        <f t="shared" ca="1" si="47"/>
        <v>1.5163581639013103E-2</v>
      </c>
      <c r="AF75" s="54">
        <f t="shared" ca="1" si="47"/>
        <v>4.4882561427724559E-2</v>
      </c>
      <c r="AG75" s="54">
        <f t="shared" ca="1" si="47"/>
        <v>0.93995385693326239</v>
      </c>
      <c r="AH75" s="54">
        <f t="shared" ca="1" si="48"/>
        <v>1.4877326582061214E-3</v>
      </c>
      <c r="AI75" s="54">
        <f t="shared" ca="1" si="48"/>
        <v>1.2900759863136426E-2</v>
      </c>
      <c r="AJ75" s="54">
        <f t="shared" ca="1" si="48"/>
        <v>0.98561150747865733</v>
      </c>
      <c r="AK75" s="54">
        <f t="shared" ca="1" si="49"/>
        <v>0</v>
      </c>
      <c r="AL75" s="54">
        <f t="shared" ca="1" si="49"/>
        <v>5.0739699633621542E-3</v>
      </c>
      <c r="AM75" s="54">
        <f t="shared" ca="1" si="49"/>
        <v>0.99492603003663782</v>
      </c>
      <c r="CZ75" s="59" t="s">
        <v>289</v>
      </c>
      <c r="DA75" s="59">
        <v>781</v>
      </c>
    </row>
    <row r="76" spans="1:105" ht="12.75" customHeight="1" x14ac:dyDescent="0.25">
      <c r="CZ76" s="59" t="s">
        <v>290</v>
      </c>
      <c r="DA76" s="59">
        <v>782</v>
      </c>
    </row>
    <row r="77" spans="1:105" ht="12.75" customHeight="1" x14ac:dyDescent="0.25">
      <c r="CZ77" s="59" t="s">
        <v>291</v>
      </c>
      <c r="DA77" s="59">
        <v>783</v>
      </c>
    </row>
    <row r="78" spans="1:105" ht="12.75" customHeight="1" x14ac:dyDescent="0.25">
      <c r="CZ78" s="59" t="s">
        <v>292</v>
      </c>
      <c r="DA78" s="59">
        <v>784</v>
      </c>
    </row>
    <row r="79" spans="1:105" ht="12.75" customHeight="1" x14ac:dyDescent="0.25">
      <c r="CZ79" s="59" t="s">
        <v>293</v>
      </c>
      <c r="DA79" s="59">
        <v>785</v>
      </c>
    </row>
    <row r="80" spans="1:105" x14ac:dyDescent="0.25">
      <c r="CZ80" s="59" t="s">
        <v>294</v>
      </c>
      <c r="DA80" s="59">
        <v>786</v>
      </c>
    </row>
    <row r="81" spans="104:105" x14ac:dyDescent="0.25">
      <c r="CZ81" s="59" t="s">
        <v>295</v>
      </c>
      <c r="DA81" s="59">
        <v>789</v>
      </c>
    </row>
    <row r="82" spans="104:105" x14ac:dyDescent="0.25">
      <c r="CZ82" s="59" t="s">
        <v>296</v>
      </c>
      <c r="DA82" s="59">
        <v>790</v>
      </c>
    </row>
    <row r="83" spans="104:105" x14ac:dyDescent="0.25">
      <c r="CZ83" s="59" t="s">
        <v>297</v>
      </c>
      <c r="DA83" s="59">
        <v>791</v>
      </c>
    </row>
    <row r="84" spans="104:105" x14ac:dyDescent="0.25">
      <c r="CZ84" s="59" t="s">
        <v>298</v>
      </c>
      <c r="DA84" s="59">
        <v>792</v>
      </c>
    </row>
    <row r="85" spans="104:105" x14ac:dyDescent="0.25">
      <c r="CZ85" s="59" t="s">
        <v>299</v>
      </c>
      <c r="DA85" s="59">
        <v>793</v>
      </c>
    </row>
    <row r="86" spans="104:105" x14ac:dyDescent="0.25">
      <c r="CZ86" s="59" t="s">
        <v>300</v>
      </c>
      <c r="DA86" s="59">
        <v>794</v>
      </c>
    </row>
    <row r="87" spans="104:105" x14ac:dyDescent="0.25">
      <c r="CZ87" s="59" t="s">
        <v>301</v>
      </c>
      <c r="DA87" s="59">
        <v>795</v>
      </c>
    </row>
    <row r="88" spans="104:105" x14ac:dyDescent="0.25">
      <c r="CZ88" s="59" t="s">
        <v>302</v>
      </c>
      <c r="DA88" s="59">
        <v>796</v>
      </c>
    </row>
    <row r="89" spans="104:105" x14ac:dyDescent="0.25">
      <c r="CZ89" s="59" t="s">
        <v>303</v>
      </c>
      <c r="DA89" s="59">
        <v>797</v>
      </c>
    </row>
    <row r="90" spans="104:105" x14ac:dyDescent="0.25">
      <c r="CZ90" s="59" t="s">
        <v>304</v>
      </c>
      <c r="DA90" s="59">
        <v>798</v>
      </c>
    </row>
    <row r="91" spans="104:105" x14ac:dyDescent="0.25">
      <c r="CZ91" s="59" t="s">
        <v>305</v>
      </c>
      <c r="DA91" s="59">
        <v>799</v>
      </c>
    </row>
    <row r="92" spans="104:105" x14ac:dyDescent="0.25">
      <c r="CZ92" s="59" t="s">
        <v>306</v>
      </c>
      <c r="DA92" s="59">
        <v>707</v>
      </c>
    </row>
    <row r="93" spans="104:105" x14ac:dyDescent="0.25">
      <c r="CZ93" s="59" t="s">
        <v>307</v>
      </c>
      <c r="DA93" s="59">
        <v>771</v>
      </c>
    </row>
    <row r="94" spans="104:105" x14ac:dyDescent="0.25">
      <c r="CZ94" s="59" t="s">
        <v>308</v>
      </c>
      <c r="DA94" s="59">
        <v>708</v>
      </c>
    </row>
    <row r="95" spans="104:105" x14ac:dyDescent="0.25">
      <c r="CZ95" s="59" t="s">
        <v>309</v>
      </c>
      <c r="DA95" s="59">
        <v>705</v>
      </c>
    </row>
  </sheetData>
  <mergeCells count="13">
    <mergeCell ref="AE5:AG5"/>
    <mergeCell ref="AH5:AJ5"/>
    <mergeCell ref="AK5:AM5"/>
    <mergeCell ref="M1:N1"/>
    <mergeCell ref="D4:W4"/>
    <mergeCell ref="Y4:AM4"/>
    <mergeCell ref="D5:G5"/>
    <mergeCell ref="H5:K5"/>
    <mergeCell ref="L5:O5"/>
    <mergeCell ref="P5:S5"/>
    <mergeCell ref="T5:W5"/>
    <mergeCell ref="Y5:AA5"/>
    <mergeCell ref="AB5:AD5"/>
  </mergeCells>
  <dataValidations count="1">
    <dataValidation type="list" allowBlank="1" showInputMessage="1" showErrorMessage="1" sqref="D4:W4" xr:uid="{D0043520-383C-4D5E-BE05-02EFC63A7858}">
      <formula1>Branşlar6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D6B2-88D2-4726-9578-19CF2CE1501C}">
  <dimension ref="A1:J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10" width="15.6640625" style="3" customWidth="1"/>
    <col min="11" max="16384" width="9.109375" style="3"/>
  </cols>
  <sheetData>
    <row r="1" spans="1:10" ht="15" customHeight="1" x14ac:dyDescent="0.3">
      <c r="A1" s="1" t="s">
        <v>0</v>
      </c>
      <c r="B1" s="2"/>
      <c r="C1" s="2"/>
    </row>
    <row r="2" spans="1:10" ht="15" customHeight="1" x14ac:dyDescent="0.3">
      <c r="A2" s="1" t="s">
        <v>104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10" ht="15" customHeight="1" x14ac:dyDescent="0.3">
      <c r="A3" s="4" t="s">
        <v>355</v>
      </c>
      <c r="B3" s="2"/>
      <c r="C3" s="2"/>
    </row>
    <row r="4" spans="1:10" ht="22.5" customHeight="1" x14ac:dyDescent="0.25"/>
    <row r="5" spans="1:10" ht="22.5" customHeight="1" x14ac:dyDescent="0.25">
      <c r="D5" s="66">
        <v>707</v>
      </c>
      <c r="E5" s="66">
        <v>745</v>
      </c>
      <c r="F5" s="66">
        <v>746</v>
      </c>
      <c r="G5" s="66">
        <v>747</v>
      </c>
      <c r="H5" s="66">
        <v>755</v>
      </c>
      <c r="I5" s="66">
        <v>756</v>
      </c>
      <c r="J5" s="67"/>
    </row>
    <row r="6" spans="1:10" ht="79.5" customHeight="1" x14ac:dyDescent="0.25">
      <c r="A6" s="60" t="s">
        <v>143</v>
      </c>
      <c r="B6" s="60" t="s">
        <v>144</v>
      </c>
      <c r="C6" s="60" t="s">
        <v>145</v>
      </c>
      <c r="D6" s="8" t="s">
        <v>100</v>
      </c>
      <c r="E6" s="8" t="s">
        <v>101</v>
      </c>
      <c r="F6" s="8" t="s">
        <v>102</v>
      </c>
      <c r="G6" s="8" t="s">
        <v>103</v>
      </c>
      <c r="H6" s="8" t="s">
        <v>104</v>
      </c>
      <c r="I6" s="8" t="s">
        <v>105</v>
      </c>
      <c r="J6" s="67" t="s">
        <v>341</v>
      </c>
    </row>
    <row r="7" spans="1:10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I1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7">
        <f t="shared" ca="1" si="0"/>
        <v>0</v>
      </c>
      <c r="G7" s="17">
        <f t="shared" ca="1" si="0"/>
        <v>0</v>
      </c>
      <c r="H7" s="17">
        <f t="shared" ca="1" si="0"/>
        <v>0</v>
      </c>
      <c r="I7" s="17">
        <f t="shared" ca="1" si="0"/>
        <v>0</v>
      </c>
      <c r="J7" s="18">
        <f ca="1">+SUM(D7:I7)</f>
        <v>0</v>
      </c>
    </row>
    <row r="8" spans="1:10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  <c r="E8" s="17">
        <f t="shared" ca="1" si="0"/>
        <v>0</v>
      </c>
      <c r="F8" s="17">
        <f t="shared" ca="1" si="0"/>
        <v>0</v>
      </c>
      <c r="G8" s="17">
        <f t="shared" ca="1" si="0"/>
        <v>0</v>
      </c>
      <c r="H8" s="17">
        <f t="shared" ca="1" si="0"/>
        <v>0</v>
      </c>
      <c r="I8" s="17">
        <f t="shared" ca="1" si="0"/>
        <v>0</v>
      </c>
      <c r="J8" s="18">
        <f t="shared" ref="J8:J71" ca="1" si="1">+SUM(D8:I8)</f>
        <v>0</v>
      </c>
    </row>
    <row r="9" spans="1:10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  <c r="E9" s="17">
        <f t="shared" ca="1" si="0"/>
        <v>0</v>
      </c>
      <c r="F9" s="17">
        <f t="shared" ca="1" si="0"/>
        <v>0</v>
      </c>
      <c r="G9" s="17">
        <f t="shared" ca="1" si="0"/>
        <v>0</v>
      </c>
      <c r="H9" s="17">
        <f t="shared" ca="1" si="0"/>
        <v>0</v>
      </c>
      <c r="I9" s="17">
        <f t="shared" ca="1" si="0"/>
        <v>0</v>
      </c>
      <c r="J9" s="18">
        <f t="shared" ca="1" si="1"/>
        <v>0</v>
      </c>
    </row>
    <row r="10" spans="1:10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0</v>
      </c>
      <c r="E10" s="17">
        <f t="shared" ca="1" si="0"/>
        <v>0</v>
      </c>
      <c r="F10" s="17">
        <f t="shared" ca="1" si="0"/>
        <v>0</v>
      </c>
      <c r="G10" s="17">
        <f t="shared" ca="1" si="0"/>
        <v>0</v>
      </c>
      <c r="H10" s="17">
        <f t="shared" ca="1" si="0"/>
        <v>70855226.290000007</v>
      </c>
      <c r="I10" s="17">
        <f t="shared" ca="1" si="0"/>
        <v>0</v>
      </c>
      <c r="J10" s="18">
        <f t="shared" ca="1" si="1"/>
        <v>70855226.290000007</v>
      </c>
    </row>
    <row r="11" spans="1:10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7">
        <f t="shared" ca="1" si="0"/>
        <v>0</v>
      </c>
      <c r="F11" s="17">
        <f t="shared" ca="1" si="0"/>
        <v>0</v>
      </c>
      <c r="G11" s="17">
        <f t="shared" ca="1" si="0"/>
        <v>0</v>
      </c>
      <c r="H11" s="17">
        <f t="shared" ca="1" si="0"/>
        <v>0</v>
      </c>
      <c r="I11" s="17">
        <f t="shared" ca="1" si="0"/>
        <v>0</v>
      </c>
      <c r="J11" s="18">
        <f t="shared" ca="1" si="1"/>
        <v>0</v>
      </c>
    </row>
    <row r="12" spans="1:10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7">
        <f t="shared" ca="1" si="0"/>
        <v>0</v>
      </c>
      <c r="G12" s="17">
        <f t="shared" ca="1" si="0"/>
        <v>0</v>
      </c>
      <c r="H12" s="17">
        <f t="shared" ca="1" si="0"/>
        <v>81783261.270247772</v>
      </c>
      <c r="I12" s="17">
        <f t="shared" ca="1" si="0"/>
        <v>0</v>
      </c>
      <c r="J12" s="18">
        <f t="shared" ca="1" si="1"/>
        <v>81783261.270247772</v>
      </c>
    </row>
    <row r="13" spans="1:10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  <c r="E13" s="17">
        <f t="shared" ca="1" si="0"/>
        <v>0</v>
      </c>
      <c r="F13" s="17">
        <f t="shared" ca="1" si="0"/>
        <v>0</v>
      </c>
      <c r="G13" s="17">
        <f t="shared" ca="1" si="0"/>
        <v>0</v>
      </c>
      <c r="H13" s="17">
        <f t="shared" ca="1" si="0"/>
        <v>0</v>
      </c>
      <c r="I13" s="17">
        <f t="shared" ca="1" si="0"/>
        <v>0</v>
      </c>
      <c r="J13" s="18">
        <f t="shared" ca="1" si="1"/>
        <v>0</v>
      </c>
    </row>
    <row r="14" spans="1:10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  <c r="E14" s="17">
        <f t="shared" ca="1" si="0"/>
        <v>0</v>
      </c>
      <c r="F14" s="17">
        <f t="shared" ca="1" si="0"/>
        <v>0</v>
      </c>
      <c r="G14" s="17">
        <f t="shared" ca="1" si="0"/>
        <v>0</v>
      </c>
      <c r="H14" s="17">
        <f t="shared" ca="1" si="0"/>
        <v>0</v>
      </c>
      <c r="I14" s="17">
        <f t="shared" ca="1" si="0"/>
        <v>0</v>
      </c>
      <c r="J14" s="18">
        <f t="shared" ca="1" si="1"/>
        <v>0</v>
      </c>
    </row>
    <row r="15" spans="1:10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7">
        <f t="shared" ca="1" si="0"/>
        <v>0</v>
      </c>
      <c r="G15" s="17">
        <f t="shared" ca="1" si="0"/>
        <v>0</v>
      </c>
      <c r="H15" s="17">
        <f t="shared" ca="1" si="0"/>
        <v>0</v>
      </c>
      <c r="I15" s="17">
        <f t="shared" ca="1" si="0"/>
        <v>0</v>
      </c>
      <c r="J15" s="18">
        <f t="shared" ca="1" si="1"/>
        <v>0</v>
      </c>
    </row>
    <row r="16" spans="1:10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7">
        <f t="shared" ca="1" si="0"/>
        <v>0</v>
      </c>
      <c r="G16" s="17">
        <f t="shared" ca="1" si="0"/>
        <v>0</v>
      </c>
      <c r="H16" s="17">
        <f t="shared" ca="1" si="0"/>
        <v>28730946.919338994</v>
      </c>
      <c r="I16" s="17">
        <f t="shared" ca="1" si="0"/>
        <v>36751431.746249996</v>
      </c>
      <c r="J16" s="18">
        <f t="shared" ca="1" si="1"/>
        <v>65482378.66558899</v>
      </c>
    </row>
    <row r="17" spans="1:10" ht="12.75" customHeight="1" x14ac:dyDescent="0.3">
      <c r="A17" s="61" t="s">
        <v>167</v>
      </c>
      <c r="B17" s="16">
        <v>1012</v>
      </c>
      <c r="C17" s="62" t="s">
        <v>148</v>
      </c>
      <c r="D17" s="17">
        <f t="shared" ref="D17:I26" ca="1" si="2">IFERROR(IF($C$2="Tele-Satış",INDIRECT("'"&amp;$B$2&amp;"'!"&amp;ADDRESS(MATCH($B17,INDIRECT("'"&amp;$B$2&amp;"'!$B$1:$B$1095"),0),MATCH(D$5,INDIRECT("'"&amp;$B$2&amp;"'!5:5"),0))),IF($C$2="E-Ticaret",INDIRECT("'"&amp;$B$2&amp;"'!"&amp;ADDRESS(MATCH($B17,INDIRECT("'"&amp;$B$2&amp;"'!$B$1:$B$1095"),0),MATCH(D$5,INDIRECT("'"&amp;$B$2&amp;"'!5:5"),0)+1)),IF($C$2="Geleneksel",INDIRECT("'"&amp;$B$2&amp;"'!"&amp;ADDRESS(MATCH($B17,INDIRECT("'"&amp;$B$2&amp;"'!$B$1:$B$1095"),0),MATCH(D$5,INDIRECT("'"&amp;$B$2&amp;"'!5:5"),0)+2)),INDIRECT("'"&amp;$B$2&amp;"'!"&amp;ADDRESS(MATCH($B17,INDIRECT("'"&amp;$B$2&amp;"'!$B$1:$B$1095"),0),MATCH(D$5,INDIRECT("'"&amp;$B$2&amp;"'!5:5"),0)))+INDIRECT("'"&amp;$B$2&amp;"'!"&amp;ADDRESS(MATCH($B17,INDIRECT("'"&amp;$B$2&amp;"'!$B$1:$B$1095"),0),MATCH(D$5,INDIRECT("'"&amp;$B$2&amp;"'!5:5"),0)+1))+INDIRECT("'"&amp;$B$2&amp;"'!"&amp;ADDRESS(MATCH($B17,INDIRECT("'"&amp;$B$2&amp;"'!$B$1:$B$1095"),0),MATCH(D$5,INDIRECT("'"&amp;$B$2&amp;"'!5:5"),0)+2))))),0)</f>
        <v>0</v>
      </c>
      <c r="E17" s="17">
        <f t="shared" ca="1" si="2"/>
        <v>0</v>
      </c>
      <c r="F17" s="17">
        <f t="shared" ca="1" si="2"/>
        <v>0</v>
      </c>
      <c r="G17" s="17">
        <f t="shared" ca="1" si="2"/>
        <v>0</v>
      </c>
      <c r="H17" s="17">
        <f t="shared" ca="1" si="2"/>
        <v>0</v>
      </c>
      <c r="I17" s="17">
        <f t="shared" ca="1" si="2"/>
        <v>0</v>
      </c>
      <c r="J17" s="18">
        <f t="shared" ca="1" si="1"/>
        <v>0</v>
      </c>
    </row>
    <row r="18" spans="1:10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2"/>
        <v>0</v>
      </c>
      <c r="E18" s="17">
        <f t="shared" ca="1" si="2"/>
        <v>0</v>
      </c>
      <c r="F18" s="17">
        <f t="shared" ca="1" si="2"/>
        <v>0</v>
      </c>
      <c r="G18" s="17">
        <f t="shared" ca="1" si="2"/>
        <v>0</v>
      </c>
      <c r="H18" s="17">
        <f t="shared" ca="1" si="2"/>
        <v>0</v>
      </c>
      <c r="I18" s="17">
        <f t="shared" ca="1" si="2"/>
        <v>0</v>
      </c>
      <c r="J18" s="18">
        <f t="shared" ca="1" si="1"/>
        <v>0</v>
      </c>
    </row>
    <row r="19" spans="1:10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2"/>
        <v>0</v>
      </c>
      <c r="E19" s="17">
        <f t="shared" ca="1" si="2"/>
        <v>0</v>
      </c>
      <c r="F19" s="17">
        <f t="shared" ca="1" si="2"/>
        <v>0</v>
      </c>
      <c r="G19" s="17">
        <f t="shared" ca="1" si="2"/>
        <v>0</v>
      </c>
      <c r="H19" s="17">
        <f t="shared" ca="1" si="2"/>
        <v>66727996</v>
      </c>
      <c r="I19" s="17">
        <f t="shared" ca="1" si="2"/>
        <v>19898390</v>
      </c>
      <c r="J19" s="18">
        <f t="shared" ca="1" si="1"/>
        <v>86626386</v>
      </c>
    </row>
    <row r="20" spans="1:10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2"/>
        <v>0</v>
      </c>
      <c r="E20" s="17">
        <f t="shared" ca="1" si="2"/>
        <v>0</v>
      </c>
      <c r="F20" s="17">
        <f t="shared" ca="1" si="2"/>
        <v>0</v>
      </c>
      <c r="G20" s="17">
        <f t="shared" ca="1" si="2"/>
        <v>0</v>
      </c>
      <c r="H20" s="17">
        <f t="shared" ca="1" si="2"/>
        <v>0</v>
      </c>
      <c r="I20" s="17">
        <f t="shared" ca="1" si="2"/>
        <v>0</v>
      </c>
      <c r="J20" s="18">
        <f t="shared" ca="1" si="1"/>
        <v>0</v>
      </c>
    </row>
    <row r="21" spans="1:10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2"/>
        <v>0</v>
      </c>
      <c r="E21" s="17">
        <f t="shared" ca="1" si="2"/>
        <v>0</v>
      </c>
      <c r="F21" s="17">
        <f t="shared" ca="1" si="2"/>
        <v>0</v>
      </c>
      <c r="G21" s="17">
        <f t="shared" ca="1" si="2"/>
        <v>0</v>
      </c>
      <c r="H21" s="17">
        <f t="shared" ca="1" si="2"/>
        <v>0</v>
      </c>
      <c r="I21" s="17">
        <f t="shared" ca="1" si="2"/>
        <v>0</v>
      </c>
      <c r="J21" s="18">
        <f t="shared" ca="1" si="1"/>
        <v>0</v>
      </c>
    </row>
    <row r="22" spans="1:10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2"/>
        <v>0</v>
      </c>
      <c r="E22" s="17">
        <f t="shared" ca="1" si="2"/>
        <v>0</v>
      </c>
      <c r="F22" s="17">
        <f t="shared" ca="1" si="2"/>
        <v>0</v>
      </c>
      <c r="G22" s="17">
        <f t="shared" ca="1" si="2"/>
        <v>0</v>
      </c>
      <c r="H22" s="17">
        <f t="shared" ca="1" si="2"/>
        <v>77568486.209999993</v>
      </c>
      <c r="I22" s="17">
        <f t="shared" ca="1" si="2"/>
        <v>0</v>
      </c>
      <c r="J22" s="18">
        <f t="shared" ca="1" si="1"/>
        <v>77568486.209999993</v>
      </c>
    </row>
    <row r="23" spans="1:10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2"/>
        <v>0</v>
      </c>
      <c r="E23" s="17">
        <f t="shared" ca="1" si="2"/>
        <v>0</v>
      </c>
      <c r="F23" s="17">
        <f t="shared" ca="1" si="2"/>
        <v>0</v>
      </c>
      <c r="G23" s="17">
        <f t="shared" ca="1" si="2"/>
        <v>0</v>
      </c>
      <c r="H23" s="17">
        <f t="shared" ca="1" si="2"/>
        <v>0</v>
      </c>
      <c r="I23" s="17">
        <f t="shared" ca="1" si="2"/>
        <v>0</v>
      </c>
      <c r="J23" s="18">
        <f t="shared" ca="1" si="1"/>
        <v>0</v>
      </c>
    </row>
    <row r="24" spans="1:10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2"/>
        <v>0</v>
      </c>
      <c r="E24" s="17">
        <f t="shared" ca="1" si="2"/>
        <v>0</v>
      </c>
      <c r="F24" s="17">
        <f t="shared" ca="1" si="2"/>
        <v>0</v>
      </c>
      <c r="G24" s="17">
        <f t="shared" ca="1" si="2"/>
        <v>0</v>
      </c>
      <c r="H24" s="17">
        <f t="shared" ca="1" si="2"/>
        <v>0</v>
      </c>
      <c r="I24" s="17">
        <f t="shared" ca="1" si="2"/>
        <v>0</v>
      </c>
      <c r="J24" s="18">
        <f t="shared" ca="1" si="1"/>
        <v>0</v>
      </c>
    </row>
    <row r="25" spans="1:10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2"/>
        <v>0</v>
      </c>
      <c r="E25" s="17">
        <f t="shared" ca="1" si="2"/>
        <v>0</v>
      </c>
      <c r="F25" s="17">
        <f t="shared" ca="1" si="2"/>
        <v>0</v>
      </c>
      <c r="G25" s="17">
        <f t="shared" ca="1" si="2"/>
        <v>0</v>
      </c>
      <c r="H25" s="17">
        <f t="shared" ca="1" si="2"/>
        <v>0</v>
      </c>
      <c r="I25" s="17">
        <f t="shared" ca="1" si="2"/>
        <v>0</v>
      </c>
      <c r="J25" s="18">
        <f t="shared" ca="1" si="1"/>
        <v>0</v>
      </c>
    </row>
    <row r="26" spans="1:10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2"/>
        <v>0</v>
      </c>
      <c r="E26" s="17">
        <f t="shared" ca="1" si="2"/>
        <v>0</v>
      </c>
      <c r="F26" s="17">
        <f t="shared" ca="1" si="2"/>
        <v>0</v>
      </c>
      <c r="G26" s="17">
        <f t="shared" ca="1" si="2"/>
        <v>0</v>
      </c>
      <c r="H26" s="17">
        <f t="shared" ca="1" si="2"/>
        <v>0</v>
      </c>
      <c r="I26" s="17">
        <f t="shared" ca="1" si="2"/>
        <v>0</v>
      </c>
      <c r="J26" s="18">
        <f t="shared" ca="1" si="1"/>
        <v>0</v>
      </c>
    </row>
    <row r="27" spans="1:10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I36" ca="1" si="3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0</v>
      </c>
      <c r="E27" s="17">
        <f t="shared" ca="1" si="3"/>
        <v>0</v>
      </c>
      <c r="F27" s="17">
        <f t="shared" ca="1" si="3"/>
        <v>0</v>
      </c>
      <c r="G27" s="17">
        <f t="shared" ca="1" si="3"/>
        <v>0</v>
      </c>
      <c r="H27" s="17">
        <f t="shared" ca="1" si="3"/>
        <v>0</v>
      </c>
      <c r="I27" s="17">
        <f t="shared" ca="1" si="3"/>
        <v>0</v>
      </c>
      <c r="J27" s="18">
        <f t="shared" ca="1" si="1"/>
        <v>0</v>
      </c>
    </row>
    <row r="28" spans="1:10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3"/>
        <v>0</v>
      </c>
      <c r="E28" s="17">
        <f t="shared" ca="1" si="3"/>
        <v>0</v>
      </c>
      <c r="F28" s="17">
        <f t="shared" ca="1" si="3"/>
        <v>0</v>
      </c>
      <c r="G28" s="17">
        <f t="shared" ca="1" si="3"/>
        <v>0</v>
      </c>
      <c r="H28" s="17">
        <f t="shared" ca="1" si="3"/>
        <v>0</v>
      </c>
      <c r="I28" s="17">
        <f t="shared" ca="1" si="3"/>
        <v>0</v>
      </c>
      <c r="J28" s="18">
        <f t="shared" ca="1" si="1"/>
        <v>0</v>
      </c>
    </row>
    <row r="29" spans="1:10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3"/>
        <v>0</v>
      </c>
      <c r="E29" s="17">
        <f t="shared" ca="1" si="3"/>
        <v>0</v>
      </c>
      <c r="F29" s="17">
        <f t="shared" ca="1" si="3"/>
        <v>0</v>
      </c>
      <c r="G29" s="17">
        <f t="shared" ca="1" si="3"/>
        <v>0</v>
      </c>
      <c r="H29" s="17">
        <f t="shared" ca="1" si="3"/>
        <v>0</v>
      </c>
      <c r="I29" s="17">
        <f t="shared" ca="1" si="3"/>
        <v>0</v>
      </c>
      <c r="J29" s="18">
        <f t="shared" ca="1" si="1"/>
        <v>0</v>
      </c>
    </row>
    <row r="30" spans="1:10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3"/>
        <v>0</v>
      </c>
      <c r="E30" s="17">
        <f t="shared" ca="1" si="3"/>
        <v>0</v>
      </c>
      <c r="F30" s="17">
        <f t="shared" ca="1" si="3"/>
        <v>0</v>
      </c>
      <c r="G30" s="17">
        <f t="shared" ca="1" si="3"/>
        <v>0</v>
      </c>
      <c r="H30" s="17">
        <f t="shared" ca="1" si="3"/>
        <v>0</v>
      </c>
      <c r="I30" s="17">
        <f t="shared" ca="1" si="3"/>
        <v>0</v>
      </c>
      <c r="J30" s="18">
        <f t="shared" ca="1" si="1"/>
        <v>0</v>
      </c>
    </row>
    <row r="31" spans="1:10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3"/>
        <v>0</v>
      </c>
      <c r="E31" s="17">
        <f t="shared" ca="1" si="3"/>
        <v>0</v>
      </c>
      <c r="F31" s="17">
        <f t="shared" ca="1" si="3"/>
        <v>0</v>
      </c>
      <c r="G31" s="17">
        <f t="shared" ca="1" si="3"/>
        <v>0</v>
      </c>
      <c r="H31" s="17">
        <f t="shared" ca="1" si="3"/>
        <v>0</v>
      </c>
      <c r="I31" s="17">
        <f t="shared" ca="1" si="3"/>
        <v>0</v>
      </c>
      <c r="J31" s="18">
        <f t="shared" ca="1" si="1"/>
        <v>0</v>
      </c>
    </row>
    <row r="32" spans="1:10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3"/>
        <v>0</v>
      </c>
      <c r="E32" s="17">
        <f t="shared" ca="1" si="3"/>
        <v>0</v>
      </c>
      <c r="F32" s="17">
        <f t="shared" ca="1" si="3"/>
        <v>0</v>
      </c>
      <c r="G32" s="17">
        <f t="shared" ca="1" si="3"/>
        <v>0</v>
      </c>
      <c r="H32" s="17">
        <f t="shared" ca="1" si="3"/>
        <v>0</v>
      </c>
      <c r="I32" s="17">
        <f t="shared" ca="1" si="3"/>
        <v>0</v>
      </c>
      <c r="J32" s="18">
        <f t="shared" ca="1" si="1"/>
        <v>0</v>
      </c>
    </row>
    <row r="33" spans="1:10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3"/>
        <v>0</v>
      </c>
      <c r="E33" s="17">
        <f t="shared" ca="1" si="3"/>
        <v>0</v>
      </c>
      <c r="F33" s="17">
        <f t="shared" ca="1" si="3"/>
        <v>0</v>
      </c>
      <c r="G33" s="17">
        <f t="shared" ca="1" si="3"/>
        <v>0</v>
      </c>
      <c r="H33" s="17">
        <f t="shared" ca="1" si="3"/>
        <v>0</v>
      </c>
      <c r="I33" s="17">
        <f t="shared" ca="1" si="3"/>
        <v>0</v>
      </c>
      <c r="J33" s="18">
        <f t="shared" ca="1" si="1"/>
        <v>0</v>
      </c>
    </row>
    <row r="34" spans="1:10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3"/>
        <v>0</v>
      </c>
      <c r="E34" s="17">
        <f t="shared" ca="1" si="3"/>
        <v>0</v>
      </c>
      <c r="F34" s="17">
        <f t="shared" ca="1" si="3"/>
        <v>0</v>
      </c>
      <c r="G34" s="17">
        <f t="shared" ca="1" si="3"/>
        <v>0</v>
      </c>
      <c r="H34" s="17">
        <f t="shared" ca="1" si="3"/>
        <v>0</v>
      </c>
      <c r="I34" s="17">
        <f t="shared" ca="1" si="3"/>
        <v>0</v>
      </c>
      <c r="J34" s="18">
        <f t="shared" ca="1" si="1"/>
        <v>0</v>
      </c>
    </row>
    <row r="35" spans="1:10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3"/>
        <v>0</v>
      </c>
      <c r="E35" s="17">
        <f t="shared" ca="1" si="3"/>
        <v>0</v>
      </c>
      <c r="F35" s="17">
        <f t="shared" ca="1" si="3"/>
        <v>0</v>
      </c>
      <c r="G35" s="17">
        <f t="shared" ca="1" si="3"/>
        <v>0</v>
      </c>
      <c r="H35" s="17">
        <f t="shared" ca="1" si="3"/>
        <v>0</v>
      </c>
      <c r="I35" s="17">
        <f t="shared" ca="1" si="3"/>
        <v>0</v>
      </c>
      <c r="J35" s="18">
        <f t="shared" ca="1" si="1"/>
        <v>0</v>
      </c>
    </row>
    <row r="36" spans="1:10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3"/>
        <v>0</v>
      </c>
      <c r="E36" s="17">
        <f t="shared" ca="1" si="3"/>
        <v>0</v>
      </c>
      <c r="F36" s="17">
        <f t="shared" ca="1" si="3"/>
        <v>0</v>
      </c>
      <c r="G36" s="17">
        <f t="shared" ca="1" si="3"/>
        <v>0</v>
      </c>
      <c r="H36" s="17">
        <f t="shared" ca="1" si="3"/>
        <v>0</v>
      </c>
      <c r="I36" s="17">
        <f t="shared" ca="1" si="3"/>
        <v>0</v>
      </c>
      <c r="J36" s="18">
        <f t="shared" ca="1" si="1"/>
        <v>0</v>
      </c>
    </row>
    <row r="37" spans="1:10" ht="12.75" customHeight="1" x14ac:dyDescent="0.3">
      <c r="A37" s="61" t="s">
        <v>207</v>
      </c>
      <c r="B37" s="16">
        <v>1043</v>
      </c>
      <c r="C37" s="62" t="s">
        <v>148</v>
      </c>
      <c r="D37" s="17">
        <f t="shared" ref="D37:I46" ca="1" si="4">IFERROR(IF($C$2="Tele-Satış",INDIRECT("'"&amp;$B$2&amp;"'!"&amp;ADDRESS(MATCH($B37,INDIRECT("'"&amp;$B$2&amp;"'!$B$1:$B$1095"),0),MATCH(D$5,INDIRECT("'"&amp;$B$2&amp;"'!5:5"),0))),IF($C$2="E-Ticaret",INDIRECT("'"&amp;$B$2&amp;"'!"&amp;ADDRESS(MATCH($B37,INDIRECT("'"&amp;$B$2&amp;"'!$B$1:$B$1095"),0),MATCH(D$5,INDIRECT("'"&amp;$B$2&amp;"'!5:5"),0)+1)),IF($C$2="Geleneksel",INDIRECT("'"&amp;$B$2&amp;"'!"&amp;ADDRESS(MATCH($B37,INDIRECT("'"&amp;$B$2&amp;"'!$B$1:$B$1095"),0),MATCH(D$5,INDIRECT("'"&amp;$B$2&amp;"'!5:5"),0)+2)),INDIRECT("'"&amp;$B$2&amp;"'!"&amp;ADDRESS(MATCH($B37,INDIRECT("'"&amp;$B$2&amp;"'!$B$1:$B$1095"),0),MATCH(D$5,INDIRECT("'"&amp;$B$2&amp;"'!5:5"),0)))+INDIRECT("'"&amp;$B$2&amp;"'!"&amp;ADDRESS(MATCH($B37,INDIRECT("'"&amp;$B$2&amp;"'!$B$1:$B$1095"),0),MATCH(D$5,INDIRECT("'"&amp;$B$2&amp;"'!5:5"),0)+1))+INDIRECT("'"&amp;$B$2&amp;"'!"&amp;ADDRESS(MATCH($B37,INDIRECT("'"&amp;$B$2&amp;"'!$B$1:$B$1095"),0),MATCH(D$5,INDIRECT("'"&amp;$B$2&amp;"'!5:5"),0)+2))))),0)</f>
        <v>0</v>
      </c>
      <c r="E37" s="17">
        <f t="shared" ca="1" si="4"/>
        <v>0</v>
      </c>
      <c r="F37" s="17">
        <f t="shared" ca="1" si="4"/>
        <v>0</v>
      </c>
      <c r="G37" s="17">
        <f t="shared" ca="1" si="4"/>
        <v>0</v>
      </c>
      <c r="H37" s="17">
        <f t="shared" ca="1" si="4"/>
        <v>0</v>
      </c>
      <c r="I37" s="17">
        <f t="shared" ca="1" si="4"/>
        <v>0</v>
      </c>
      <c r="J37" s="18">
        <f t="shared" ca="1" si="1"/>
        <v>0</v>
      </c>
    </row>
    <row r="38" spans="1:10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4"/>
        <v>0</v>
      </c>
      <c r="E38" s="17">
        <f t="shared" ca="1" si="4"/>
        <v>0</v>
      </c>
      <c r="F38" s="17">
        <f t="shared" ca="1" si="4"/>
        <v>0</v>
      </c>
      <c r="G38" s="17">
        <f t="shared" ca="1" si="4"/>
        <v>0</v>
      </c>
      <c r="H38" s="17">
        <f t="shared" ca="1" si="4"/>
        <v>0</v>
      </c>
      <c r="I38" s="17">
        <f t="shared" ca="1" si="4"/>
        <v>0</v>
      </c>
      <c r="J38" s="18">
        <f t="shared" ca="1" si="1"/>
        <v>0</v>
      </c>
    </row>
    <row r="39" spans="1:10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4"/>
        <v>0</v>
      </c>
      <c r="E39" s="17">
        <f t="shared" ca="1" si="4"/>
        <v>0</v>
      </c>
      <c r="F39" s="17">
        <f t="shared" ca="1" si="4"/>
        <v>0</v>
      </c>
      <c r="G39" s="17">
        <f t="shared" ca="1" si="4"/>
        <v>0</v>
      </c>
      <c r="H39" s="17">
        <f t="shared" ca="1" si="4"/>
        <v>0</v>
      </c>
      <c r="I39" s="17">
        <f t="shared" ca="1" si="4"/>
        <v>0</v>
      </c>
      <c r="J39" s="18">
        <f t="shared" ca="1" si="1"/>
        <v>0</v>
      </c>
    </row>
    <row r="40" spans="1:10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4"/>
        <v>0</v>
      </c>
      <c r="E40" s="17">
        <f t="shared" ca="1" si="4"/>
        <v>0</v>
      </c>
      <c r="F40" s="17">
        <f t="shared" ca="1" si="4"/>
        <v>0</v>
      </c>
      <c r="G40" s="17">
        <f t="shared" ca="1" si="4"/>
        <v>0</v>
      </c>
      <c r="H40" s="17">
        <f t="shared" ca="1" si="4"/>
        <v>0</v>
      </c>
      <c r="I40" s="17">
        <f t="shared" ca="1" si="4"/>
        <v>0</v>
      </c>
      <c r="J40" s="18">
        <f t="shared" ca="1" si="1"/>
        <v>0</v>
      </c>
    </row>
    <row r="41" spans="1:10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4"/>
        <v>0</v>
      </c>
      <c r="E41" s="17">
        <f t="shared" ca="1" si="4"/>
        <v>0</v>
      </c>
      <c r="F41" s="17">
        <f t="shared" ca="1" si="4"/>
        <v>0</v>
      </c>
      <c r="G41" s="17">
        <f t="shared" ca="1" si="4"/>
        <v>0</v>
      </c>
      <c r="H41" s="17">
        <f t="shared" ca="1" si="4"/>
        <v>0</v>
      </c>
      <c r="I41" s="17">
        <f t="shared" ca="1" si="4"/>
        <v>0</v>
      </c>
      <c r="J41" s="18">
        <f t="shared" ca="1" si="1"/>
        <v>0</v>
      </c>
    </row>
    <row r="42" spans="1:10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4"/>
        <v>0</v>
      </c>
      <c r="E42" s="17">
        <f t="shared" ca="1" si="4"/>
        <v>0</v>
      </c>
      <c r="F42" s="17">
        <f t="shared" ca="1" si="4"/>
        <v>0</v>
      </c>
      <c r="G42" s="17">
        <f t="shared" ca="1" si="4"/>
        <v>0</v>
      </c>
      <c r="H42" s="17">
        <f t="shared" ca="1" si="4"/>
        <v>0</v>
      </c>
      <c r="I42" s="17">
        <f t="shared" ca="1" si="4"/>
        <v>0</v>
      </c>
      <c r="J42" s="18">
        <f t="shared" ca="1" si="1"/>
        <v>0</v>
      </c>
    </row>
    <row r="43" spans="1:10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4"/>
        <v>0</v>
      </c>
      <c r="E43" s="17">
        <f t="shared" ca="1" si="4"/>
        <v>0</v>
      </c>
      <c r="F43" s="17">
        <f t="shared" ca="1" si="4"/>
        <v>0</v>
      </c>
      <c r="G43" s="17">
        <f t="shared" ca="1" si="4"/>
        <v>139458.06</v>
      </c>
      <c r="H43" s="17">
        <f t="shared" ca="1" si="4"/>
        <v>0</v>
      </c>
      <c r="I43" s="17">
        <f t="shared" ca="1" si="4"/>
        <v>0</v>
      </c>
      <c r="J43" s="18">
        <f t="shared" ca="1" si="1"/>
        <v>139458.06</v>
      </c>
    </row>
    <row r="44" spans="1:10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4"/>
        <v>0</v>
      </c>
      <c r="E44" s="17">
        <f t="shared" ca="1" si="4"/>
        <v>0</v>
      </c>
      <c r="F44" s="17">
        <f t="shared" ca="1" si="4"/>
        <v>0</v>
      </c>
      <c r="G44" s="17">
        <f t="shared" ca="1" si="4"/>
        <v>0</v>
      </c>
      <c r="H44" s="17">
        <f t="shared" ca="1" si="4"/>
        <v>0</v>
      </c>
      <c r="I44" s="17">
        <f t="shared" ca="1" si="4"/>
        <v>0</v>
      </c>
      <c r="J44" s="18">
        <f t="shared" ca="1" si="1"/>
        <v>0</v>
      </c>
    </row>
    <row r="45" spans="1:10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4"/>
        <v>0</v>
      </c>
      <c r="E45" s="17">
        <f t="shared" ca="1" si="4"/>
        <v>0</v>
      </c>
      <c r="F45" s="17">
        <f t="shared" ca="1" si="4"/>
        <v>0</v>
      </c>
      <c r="G45" s="17">
        <f t="shared" ca="1" si="4"/>
        <v>0</v>
      </c>
      <c r="H45" s="17">
        <f t="shared" ca="1" si="4"/>
        <v>0</v>
      </c>
      <c r="I45" s="17">
        <f t="shared" ca="1" si="4"/>
        <v>0</v>
      </c>
      <c r="J45" s="18">
        <f t="shared" ca="1" si="1"/>
        <v>0</v>
      </c>
    </row>
    <row r="46" spans="1:10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4"/>
        <v>0</v>
      </c>
      <c r="E46" s="17">
        <f t="shared" ca="1" si="4"/>
        <v>0</v>
      </c>
      <c r="F46" s="17">
        <f t="shared" ca="1" si="4"/>
        <v>0</v>
      </c>
      <c r="G46" s="17">
        <f t="shared" ca="1" si="4"/>
        <v>0</v>
      </c>
      <c r="H46" s="17">
        <f t="shared" ca="1" si="4"/>
        <v>0</v>
      </c>
      <c r="I46" s="17">
        <f t="shared" ca="1" si="4"/>
        <v>0</v>
      </c>
      <c r="J46" s="18">
        <f t="shared" ca="1" si="1"/>
        <v>0</v>
      </c>
    </row>
    <row r="47" spans="1:10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I56" ca="1" si="5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5"/>
        <v>0</v>
      </c>
      <c r="F47" s="17">
        <f t="shared" ca="1" si="5"/>
        <v>0</v>
      </c>
      <c r="G47" s="17">
        <f t="shared" ca="1" si="5"/>
        <v>0</v>
      </c>
      <c r="H47" s="17">
        <f t="shared" ca="1" si="5"/>
        <v>0</v>
      </c>
      <c r="I47" s="17">
        <f t="shared" ca="1" si="5"/>
        <v>0</v>
      </c>
      <c r="J47" s="18">
        <f t="shared" ca="1" si="1"/>
        <v>0</v>
      </c>
    </row>
    <row r="48" spans="1:10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5"/>
        <v>0</v>
      </c>
      <c r="E48" s="17">
        <f t="shared" ca="1" si="5"/>
        <v>0</v>
      </c>
      <c r="F48" s="17">
        <f t="shared" ca="1" si="5"/>
        <v>0</v>
      </c>
      <c r="G48" s="17">
        <f t="shared" ca="1" si="5"/>
        <v>0</v>
      </c>
      <c r="H48" s="17">
        <f t="shared" ca="1" si="5"/>
        <v>0</v>
      </c>
      <c r="I48" s="17">
        <f t="shared" ca="1" si="5"/>
        <v>0</v>
      </c>
      <c r="J48" s="18">
        <f t="shared" ca="1" si="1"/>
        <v>0</v>
      </c>
    </row>
    <row r="49" spans="1:10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5"/>
        <v>0</v>
      </c>
      <c r="E49" s="17">
        <f t="shared" ca="1" si="5"/>
        <v>0</v>
      </c>
      <c r="F49" s="17">
        <f t="shared" ca="1" si="5"/>
        <v>0</v>
      </c>
      <c r="G49" s="17">
        <f t="shared" ca="1" si="5"/>
        <v>0</v>
      </c>
      <c r="H49" s="17">
        <f t="shared" ca="1" si="5"/>
        <v>0</v>
      </c>
      <c r="I49" s="17">
        <f t="shared" ca="1" si="5"/>
        <v>0</v>
      </c>
      <c r="J49" s="18">
        <f t="shared" ca="1" si="1"/>
        <v>0</v>
      </c>
    </row>
    <row r="50" spans="1:10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5"/>
        <v>0</v>
      </c>
      <c r="E50" s="17">
        <f t="shared" ca="1" si="5"/>
        <v>0</v>
      </c>
      <c r="F50" s="17">
        <f t="shared" ca="1" si="5"/>
        <v>0</v>
      </c>
      <c r="G50" s="17">
        <f t="shared" ca="1" si="5"/>
        <v>0</v>
      </c>
      <c r="H50" s="17">
        <f t="shared" ca="1" si="5"/>
        <v>0</v>
      </c>
      <c r="I50" s="17">
        <f t="shared" ca="1" si="5"/>
        <v>0</v>
      </c>
      <c r="J50" s="18">
        <f t="shared" ca="1" si="1"/>
        <v>0</v>
      </c>
    </row>
    <row r="51" spans="1:10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5"/>
        <v>0</v>
      </c>
      <c r="E51" s="17">
        <f t="shared" ca="1" si="5"/>
        <v>0</v>
      </c>
      <c r="F51" s="17">
        <f t="shared" ca="1" si="5"/>
        <v>0</v>
      </c>
      <c r="G51" s="17">
        <f t="shared" ca="1" si="5"/>
        <v>0</v>
      </c>
      <c r="H51" s="17">
        <f t="shared" ca="1" si="5"/>
        <v>0</v>
      </c>
      <c r="I51" s="17">
        <f t="shared" ca="1" si="5"/>
        <v>0</v>
      </c>
      <c r="J51" s="18">
        <f t="shared" ca="1" si="1"/>
        <v>0</v>
      </c>
    </row>
    <row r="52" spans="1:10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5"/>
        <v>0</v>
      </c>
      <c r="E52" s="17">
        <f t="shared" ca="1" si="5"/>
        <v>0</v>
      </c>
      <c r="F52" s="17">
        <f t="shared" ca="1" si="5"/>
        <v>0</v>
      </c>
      <c r="G52" s="17">
        <f t="shared" ca="1" si="5"/>
        <v>0</v>
      </c>
      <c r="H52" s="17">
        <f t="shared" ca="1" si="5"/>
        <v>0</v>
      </c>
      <c r="I52" s="17">
        <f t="shared" ca="1" si="5"/>
        <v>0</v>
      </c>
      <c r="J52" s="18">
        <f t="shared" ca="1" si="1"/>
        <v>0</v>
      </c>
    </row>
    <row r="53" spans="1:10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5"/>
        <v>0</v>
      </c>
      <c r="E53" s="17">
        <f t="shared" ca="1" si="5"/>
        <v>0</v>
      </c>
      <c r="F53" s="17">
        <f t="shared" ca="1" si="5"/>
        <v>0</v>
      </c>
      <c r="G53" s="17">
        <f t="shared" ca="1" si="5"/>
        <v>0</v>
      </c>
      <c r="H53" s="17">
        <f t="shared" ca="1" si="5"/>
        <v>0</v>
      </c>
      <c r="I53" s="17">
        <f t="shared" ca="1" si="5"/>
        <v>0</v>
      </c>
      <c r="J53" s="18">
        <f t="shared" ca="1" si="1"/>
        <v>0</v>
      </c>
    </row>
    <row r="54" spans="1:10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5"/>
        <v>0</v>
      </c>
      <c r="E54" s="17">
        <f t="shared" ca="1" si="5"/>
        <v>0</v>
      </c>
      <c r="F54" s="17">
        <f t="shared" ca="1" si="5"/>
        <v>0</v>
      </c>
      <c r="G54" s="17">
        <f t="shared" ca="1" si="5"/>
        <v>0</v>
      </c>
      <c r="H54" s="17">
        <f t="shared" ca="1" si="5"/>
        <v>0</v>
      </c>
      <c r="I54" s="17">
        <f t="shared" ca="1" si="5"/>
        <v>0</v>
      </c>
      <c r="J54" s="18">
        <f t="shared" ca="1" si="1"/>
        <v>0</v>
      </c>
    </row>
    <row r="55" spans="1:10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5"/>
        <v>0</v>
      </c>
      <c r="E55" s="17">
        <f t="shared" ca="1" si="5"/>
        <v>0</v>
      </c>
      <c r="F55" s="17">
        <f t="shared" ca="1" si="5"/>
        <v>0</v>
      </c>
      <c r="G55" s="17">
        <f t="shared" ca="1" si="5"/>
        <v>0</v>
      </c>
      <c r="H55" s="17">
        <f t="shared" ca="1" si="5"/>
        <v>0</v>
      </c>
      <c r="I55" s="17">
        <f t="shared" ca="1" si="5"/>
        <v>0</v>
      </c>
      <c r="J55" s="18">
        <f t="shared" ca="1" si="1"/>
        <v>0</v>
      </c>
    </row>
    <row r="56" spans="1:10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5"/>
        <v>0</v>
      </c>
      <c r="E56" s="17">
        <f t="shared" ca="1" si="5"/>
        <v>0</v>
      </c>
      <c r="F56" s="17">
        <f t="shared" ca="1" si="5"/>
        <v>0</v>
      </c>
      <c r="G56" s="17">
        <f t="shared" ca="1" si="5"/>
        <v>0</v>
      </c>
      <c r="H56" s="17">
        <f t="shared" ca="1" si="5"/>
        <v>0</v>
      </c>
      <c r="I56" s="17">
        <f t="shared" ca="1" si="5"/>
        <v>0</v>
      </c>
      <c r="J56" s="18">
        <f t="shared" ca="1" si="1"/>
        <v>0</v>
      </c>
    </row>
    <row r="57" spans="1:10" ht="12.75" customHeight="1" x14ac:dyDescent="0.3">
      <c r="A57" s="61" t="s">
        <v>249</v>
      </c>
      <c r="B57" s="16">
        <v>2007</v>
      </c>
      <c r="C57" s="62" t="s">
        <v>242</v>
      </c>
      <c r="D57" s="17">
        <f t="shared" ref="D57:I66" ca="1" si="6">IFERROR(IF($C$2="Tele-Satış",INDIRECT("'"&amp;$B$2&amp;"'!"&amp;ADDRESS(MATCH($B57,INDIRECT("'"&amp;$B$2&amp;"'!$B$1:$B$1095"),0),MATCH(D$5,INDIRECT("'"&amp;$B$2&amp;"'!5:5"),0))),IF($C$2="E-Ticaret",INDIRECT("'"&amp;$B$2&amp;"'!"&amp;ADDRESS(MATCH($B57,INDIRECT("'"&amp;$B$2&amp;"'!$B$1:$B$1095"),0),MATCH(D$5,INDIRECT("'"&amp;$B$2&amp;"'!5:5"),0)+1)),IF($C$2="Geleneksel",INDIRECT("'"&amp;$B$2&amp;"'!"&amp;ADDRESS(MATCH($B57,INDIRECT("'"&amp;$B$2&amp;"'!$B$1:$B$1095"),0),MATCH(D$5,INDIRECT("'"&amp;$B$2&amp;"'!5:5"),0)+2)),INDIRECT("'"&amp;$B$2&amp;"'!"&amp;ADDRESS(MATCH($B57,INDIRECT("'"&amp;$B$2&amp;"'!$B$1:$B$1095"),0),MATCH(D$5,INDIRECT("'"&amp;$B$2&amp;"'!5:5"),0)))+INDIRECT("'"&amp;$B$2&amp;"'!"&amp;ADDRESS(MATCH($B57,INDIRECT("'"&amp;$B$2&amp;"'!$B$1:$B$1095"),0),MATCH(D$5,INDIRECT("'"&amp;$B$2&amp;"'!5:5"),0)+1))+INDIRECT("'"&amp;$B$2&amp;"'!"&amp;ADDRESS(MATCH($B57,INDIRECT("'"&amp;$B$2&amp;"'!$B$1:$B$1095"),0),MATCH(D$5,INDIRECT("'"&amp;$B$2&amp;"'!5:5"),0)+2))))),0)</f>
        <v>0</v>
      </c>
      <c r="E57" s="17">
        <f t="shared" ca="1" si="6"/>
        <v>0</v>
      </c>
      <c r="F57" s="17">
        <f t="shared" ca="1" si="6"/>
        <v>0</v>
      </c>
      <c r="G57" s="17">
        <f t="shared" ca="1" si="6"/>
        <v>0</v>
      </c>
      <c r="H57" s="17">
        <f t="shared" ca="1" si="6"/>
        <v>0</v>
      </c>
      <c r="I57" s="17">
        <f t="shared" ca="1" si="6"/>
        <v>0</v>
      </c>
      <c r="J57" s="18">
        <f t="shared" ca="1" si="1"/>
        <v>0</v>
      </c>
    </row>
    <row r="58" spans="1:10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6"/>
        <v>0</v>
      </c>
      <c r="E58" s="17">
        <f t="shared" ca="1" si="6"/>
        <v>0</v>
      </c>
      <c r="F58" s="17">
        <f t="shared" ca="1" si="6"/>
        <v>0</v>
      </c>
      <c r="G58" s="17">
        <f t="shared" ca="1" si="6"/>
        <v>0</v>
      </c>
      <c r="H58" s="17">
        <f t="shared" ca="1" si="6"/>
        <v>0</v>
      </c>
      <c r="I58" s="17">
        <f t="shared" ca="1" si="6"/>
        <v>0</v>
      </c>
      <c r="J58" s="18">
        <f t="shared" ca="1" si="1"/>
        <v>0</v>
      </c>
    </row>
    <row r="59" spans="1:10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6"/>
        <v>0</v>
      </c>
      <c r="E59" s="17">
        <f t="shared" ca="1" si="6"/>
        <v>0</v>
      </c>
      <c r="F59" s="17">
        <f t="shared" ca="1" si="6"/>
        <v>0</v>
      </c>
      <c r="G59" s="17">
        <f t="shared" ca="1" si="6"/>
        <v>0</v>
      </c>
      <c r="H59" s="17">
        <f t="shared" ca="1" si="6"/>
        <v>0</v>
      </c>
      <c r="I59" s="17">
        <f t="shared" ca="1" si="6"/>
        <v>0</v>
      </c>
      <c r="J59" s="18">
        <f t="shared" ca="1" si="1"/>
        <v>0</v>
      </c>
    </row>
    <row r="60" spans="1:10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6"/>
        <v>0</v>
      </c>
      <c r="E60" s="17">
        <f t="shared" ca="1" si="6"/>
        <v>0</v>
      </c>
      <c r="F60" s="17">
        <f t="shared" ca="1" si="6"/>
        <v>0</v>
      </c>
      <c r="G60" s="17">
        <f t="shared" ca="1" si="6"/>
        <v>0</v>
      </c>
      <c r="H60" s="17">
        <f t="shared" ca="1" si="6"/>
        <v>0</v>
      </c>
      <c r="I60" s="17">
        <f t="shared" ca="1" si="6"/>
        <v>0</v>
      </c>
      <c r="J60" s="18">
        <f t="shared" ca="1" si="1"/>
        <v>0</v>
      </c>
    </row>
    <row r="61" spans="1:10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6"/>
        <v>0</v>
      </c>
      <c r="E61" s="17">
        <f t="shared" ca="1" si="6"/>
        <v>0</v>
      </c>
      <c r="F61" s="17">
        <f t="shared" ca="1" si="6"/>
        <v>0</v>
      </c>
      <c r="G61" s="17">
        <f t="shared" ca="1" si="6"/>
        <v>0</v>
      </c>
      <c r="H61" s="17">
        <f t="shared" ca="1" si="6"/>
        <v>0</v>
      </c>
      <c r="I61" s="17">
        <f t="shared" ca="1" si="6"/>
        <v>0</v>
      </c>
      <c r="J61" s="18">
        <f t="shared" ca="1" si="1"/>
        <v>0</v>
      </c>
    </row>
    <row r="62" spans="1:10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6"/>
        <v>0</v>
      </c>
      <c r="E62" s="17">
        <f t="shared" ca="1" si="6"/>
        <v>0</v>
      </c>
      <c r="F62" s="17">
        <f t="shared" ca="1" si="6"/>
        <v>0</v>
      </c>
      <c r="G62" s="17">
        <f t="shared" ca="1" si="6"/>
        <v>0</v>
      </c>
      <c r="H62" s="17">
        <f t="shared" ca="1" si="6"/>
        <v>0</v>
      </c>
      <c r="I62" s="17">
        <f t="shared" ca="1" si="6"/>
        <v>0</v>
      </c>
      <c r="J62" s="18">
        <f t="shared" ca="1" si="1"/>
        <v>0</v>
      </c>
    </row>
    <row r="63" spans="1:10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6"/>
        <v>0</v>
      </c>
      <c r="E63" s="17">
        <f t="shared" ca="1" si="6"/>
        <v>0</v>
      </c>
      <c r="F63" s="17">
        <f t="shared" ca="1" si="6"/>
        <v>0</v>
      </c>
      <c r="G63" s="17">
        <f t="shared" ca="1" si="6"/>
        <v>0</v>
      </c>
      <c r="H63" s="17">
        <f t="shared" ca="1" si="6"/>
        <v>0</v>
      </c>
      <c r="I63" s="17">
        <f t="shared" ca="1" si="6"/>
        <v>0</v>
      </c>
      <c r="J63" s="18">
        <f t="shared" ca="1" si="1"/>
        <v>0</v>
      </c>
    </row>
    <row r="64" spans="1:10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6"/>
        <v>0</v>
      </c>
      <c r="E64" s="17">
        <f t="shared" ca="1" si="6"/>
        <v>0</v>
      </c>
      <c r="F64" s="17">
        <f t="shared" ca="1" si="6"/>
        <v>0</v>
      </c>
      <c r="G64" s="17">
        <f t="shared" ca="1" si="6"/>
        <v>0</v>
      </c>
      <c r="H64" s="17">
        <f t="shared" ca="1" si="6"/>
        <v>0</v>
      </c>
      <c r="I64" s="17">
        <f t="shared" ca="1" si="6"/>
        <v>0</v>
      </c>
      <c r="J64" s="18">
        <f t="shared" ca="1" si="1"/>
        <v>0</v>
      </c>
    </row>
    <row r="65" spans="1:10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6"/>
        <v>0</v>
      </c>
      <c r="E65" s="17">
        <f t="shared" ca="1" si="6"/>
        <v>0</v>
      </c>
      <c r="F65" s="17">
        <f t="shared" ca="1" si="6"/>
        <v>0</v>
      </c>
      <c r="G65" s="17">
        <f t="shared" ca="1" si="6"/>
        <v>0</v>
      </c>
      <c r="H65" s="17">
        <f t="shared" ca="1" si="6"/>
        <v>0</v>
      </c>
      <c r="I65" s="17">
        <f t="shared" ca="1" si="6"/>
        <v>0</v>
      </c>
      <c r="J65" s="18">
        <f t="shared" ca="1" si="1"/>
        <v>0</v>
      </c>
    </row>
    <row r="66" spans="1:10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6"/>
        <v>0</v>
      </c>
      <c r="E66" s="17">
        <f t="shared" ca="1" si="6"/>
        <v>0</v>
      </c>
      <c r="F66" s="17">
        <f t="shared" ca="1" si="6"/>
        <v>0</v>
      </c>
      <c r="G66" s="17">
        <f t="shared" ca="1" si="6"/>
        <v>0</v>
      </c>
      <c r="H66" s="17">
        <f t="shared" ca="1" si="6"/>
        <v>0</v>
      </c>
      <c r="I66" s="17">
        <f t="shared" ca="1" si="6"/>
        <v>0</v>
      </c>
      <c r="J66" s="18">
        <f t="shared" ca="1" si="1"/>
        <v>0</v>
      </c>
    </row>
    <row r="67" spans="1:10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I72" ca="1" si="7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7"/>
        <v>0</v>
      </c>
      <c r="F67" s="17">
        <f t="shared" ca="1" si="7"/>
        <v>0</v>
      </c>
      <c r="G67" s="17">
        <f t="shared" ca="1" si="7"/>
        <v>0</v>
      </c>
      <c r="H67" s="17">
        <f t="shared" ca="1" si="7"/>
        <v>0</v>
      </c>
      <c r="I67" s="17">
        <f t="shared" ca="1" si="7"/>
        <v>0</v>
      </c>
      <c r="J67" s="18">
        <f t="shared" ca="1" si="1"/>
        <v>0</v>
      </c>
    </row>
    <row r="68" spans="1:10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7"/>
        <v>0</v>
      </c>
      <c r="E68" s="17">
        <f t="shared" ca="1" si="7"/>
        <v>0</v>
      </c>
      <c r="F68" s="17">
        <f t="shared" ca="1" si="7"/>
        <v>0</v>
      </c>
      <c r="G68" s="17">
        <f t="shared" ca="1" si="7"/>
        <v>0</v>
      </c>
      <c r="H68" s="17">
        <f t="shared" ca="1" si="7"/>
        <v>0</v>
      </c>
      <c r="I68" s="17">
        <f t="shared" ca="1" si="7"/>
        <v>0</v>
      </c>
      <c r="J68" s="18">
        <f t="shared" ca="1" si="1"/>
        <v>0</v>
      </c>
    </row>
    <row r="69" spans="1:10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7"/>
        <v>0</v>
      </c>
      <c r="E69" s="17">
        <f t="shared" ca="1" si="7"/>
        <v>0</v>
      </c>
      <c r="F69" s="17">
        <f t="shared" ca="1" si="7"/>
        <v>0</v>
      </c>
      <c r="G69" s="17">
        <f t="shared" ca="1" si="7"/>
        <v>0</v>
      </c>
      <c r="H69" s="17">
        <f t="shared" ca="1" si="7"/>
        <v>0</v>
      </c>
      <c r="I69" s="17">
        <f t="shared" ca="1" si="7"/>
        <v>0</v>
      </c>
      <c r="J69" s="18">
        <f t="shared" ca="1" si="1"/>
        <v>0</v>
      </c>
    </row>
    <row r="70" spans="1:10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7"/>
        <v>0</v>
      </c>
      <c r="E70" s="17">
        <f t="shared" ca="1" si="7"/>
        <v>0</v>
      </c>
      <c r="F70" s="17">
        <f t="shared" ca="1" si="7"/>
        <v>0</v>
      </c>
      <c r="G70" s="17">
        <f t="shared" ca="1" si="7"/>
        <v>0</v>
      </c>
      <c r="H70" s="17">
        <f t="shared" ca="1" si="7"/>
        <v>0</v>
      </c>
      <c r="I70" s="17">
        <f t="shared" ca="1" si="7"/>
        <v>0</v>
      </c>
      <c r="J70" s="18">
        <f t="shared" ca="1" si="1"/>
        <v>0</v>
      </c>
    </row>
    <row r="71" spans="1:10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7"/>
        <v>0</v>
      </c>
      <c r="E71" s="17">
        <f t="shared" ca="1" si="7"/>
        <v>0</v>
      </c>
      <c r="F71" s="17">
        <f t="shared" ca="1" si="7"/>
        <v>0</v>
      </c>
      <c r="G71" s="17">
        <f t="shared" ca="1" si="7"/>
        <v>0</v>
      </c>
      <c r="H71" s="17">
        <f t="shared" ca="1" si="7"/>
        <v>0</v>
      </c>
      <c r="I71" s="17">
        <f t="shared" ca="1" si="7"/>
        <v>0</v>
      </c>
      <c r="J71" s="18">
        <f t="shared" ca="1" si="1"/>
        <v>0</v>
      </c>
    </row>
    <row r="72" spans="1:10" ht="13.8" x14ac:dyDescent="0.3">
      <c r="A72" s="61" t="s">
        <v>279</v>
      </c>
      <c r="B72" s="16">
        <v>3018</v>
      </c>
      <c r="C72" s="62" t="s">
        <v>247</v>
      </c>
      <c r="D72" s="17">
        <f t="shared" ca="1" si="7"/>
        <v>0</v>
      </c>
      <c r="E72" s="17">
        <f t="shared" ca="1" si="7"/>
        <v>0</v>
      </c>
      <c r="F72" s="17">
        <f t="shared" ca="1" si="7"/>
        <v>0</v>
      </c>
      <c r="G72" s="17">
        <f t="shared" ca="1" si="7"/>
        <v>0</v>
      </c>
      <c r="H72" s="17">
        <f t="shared" ca="1" si="7"/>
        <v>0</v>
      </c>
      <c r="I72" s="17">
        <f t="shared" ca="1" si="7"/>
        <v>0</v>
      </c>
      <c r="J72" s="18">
        <f t="shared" ref="J72" ca="1" si="8">+SUM(D72:I72)</f>
        <v>0</v>
      </c>
    </row>
    <row r="73" spans="1:10" ht="13.8" x14ac:dyDescent="0.3">
      <c r="A73" s="63" t="s">
        <v>281</v>
      </c>
      <c r="B73" s="52">
        <v>9000</v>
      </c>
      <c r="C73" s="62" t="s">
        <v>282</v>
      </c>
      <c r="D73" s="53">
        <f t="shared" ref="D73:J73" ca="1" si="9">SUMIF($C$7:$C$72,"HD",D$7:D$72)</f>
        <v>0</v>
      </c>
      <c r="E73" s="53">
        <f t="shared" ca="1" si="9"/>
        <v>0</v>
      </c>
      <c r="F73" s="53">
        <f t="shared" ca="1" si="9"/>
        <v>0</v>
      </c>
      <c r="G73" s="53">
        <f t="shared" ca="1" si="9"/>
        <v>139458.06</v>
      </c>
      <c r="H73" s="53">
        <f t="shared" ca="1" si="9"/>
        <v>325665916.68958676</v>
      </c>
      <c r="I73" s="53">
        <f t="shared" ca="1" si="9"/>
        <v>56649821.746249996</v>
      </c>
      <c r="J73" s="53">
        <f t="shared" ca="1" si="9"/>
        <v>382455196.49583673</v>
      </c>
    </row>
    <row r="74" spans="1:10" ht="13.8" x14ac:dyDescent="0.3">
      <c r="A74" s="63" t="s">
        <v>284</v>
      </c>
      <c r="B74" s="52">
        <v>9001</v>
      </c>
      <c r="C74" s="62" t="s">
        <v>285</v>
      </c>
      <c r="D74" s="53">
        <f t="shared" ref="D74:J74" ca="1" si="10">SUMIF($C$7:$C$72,"H",D$7:D$72)+SUMIF($C$7:$C$72,"E",D$7:D$72)</f>
        <v>0</v>
      </c>
      <c r="E74" s="53">
        <f t="shared" ca="1" si="10"/>
        <v>0</v>
      </c>
      <c r="F74" s="53">
        <f t="shared" ca="1" si="10"/>
        <v>0</v>
      </c>
      <c r="G74" s="53">
        <f t="shared" ca="1" si="10"/>
        <v>0</v>
      </c>
      <c r="H74" s="53">
        <f t="shared" ca="1" si="10"/>
        <v>0</v>
      </c>
      <c r="I74" s="53">
        <f t="shared" ca="1" si="10"/>
        <v>0</v>
      </c>
      <c r="J74" s="53">
        <f t="shared" ca="1" si="10"/>
        <v>0</v>
      </c>
    </row>
    <row r="75" spans="1:10" ht="13.8" x14ac:dyDescent="0.3">
      <c r="A75" s="63" t="s">
        <v>287</v>
      </c>
      <c r="B75" s="52">
        <v>9003</v>
      </c>
      <c r="C75" s="62" t="s">
        <v>288</v>
      </c>
      <c r="D75" s="53">
        <f ca="1">D73+D74</f>
        <v>0</v>
      </c>
      <c r="E75" s="53">
        <f t="shared" ref="E75:J75" ca="1" si="11">E73+E74</f>
        <v>0</v>
      </c>
      <c r="F75" s="53">
        <f t="shared" ca="1" si="11"/>
        <v>0</v>
      </c>
      <c r="G75" s="53">
        <f t="shared" ca="1" si="11"/>
        <v>139458.06</v>
      </c>
      <c r="H75" s="53">
        <f t="shared" ca="1" si="11"/>
        <v>325665916.68958676</v>
      </c>
      <c r="I75" s="53">
        <f t="shared" ca="1" si="11"/>
        <v>56649821.746249996</v>
      </c>
      <c r="J75" s="53">
        <f t="shared" ca="1" si="11"/>
        <v>382455196.49583673</v>
      </c>
    </row>
  </sheetData>
  <mergeCells count="1">
    <mergeCell ref="E2:G2"/>
  </mergeCells>
  <dataValidations count="2">
    <dataValidation type="list" allowBlank="1" showInputMessage="1" showErrorMessage="1" sqref="C2" xr:uid="{D9E25BF4-E179-4CFD-87E1-35EF9CED8C2D}">
      <formula1>"Toplam,Tele-Satış,E-Ticaret,Geleneksel"</formula1>
    </dataValidation>
    <dataValidation type="list" allowBlank="1" showInputMessage="1" showErrorMessage="1" sqref="B2" xr:uid="{A5AF38AB-6FD3-4619-8C31-D7428DE368FF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8F9BB-3AB3-41C5-B512-765A3B1387E5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8" width="15.6640625" style="3" customWidth="1"/>
    <col min="9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342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705</v>
      </c>
      <c r="E5" s="66">
        <v>706</v>
      </c>
      <c r="F5" s="66">
        <v>708</v>
      </c>
      <c r="G5" s="66">
        <v>736</v>
      </c>
      <c r="H5" s="67"/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107</v>
      </c>
      <c r="E6" s="8" t="s">
        <v>108</v>
      </c>
      <c r="F6" s="8" t="s">
        <v>109</v>
      </c>
      <c r="G6" s="8" t="s">
        <v>110</v>
      </c>
      <c r="H6" s="67" t="s">
        <v>343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G2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7">
        <f t="shared" ca="1" si="0"/>
        <v>0</v>
      </c>
      <c r="G7" s="17">
        <f t="shared" ca="1" si="0"/>
        <v>0</v>
      </c>
      <c r="H7" s="18">
        <f ca="1">+SUM(D7:G7)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  <c r="E8" s="17">
        <f t="shared" ca="1" si="0"/>
        <v>0</v>
      </c>
      <c r="F8" s="17">
        <f t="shared" ca="1" si="0"/>
        <v>0</v>
      </c>
      <c r="G8" s="17">
        <f t="shared" ca="1" si="0"/>
        <v>233083.62000000104</v>
      </c>
      <c r="H8" s="18">
        <f t="shared" ref="H8:H22" ca="1" si="1">+SUM(D8:G8)</f>
        <v>233083.62000000104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  <c r="E9" s="17">
        <f t="shared" ca="1" si="0"/>
        <v>0</v>
      </c>
      <c r="F9" s="17">
        <f t="shared" ca="1" si="0"/>
        <v>0</v>
      </c>
      <c r="G9" s="17">
        <f t="shared" ca="1" si="0"/>
        <v>0</v>
      </c>
      <c r="H9" s="18">
        <f t="shared" ca="1" si="1"/>
        <v>0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20950533.780000001</v>
      </c>
      <c r="E10" s="17">
        <f t="shared" ca="1" si="0"/>
        <v>0</v>
      </c>
      <c r="F10" s="17">
        <f t="shared" ca="1" si="0"/>
        <v>0</v>
      </c>
      <c r="G10" s="17">
        <f t="shared" ca="1" si="0"/>
        <v>68999.28</v>
      </c>
      <c r="H10" s="18">
        <f t="shared" ca="1" si="1"/>
        <v>21019533.060000002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159821.34</v>
      </c>
      <c r="E11" s="17">
        <f t="shared" ca="1" si="0"/>
        <v>0</v>
      </c>
      <c r="F11" s="17">
        <f t="shared" ca="1" si="0"/>
        <v>0</v>
      </c>
      <c r="G11" s="17">
        <f t="shared" ca="1" si="0"/>
        <v>1670.88</v>
      </c>
      <c r="H11" s="18">
        <f t="shared" ca="1" si="1"/>
        <v>161492.22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7">
        <f t="shared" ca="1" si="0"/>
        <v>0</v>
      </c>
      <c r="G12" s="17">
        <f t="shared" ca="1" si="0"/>
        <v>0</v>
      </c>
      <c r="H12" s="18">
        <f t="shared" ca="1" si="1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  <c r="E13" s="17">
        <f t="shared" ca="1" si="0"/>
        <v>0</v>
      </c>
      <c r="F13" s="17">
        <f t="shared" ca="1" si="0"/>
        <v>0</v>
      </c>
      <c r="G13" s="17">
        <f t="shared" ca="1" si="0"/>
        <v>0.01</v>
      </c>
      <c r="H13" s="18">
        <f t="shared" ca="1" si="1"/>
        <v>0.01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  <c r="E14" s="17">
        <f t="shared" ca="1" si="0"/>
        <v>0</v>
      </c>
      <c r="F14" s="17">
        <f t="shared" ca="1" si="0"/>
        <v>0</v>
      </c>
      <c r="G14" s="17">
        <f t="shared" ca="1" si="0"/>
        <v>4664.5199999999995</v>
      </c>
      <c r="H14" s="18">
        <f t="shared" ca="1" si="1"/>
        <v>4664.5199999999995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7">
        <f t="shared" ca="1" si="0"/>
        <v>0</v>
      </c>
      <c r="G15" s="17">
        <f t="shared" ca="1" si="0"/>
        <v>0</v>
      </c>
      <c r="H15" s="18">
        <f t="shared" ca="1" si="1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7">
        <f t="shared" ca="1" si="0"/>
        <v>0</v>
      </c>
      <c r="G16" s="17">
        <f t="shared" ca="1" si="0"/>
        <v>0</v>
      </c>
      <c r="H16" s="18">
        <f t="shared" ca="1" si="1"/>
        <v>0</v>
      </c>
    </row>
    <row r="17" spans="1:8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0</v>
      </c>
      <c r="E17" s="17">
        <f t="shared" ca="1" si="0"/>
        <v>0</v>
      </c>
      <c r="F17" s="17">
        <f t="shared" ca="1" si="0"/>
        <v>0</v>
      </c>
      <c r="G17" s="17">
        <f t="shared" ca="1" si="0"/>
        <v>49013.87</v>
      </c>
      <c r="H17" s="18">
        <f t="shared" ca="1" si="1"/>
        <v>49013.87</v>
      </c>
    </row>
    <row r="18" spans="1:8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0</v>
      </c>
      <c r="E18" s="17">
        <f t="shared" ca="1" si="0"/>
        <v>0</v>
      </c>
      <c r="F18" s="17">
        <f t="shared" ca="1" si="0"/>
        <v>0</v>
      </c>
      <c r="G18" s="17">
        <f t="shared" ca="1" si="0"/>
        <v>0</v>
      </c>
      <c r="H18" s="18">
        <f t="shared" ca="1" si="1"/>
        <v>0</v>
      </c>
    </row>
    <row r="19" spans="1:8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  <c r="E19" s="17">
        <f t="shared" ca="1" si="0"/>
        <v>3191216.65</v>
      </c>
      <c r="F19" s="17">
        <f t="shared" ca="1" si="0"/>
        <v>0</v>
      </c>
      <c r="G19" s="17">
        <f t="shared" ca="1" si="0"/>
        <v>0</v>
      </c>
      <c r="H19" s="18">
        <f t="shared" ca="1" si="1"/>
        <v>3191216.65</v>
      </c>
    </row>
    <row r="20" spans="1:8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0</v>
      </c>
      <c r="E20" s="17">
        <f t="shared" ca="1" si="0"/>
        <v>2500</v>
      </c>
      <c r="F20" s="17">
        <f t="shared" ca="1" si="0"/>
        <v>0</v>
      </c>
      <c r="G20" s="17">
        <f t="shared" ca="1" si="0"/>
        <v>92098.44</v>
      </c>
      <c r="H20" s="18">
        <f t="shared" ca="1" si="1"/>
        <v>94598.44</v>
      </c>
    </row>
    <row r="21" spans="1:8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0</v>
      </c>
      <c r="E21" s="17">
        <f t="shared" ca="1" si="0"/>
        <v>0</v>
      </c>
      <c r="F21" s="17">
        <f t="shared" ca="1" si="0"/>
        <v>0</v>
      </c>
      <c r="G21" s="17">
        <f t="shared" ca="1" si="0"/>
        <v>229745.79</v>
      </c>
      <c r="H21" s="18">
        <f t="shared" ca="1" si="1"/>
        <v>229745.79</v>
      </c>
    </row>
    <row r="22" spans="1:8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48562.5</v>
      </c>
      <c r="E22" s="17">
        <f t="shared" ca="1" si="0"/>
        <v>0</v>
      </c>
      <c r="F22" s="17">
        <f t="shared" ca="1" si="0"/>
        <v>0</v>
      </c>
      <c r="G22" s="17">
        <f t="shared" ca="1" si="0"/>
        <v>3019069.4399999999</v>
      </c>
      <c r="H22" s="18">
        <f t="shared" ca="1" si="1"/>
        <v>3067631.94</v>
      </c>
    </row>
    <row r="23" spans="1:8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0</v>
      </c>
      <c r="E23" s="17">
        <f t="shared" ca="1" si="0"/>
        <v>0</v>
      </c>
      <c r="F23" s="17">
        <f t="shared" ca="1" si="0"/>
        <v>0</v>
      </c>
      <c r="G23" s="17">
        <f t="shared" ca="1" si="0"/>
        <v>13771.21</v>
      </c>
      <c r="H23" s="18">
        <f t="shared" ref="H23:H40" ca="1" si="2">+SUM(D23:G23)</f>
        <v>13771.21</v>
      </c>
    </row>
    <row r="24" spans="1:8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0</v>
      </c>
      <c r="E24" s="17">
        <f t="shared" ca="1" si="0"/>
        <v>0</v>
      </c>
      <c r="F24" s="17">
        <f t="shared" ca="1" si="0"/>
        <v>0</v>
      </c>
      <c r="G24" s="17">
        <f t="shared" ca="1" si="0"/>
        <v>763019.04</v>
      </c>
      <c r="H24" s="18">
        <f t="shared" ca="1" si="2"/>
        <v>763019.04</v>
      </c>
    </row>
    <row r="25" spans="1:8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0</v>
      </c>
      <c r="E25" s="17">
        <f t="shared" ca="1" si="0"/>
        <v>0</v>
      </c>
      <c r="F25" s="17">
        <f t="shared" ca="1" si="0"/>
        <v>0</v>
      </c>
      <c r="G25" s="17">
        <f t="shared" ca="1" si="0"/>
        <v>0.05</v>
      </c>
      <c r="H25" s="18">
        <f t="shared" ca="1" si="2"/>
        <v>0.05</v>
      </c>
    </row>
    <row r="26" spans="1:8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0</v>
      </c>
      <c r="E26" s="17">
        <f t="shared" ca="1" si="0"/>
        <v>0</v>
      </c>
      <c r="F26" s="17">
        <f t="shared" ca="1" si="0"/>
        <v>0</v>
      </c>
      <c r="G26" s="17">
        <f t="shared" ca="1" si="0"/>
        <v>20735.795321099999</v>
      </c>
      <c r="H26" s="18">
        <f t="shared" ca="1" si="2"/>
        <v>20735.795321099999</v>
      </c>
    </row>
    <row r="27" spans="1:8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G46" ca="1" si="3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1693286.61</v>
      </c>
      <c r="E27" s="17">
        <f t="shared" ca="1" si="3"/>
        <v>0</v>
      </c>
      <c r="F27" s="17">
        <f t="shared" ca="1" si="3"/>
        <v>0</v>
      </c>
      <c r="G27" s="17">
        <f t="shared" ca="1" si="3"/>
        <v>2420</v>
      </c>
      <c r="H27" s="18">
        <f t="shared" ca="1" si="2"/>
        <v>1695706.61</v>
      </c>
    </row>
    <row r="28" spans="1:8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3"/>
        <v>0</v>
      </c>
      <c r="E28" s="17">
        <f t="shared" ca="1" si="3"/>
        <v>0</v>
      </c>
      <c r="F28" s="17">
        <f t="shared" ca="1" si="3"/>
        <v>0</v>
      </c>
      <c r="G28" s="17">
        <f t="shared" ca="1" si="3"/>
        <v>0</v>
      </c>
      <c r="H28" s="18">
        <f t="shared" ca="1" si="2"/>
        <v>0</v>
      </c>
    </row>
    <row r="29" spans="1:8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3"/>
        <v>0</v>
      </c>
      <c r="E29" s="17">
        <f t="shared" ca="1" si="3"/>
        <v>0</v>
      </c>
      <c r="F29" s="17">
        <f t="shared" ca="1" si="3"/>
        <v>0</v>
      </c>
      <c r="G29" s="17">
        <f t="shared" ca="1" si="3"/>
        <v>581.79</v>
      </c>
      <c r="H29" s="18">
        <f t="shared" ca="1" si="2"/>
        <v>581.79</v>
      </c>
    </row>
    <row r="30" spans="1:8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3"/>
        <v>0</v>
      </c>
      <c r="E30" s="17">
        <f t="shared" ca="1" si="3"/>
        <v>0</v>
      </c>
      <c r="F30" s="17">
        <f t="shared" ca="1" si="3"/>
        <v>0</v>
      </c>
      <c r="G30" s="17">
        <f t="shared" ca="1" si="3"/>
        <v>1681341.42</v>
      </c>
      <c r="H30" s="18">
        <f t="shared" ca="1" si="2"/>
        <v>1681341.42</v>
      </c>
    </row>
    <row r="31" spans="1:8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3"/>
        <v>-21927.31</v>
      </c>
      <c r="E31" s="17">
        <f t="shared" ca="1" si="3"/>
        <v>0</v>
      </c>
      <c r="F31" s="17">
        <f t="shared" ca="1" si="3"/>
        <v>0</v>
      </c>
      <c r="G31" s="17">
        <f t="shared" ca="1" si="3"/>
        <v>20726.060000000001</v>
      </c>
      <c r="H31" s="18">
        <f t="shared" ca="1" si="2"/>
        <v>-1201.25</v>
      </c>
    </row>
    <row r="32" spans="1:8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3"/>
        <v>457396.01</v>
      </c>
      <c r="E32" s="17">
        <f t="shared" ca="1" si="3"/>
        <v>0</v>
      </c>
      <c r="F32" s="17">
        <f t="shared" ca="1" si="3"/>
        <v>0</v>
      </c>
      <c r="G32" s="17">
        <f t="shared" ca="1" si="3"/>
        <v>14916.63</v>
      </c>
      <c r="H32" s="18">
        <f t="shared" ca="1" si="2"/>
        <v>472312.64</v>
      </c>
    </row>
    <row r="33" spans="1:8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3"/>
        <v>2999521.5999999912</v>
      </c>
      <c r="E33" s="17">
        <f t="shared" ca="1" si="3"/>
        <v>0</v>
      </c>
      <c r="F33" s="17">
        <f t="shared" ca="1" si="3"/>
        <v>0</v>
      </c>
      <c r="G33" s="17">
        <f t="shared" ca="1" si="3"/>
        <v>205</v>
      </c>
      <c r="H33" s="18">
        <f t="shared" ca="1" si="2"/>
        <v>2999726.5999999912</v>
      </c>
    </row>
    <row r="34" spans="1:8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3"/>
        <v>0</v>
      </c>
      <c r="E34" s="17">
        <f t="shared" ca="1" si="3"/>
        <v>0</v>
      </c>
      <c r="F34" s="17">
        <f t="shared" ca="1" si="3"/>
        <v>0</v>
      </c>
      <c r="G34" s="17">
        <f t="shared" ca="1" si="3"/>
        <v>534463.51410000003</v>
      </c>
      <c r="H34" s="18">
        <f t="shared" ca="1" si="2"/>
        <v>534463.51410000003</v>
      </c>
    </row>
    <row r="35" spans="1:8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3"/>
        <v>0</v>
      </c>
      <c r="E35" s="17">
        <f t="shared" ca="1" si="3"/>
        <v>0</v>
      </c>
      <c r="F35" s="17">
        <f t="shared" ca="1" si="3"/>
        <v>0</v>
      </c>
      <c r="G35" s="17">
        <f t="shared" ca="1" si="3"/>
        <v>100</v>
      </c>
      <c r="H35" s="18">
        <f t="shared" ca="1" si="2"/>
        <v>100</v>
      </c>
    </row>
    <row r="36" spans="1:8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3"/>
        <v>0</v>
      </c>
      <c r="E36" s="17">
        <f t="shared" ca="1" si="3"/>
        <v>0</v>
      </c>
      <c r="F36" s="17">
        <f t="shared" ca="1" si="3"/>
        <v>0</v>
      </c>
      <c r="G36" s="17">
        <f t="shared" ca="1" si="3"/>
        <v>0</v>
      </c>
      <c r="H36" s="18">
        <f t="shared" ca="1" si="2"/>
        <v>0</v>
      </c>
    </row>
    <row r="37" spans="1:8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3"/>
        <v>0</v>
      </c>
      <c r="E37" s="17">
        <f t="shared" ca="1" si="3"/>
        <v>0</v>
      </c>
      <c r="F37" s="17">
        <f t="shared" ca="1" si="3"/>
        <v>0</v>
      </c>
      <c r="G37" s="17">
        <f t="shared" ca="1" si="3"/>
        <v>1544996.7</v>
      </c>
      <c r="H37" s="18">
        <f t="shared" ca="1" si="2"/>
        <v>1544996.7</v>
      </c>
    </row>
    <row r="38" spans="1:8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3"/>
        <v>0</v>
      </c>
      <c r="E38" s="17">
        <f t="shared" ca="1" si="3"/>
        <v>0</v>
      </c>
      <c r="F38" s="17">
        <f t="shared" ca="1" si="3"/>
        <v>0</v>
      </c>
      <c r="G38" s="17">
        <f t="shared" ca="1" si="3"/>
        <v>13.69</v>
      </c>
      <c r="H38" s="18">
        <f t="shared" ca="1" si="2"/>
        <v>13.69</v>
      </c>
    </row>
    <row r="39" spans="1:8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3"/>
        <v>3201853.65</v>
      </c>
      <c r="E39" s="17">
        <f t="shared" ca="1" si="3"/>
        <v>0</v>
      </c>
      <c r="F39" s="17">
        <f t="shared" ca="1" si="3"/>
        <v>1634285.71</v>
      </c>
      <c r="G39" s="17">
        <f t="shared" ca="1" si="3"/>
        <v>0</v>
      </c>
      <c r="H39" s="18">
        <f t="shared" ca="1" si="2"/>
        <v>4836139.3599999994</v>
      </c>
    </row>
    <row r="40" spans="1:8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3"/>
        <v>0</v>
      </c>
      <c r="E40" s="17">
        <f t="shared" ca="1" si="3"/>
        <v>0</v>
      </c>
      <c r="F40" s="17">
        <f t="shared" ca="1" si="3"/>
        <v>0</v>
      </c>
      <c r="G40" s="17">
        <f t="shared" ca="1" si="3"/>
        <v>0</v>
      </c>
      <c r="H40" s="18">
        <f t="shared" ca="1" si="2"/>
        <v>0</v>
      </c>
    </row>
    <row r="41" spans="1:8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3"/>
        <v>0</v>
      </c>
      <c r="E41" s="17">
        <f t="shared" ca="1" si="3"/>
        <v>0</v>
      </c>
      <c r="F41" s="17">
        <f t="shared" ca="1" si="3"/>
        <v>0</v>
      </c>
      <c r="G41" s="17">
        <f t="shared" ca="1" si="3"/>
        <v>0</v>
      </c>
      <c r="H41" s="18">
        <f t="shared" ref="H41:H69" ca="1" si="4">+SUM(D41:G41)</f>
        <v>0</v>
      </c>
    </row>
    <row r="42" spans="1:8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3"/>
        <v>0</v>
      </c>
      <c r="E42" s="17">
        <f t="shared" ca="1" si="3"/>
        <v>0</v>
      </c>
      <c r="F42" s="17">
        <f t="shared" ca="1" si="3"/>
        <v>0</v>
      </c>
      <c r="G42" s="17">
        <f t="shared" ca="1" si="3"/>
        <v>0</v>
      </c>
      <c r="H42" s="18">
        <f t="shared" ca="1" si="4"/>
        <v>0</v>
      </c>
    </row>
    <row r="43" spans="1:8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3"/>
        <v>0</v>
      </c>
      <c r="E43" s="17">
        <f t="shared" ca="1" si="3"/>
        <v>0</v>
      </c>
      <c r="F43" s="17">
        <f t="shared" ca="1" si="3"/>
        <v>0</v>
      </c>
      <c r="G43" s="17">
        <f t="shared" ca="1" si="3"/>
        <v>0</v>
      </c>
      <c r="H43" s="18">
        <f t="shared" ca="1" si="4"/>
        <v>0</v>
      </c>
    </row>
    <row r="44" spans="1:8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3"/>
        <v>1920.0000000000146</v>
      </c>
      <c r="E44" s="17">
        <f t="shared" ca="1" si="3"/>
        <v>0</v>
      </c>
      <c r="F44" s="17">
        <f t="shared" ca="1" si="3"/>
        <v>0</v>
      </c>
      <c r="G44" s="17">
        <f t="shared" ca="1" si="3"/>
        <v>-0.08</v>
      </c>
      <c r="H44" s="18">
        <f t="shared" ca="1" si="4"/>
        <v>1919.9200000000146</v>
      </c>
    </row>
    <row r="45" spans="1:8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3"/>
        <v>0</v>
      </c>
      <c r="E45" s="17">
        <f t="shared" ca="1" si="3"/>
        <v>0</v>
      </c>
      <c r="F45" s="17">
        <f t="shared" ca="1" si="3"/>
        <v>0</v>
      </c>
      <c r="G45" s="17">
        <f t="shared" ca="1" si="3"/>
        <v>0</v>
      </c>
      <c r="H45" s="18">
        <f t="shared" ca="1" si="4"/>
        <v>0</v>
      </c>
    </row>
    <row r="46" spans="1:8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3"/>
        <v>0</v>
      </c>
      <c r="E46" s="17">
        <f t="shared" ca="1" si="3"/>
        <v>0</v>
      </c>
      <c r="F46" s="17">
        <f t="shared" ca="1" si="3"/>
        <v>0</v>
      </c>
      <c r="G46" s="17">
        <f t="shared" ca="1" si="3"/>
        <v>0</v>
      </c>
      <c r="H46" s="18">
        <f t="shared" ca="1" si="4"/>
        <v>0</v>
      </c>
    </row>
    <row r="47" spans="1:8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G66" ca="1" si="5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5"/>
        <v>0</v>
      </c>
      <c r="F47" s="17">
        <f t="shared" ca="1" si="5"/>
        <v>0</v>
      </c>
      <c r="G47" s="17">
        <f t="shared" ca="1" si="5"/>
        <v>0</v>
      </c>
      <c r="H47" s="18">
        <f t="shared" ca="1" si="4"/>
        <v>0</v>
      </c>
    </row>
    <row r="48" spans="1:8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5"/>
        <v>0</v>
      </c>
      <c r="E48" s="17">
        <f t="shared" ca="1" si="5"/>
        <v>0</v>
      </c>
      <c r="F48" s="17">
        <f t="shared" ca="1" si="5"/>
        <v>0</v>
      </c>
      <c r="G48" s="17">
        <f t="shared" ca="1" si="5"/>
        <v>0</v>
      </c>
      <c r="H48" s="18">
        <f t="shared" ca="1" si="4"/>
        <v>0</v>
      </c>
    </row>
    <row r="49" spans="1:8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5"/>
        <v>0</v>
      </c>
      <c r="E49" s="17">
        <f t="shared" ca="1" si="5"/>
        <v>0</v>
      </c>
      <c r="F49" s="17">
        <f t="shared" ca="1" si="5"/>
        <v>0</v>
      </c>
      <c r="G49" s="17">
        <f t="shared" ca="1" si="5"/>
        <v>8977.2800000000007</v>
      </c>
      <c r="H49" s="18">
        <f t="shared" ca="1" si="4"/>
        <v>8977.2800000000007</v>
      </c>
    </row>
    <row r="50" spans="1:8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5"/>
        <v>0</v>
      </c>
      <c r="E50" s="17">
        <f t="shared" ca="1" si="5"/>
        <v>0</v>
      </c>
      <c r="F50" s="17">
        <f t="shared" ca="1" si="5"/>
        <v>0</v>
      </c>
      <c r="G50" s="17">
        <f t="shared" ca="1" si="5"/>
        <v>0</v>
      </c>
      <c r="H50" s="18">
        <f t="shared" ca="1" si="4"/>
        <v>0</v>
      </c>
    </row>
    <row r="51" spans="1:8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5"/>
        <v>0</v>
      </c>
      <c r="E51" s="17">
        <f t="shared" ca="1" si="5"/>
        <v>0</v>
      </c>
      <c r="F51" s="17">
        <f t="shared" ca="1" si="5"/>
        <v>0</v>
      </c>
      <c r="G51" s="17">
        <f t="shared" ca="1" si="5"/>
        <v>0</v>
      </c>
      <c r="H51" s="18">
        <f t="shared" ca="1" si="4"/>
        <v>0</v>
      </c>
    </row>
    <row r="52" spans="1:8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5"/>
        <v>0</v>
      </c>
      <c r="E52" s="17">
        <f t="shared" ca="1" si="5"/>
        <v>0</v>
      </c>
      <c r="F52" s="17">
        <f t="shared" ca="1" si="5"/>
        <v>0</v>
      </c>
      <c r="G52" s="17">
        <f t="shared" ca="1" si="5"/>
        <v>0</v>
      </c>
      <c r="H52" s="18">
        <f t="shared" ca="1" si="4"/>
        <v>0</v>
      </c>
    </row>
    <row r="53" spans="1:8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5"/>
        <v>0</v>
      </c>
      <c r="E53" s="17">
        <f t="shared" ca="1" si="5"/>
        <v>0</v>
      </c>
      <c r="F53" s="17">
        <f t="shared" ca="1" si="5"/>
        <v>0</v>
      </c>
      <c r="G53" s="17">
        <f t="shared" ca="1" si="5"/>
        <v>0</v>
      </c>
      <c r="H53" s="18">
        <f t="shared" ca="1" si="4"/>
        <v>0</v>
      </c>
    </row>
    <row r="54" spans="1:8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5"/>
        <v>0</v>
      </c>
      <c r="E54" s="17">
        <f t="shared" ca="1" si="5"/>
        <v>0</v>
      </c>
      <c r="F54" s="17">
        <f t="shared" ca="1" si="5"/>
        <v>0</v>
      </c>
      <c r="G54" s="17">
        <f t="shared" ca="1" si="5"/>
        <v>0</v>
      </c>
      <c r="H54" s="18">
        <f t="shared" ca="1" si="4"/>
        <v>0</v>
      </c>
    </row>
    <row r="55" spans="1:8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5"/>
        <v>0</v>
      </c>
      <c r="E55" s="17">
        <f t="shared" ca="1" si="5"/>
        <v>0</v>
      </c>
      <c r="F55" s="17">
        <f t="shared" ca="1" si="5"/>
        <v>0</v>
      </c>
      <c r="G55" s="17">
        <f t="shared" ca="1" si="5"/>
        <v>0</v>
      </c>
      <c r="H55" s="18">
        <f t="shared" ca="1" si="4"/>
        <v>0</v>
      </c>
    </row>
    <row r="56" spans="1:8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5"/>
        <v>0</v>
      </c>
      <c r="E56" s="17">
        <f t="shared" ca="1" si="5"/>
        <v>0</v>
      </c>
      <c r="F56" s="17">
        <f t="shared" ca="1" si="5"/>
        <v>0</v>
      </c>
      <c r="G56" s="17">
        <f t="shared" ca="1" si="5"/>
        <v>0</v>
      </c>
      <c r="H56" s="18">
        <f t="shared" ca="1" si="4"/>
        <v>0</v>
      </c>
    </row>
    <row r="57" spans="1:8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5"/>
        <v>0</v>
      </c>
      <c r="E57" s="17">
        <f t="shared" ca="1" si="5"/>
        <v>0</v>
      </c>
      <c r="F57" s="17">
        <f t="shared" ca="1" si="5"/>
        <v>0</v>
      </c>
      <c r="G57" s="17">
        <f t="shared" ca="1" si="5"/>
        <v>0</v>
      </c>
      <c r="H57" s="18">
        <f t="shared" ca="1" si="4"/>
        <v>0</v>
      </c>
    </row>
    <row r="58" spans="1:8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5"/>
        <v>0</v>
      </c>
      <c r="E58" s="17">
        <f t="shared" ca="1" si="5"/>
        <v>0</v>
      </c>
      <c r="F58" s="17">
        <f t="shared" ca="1" si="5"/>
        <v>0</v>
      </c>
      <c r="G58" s="17">
        <f t="shared" ca="1" si="5"/>
        <v>0</v>
      </c>
      <c r="H58" s="18">
        <f t="shared" ca="1" si="4"/>
        <v>0</v>
      </c>
    </row>
    <row r="59" spans="1:8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5"/>
        <v>0</v>
      </c>
      <c r="E59" s="17">
        <f t="shared" ca="1" si="5"/>
        <v>0</v>
      </c>
      <c r="F59" s="17">
        <f t="shared" ca="1" si="5"/>
        <v>0</v>
      </c>
      <c r="G59" s="17">
        <f t="shared" ca="1" si="5"/>
        <v>0</v>
      </c>
      <c r="H59" s="18">
        <f t="shared" ca="1" si="4"/>
        <v>0</v>
      </c>
    </row>
    <row r="60" spans="1:8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5"/>
        <v>0</v>
      </c>
      <c r="E60" s="17">
        <f t="shared" ca="1" si="5"/>
        <v>0</v>
      </c>
      <c r="F60" s="17">
        <f t="shared" ca="1" si="5"/>
        <v>0</v>
      </c>
      <c r="G60" s="17">
        <f t="shared" ca="1" si="5"/>
        <v>0</v>
      </c>
      <c r="H60" s="18">
        <f t="shared" ca="1" si="4"/>
        <v>0</v>
      </c>
    </row>
    <row r="61" spans="1:8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5"/>
        <v>0</v>
      </c>
      <c r="E61" s="17">
        <f t="shared" ca="1" si="5"/>
        <v>0</v>
      </c>
      <c r="F61" s="17">
        <f t="shared" ca="1" si="5"/>
        <v>0</v>
      </c>
      <c r="G61" s="17">
        <f t="shared" ca="1" si="5"/>
        <v>0</v>
      </c>
      <c r="H61" s="18">
        <f t="shared" ca="1" si="4"/>
        <v>0</v>
      </c>
    </row>
    <row r="62" spans="1:8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5"/>
        <v>0</v>
      </c>
      <c r="E62" s="17">
        <f t="shared" ca="1" si="5"/>
        <v>0</v>
      </c>
      <c r="F62" s="17">
        <f t="shared" ca="1" si="5"/>
        <v>0</v>
      </c>
      <c r="G62" s="17">
        <f t="shared" ca="1" si="5"/>
        <v>0</v>
      </c>
      <c r="H62" s="18">
        <f t="shared" ca="1" si="4"/>
        <v>0</v>
      </c>
    </row>
    <row r="63" spans="1:8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5"/>
        <v>0</v>
      </c>
      <c r="E63" s="17">
        <f t="shared" ca="1" si="5"/>
        <v>0</v>
      </c>
      <c r="F63" s="17">
        <f t="shared" ca="1" si="5"/>
        <v>0</v>
      </c>
      <c r="G63" s="17">
        <f t="shared" ca="1" si="5"/>
        <v>0</v>
      </c>
      <c r="H63" s="18">
        <f t="shared" ca="1" si="4"/>
        <v>0</v>
      </c>
    </row>
    <row r="64" spans="1:8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5"/>
        <v>0</v>
      </c>
      <c r="E64" s="17">
        <f t="shared" ca="1" si="5"/>
        <v>0</v>
      </c>
      <c r="F64" s="17">
        <f t="shared" ca="1" si="5"/>
        <v>0</v>
      </c>
      <c r="G64" s="17">
        <f t="shared" ca="1" si="5"/>
        <v>0</v>
      </c>
      <c r="H64" s="18">
        <f t="shared" ca="1" si="4"/>
        <v>0</v>
      </c>
    </row>
    <row r="65" spans="1:8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5"/>
        <v>0</v>
      </c>
      <c r="E65" s="17">
        <f t="shared" ca="1" si="5"/>
        <v>0</v>
      </c>
      <c r="F65" s="17">
        <f t="shared" ca="1" si="5"/>
        <v>0</v>
      </c>
      <c r="G65" s="17">
        <f t="shared" ca="1" si="5"/>
        <v>0</v>
      </c>
      <c r="H65" s="18">
        <f t="shared" ca="1" si="4"/>
        <v>0</v>
      </c>
    </row>
    <row r="66" spans="1:8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5"/>
        <v>0</v>
      </c>
      <c r="E66" s="17">
        <f t="shared" ca="1" si="5"/>
        <v>0</v>
      </c>
      <c r="F66" s="17">
        <f t="shared" ca="1" si="5"/>
        <v>0</v>
      </c>
      <c r="G66" s="17">
        <f t="shared" ca="1" si="5"/>
        <v>0</v>
      </c>
      <c r="H66" s="18">
        <f t="shared" ca="1" si="4"/>
        <v>0</v>
      </c>
    </row>
    <row r="67" spans="1:8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G72" ca="1" si="6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6"/>
        <v>0</v>
      </c>
      <c r="F67" s="17">
        <f t="shared" ca="1" si="6"/>
        <v>0</v>
      </c>
      <c r="G67" s="17">
        <f t="shared" ca="1" si="6"/>
        <v>0</v>
      </c>
      <c r="H67" s="18">
        <f t="shared" ca="1" si="4"/>
        <v>0</v>
      </c>
    </row>
    <row r="68" spans="1:8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6"/>
        <v>0</v>
      </c>
      <c r="E68" s="17">
        <f t="shared" ca="1" si="6"/>
        <v>0</v>
      </c>
      <c r="F68" s="17">
        <f t="shared" ca="1" si="6"/>
        <v>0</v>
      </c>
      <c r="G68" s="17">
        <f t="shared" ca="1" si="6"/>
        <v>0</v>
      </c>
      <c r="H68" s="18">
        <f t="shared" ca="1" si="4"/>
        <v>0</v>
      </c>
    </row>
    <row r="69" spans="1:8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6"/>
        <v>0</v>
      </c>
      <c r="E69" s="17">
        <f t="shared" ca="1" si="6"/>
        <v>0</v>
      </c>
      <c r="F69" s="17">
        <f t="shared" ca="1" si="6"/>
        <v>0</v>
      </c>
      <c r="G69" s="17">
        <f t="shared" ca="1" si="6"/>
        <v>0</v>
      </c>
      <c r="H69" s="18">
        <f t="shared" ca="1" si="4"/>
        <v>0</v>
      </c>
    </row>
    <row r="70" spans="1:8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6"/>
        <v>0</v>
      </c>
      <c r="E70" s="17">
        <f t="shared" ca="1" si="6"/>
        <v>0</v>
      </c>
      <c r="F70" s="17">
        <f t="shared" ca="1" si="6"/>
        <v>0</v>
      </c>
      <c r="G70" s="17">
        <f t="shared" ca="1" si="6"/>
        <v>0</v>
      </c>
      <c r="H70" s="18">
        <f ca="1">+SUM(D70:G70)</f>
        <v>0</v>
      </c>
    </row>
    <row r="71" spans="1:8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6"/>
        <v>0</v>
      </c>
      <c r="E71" s="17">
        <f t="shared" ca="1" si="6"/>
        <v>0</v>
      </c>
      <c r="F71" s="17">
        <f t="shared" ca="1" si="6"/>
        <v>0</v>
      </c>
      <c r="G71" s="17">
        <f t="shared" ca="1" si="6"/>
        <v>0</v>
      </c>
      <c r="H71" s="18">
        <f ca="1">+SUM(D71:G71)</f>
        <v>0</v>
      </c>
    </row>
    <row r="72" spans="1:8" ht="12.75" customHeight="1" x14ac:dyDescent="0.3">
      <c r="A72" s="61" t="s">
        <v>279</v>
      </c>
      <c r="B72" s="16">
        <v>3018</v>
      </c>
      <c r="C72" s="62" t="s">
        <v>247</v>
      </c>
      <c r="D72" s="17">
        <f t="shared" ca="1" si="6"/>
        <v>0</v>
      </c>
      <c r="E72" s="17">
        <f t="shared" ca="1" si="6"/>
        <v>0</v>
      </c>
      <c r="F72" s="17">
        <f t="shared" ca="1" si="6"/>
        <v>0</v>
      </c>
      <c r="G72" s="17">
        <f t="shared" ca="1" si="6"/>
        <v>0</v>
      </c>
      <c r="H72" s="18">
        <f ca="1">+SUM(D72:G72)</f>
        <v>0</v>
      </c>
    </row>
    <row r="73" spans="1:8" ht="12.75" customHeight="1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29490968.179999992</v>
      </c>
      <c r="E73" s="53">
        <f ca="1">SUMIF($C$7:$C$72,"HD",E$7:E$72)</f>
        <v>3193716.65</v>
      </c>
      <c r="F73" s="53">
        <f ca="1">SUMIF($C$7:$C$72,"HD",F$7:F$72)</f>
        <v>1634285.71</v>
      </c>
      <c r="G73" s="53">
        <f ca="1">SUMIF($C$7:$C$72,"HD",G$7:G$72)</f>
        <v>8304613.9494211022</v>
      </c>
      <c r="H73" s="53">
        <f ca="1">SUMIF($C$7:$C$72,"HD",H$7:H$72)</f>
        <v>42623584.489421099</v>
      </c>
    </row>
    <row r="74" spans="1:8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  <c r="E74" s="53">
        <f ca="1">SUMIF($C$7:$C$72,"H",E$7:E$72)+SUMIF($C$7:$C$72,"E",E$7:E$72)</f>
        <v>0</v>
      </c>
      <c r="F74" s="53">
        <f ca="1">SUMIF($C$7:$C$72,"H",F$7:F$72)+SUMIF($C$7:$C$72,"E",F$7:F$72)</f>
        <v>0</v>
      </c>
      <c r="G74" s="53">
        <f ca="1">SUMIF($C$7:$C$72,"H",G$7:G$72)+SUMIF($C$7:$C$72,"E",G$7:G$72)</f>
        <v>0</v>
      </c>
      <c r="H74" s="53">
        <f ca="1">SUMIF($C$7:$C$72,"H",H$7:H$72)+SUMIF($C$7:$C$72,"E",H$7:H$72)</f>
        <v>0</v>
      </c>
    </row>
    <row r="75" spans="1:8" ht="13.8" x14ac:dyDescent="0.3">
      <c r="A75" s="63" t="s">
        <v>287</v>
      </c>
      <c r="B75" s="52">
        <v>9003</v>
      </c>
      <c r="C75" s="62" t="s">
        <v>288</v>
      </c>
      <c r="D75" s="53">
        <f ca="1">D73+D74</f>
        <v>29490968.179999992</v>
      </c>
      <c r="E75" s="53">
        <f ca="1">E73+E74</f>
        <v>3193716.65</v>
      </c>
      <c r="F75" s="53">
        <f ca="1">F73+F74</f>
        <v>1634285.71</v>
      </c>
      <c r="G75" s="53">
        <f ca="1">G73+G74</f>
        <v>8304613.9494211022</v>
      </c>
      <c r="H75" s="53">
        <f ca="1">H73+H74</f>
        <v>42623584.489421099</v>
      </c>
    </row>
  </sheetData>
  <mergeCells count="1">
    <mergeCell ref="E2:G2"/>
  </mergeCells>
  <dataValidations count="2">
    <dataValidation type="list" allowBlank="1" showInputMessage="1" showErrorMessage="1" sqref="C2" xr:uid="{29215E13-3FE5-4F2D-AE44-F0DE5F64C1EC}">
      <formula1>"Toplam,Tele-Satış,E-Ticaret,Geleneksel"</formula1>
    </dataValidation>
    <dataValidation type="list" allowBlank="1" showInputMessage="1" showErrorMessage="1" sqref="B2" xr:uid="{3DF97492-FC69-4230-AE56-A82129376412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021D-2773-4C7E-8EF5-3C3483666533}">
  <dimension ref="A1:M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13" width="15.6640625" style="3" customWidth="1"/>
    <col min="14" max="14" width="4" style="3" customWidth="1"/>
    <col min="15" max="16384" width="9.109375" style="3"/>
  </cols>
  <sheetData>
    <row r="1" spans="1:13" ht="15" customHeight="1" x14ac:dyDescent="0.3">
      <c r="A1" s="1" t="s">
        <v>0</v>
      </c>
      <c r="B1" s="2"/>
      <c r="C1" s="2"/>
    </row>
    <row r="2" spans="1:13" ht="15" customHeight="1" x14ac:dyDescent="0.3">
      <c r="A2" s="1" t="s">
        <v>344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13" ht="15" customHeight="1" x14ac:dyDescent="0.3">
      <c r="A3" s="4" t="s">
        <v>355</v>
      </c>
      <c r="B3" s="2"/>
      <c r="C3" s="2"/>
    </row>
    <row r="4" spans="1:13" ht="22.5" customHeight="1" x14ac:dyDescent="0.25"/>
    <row r="5" spans="1:13" ht="22.5" customHeight="1" x14ac:dyDescent="0.25">
      <c r="D5" s="66">
        <v>702</v>
      </c>
      <c r="E5" s="66">
        <v>748</v>
      </c>
      <c r="F5" s="66">
        <v>749</v>
      </c>
      <c r="G5" s="66">
        <v>752</v>
      </c>
      <c r="H5" s="66">
        <v>753</v>
      </c>
      <c r="I5" s="66">
        <v>754</v>
      </c>
      <c r="J5" s="66">
        <v>757</v>
      </c>
      <c r="K5" s="66">
        <v>758</v>
      </c>
      <c r="L5" s="66">
        <v>759</v>
      </c>
      <c r="M5" s="67"/>
    </row>
    <row r="6" spans="1:13" ht="79.5" customHeight="1" x14ac:dyDescent="0.25">
      <c r="A6" s="60" t="s">
        <v>143</v>
      </c>
      <c r="B6" s="60" t="s">
        <v>144</v>
      </c>
      <c r="C6" s="60" t="s">
        <v>145</v>
      </c>
      <c r="D6" s="8" t="s">
        <v>112</v>
      </c>
      <c r="E6" s="8" t="s">
        <v>113</v>
      </c>
      <c r="F6" s="8" t="s">
        <v>114</v>
      </c>
      <c r="G6" s="8" t="s">
        <v>115</v>
      </c>
      <c r="H6" s="8" t="s">
        <v>116</v>
      </c>
      <c r="I6" s="8" t="s">
        <v>117</v>
      </c>
      <c r="J6" s="8" t="s">
        <v>118</v>
      </c>
      <c r="K6" s="8" t="s">
        <v>119</v>
      </c>
      <c r="L6" s="8" t="s">
        <v>120</v>
      </c>
      <c r="M6" s="67" t="s">
        <v>345</v>
      </c>
    </row>
    <row r="7" spans="1:13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L1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51792.2</v>
      </c>
      <c r="E7" s="17">
        <f t="shared" ca="1" si="0"/>
        <v>0</v>
      </c>
      <c r="F7" s="17">
        <f t="shared" ca="1" si="0"/>
        <v>0</v>
      </c>
      <c r="G7" s="17">
        <f t="shared" ca="1" si="0"/>
        <v>0</v>
      </c>
      <c r="H7" s="17">
        <f t="shared" ca="1" si="0"/>
        <v>0</v>
      </c>
      <c r="I7" s="17">
        <f t="shared" ca="1" si="0"/>
        <v>0</v>
      </c>
      <c r="J7" s="17">
        <f t="shared" ca="1" si="0"/>
        <v>0</v>
      </c>
      <c r="K7" s="17">
        <f t="shared" ca="1" si="0"/>
        <v>0</v>
      </c>
      <c r="L7" s="17">
        <f t="shared" ca="1" si="0"/>
        <v>0</v>
      </c>
      <c r="M7" s="18">
        <f t="shared" ref="M7:M22" ca="1" si="1">+SUM(D7:L7)</f>
        <v>51792.2</v>
      </c>
    </row>
    <row r="8" spans="1:13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308416167.04000008</v>
      </c>
      <c r="E8" s="17">
        <f t="shared" ca="1" si="0"/>
        <v>0</v>
      </c>
      <c r="F8" s="17">
        <f t="shared" ca="1" si="0"/>
        <v>0</v>
      </c>
      <c r="G8" s="17">
        <f t="shared" ca="1" si="0"/>
        <v>0</v>
      </c>
      <c r="H8" s="17">
        <f t="shared" ca="1" si="0"/>
        <v>0</v>
      </c>
      <c r="I8" s="17">
        <f t="shared" ca="1" si="0"/>
        <v>0</v>
      </c>
      <c r="J8" s="17">
        <f t="shared" ca="1" si="0"/>
        <v>0</v>
      </c>
      <c r="K8" s="17">
        <f t="shared" ca="1" si="0"/>
        <v>0</v>
      </c>
      <c r="L8" s="17">
        <f t="shared" ca="1" si="0"/>
        <v>-248566.60999999568</v>
      </c>
      <c r="M8" s="18">
        <f t="shared" ca="1" si="1"/>
        <v>308167600.43000007</v>
      </c>
    </row>
    <row r="9" spans="1:13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141676997.09000009</v>
      </c>
      <c r="E9" s="17">
        <f t="shared" ca="1" si="0"/>
        <v>0</v>
      </c>
      <c r="F9" s="17">
        <f t="shared" ca="1" si="0"/>
        <v>0</v>
      </c>
      <c r="G9" s="17">
        <f t="shared" ca="1" si="0"/>
        <v>0</v>
      </c>
      <c r="H9" s="17">
        <f t="shared" ca="1" si="0"/>
        <v>0</v>
      </c>
      <c r="I9" s="17">
        <f t="shared" ca="1" si="0"/>
        <v>0</v>
      </c>
      <c r="J9" s="17">
        <f t="shared" ca="1" si="0"/>
        <v>0</v>
      </c>
      <c r="K9" s="17">
        <f t="shared" ca="1" si="0"/>
        <v>0</v>
      </c>
      <c r="L9" s="17">
        <f t="shared" ca="1" si="0"/>
        <v>0</v>
      </c>
      <c r="M9" s="18">
        <f t="shared" ca="1" si="1"/>
        <v>141676997.09000009</v>
      </c>
    </row>
    <row r="10" spans="1:13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2969089.81</v>
      </c>
      <c r="E10" s="17">
        <f t="shared" ca="1" si="0"/>
        <v>0</v>
      </c>
      <c r="F10" s="17">
        <f t="shared" ca="1" si="0"/>
        <v>0</v>
      </c>
      <c r="G10" s="17">
        <f t="shared" ca="1" si="0"/>
        <v>0</v>
      </c>
      <c r="H10" s="17">
        <f t="shared" ca="1" si="0"/>
        <v>0</v>
      </c>
      <c r="I10" s="17">
        <f t="shared" ca="1" si="0"/>
        <v>0</v>
      </c>
      <c r="J10" s="17">
        <f t="shared" ca="1" si="0"/>
        <v>0</v>
      </c>
      <c r="K10" s="17">
        <f t="shared" ca="1" si="0"/>
        <v>0</v>
      </c>
      <c r="L10" s="17">
        <f t="shared" ca="1" si="0"/>
        <v>74598821.940000013</v>
      </c>
      <c r="M10" s="18">
        <f t="shared" ca="1" si="1"/>
        <v>77567911.750000015</v>
      </c>
    </row>
    <row r="11" spans="1:13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7">
        <f t="shared" ca="1" si="0"/>
        <v>0</v>
      </c>
      <c r="F11" s="17">
        <f t="shared" ca="1" si="0"/>
        <v>0</v>
      </c>
      <c r="G11" s="17">
        <f t="shared" ca="1" si="0"/>
        <v>0</v>
      </c>
      <c r="H11" s="17">
        <f t="shared" ca="1" si="0"/>
        <v>0</v>
      </c>
      <c r="I11" s="17">
        <f t="shared" ca="1" si="0"/>
        <v>0</v>
      </c>
      <c r="J11" s="17">
        <f t="shared" ca="1" si="0"/>
        <v>0</v>
      </c>
      <c r="K11" s="17">
        <f t="shared" ca="1" si="0"/>
        <v>1643.58</v>
      </c>
      <c r="L11" s="17">
        <f t="shared" ca="1" si="0"/>
        <v>0</v>
      </c>
      <c r="M11" s="18">
        <f t="shared" ca="1" si="1"/>
        <v>1643.58</v>
      </c>
    </row>
    <row r="12" spans="1:13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7">
        <f t="shared" ca="1" si="0"/>
        <v>0</v>
      </c>
      <c r="G12" s="17">
        <f t="shared" ca="1" si="0"/>
        <v>0</v>
      </c>
      <c r="H12" s="17">
        <f t="shared" ca="1" si="0"/>
        <v>0</v>
      </c>
      <c r="I12" s="17">
        <f t="shared" ca="1" si="0"/>
        <v>0</v>
      </c>
      <c r="J12" s="17">
        <f t="shared" ca="1" si="0"/>
        <v>0</v>
      </c>
      <c r="K12" s="17">
        <f t="shared" ca="1" si="0"/>
        <v>0</v>
      </c>
      <c r="L12" s="17">
        <f t="shared" ca="1" si="0"/>
        <v>0</v>
      </c>
      <c r="M12" s="18">
        <f t="shared" ca="1" si="1"/>
        <v>0</v>
      </c>
    </row>
    <row r="13" spans="1:13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9855246.9199999999</v>
      </c>
      <c r="E13" s="17">
        <f t="shared" ca="1" si="0"/>
        <v>0</v>
      </c>
      <c r="F13" s="17">
        <f t="shared" ca="1" si="0"/>
        <v>0</v>
      </c>
      <c r="G13" s="17">
        <f t="shared" ca="1" si="0"/>
        <v>0</v>
      </c>
      <c r="H13" s="17">
        <f t="shared" ca="1" si="0"/>
        <v>0</v>
      </c>
      <c r="I13" s="17">
        <f t="shared" ca="1" si="0"/>
        <v>0</v>
      </c>
      <c r="J13" s="17">
        <f t="shared" ca="1" si="0"/>
        <v>0</v>
      </c>
      <c r="K13" s="17">
        <f t="shared" ca="1" si="0"/>
        <v>0</v>
      </c>
      <c r="L13" s="17">
        <f t="shared" ca="1" si="0"/>
        <v>0</v>
      </c>
      <c r="M13" s="18">
        <f t="shared" ca="1" si="1"/>
        <v>9855246.9199999999</v>
      </c>
    </row>
    <row r="14" spans="1:13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3198822.96</v>
      </c>
      <c r="E14" s="17">
        <f t="shared" ca="1" si="0"/>
        <v>0</v>
      </c>
      <c r="F14" s="17">
        <f t="shared" ca="1" si="0"/>
        <v>0</v>
      </c>
      <c r="G14" s="17">
        <f t="shared" ca="1" si="0"/>
        <v>0</v>
      </c>
      <c r="H14" s="17">
        <f t="shared" ca="1" si="0"/>
        <v>0</v>
      </c>
      <c r="I14" s="17">
        <f t="shared" ca="1" si="0"/>
        <v>0</v>
      </c>
      <c r="J14" s="17">
        <f t="shared" ca="1" si="0"/>
        <v>0</v>
      </c>
      <c r="K14" s="17">
        <f t="shared" ca="1" si="0"/>
        <v>0</v>
      </c>
      <c r="L14" s="17">
        <f t="shared" ca="1" si="0"/>
        <v>0</v>
      </c>
      <c r="M14" s="18">
        <f t="shared" ca="1" si="1"/>
        <v>3198822.96</v>
      </c>
    </row>
    <row r="15" spans="1:13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7">
        <f t="shared" ca="1" si="0"/>
        <v>0</v>
      </c>
      <c r="G15" s="17">
        <f t="shared" ca="1" si="0"/>
        <v>0</v>
      </c>
      <c r="H15" s="17">
        <f t="shared" ca="1" si="0"/>
        <v>0</v>
      </c>
      <c r="I15" s="17">
        <f t="shared" ca="1" si="0"/>
        <v>0</v>
      </c>
      <c r="J15" s="17">
        <f t="shared" ca="1" si="0"/>
        <v>0</v>
      </c>
      <c r="K15" s="17">
        <f t="shared" ca="1" si="0"/>
        <v>0</v>
      </c>
      <c r="L15" s="17">
        <f t="shared" ca="1" si="0"/>
        <v>0</v>
      </c>
      <c r="M15" s="18">
        <f t="shared" ca="1" si="1"/>
        <v>0</v>
      </c>
    </row>
    <row r="16" spans="1:13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7">
        <f t="shared" ca="1" si="0"/>
        <v>0</v>
      </c>
      <c r="G16" s="17">
        <f t="shared" ca="1" si="0"/>
        <v>0</v>
      </c>
      <c r="H16" s="17">
        <f t="shared" ca="1" si="0"/>
        <v>0</v>
      </c>
      <c r="I16" s="17">
        <f t="shared" ca="1" si="0"/>
        <v>0</v>
      </c>
      <c r="J16" s="17">
        <f t="shared" ca="1" si="0"/>
        <v>0</v>
      </c>
      <c r="K16" s="17">
        <f t="shared" ca="1" si="0"/>
        <v>0</v>
      </c>
      <c r="L16" s="17">
        <f t="shared" ca="1" si="0"/>
        <v>0</v>
      </c>
      <c r="M16" s="18">
        <f t="shared" ca="1" si="1"/>
        <v>0</v>
      </c>
    </row>
    <row r="17" spans="1:13" ht="12.75" customHeight="1" x14ac:dyDescent="0.3">
      <c r="A17" s="61" t="s">
        <v>167</v>
      </c>
      <c r="B17" s="16">
        <v>1012</v>
      </c>
      <c r="C17" s="62" t="s">
        <v>148</v>
      </c>
      <c r="D17" s="17">
        <f t="shared" ref="D17:L26" ca="1" si="2">IFERROR(IF($C$2="Tele-Satış",INDIRECT("'"&amp;$B$2&amp;"'!"&amp;ADDRESS(MATCH($B17,INDIRECT("'"&amp;$B$2&amp;"'!$B$1:$B$1095"),0),MATCH(D$5,INDIRECT("'"&amp;$B$2&amp;"'!5:5"),0))),IF($C$2="E-Ticaret",INDIRECT("'"&amp;$B$2&amp;"'!"&amp;ADDRESS(MATCH($B17,INDIRECT("'"&amp;$B$2&amp;"'!$B$1:$B$1095"),0),MATCH(D$5,INDIRECT("'"&amp;$B$2&amp;"'!5:5"),0)+1)),IF($C$2="Geleneksel",INDIRECT("'"&amp;$B$2&amp;"'!"&amp;ADDRESS(MATCH($B17,INDIRECT("'"&amp;$B$2&amp;"'!$B$1:$B$1095"),0),MATCH(D$5,INDIRECT("'"&amp;$B$2&amp;"'!5:5"),0)+2)),INDIRECT("'"&amp;$B$2&amp;"'!"&amp;ADDRESS(MATCH($B17,INDIRECT("'"&amp;$B$2&amp;"'!$B$1:$B$1095"),0),MATCH(D$5,INDIRECT("'"&amp;$B$2&amp;"'!5:5"),0)))+INDIRECT("'"&amp;$B$2&amp;"'!"&amp;ADDRESS(MATCH($B17,INDIRECT("'"&amp;$B$2&amp;"'!$B$1:$B$1095"),0),MATCH(D$5,INDIRECT("'"&amp;$B$2&amp;"'!5:5"),0)+1))+INDIRECT("'"&amp;$B$2&amp;"'!"&amp;ADDRESS(MATCH($B17,INDIRECT("'"&amp;$B$2&amp;"'!$B$1:$B$1095"),0),MATCH(D$5,INDIRECT("'"&amp;$B$2&amp;"'!5:5"),0)+2))))),0)</f>
        <v>15945606.970000001</v>
      </c>
      <c r="E17" s="17">
        <f t="shared" ca="1" si="2"/>
        <v>0</v>
      </c>
      <c r="F17" s="17">
        <f t="shared" ca="1" si="2"/>
        <v>0</v>
      </c>
      <c r="G17" s="17">
        <f t="shared" ca="1" si="2"/>
        <v>0</v>
      </c>
      <c r="H17" s="17">
        <f t="shared" ca="1" si="2"/>
        <v>0</v>
      </c>
      <c r="I17" s="17">
        <f t="shared" ca="1" si="2"/>
        <v>0</v>
      </c>
      <c r="J17" s="17">
        <f t="shared" ca="1" si="2"/>
        <v>0</v>
      </c>
      <c r="K17" s="17">
        <f t="shared" ca="1" si="2"/>
        <v>0</v>
      </c>
      <c r="L17" s="17">
        <f t="shared" ca="1" si="2"/>
        <v>0</v>
      </c>
      <c r="M17" s="18">
        <f t="shared" ca="1" si="1"/>
        <v>15945606.970000001</v>
      </c>
    </row>
    <row r="18" spans="1:13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2"/>
        <v>0</v>
      </c>
      <c r="E18" s="17">
        <f t="shared" ca="1" si="2"/>
        <v>0</v>
      </c>
      <c r="F18" s="17">
        <f t="shared" ca="1" si="2"/>
        <v>0</v>
      </c>
      <c r="G18" s="17">
        <f t="shared" ca="1" si="2"/>
        <v>0</v>
      </c>
      <c r="H18" s="17">
        <f t="shared" ca="1" si="2"/>
        <v>0</v>
      </c>
      <c r="I18" s="17">
        <f t="shared" ca="1" si="2"/>
        <v>0</v>
      </c>
      <c r="J18" s="17">
        <f t="shared" ca="1" si="2"/>
        <v>0</v>
      </c>
      <c r="K18" s="17">
        <f t="shared" ca="1" si="2"/>
        <v>0</v>
      </c>
      <c r="L18" s="17">
        <f t="shared" ca="1" si="2"/>
        <v>0</v>
      </c>
      <c r="M18" s="18">
        <f t="shared" ca="1" si="1"/>
        <v>0</v>
      </c>
    </row>
    <row r="19" spans="1:13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2"/>
        <v>0</v>
      </c>
      <c r="E19" s="17">
        <f t="shared" ca="1" si="2"/>
        <v>0</v>
      </c>
      <c r="F19" s="17">
        <f t="shared" ca="1" si="2"/>
        <v>0</v>
      </c>
      <c r="G19" s="17">
        <f t="shared" ca="1" si="2"/>
        <v>0</v>
      </c>
      <c r="H19" s="17">
        <f t="shared" ca="1" si="2"/>
        <v>0</v>
      </c>
      <c r="I19" s="17">
        <f t="shared" ca="1" si="2"/>
        <v>0</v>
      </c>
      <c r="J19" s="17">
        <f t="shared" ca="1" si="2"/>
        <v>0</v>
      </c>
      <c r="K19" s="17">
        <f t="shared" ca="1" si="2"/>
        <v>0</v>
      </c>
      <c r="L19" s="17">
        <f t="shared" ca="1" si="2"/>
        <v>0</v>
      </c>
      <c r="M19" s="18">
        <f t="shared" ca="1" si="1"/>
        <v>0</v>
      </c>
    </row>
    <row r="20" spans="1:13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2"/>
        <v>0</v>
      </c>
      <c r="E20" s="17">
        <f t="shared" ca="1" si="2"/>
        <v>0</v>
      </c>
      <c r="F20" s="17">
        <f t="shared" ca="1" si="2"/>
        <v>0</v>
      </c>
      <c r="G20" s="17">
        <f t="shared" ca="1" si="2"/>
        <v>0</v>
      </c>
      <c r="H20" s="17">
        <f t="shared" ca="1" si="2"/>
        <v>0</v>
      </c>
      <c r="I20" s="17">
        <f t="shared" ca="1" si="2"/>
        <v>0</v>
      </c>
      <c r="J20" s="17">
        <f t="shared" ca="1" si="2"/>
        <v>0</v>
      </c>
      <c r="K20" s="17">
        <f t="shared" ca="1" si="2"/>
        <v>0</v>
      </c>
      <c r="L20" s="17">
        <f t="shared" ca="1" si="2"/>
        <v>0</v>
      </c>
      <c r="M20" s="18">
        <f t="shared" ca="1" si="1"/>
        <v>0</v>
      </c>
    </row>
    <row r="21" spans="1:13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2"/>
        <v>0</v>
      </c>
      <c r="E21" s="17">
        <f t="shared" ca="1" si="2"/>
        <v>0</v>
      </c>
      <c r="F21" s="17">
        <f t="shared" ca="1" si="2"/>
        <v>0</v>
      </c>
      <c r="G21" s="17">
        <f t="shared" ca="1" si="2"/>
        <v>0</v>
      </c>
      <c r="H21" s="17">
        <f t="shared" ca="1" si="2"/>
        <v>0</v>
      </c>
      <c r="I21" s="17">
        <f t="shared" ca="1" si="2"/>
        <v>0</v>
      </c>
      <c r="J21" s="17">
        <f t="shared" ca="1" si="2"/>
        <v>0</v>
      </c>
      <c r="K21" s="17">
        <f t="shared" ca="1" si="2"/>
        <v>0</v>
      </c>
      <c r="L21" s="17">
        <f t="shared" ca="1" si="2"/>
        <v>0</v>
      </c>
      <c r="M21" s="18">
        <f t="shared" ca="1" si="1"/>
        <v>0</v>
      </c>
    </row>
    <row r="22" spans="1:13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2"/>
        <v>60448.34</v>
      </c>
      <c r="E22" s="17">
        <f t="shared" ca="1" si="2"/>
        <v>0</v>
      </c>
      <c r="F22" s="17">
        <f t="shared" ca="1" si="2"/>
        <v>0</v>
      </c>
      <c r="G22" s="17">
        <f t="shared" ca="1" si="2"/>
        <v>0</v>
      </c>
      <c r="H22" s="17">
        <f t="shared" ca="1" si="2"/>
        <v>0</v>
      </c>
      <c r="I22" s="17">
        <f t="shared" ca="1" si="2"/>
        <v>7521.44</v>
      </c>
      <c r="J22" s="17">
        <f t="shared" ca="1" si="2"/>
        <v>0</v>
      </c>
      <c r="K22" s="17">
        <f t="shared" ca="1" si="2"/>
        <v>3334.56</v>
      </c>
      <c r="L22" s="17">
        <f t="shared" ca="1" si="2"/>
        <v>0</v>
      </c>
      <c r="M22" s="18">
        <f t="shared" ca="1" si="1"/>
        <v>71304.34</v>
      </c>
    </row>
    <row r="23" spans="1:13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2"/>
        <v>7.3599999999999905</v>
      </c>
      <c r="E23" s="17">
        <f t="shared" ca="1" si="2"/>
        <v>0</v>
      </c>
      <c r="F23" s="17">
        <f t="shared" ca="1" si="2"/>
        <v>0</v>
      </c>
      <c r="G23" s="17">
        <f t="shared" ca="1" si="2"/>
        <v>0</v>
      </c>
      <c r="H23" s="17">
        <f t="shared" ca="1" si="2"/>
        <v>0</v>
      </c>
      <c r="I23" s="17">
        <f t="shared" ca="1" si="2"/>
        <v>0</v>
      </c>
      <c r="J23" s="17">
        <f t="shared" ca="1" si="2"/>
        <v>0</v>
      </c>
      <c r="K23" s="17">
        <f t="shared" ca="1" si="2"/>
        <v>0</v>
      </c>
      <c r="L23" s="17">
        <f t="shared" ca="1" si="2"/>
        <v>0</v>
      </c>
      <c r="M23" s="18">
        <f ca="1">+SUM(D23:L23)</f>
        <v>7.3599999999999905</v>
      </c>
    </row>
    <row r="24" spans="1:13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2"/>
        <v>254469.98</v>
      </c>
      <c r="E24" s="17">
        <f t="shared" ca="1" si="2"/>
        <v>0</v>
      </c>
      <c r="F24" s="17">
        <f t="shared" ca="1" si="2"/>
        <v>0</v>
      </c>
      <c r="G24" s="17">
        <f t="shared" ca="1" si="2"/>
        <v>0</v>
      </c>
      <c r="H24" s="17">
        <f t="shared" ca="1" si="2"/>
        <v>0</v>
      </c>
      <c r="I24" s="17">
        <f t="shared" ca="1" si="2"/>
        <v>0</v>
      </c>
      <c r="J24" s="17">
        <f t="shared" ca="1" si="2"/>
        <v>0</v>
      </c>
      <c r="K24" s="17">
        <f t="shared" ca="1" si="2"/>
        <v>0</v>
      </c>
      <c r="L24" s="17">
        <f t="shared" ca="1" si="2"/>
        <v>0</v>
      </c>
      <c r="M24" s="18">
        <f ca="1">+SUM(D24:L24)</f>
        <v>254469.98</v>
      </c>
    </row>
    <row r="25" spans="1:13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2"/>
        <v>0</v>
      </c>
      <c r="E25" s="17">
        <f t="shared" ca="1" si="2"/>
        <v>0</v>
      </c>
      <c r="F25" s="17">
        <f t="shared" ca="1" si="2"/>
        <v>0</v>
      </c>
      <c r="G25" s="17">
        <f t="shared" ca="1" si="2"/>
        <v>0</v>
      </c>
      <c r="H25" s="17">
        <f t="shared" ca="1" si="2"/>
        <v>0</v>
      </c>
      <c r="I25" s="17">
        <f t="shared" ca="1" si="2"/>
        <v>0</v>
      </c>
      <c r="J25" s="17">
        <f t="shared" ca="1" si="2"/>
        <v>0</v>
      </c>
      <c r="K25" s="17">
        <f t="shared" ca="1" si="2"/>
        <v>0</v>
      </c>
      <c r="L25" s="17">
        <f t="shared" ca="1" si="2"/>
        <v>0</v>
      </c>
      <c r="M25" s="18">
        <f t="shared" ref="M25:M44" ca="1" si="3">+SUM(D25:L25)</f>
        <v>0</v>
      </c>
    </row>
    <row r="26" spans="1:13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2"/>
        <v>121.89000424</v>
      </c>
      <c r="E26" s="17">
        <f t="shared" ca="1" si="2"/>
        <v>0</v>
      </c>
      <c r="F26" s="17">
        <f t="shared" ca="1" si="2"/>
        <v>0</v>
      </c>
      <c r="G26" s="17">
        <f t="shared" ca="1" si="2"/>
        <v>0</v>
      </c>
      <c r="H26" s="17">
        <f t="shared" ca="1" si="2"/>
        <v>0</v>
      </c>
      <c r="I26" s="17">
        <f t="shared" ca="1" si="2"/>
        <v>0</v>
      </c>
      <c r="J26" s="17">
        <f t="shared" ca="1" si="2"/>
        <v>0</v>
      </c>
      <c r="K26" s="17">
        <f t="shared" ca="1" si="2"/>
        <v>0</v>
      </c>
      <c r="L26" s="17">
        <f t="shared" ca="1" si="2"/>
        <v>0</v>
      </c>
      <c r="M26" s="18">
        <f t="shared" ca="1" si="3"/>
        <v>121.89000424</v>
      </c>
    </row>
    <row r="27" spans="1:13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L36" ca="1" si="4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0</v>
      </c>
      <c r="E27" s="17">
        <f t="shared" ca="1" si="4"/>
        <v>0</v>
      </c>
      <c r="F27" s="17">
        <f t="shared" ca="1" si="4"/>
        <v>0</v>
      </c>
      <c r="G27" s="17">
        <f t="shared" ca="1" si="4"/>
        <v>0</v>
      </c>
      <c r="H27" s="17">
        <f t="shared" ca="1" si="4"/>
        <v>0</v>
      </c>
      <c r="I27" s="17">
        <f t="shared" ca="1" si="4"/>
        <v>0</v>
      </c>
      <c r="J27" s="17">
        <f t="shared" ca="1" si="4"/>
        <v>0</v>
      </c>
      <c r="K27" s="17">
        <f t="shared" ca="1" si="4"/>
        <v>0</v>
      </c>
      <c r="L27" s="17">
        <f t="shared" ca="1" si="4"/>
        <v>0</v>
      </c>
      <c r="M27" s="18">
        <f t="shared" ca="1" si="3"/>
        <v>0</v>
      </c>
    </row>
    <row r="28" spans="1:13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4"/>
        <v>0</v>
      </c>
      <c r="E28" s="17">
        <f t="shared" ca="1" si="4"/>
        <v>0</v>
      </c>
      <c r="F28" s="17">
        <f t="shared" ca="1" si="4"/>
        <v>0</v>
      </c>
      <c r="G28" s="17">
        <f t="shared" ca="1" si="4"/>
        <v>0</v>
      </c>
      <c r="H28" s="17">
        <f t="shared" ca="1" si="4"/>
        <v>0</v>
      </c>
      <c r="I28" s="17">
        <f t="shared" ca="1" si="4"/>
        <v>0</v>
      </c>
      <c r="J28" s="17">
        <f t="shared" ca="1" si="4"/>
        <v>0</v>
      </c>
      <c r="K28" s="17">
        <f t="shared" ca="1" si="4"/>
        <v>0</v>
      </c>
      <c r="L28" s="17">
        <f t="shared" ca="1" si="4"/>
        <v>0</v>
      </c>
      <c r="M28" s="18">
        <f t="shared" ca="1" si="3"/>
        <v>0</v>
      </c>
    </row>
    <row r="29" spans="1:13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4"/>
        <v>12846906.085899999</v>
      </c>
      <c r="E29" s="17">
        <f t="shared" ca="1" si="4"/>
        <v>0</v>
      </c>
      <c r="F29" s="17">
        <f t="shared" ca="1" si="4"/>
        <v>0</v>
      </c>
      <c r="G29" s="17">
        <f t="shared" ca="1" si="4"/>
        <v>0</v>
      </c>
      <c r="H29" s="17">
        <f t="shared" ca="1" si="4"/>
        <v>0</v>
      </c>
      <c r="I29" s="17">
        <f t="shared" ca="1" si="4"/>
        <v>0</v>
      </c>
      <c r="J29" s="17">
        <f t="shared" ca="1" si="4"/>
        <v>0</v>
      </c>
      <c r="K29" s="17">
        <f t="shared" ca="1" si="4"/>
        <v>0</v>
      </c>
      <c r="L29" s="17">
        <f t="shared" ca="1" si="4"/>
        <v>0</v>
      </c>
      <c r="M29" s="18">
        <f t="shared" ca="1" si="3"/>
        <v>12846906.085899999</v>
      </c>
    </row>
    <row r="30" spans="1:13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4"/>
        <v>321790.57</v>
      </c>
      <c r="E30" s="17">
        <f t="shared" ca="1" si="4"/>
        <v>0</v>
      </c>
      <c r="F30" s="17">
        <f t="shared" ca="1" si="4"/>
        <v>0</v>
      </c>
      <c r="G30" s="17">
        <f t="shared" ca="1" si="4"/>
        <v>0</v>
      </c>
      <c r="H30" s="17">
        <f t="shared" ca="1" si="4"/>
        <v>0</v>
      </c>
      <c r="I30" s="17">
        <f t="shared" ca="1" si="4"/>
        <v>0</v>
      </c>
      <c r="J30" s="17">
        <f t="shared" ca="1" si="4"/>
        <v>0</v>
      </c>
      <c r="K30" s="17">
        <f t="shared" ca="1" si="4"/>
        <v>0</v>
      </c>
      <c r="L30" s="17">
        <f t="shared" ca="1" si="4"/>
        <v>0</v>
      </c>
      <c r="M30" s="18">
        <f t="shared" ca="1" si="3"/>
        <v>321790.57</v>
      </c>
    </row>
    <row r="31" spans="1:13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4"/>
        <v>9940553.9266299997</v>
      </c>
      <c r="E31" s="17">
        <f t="shared" ca="1" si="4"/>
        <v>0</v>
      </c>
      <c r="F31" s="17">
        <f t="shared" ca="1" si="4"/>
        <v>0</v>
      </c>
      <c r="G31" s="17">
        <f t="shared" ca="1" si="4"/>
        <v>0</v>
      </c>
      <c r="H31" s="17">
        <f t="shared" ca="1" si="4"/>
        <v>0</v>
      </c>
      <c r="I31" s="17">
        <f t="shared" ca="1" si="4"/>
        <v>0</v>
      </c>
      <c r="J31" s="17">
        <f t="shared" ca="1" si="4"/>
        <v>0</v>
      </c>
      <c r="K31" s="17">
        <f t="shared" ca="1" si="4"/>
        <v>2551.380079</v>
      </c>
      <c r="L31" s="17">
        <f t="shared" ca="1" si="4"/>
        <v>0</v>
      </c>
      <c r="M31" s="18">
        <f t="shared" ca="1" si="3"/>
        <v>9943105.306708999</v>
      </c>
    </row>
    <row r="32" spans="1:13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4"/>
        <v>216725.69000000003</v>
      </c>
      <c r="E32" s="17">
        <f t="shared" ca="1" si="4"/>
        <v>0</v>
      </c>
      <c r="F32" s="17">
        <f t="shared" ca="1" si="4"/>
        <v>0</v>
      </c>
      <c r="G32" s="17">
        <f t="shared" ca="1" si="4"/>
        <v>0</v>
      </c>
      <c r="H32" s="17">
        <f t="shared" ca="1" si="4"/>
        <v>0</v>
      </c>
      <c r="I32" s="17">
        <f t="shared" ca="1" si="4"/>
        <v>0</v>
      </c>
      <c r="J32" s="17">
        <f t="shared" ca="1" si="4"/>
        <v>0</v>
      </c>
      <c r="K32" s="17">
        <f t="shared" ca="1" si="4"/>
        <v>0</v>
      </c>
      <c r="L32" s="17">
        <f t="shared" ca="1" si="4"/>
        <v>0</v>
      </c>
      <c r="M32" s="18">
        <f t="shared" ca="1" si="3"/>
        <v>216725.69000000003</v>
      </c>
    </row>
    <row r="33" spans="1:13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4"/>
        <v>40</v>
      </c>
      <c r="E33" s="17">
        <f t="shared" ca="1" si="4"/>
        <v>0</v>
      </c>
      <c r="F33" s="17">
        <f t="shared" ca="1" si="4"/>
        <v>0</v>
      </c>
      <c r="G33" s="17">
        <f t="shared" ca="1" si="4"/>
        <v>0</v>
      </c>
      <c r="H33" s="17">
        <f t="shared" ca="1" si="4"/>
        <v>0</v>
      </c>
      <c r="I33" s="17">
        <f t="shared" ca="1" si="4"/>
        <v>0</v>
      </c>
      <c r="J33" s="17">
        <f t="shared" ca="1" si="4"/>
        <v>0</v>
      </c>
      <c r="K33" s="17">
        <f t="shared" ca="1" si="4"/>
        <v>0</v>
      </c>
      <c r="L33" s="17">
        <f t="shared" ca="1" si="4"/>
        <v>0</v>
      </c>
      <c r="M33" s="18">
        <f t="shared" ca="1" si="3"/>
        <v>40</v>
      </c>
    </row>
    <row r="34" spans="1:13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4"/>
        <v>85897503.705000013</v>
      </c>
      <c r="E34" s="17">
        <f t="shared" ca="1" si="4"/>
        <v>0</v>
      </c>
      <c r="F34" s="17">
        <f t="shared" ca="1" si="4"/>
        <v>0</v>
      </c>
      <c r="G34" s="17">
        <f t="shared" ca="1" si="4"/>
        <v>0</v>
      </c>
      <c r="H34" s="17">
        <f t="shared" ca="1" si="4"/>
        <v>0</v>
      </c>
      <c r="I34" s="17">
        <f t="shared" ca="1" si="4"/>
        <v>0</v>
      </c>
      <c r="J34" s="17">
        <f t="shared" ca="1" si="4"/>
        <v>0</v>
      </c>
      <c r="K34" s="17">
        <f t="shared" ca="1" si="4"/>
        <v>0</v>
      </c>
      <c r="L34" s="17">
        <f t="shared" ca="1" si="4"/>
        <v>0</v>
      </c>
      <c r="M34" s="18">
        <f t="shared" ca="1" si="3"/>
        <v>85897503.705000013</v>
      </c>
    </row>
    <row r="35" spans="1:13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4"/>
        <v>0</v>
      </c>
      <c r="E35" s="17">
        <f t="shared" ca="1" si="4"/>
        <v>0</v>
      </c>
      <c r="F35" s="17">
        <f t="shared" ca="1" si="4"/>
        <v>0</v>
      </c>
      <c r="G35" s="17">
        <f t="shared" ca="1" si="4"/>
        <v>0</v>
      </c>
      <c r="H35" s="17">
        <f t="shared" ca="1" si="4"/>
        <v>0</v>
      </c>
      <c r="I35" s="17">
        <f t="shared" ca="1" si="4"/>
        <v>0</v>
      </c>
      <c r="J35" s="17">
        <f t="shared" ca="1" si="4"/>
        <v>0</v>
      </c>
      <c r="K35" s="17">
        <f t="shared" ca="1" si="4"/>
        <v>0</v>
      </c>
      <c r="L35" s="17">
        <f t="shared" ca="1" si="4"/>
        <v>0</v>
      </c>
      <c r="M35" s="18">
        <f t="shared" ca="1" si="3"/>
        <v>0</v>
      </c>
    </row>
    <row r="36" spans="1:13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4"/>
        <v>0</v>
      </c>
      <c r="E36" s="17">
        <f t="shared" ca="1" si="4"/>
        <v>0</v>
      </c>
      <c r="F36" s="17">
        <f t="shared" ca="1" si="4"/>
        <v>0</v>
      </c>
      <c r="G36" s="17">
        <f t="shared" ca="1" si="4"/>
        <v>0</v>
      </c>
      <c r="H36" s="17">
        <f t="shared" ca="1" si="4"/>
        <v>0</v>
      </c>
      <c r="I36" s="17">
        <f t="shared" ca="1" si="4"/>
        <v>0</v>
      </c>
      <c r="J36" s="17">
        <f t="shared" ca="1" si="4"/>
        <v>0</v>
      </c>
      <c r="K36" s="17">
        <f t="shared" ca="1" si="4"/>
        <v>0</v>
      </c>
      <c r="L36" s="17">
        <f t="shared" ca="1" si="4"/>
        <v>0</v>
      </c>
      <c r="M36" s="18">
        <f t="shared" ca="1" si="3"/>
        <v>0</v>
      </c>
    </row>
    <row r="37" spans="1:13" ht="12.75" customHeight="1" x14ac:dyDescent="0.3">
      <c r="A37" s="61" t="s">
        <v>207</v>
      </c>
      <c r="B37" s="16">
        <v>1043</v>
      </c>
      <c r="C37" s="62" t="s">
        <v>148</v>
      </c>
      <c r="D37" s="17">
        <f t="shared" ref="D37:L46" ca="1" si="5">IFERROR(IF($C$2="Tele-Satış",INDIRECT("'"&amp;$B$2&amp;"'!"&amp;ADDRESS(MATCH($B37,INDIRECT("'"&amp;$B$2&amp;"'!$B$1:$B$1095"),0),MATCH(D$5,INDIRECT("'"&amp;$B$2&amp;"'!5:5"),0))),IF($C$2="E-Ticaret",INDIRECT("'"&amp;$B$2&amp;"'!"&amp;ADDRESS(MATCH($B37,INDIRECT("'"&amp;$B$2&amp;"'!$B$1:$B$1095"),0),MATCH(D$5,INDIRECT("'"&amp;$B$2&amp;"'!5:5"),0)+1)),IF($C$2="Geleneksel",INDIRECT("'"&amp;$B$2&amp;"'!"&amp;ADDRESS(MATCH($B37,INDIRECT("'"&amp;$B$2&amp;"'!$B$1:$B$1095"),0),MATCH(D$5,INDIRECT("'"&amp;$B$2&amp;"'!5:5"),0)+2)),INDIRECT("'"&amp;$B$2&amp;"'!"&amp;ADDRESS(MATCH($B37,INDIRECT("'"&amp;$B$2&amp;"'!$B$1:$B$1095"),0),MATCH(D$5,INDIRECT("'"&amp;$B$2&amp;"'!5:5"),0)))+INDIRECT("'"&amp;$B$2&amp;"'!"&amp;ADDRESS(MATCH($B37,INDIRECT("'"&amp;$B$2&amp;"'!$B$1:$B$1095"),0),MATCH(D$5,INDIRECT("'"&amp;$B$2&amp;"'!5:5"),0)+1))+INDIRECT("'"&amp;$B$2&amp;"'!"&amp;ADDRESS(MATCH($B37,INDIRECT("'"&amp;$B$2&amp;"'!$B$1:$B$1095"),0),MATCH(D$5,INDIRECT("'"&amp;$B$2&amp;"'!5:5"),0)+2))))),0)</f>
        <v>940152.36</v>
      </c>
      <c r="E37" s="17">
        <f t="shared" ca="1" si="5"/>
        <v>0</v>
      </c>
      <c r="F37" s="17">
        <f t="shared" ca="1" si="5"/>
        <v>0</v>
      </c>
      <c r="G37" s="17">
        <f t="shared" ca="1" si="5"/>
        <v>0</v>
      </c>
      <c r="H37" s="17">
        <f t="shared" ca="1" si="5"/>
        <v>0</v>
      </c>
      <c r="I37" s="17">
        <f t="shared" ca="1" si="5"/>
        <v>0</v>
      </c>
      <c r="J37" s="17">
        <f t="shared" ca="1" si="5"/>
        <v>0</v>
      </c>
      <c r="K37" s="17">
        <f t="shared" ca="1" si="5"/>
        <v>0</v>
      </c>
      <c r="L37" s="17">
        <f t="shared" ca="1" si="5"/>
        <v>0</v>
      </c>
      <c r="M37" s="18">
        <f t="shared" ca="1" si="3"/>
        <v>940152.36</v>
      </c>
    </row>
    <row r="38" spans="1:13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5"/>
        <v>0</v>
      </c>
      <c r="E38" s="17">
        <f t="shared" ca="1" si="5"/>
        <v>0</v>
      </c>
      <c r="F38" s="17">
        <f t="shared" ca="1" si="5"/>
        <v>0</v>
      </c>
      <c r="G38" s="17">
        <f t="shared" ca="1" si="5"/>
        <v>0</v>
      </c>
      <c r="H38" s="17">
        <f t="shared" ca="1" si="5"/>
        <v>0</v>
      </c>
      <c r="I38" s="17">
        <f t="shared" ca="1" si="5"/>
        <v>0</v>
      </c>
      <c r="J38" s="17">
        <f t="shared" ca="1" si="5"/>
        <v>0</v>
      </c>
      <c r="K38" s="17">
        <f t="shared" ca="1" si="5"/>
        <v>0</v>
      </c>
      <c r="L38" s="17">
        <f t="shared" ca="1" si="5"/>
        <v>0</v>
      </c>
      <c r="M38" s="18">
        <f t="shared" ca="1" si="3"/>
        <v>0</v>
      </c>
    </row>
    <row r="39" spans="1:13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5"/>
        <v>875750.84</v>
      </c>
      <c r="E39" s="17">
        <f t="shared" ca="1" si="5"/>
        <v>0</v>
      </c>
      <c r="F39" s="17">
        <f t="shared" ca="1" si="5"/>
        <v>0</v>
      </c>
      <c r="G39" s="17">
        <f t="shared" ca="1" si="5"/>
        <v>0</v>
      </c>
      <c r="H39" s="17">
        <f t="shared" ca="1" si="5"/>
        <v>0</v>
      </c>
      <c r="I39" s="17">
        <f t="shared" ca="1" si="5"/>
        <v>0</v>
      </c>
      <c r="J39" s="17">
        <f t="shared" ca="1" si="5"/>
        <v>0</v>
      </c>
      <c r="K39" s="17">
        <f t="shared" ca="1" si="5"/>
        <v>0</v>
      </c>
      <c r="L39" s="17">
        <f t="shared" ca="1" si="5"/>
        <v>0</v>
      </c>
      <c r="M39" s="18">
        <f t="shared" ca="1" si="3"/>
        <v>875750.84</v>
      </c>
    </row>
    <row r="40" spans="1:13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5"/>
        <v>0</v>
      </c>
      <c r="E40" s="17">
        <f t="shared" ca="1" si="5"/>
        <v>0</v>
      </c>
      <c r="F40" s="17">
        <f t="shared" ca="1" si="5"/>
        <v>0</v>
      </c>
      <c r="G40" s="17">
        <f t="shared" ca="1" si="5"/>
        <v>0</v>
      </c>
      <c r="H40" s="17">
        <f t="shared" ca="1" si="5"/>
        <v>0</v>
      </c>
      <c r="I40" s="17">
        <f t="shared" ca="1" si="5"/>
        <v>0</v>
      </c>
      <c r="J40" s="17">
        <f t="shared" ca="1" si="5"/>
        <v>0</v>
      </c>
      <c r="K40" s="17">
        <f t="shared" ca="1" si="5"/>
        <v>0</v>
      </c>
      <c r="L40" s="17">
        <f t="shared" ca="1" si="5"/>
        <v>0</v>
      </c>
      <c r="M40" s="18">
        <f t="shared" ca="1" si="3"/>
        <v>0</v>
      </c>
    </row>
    <row r="41" spans="1:13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5"/>
        <v>0</v>
      </c>
      <c r="E41" s="17">
        <f t="shared" ca="1" si="5"/>
        <v>0</v>
      </c>
      <c r="F41" s="17">
        <f t="shared" ca="1" si="5"/>
        <v>0</v>
      </c>
      <c r="G41" s="17">
        <f t="shared" ca="1" si="5"/>
        <v>0</v>
      </c>
      <c r="H41" s="17">
        <f t="shared" ca="1" si="5"/>
        <v>0</v>
      </c>
      <c r="I41" s="17">
        <f t="shared" ca="1" si="5"/>
        <v>0</v>
      </c>
      <c r="J41" s="17">
        <f t="shared" ca="1" si="5"/>
        <v>0</v>
      </c>
      <c r="K41" s="17">
        <f t="shared" ca="1" si="5"/>
        <v>-1.9500000000000004</v>
      </c>
      <c r="L41" s="17">
        <f t="shared" ca="1" si="5"/>
        <v>0</v>
      </c>
      <c r="M41" s="18">
        <f t="shared" ca="1" si="3"/>
        <v>-1.9500000000000004</v>
      </c>
    </row>
    <row r="42" spans="1:13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5"/>
        <v>0</v>
      </c>
      <c r="E42" s="17">
        <f t="shared" ca="1" si="5"/>
        <v>0</v>
      </c>
      <c r="F42" s="17">
        <f t="shared" ca="1" si="5"/>
        <v>0</v>
      </c>
      <c r="G42" s="17">
        <f t="shared" ca="1" si="5"/>
        <v>0</v>
      </c>
      <c r="H42" s="17">
        <f t="shared" ca="1" si="5"/>
        <v>0</v>
      </c>
      <c r="I42" s="17">
        <f t="shared" ca="1" si="5"/>
        <v>0</v>
      </c>
      <c r="J42" s="17">
        <f t="shared" ca="1" si="5"/>
        <v>0</v>
      </c>
      <c r="K42" s="17">
        <f t="shared" ca="1" si="5"/>
        <v>0</v>
      </c>
      <c r="L42" s="17">
        <f t="shared" ca="1" si="5"/>
        <v>0</v>
      </c>
      <c r="M42" s="18">
        <f t="shared" ca="1" si="3"/>
        <v>0</v>
      </c>
    </row>
    <row r="43" spans="1:13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5"/>
        <v>0</v>
      </c>
      <c r="E43" s="17">
        <f t="shared" ca="1" si="5"/>
        <v>0</v>
      </c>
      <c r="F43" s="17">
        <f t="shared" ca="1" si="5"/>
        <v>0</v>
      </c>
      <c r="G43" s="17">
        <f t="shared" ca="1" si="5"/>
        <v>0</v>
      </c>
      <c r="H43" s="17">
        <f t="shared" ca="1" si="5"/>
        <v>0</v>
      </c>
      <c r="I43" s="17">
        <f t="shared" ca="1" si="5"/>
        <v>0</v>
      </c>
      <c r="J43" s="17">
        <f t="shared" ca="1" si="5"/>
        <v>0</v>
      </c>
      <c r="K43" s="17">
        <f t="shared" ca="1" si="5"/>
        <v>0</v>
      </c>
      <c r="L43" s="17">
        <f t="shared" ca="1" si="5"/>
        <v>0</v>
      </c>
      <c r="M43" s="18">
        <f t="shared" ca="1" si="3"/>
        <v>0</v>
      </c>
    </row>
    <row r="44" spans="1:13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5"/>
        <v>-0.05</v>
      </c>
      <c r="E44" s="17">
        <f t="shared" ca="1" si="5"/>
        <v>0</v>
      </c>
      <c r="F44" s="17">
        <f t="shared" ca="1" si="5"/>
        <v>0</v>
      </c>
      <c r="G44" s="17">
        <f t="shared" ca="1" si="5"/>
        <v>0</v>
      </c>
      <c r="H44" s="17">
        <f t="shared" ca="1" si="5"/>
        <v>0</v>
      </c>
      <c r="I44" s="17">
        <f t="shared" ca="1" si="5"/>
        <v>0</v>
      </c>
      <c r="J44" s="17">
        <f t="shared" ca="1" si="5"/>
        <v>0</v>
      </c>
      <c r="K44" s="17">
        <f t="shared" ca="1" si="5"/>
        <v>0.06</v>
      </c>
      <c r="L44" s="17">
        <f t="shared" ca="1" si="5"/>
        <v>0</v>
      </c>
      <c r="M44" s="18">
        <f t="shared" ca="1" si="3"/>
        <v>9.999999999999995E-3</v>
      </c>
    </row>
    <row r="45" spans="1:13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5"/>
        <v>0</v>
      </c>
      <c r="E45" s="17">
        <f t="shared" ca="1" si="5"/>
        <v>0</v>
      </c>
      <c r="F45" s="17">
        <f t="shared" ca="1" si="5"/>
        <v>0</v>
      </c>
      <c r="G45" s="17">
        <f t="shared" ca="1" si="5"/>
        <v>0</v>
      </c>
      <c r="H45" s="17">
        <f t="shared" ca="1" si="5"/>
        <v>0</v>
      </c>
      <c r="I45" s="17">
        <f t="shared" ca="1" si="5"/>
        <v>0</v>
      </c>
      <c r="J45" s="17">
        <f t="shared" ca="1" si="5"/>
        <v>0</v>
      </c>
      <c r="K45" s="17">
        <f t="shared" ca="1" si="5"/>
        <v>0</v>
      </c>
      <c r="L45" s="17">
        <f t="shared" ca="1" si="5"/>
        <v>0</v>
      </c>
      <c r="M45" s="18">
        <f t="shared" ref="M45:M57" ca="1" si="6">+SUM(D45:L45)</f>
        <v>0</v>
      </c>
    </row>
    <row r="46" spans="1:13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5"/>
        <v>0</v>
      </c>
      <c r="E46" s="17">
        <f t="shared" ca="1" si="5"/>
        <v>0</v>
      </c>
      <c r="F46" s="17">
        <f t="shared" ca="1" si="5"/>
        <v>0</v>
      </c>
      <c r="G46" s="17">
        <f t="shared" ca="1" si="5"/>
        <v>0</v>
      </c>
      <c r="H46" s="17">
        <f t="shared" ca="1" si="5"/>
        <v>0</v>
      </c>
      <c r="I46" s="17">
        <f t="shared" ca="1" si="5"/>
        <v>0</v>
      </c>
      <c r="J46" s="17">
        <f t="shared" ca="1" si="5"/>
        <v>0</v>
      </c>
      <c r="K46" s="17">
        <f t="shared" ca="1" si="5"/>
        <v>0</v>
      </c>
      <c r="L46" s="17">
        <f t="shared" ca="1" si="5"/>
        <v>0</v>
      </c>
      <c r="M46" s="18">
        <f t="shared" ca="1" si="6"/>
        <v>0</v>
      </c>
    </row>
    <row r="47" spans="1:13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L56" ca="1" si="7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7"/>
        <v>0</v>
      </c>
      <c r="F47" s="17">
        <f t="shared" ca="1" si="7"/>
        <v>0</v>
      </c>
      <c r="G47" s="17">
        <f t="shared" ca="1" si="7"/>
        <v>0</v>
      </c>
      <c r="H47" s="17">
        <f t="shared" ca="1" si="7"/>
        <v>0</v>
      </c>
      <c r="I47" s="17">
        <f t="shared" ca="1" si="7"/>
        <v>0</v>
      </c>
      <c r="J47" s="17">
        <f t="shared" ca="1" si="7"/>
        <v>0</v>
      </c>
      <c r="K47" s="17">
        <f t="shared" ca="1" si="7"/>
        <v>0</v>
      </c>
      <c r="L47" s="17">
        <f t="shared" ca="1" si="7"/>
        <v>0</v>
      </c>
      <c r="M47" s="18">
        <f t="shared" ca="1" si="6"/>
        <v>0</v>
      </c>
    </row>
    <row r="48" spans="1:13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7"/>
        <v>0</v>
      </c>
      <c r="E48" s="17">
        <f t="shared" ca="1" si="7"/>
        <v>0</v>
      </c>
      <c r="F48" s="17">
        <f t="shared" ca="1" si="7"/>
        <v>0</v>
      </c>
      <c r="G48" s="17">
        <f t="shared" ca="1" si="7"/>
        <v>0</v>
      </c>
      <c r="H48" s="17">
        <f t="shared" ca="1" si="7"/>
        <v>0</v>
      </c>
      <c r="I48" s="17">
        <f t="shared" ca="1" si="7"/>
        <v>0</v>
      </c>
      <c r="J48" s="17">
        <f t="shared" ca="1" si="7"/>
        <v>0</v>
      </c>
      <c r="K48" s="17">
        <f t="shared" ca="1" si="7"/>
        <v>0</v>
      </c>
      <c r="L48" s="17">
        <f t="shared" ca="1" si="7"/>
        <v>0</v>
      </c>
      <c r="M48" s="18">
        <f t="shared" ca="1" si="6"/>
        <v>0</v>
      </c>
    </row>
    <row r="49" spans="1:13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7"/>
        <v>0</v>
      </c>
      <c r="E49" s="17">
        <f t="shared" ca="1" si="7"/>
        <v>0</v>
      </c>
      <c r="F49" s="17">
        <f t="shared" ca="1" si="7"/>
        <v>0</v>
      </c>
      <c r="G49" s="17">
        <f t="shared" ca="1" si="7"/>
        <v>0</v>
      </c>
      <c r="H49" s="17">
        <f t="shared" ca="1" si="7"/>
        <v>0</v>
      </c>
      <c r="I49" s="17">
        <f t="shared" ca="1" si="7"/>
        <v>0</v>
      </c>
      <c r="J49" s="17">
        <f t="shared" ca="1" si="7"/>
        <v>0</v>
      </c>
      <c r="K49" s="17">
        <f t="shared" ca="1" si="7"/>
        <v>262.97000000000003</v>
      </c>
      <c r="L49" s="17">
        <f t="shared" ca="1" si="7"/>
        <v>29280416.25</v>
      </c>
      <c r="M49" s="18">
        <f t="shared" ref="M49" ca="1" si="8">+SUM(D49:L49)</f>
        <v>29280679.219999999</v>
      </c>
    </row>
    <row r="50" spans="1:13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7"/>
        <v>0</v>
      </c>
      <c r="E50" s="17">
        <f t="shared" ca="1" si="7"/>
        <v>0</v>
      </c>
      <c r="F50" s="17">
        <f t="shared" ca="1" si="7"/>
        <v>0</v>
      </c>
      <c r="G50" s="17">
        <f t="shared" ca="1" si="7"/>
        <v>0</v>
      </c>
      <c r="H50" s="17">
        <f t="shared" ca="1" si="7"/>
        <v>0</v>
      </c>
      <c r="I50" s="17">
        <f t="shared" ca="1" si="7"/>
        <v>0</v>
      </c>
      <c r="J50" s="17">
        <f t="shared" ca="1" si="7"/>
        <v>0</v>
      </c>
      <c r="K50" s="17">
        <f t="shared" ca="1" si="7"/>
        <v>0</v>
      </c>
      <c r="L50" s="17">
        <f t="shared" ca="1" si="7"/>
        <v>0</v>
      </c>
      <c r="M50" s="18">
        <f t="shared" ref="M50:M52" ca="1" si="9">+SUM(D50:L50)</f>
        <v>0</v>
      </c>
    </row>
    <row r="51" spans="1:13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7"/>
        <v>0</v>
      </c>
      <c r="E51" s="17">
        <f t="shared" ca="1" si="7"/>
        <v>0</v>
      </c>
      <c r="F51" s="17">
        <f t="shared" ca="1" si="7"/>
        <v>0</v>
      </c>
      <c r="G51" s="17">
        <f t="shared" ca="1" si="7"/>
        <v>0</v>
      </c>
      <c r="H51" s="17">
        <f t="shared" ca="1" si="7"/>
        <v>0</v>
      </c>
      <c r="I51" s="17">
        <f t="shared" ca="1" si="7"/>
        <v>0</v>
      </c>
      <c r="J51" s="17">
        <f t="shared" ca="1" si="7"/>
        <v>0</v>
      </c>
      <c r="K51" s="17">
        <f t="shared" ca="1" si="7"/>
        <v>0</v>
      </c>
      <c r="L51" s="17">
        <f t="shared" ca="1" si="7"/>
        <v>0</v>
      </c>
      <c r="M51" s="18">
        <f t="shared" ca="1" si="9"/>
        <v>0</v>
      </c>
    </row>
    <row r="52" spans="1:13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7"/>
        <v>0</v>
      </c>
      <c r="E52" s="17">
        <f t="shared" ca="1" si="7"/>
        <v>0</v>
      </c>
      <c r="F52" s="17">
        <f t="shared" ca="1" si="7"/>
        <v>0</v>
      </c>
      <c r="G52" s="17">
        <f t="shared" ca="1" si="7"/>
        <v>0</v>
      </c>
      <c r="H52" s="17">
        <f t="shared" ca="1" si="7"/>
        <v>0</v>
      </c>
      <c r="I52" s="17">
        <f t="shared" ca="1" si="7"/>
        <v>0</v>
      </c>
      <c r="J52" s="17">
        <f t="shared" ca="1" si="7"/>
        <v>0</v>
      </c>
      <c r="K52" s="17">
        <f t="shared" ca="1" si="7"/>
        <v>0</v>
      </c>
      <c r="L52" s="17">
        <f t="shared" ca="1" si="7"/>
        <v>0</v>
      </c>
      <c r="M52" s="18">
        <f t="shared" ca="1" si="9"/>
        <v>0</v>
      </c>
    </row>
    <row r="53" spans="1:13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7"/>
        <v>0</v>
      </c>
      <c r="E53" s="17">
        <f t="shared" ca="1" si="7"/>
        <v>0</v>
      </c>
      <c r="F53" s="17">
        <f t="shared" ca="1" si="7"/>
        <v>0</v>
      </c>
      <c r="G53" s="17">
        <f t="shared" ca="1" si="7"/>
        <v>0</v>
      </c>
      <c r="H53" s="17">
        <f t="shared" ca="1" si="7"/>
        <v>0</v>
      </c>
      <c r="I53" s="17">
        <f t="shared" ca="1" si="7"/>
        <v>0</v>
      </c>
      <c r="J53" s="17">
        <f t="shared" ca="1" si="7"/>
        <v>0</v>
      </c>
      <c r="K53" s="17">
        <f t="shared" ca="1" si="7"/>
        <v>0</v>
      </c>
      <c r="L53" s="17">
        <f t="shared" ca="1" si="7"/>
        <v>0</v>
      </c>
      <c r="M53" s="18">
        <f t="shared" ca="1" si="6"/>
        <v>0</v>
      </c>
    </row>
    <row r="54" spans="1:13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7"/>
        <v>0</v>
      </c>
      <c r="E54" s="17">
        <f t="shared" ca="1" si="7"/>
        <v>0</v>
      </c>
      <c r="F54" s="17">
        <f t="shared" ca="1" si="7"/>
        <v>0</v>
      </c>
      <c r="G54" s="17">
        <f t="shared" ca="1" si="7"/>
        <v>0</v>
      </c>
      <c r="H54" s="17">
        <f t="shared" ca="1" si="7"/>
        <v>0</v>
      </c>
      <c r="I54" s="17">
        <f t="shared" ca="1" si="7"/>
        <v>0</v>
      </c>
      <c r="J54" s="17">
        <f t="shared" ca="1" si="7"/>
        <v>0</v>
      </c>
      <c r="K54" s="17">
        <f t="shared" ca="1" si="7"/>
        <v>0</v>
      </c>
      <c r="L54" s="17">
        <f t="shared" ca="1" si="7"/>
        <v>0</v>
      </c>
      <c r="M54" s="18">
        <f t="shared" ca="1" si="6"/>
        <v>0</v>
      </c>
    </row>
    <row r="55" spans="1:13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7"/>
        <v>0</v>
      </c>
      <c r="E55" s="17">
        <f t="shared" ca="1" si="7"/>
        <v>0</v>
      </c>
      <c r="F55" s="17">
        <f t="shared" ca="1" si="7"/>
        <v>0</v>
      </c>
      <c r="G55" s="17">
        <f t="shared" ca="1" si="7"/>
        <v>0</v>
      </c>
      <c r="H55" s="17">
        <f t="shared" ca="1" si="7"/>
        <v>0</v>
      </c>
      <c r="I55" s="17">
        <f t="shared" ca="1" si="7"/>
        <v>0</v>
      </c>
      <c r="J55" s="17">
        <f t="shared" ca="1" si="7"/>
        <v>0</v>
      </c>
      <c r="K55" s="17">
        <f t="shared" ca="1" si="7"/>
        <v>0</v>
      </c>
      <c r="L55" s="17">
        <f t="shared" ca="1" si="7"/>
        <v>0</v>
      </c>
      <c r="M55" s="18">
        <f t="shared" ca="1" si="6"/>
        <v>0</v>
      </c>
    </row>
    <row r="56" spans="1:13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7"/>
        <v>0</v>
      </c>
      <c r="E56" s="17">
        <f t="shared" ca="1" si="7"/>
        <v>0</v>
      </c>
      <c r="F56" s="17">
        <f t="shared" ca="1" si="7"/>
        <v>0</v>
      </c>
      <c r="G56" s="17">
        <f t="shared" ca="1" si="7"/>
        <v>0</v>
      </c>
      <c r="H56" s="17">
        <f t="shared" ca="1" si="7"/>
        <v>0</v>
      </c>
      <c r="I56" s="17">
        <f t="shared" ca="1" si="7"/>
        <v>0</v>
      </c>
      <c r="J56" s="17">
        <f t="shared" ca="1" si="7"/>
        <v>0</v>
      </c>
      <c r="K56" s="17">
        <f t="shared" ca="1" si="7"/>
        <v>0</v>
      </c>
      <c r="L56" s="17">
        <f t="shared" ca="1" si="7"/>
        <v>0</v>
      </c>
      <c r="M56" s="18">
        <f t="shared" ca="1" si="6"/>
        <v>0</v>
      </c>
    </row>
    <row r="57" spans="1:13" ht="12.75" customHeight="1" x14ac:dyDescent="0.3">
      <c r="A57" s="61" t="s">
        <v>249</v>
      </c>
      <c r="B57" s="16">
        <v>2007</v>
      </c>
      <c r="C57" s="62" t="s">
        <v>242</v>
      </c>
      <c r="D57" s="17">
        <f t="shared" ref="D57:L66" ca="1" si="10">IFERROR(IF($C$2="Tele-Satış",INDIRECT("'"&amp;$B$2&amp;"'!"&amp;ADDRESS(MATCH($B57,INDIRECT("'"&amp;$B$2&amp;"'!$B$1:$B$1095"),0),MATCH(D$5,INDIRECT("'"&amp;$B$2&amp;"'!5:5"),0))),IF($C$2="E-Ticaret",INDIRECT("'"&amp;$B$2&amp;"'!"&amp;ADDRESS(MATCH($B57,INDIRECT("'"&amp;$B$2&amp;"'!$B$1:$B$1095"),0),MATCH(D$5,INDIRECT("'"&amp;$B$2&amp;"'!5:5"),0)+1)),IF($C$2="Geleneksel",INDIRECT("'"&amp;$B$2&amp;"'!"&amp;ADDRESS(MATCH($B57,INDIRECT("'"&amp;$B$2&amp;"'!$B$1:$B$1095"),0),MATCH(D$5,INDIRECT("'"&amp;$B$2&amp;"'!5:5"),0)+2)),INDIRECT("'"&amp;$B$2&amp;"'!"&amp;ADDRESS(MATCH($B57,INDIRECT("'"&amp;$B$2&amp;"'!$B$1:$B$1095"),0),MATCH(D$5,INDIRECT("'"&amp;$B$2&amp;"'!5:5"),0)))+INDIRECT("'"&amp;$B$2&amp;"'!"&amp;ADDRESS(MATCH($B57,INDIRECT("'"&amp;$B$2&amp;"'!$B$1:$B$1095"),0),MATCH(D$5,INDIRECT("'"&amp;$B$2&amp;"'!5:5"),0)+1))+INDIRECT("'"&amp;$B$2&amp;"'!"&amp;ADDRESS(MATCH($B57,INDIRECT("'"&amp;$B$2&amp;"'!$B$1:$B$1095"),0),MATCH(D$5,INDIRECT("'"&amp;$B$2&amp;"'!5:5"),0)+2))))),0)</f>
        <v>0</v>
      </c>
      <c r="E57" s="17">
        <f t="shared" ca="1" si="10"/>
        <v>0</v>
      </c>
      <c r="F57" s="17">
        <f t="shared" ca="1" si="10"/>
        <v>0</v>
      </c>
      <c r="G57" s="17">
        <f t="shared" ca="1" si="10"/>
        <v>0</v>
      </c>
      <c r="H57" s="17">
        <f t="shared" ca="1" si="10"/>
        <v>0</v>
      </c>
      <c r="I57" s="17">
        <f t="shared" ca="1" si="10"/>
        <v>0</v>
      </c>
      <c r="J57" s="17">
        <f t="shared" ca="1" si="10"/>
        <v>0</v>
      </c>
      <c r="K57" s="17">
        <f t="shared" ca="1" si="10"/>
        <v>0</v>
      </c>
      <c r="L57" s="17">
        <f t="shared" ca="1" si="10"/>
        <v>0</v>
      </c>
      <c r="M57" s="18">
        <f t="shared" ca="1" si="6"/>
        <v>0</v>
      </c>
    </row>
    <row r="58" spans="1:13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10"/>
        <v>0</v>
      </c>
      <c r="E58" s="17">
        <f t="shared" ca="1" si="10"/>
        <v>0</v>
      </c>
      <c r="F58" s="17">
        <f t="shared" ca="1" si="10"/>
        <v>0</v>
      </c>
      <c r="G58" s="17">
        <f t="shared" ca="1" si="10"/>
        <v>0</v>
      </c>
      <c r="H58" s="17">
        <f t="shared" ca="1" si="10"/>
        <v>0</v>
      </c>
      <c r="I58" s="17">
        <f t="shared" ca="1" si="10"/>
        <v>0</v>
      </c>
      <c r="J58" s="17">
        <f t="shared" ca="1" si="10"/>
        <v>0</v>
      </c>
      <c r="K58" s="17">
        <f t="shared" ca="1" si="10"/>
        <v>0</v>
      </c>
      <c r="L58" s="17">
        <f t="shared" ca="1" si="10"/>
        <v>0</v>
      </c>
      <c r="M58" s="18">
        <f t="shared" ref="M58:M72" ca="1" si="11">+SUM(D58:L58)</f>
        <v>0</v>
      </c>
    </row>
    <row r="59" spans="1:13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10"/>
        <v>0</v>
      </c>
      <c r="E59" s="17">
        <f t="shared" ca="1" si="10"/>
        <v>0</v>
      </c>
      <c r="F59" s="17">
        <f t="shared" ca="1" si="10"/>
        <v>0</v>
      </c>
      <c r="G59" s="17">
        <f t="shared" ca="1" si="10"/>
        <v>0</v>
      </c>
      <c r="H59" s="17">
        <f t="shared" ca="1" si="10"/>
        <v>0</v>
      </c>
      <c r="I59" s="17">
        <f t="shared" ca="1" si="10"/>
        <v>0</v>
      </c>
      <c r="J59" s="17">
        <f t="shared" ca="1" si="10"/>
        <v>0</v>
      </c>
      <c r="K59" s="17">
        <f t="shared" ca="1" si="10"/>
        <v>0</v>
      </c>
      <c r="L59" s="17">
        <f t="shared" ca="1" si="10"/>
        <v>0</v>
      </c>
      <c r="M59" s="18">
        <f t="shared" ca="1" si="11"/>
        <v>0</v>
      </c>
    </row>
    <row r="60" spans="1:13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10"/>
        <v>0</v>
      </c>
      <c r="E60" s="17">
        <f t="shared" ca="1" si="10"/>
        <v>0</v>
      </c>
      <c r="F60" s="17">
        <f t="shared" ca="1" si="10"/>
        <v>0</v>
      </c>
      <c r="G60" s="17">
        <f t="shared" ca="1" si="10"/>
        <v>0</v>
      </c>
      <c r="H60" s="17">
        <f t="shared" ca="1" si="10"/>
        <v>0</v>
      </c>
      <c r="I60" s="17">
        <f t="shared" ca="1" si="10"/>
        <v>0</v>
      </c>
      <c r="J60" s="17">
        <f t="shared" ca="1" si="10"/>
        <v>0</v>
      </c>
      <c r="K60" s="17">
        <f t="shared" ca="1" si="10"/>
        <v>0</v>
      </c>
      <c r="L60" s="17">
        <f t="shared" ca="1" si="10"/>
        <v>0</v>
      </c>
      <c r="M60" s="18">
        <f t="shared" ca="1" si="11"/>
        <v>0</v>
      </c>
    </row>
    <row r="61" spans="1:13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10"/>
        <v>0</v>
      </c>
      <c r="E61" s="17">
        <f t="shared" ca="1" si="10"/>
        <v>0</v>
      </c>
      <c r="F61" s="17">
        <f t="shared" ca="1" si="10"/>
        <v>0</v>
      </c>
      <c r="G61" s="17">
        <f t="shared" ca="1" si="10"/>
        <v>0</v>
      </c>
      <c r="H61" s="17">
        <f t="shared" ca="1" si="10"/>
        <v>0</v>
      </c>
      <c r="I61" s="17">
        <f t="shared" ca="1" si="10"/>
        <v>0</v>
      </c>
      <c r="J61" s="17">
        <f t="shared" ca="1" si="10"/>
        <v>0</v>
      </c>
      <c r="K61" s="17">
        <f t="shared" ca="1" si="10"/>
        <v>0</v>
      </c>
      <c r="L61" s="17">
        <f t="shared" ca="1" si="10"/>
        <v>0</v>
      </c>
      <c r="M61" s="18">
        <f t="shared" ca="1" si="11"/>
        <v>0</v>
      </c>
    </row>
    <row r="62" spans="1:13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10"/>
        <v>0</v>
      </c>
      <c r="E62" s="17">
        <f t="shared" ca="1" si="10"/>
        <v>0</v>
      </c>
      <c r="F62" s="17">
        <f t="shared" ca="1" si="10"/>
        <v>0</v>
      </c>
      <c r="G62" s="17">
        <f t="shared" ca="1" si="10"/>
        <v>0</v>
      </c>
      <c r="H62" s="17">
        <f t="shared" ca="1" si="10"/>
        <v>0</v>
      </c>
      <c r="I62" s="17">
        <f t="shared" ca="1" si="10"/>
        <v>0</v>
      </c>
      <c r="J62" s="17">
        <f t="shared" ca="1" si="10"/>
        <v>0</v>
      </c>
      <c r="K62" s="17">
        <f t="shared" ca="1" si="10"/>
        <v>0</v>
      </c>
      <c r="L62" s="17">
        <f t="shared" ca="1" si="10"/>
        <v>0</v>
      </c>
      <c r="M62" s="18">
        <f t="shared" ca="1" si="11"/>
        <v>0</v>
      </c>
    </row>
    <row r="63" spans="1:13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10"/>
        <v>0</v>
      </c>
      <c r="E63" s="17">
        <f t="shared" ca="1" si="10"/>
        <v>0</v>
      </c>
      <c r="F63" s="17">
        <f t="shared" ca="1" si="10"/>
        <v>0</v>
      </c>
      <c r="G63" s="17">
        <f t="shared" ca="1" si="10"/>
        <v>0</v>
      </c>
      <c r="H63" s="17">
        <f t="shared" ca="1" si="10"/>
        <v>0</v>
      </c>
      <c r="I63" s="17">
        <f t="shared" ca="1" si="10"/>
        <v>0</v>
      </c>
      <c r="J63" s="17">
        <f t="shared" ca="1" si="10"/>
        <v>0</v>
      </c>
      <c r="K63" s="17">
        <f t="shared" ca="1" si="10"/>
        <v>0</v>
      </c>
      <c r="L63" s="17">
        <f t="shared" ca="1" si="10"/>
        <v>0</v>
      </c>
      <c r="M63" s="18">
        <f t="shared" ca="1" si="11"/>
        <v>0</v>
      </c>
    </row>
    <row r="64" spans="1:13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10"/>
        <v>0</v>
      </c>
      <c r="E64" s="17">
        <f t="shared" ca="1" si="10"/>
        <v>0</v>
      </c>
      <c r="F64" s="17">
        <f t="shared" ca="1" si="10"/>
        <v>0</v>
      </c>
      <c r="G64" s="17">
        <f t="shared" ca="1" si="10"/>
        <v>0</v>
      </c>
      <c r="H64" s="17">
        <f t="shared" ca="1" si="10"/>
        <v>0</v>
      </c>
      <c r="I64" s="17">
        <f t="shared" ca="1" si="10"/>
        <v>0</v>
      </c>
      <c r="J64" s="17">
        <f t="shared" ca="1" si="10"/>
        <v>0</v>
      </c>
      <c r="K64" s="17">
        <f t="shared" ca="1" si="10"/>
        <v>0</v>
      </c>
      <c r="L64" s="17">
        <f t="shared" ca="1" si="10"/>
        <v>0</v>
      </c>
      <c r="M64" s="18">
        <f t="shared" ca="1" si="11"/>
        <v>0</v>
      </c>
    </row>
    <row r="65" spans="1:13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10"/>
        <v>0</v>
      </c>
      <c r="E65" s="17">
        <f t="shared" ca="1" si="10"/>
        <v>0</v>
      </c>
      <c r="F65" s="17">
        <f t="shared" ca="1" si="10"/>
        <v>0</v>
      </c>
      <c r="G65" s="17">
        <f t="shared" ca="1" si="10"/>
        <v>0</v>
      </c>
      <c r="H65" s="17">
        <f t="shared" ca="1" si="10"/>
        <v>0</v>
      </c>
      <c r="I65" s="17">
        <f t="shared" ca="1" si="10"/>
        <v>0</v>
      </c>
      <c r="J65" s="17">
        <f t="shared" ca="1" si="10"/>
        <v>0</v>
      </c>
      <c r="K65" s="17">
        <f t="shared" ca="1" si="10"/>
        <v>0</v>
      </c>
      <c r="L65" s="17">
        <f t="shared" ca="1" si="10"/>
        <v>0</v>
      </c>
      <c r="M65" s="18">
        <f t="shared" ca="1" si="11"/>
        <v>0</v>
      </c>
    </row>
    <row r="66" spans="1:13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10"/>
        <v>0</v>
      </c>
      <c r="E66" s="17">
        <f t="shared" ca="1" si="10"/>
        <v>0</v>
      </c>
      <c r="F66" s="17">
        <f t="shared" ca="1" si="10"/>
        <v>0</v>
      </c>
      <c r="G66" s="17">
        <f t="shared" ca="1" si="10"/>
        <v>0</v>
      </c>
      <c r="H66" s="17">
        <f t="shared" ca="1" si="10"/>
        <v>0</v>
      </c>
      <c r="I66" s="17">
        <f t="shared" ca="1" si="10"/>
        <v>0</v>
      </c>
      <c r="J66" s="17">
        <f t="shared" ca="1" si="10"/>
        <v>0</v>
      </c>
      <c r="K66" s="17">
        <f t="shared" ca="1" si="10"/>
        <v>0</v>
      </c>
      <c r="L66" s="17">
        <f t="shared" ca="1" si="10"/>
        <v>0</v>
      </c>
      <c r="M66" s="18">
        <f t="shared" ca="1" si="11"/>
        <v>0</v>
      </c>
    </row>
    <row r="67" spans="1:13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L72" ca="1" si="12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12"/>
        <v>0</v>
      </c>
      <c r="F67" s="17">
        <f t="shared" ca="1" si="12"/>
        <v>0</v>
      </c>
      <c r="G67" s="17">
        <f t="shared" ca="1" si="12"/>
        <v>0</v>
      </c>
      <c r="H67" s="17">
        <f t="shared" ca="1" si="12"/>
        <v>0</v>
      </c>
      <c r="I67" s="17">
        <f t="shared" ca="1" si="12"/>
        <v>0</v>
      </c>
      <c r="J67" s="17">
        <f t="shared" ca="1" si="12"/>
        <v>0</v>
      </c>
      <c r="K67" s="17">
        <f t="shared" ca="1" si="12"/>
        <v>0</v>
      </c>
      <c r="L67" s="17">
        <f t="shared" ca="1" si="12"/>
        <v>0</v>
      </c>
      <c r="M67" s="18">
        <f t="shared" ca="1" si="11"/>
        <v>0</v>
      </c>
    </row>
    <row r="68" spans="1:13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2"/>
        <v>0</v>
      </c>
      <c r="E68" s="17">
        <f t="shared" ca="1" si="12"/>
        <v>0</v>
      </c>
      <c r="F68" s="17">
        <f t="shared" ca="1" si="12"/>
        <v>0</v>
      </c>
      <c r="G68" s="17">
        <f t="shared" ca="1" si="12"/>
        <v>0</v>
      </c>
      <c r="H68" s="17">
        <f t="shared" ca="1" si="12"/>
        <v>0</v>
      </c>
      <c r="I68" s="17">
        <f t="shared" ca="1" si="12"/>
        <v>0</v>
      </c>
      <c r="J68" s="17">
        <f t="shared" ca="1" si="12"/>
        <v>0</v>
      </c>
      <c r="K68" s="17">
        <f t="shared" ca="1" si="12"/>
        <v>0</v>
      </c>
      <c r="L68" s="17">
        <f t="shared" ca="1" si="12"/>
        <v>0</v>
      </c>
      <c r="M68" s="18">
        <f t="shared" ca="1" si="11"/>
        <v>0</v>
      </c>
    </row>
    <row r="69" spans="1:13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2"/>
        <v>0</v>
      </c>
      <c r="E69" s="17">
        <f t="shared" ca="1" si="12"/>
        <v>0</v>
      </c>
      <c r="F69" s="17">
        <f t="shared" ca="1" si="12"/>
        <v>0</v>
      </c>
      <c r="G69" s="17">
        <f t="shared" ca="1" si="12"/>
        <v>0</v>
      </c>
      <c r="H69" s="17">
        <f t="shared" ca="1" si="12"/>
        <v>0</v>
      </c>
      <c r="I69" s="17">
        <f t="shared" ca="1" si="12"/>
        <v>0</v>
      </c>
      <c r="J69" s="17">
        <f t="shared" ca="1" si="12"/>
        <v>0</v>
      </c>
      <c r="K69" s="17">
        <f t="shared" ca="1" si="12"/>
        <v>0</v>
      </c>
      <c r="L69" s="17">
        <f t="shared" ca="1" si="12"/>
        <v>0</v>
      </c>
      <c r="M69" s="18">
        <f t="shared" ca="1" si="11"/>
        <v>0</v>
      </c>
    </row>
    <row r="70" spans="1:13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2"/>
        <v>0</v>
      </c>
      <c r="E70" s="17">
        <f t="shared" ca="1" si="12"/>
        <v>0</v>
      </c>
      <c r="F70" s="17">
        <f t="shared" ca="1" si="12"/>
        <v>0</v>
      </c>
      <c r="G70" s="17">
        <f t="shared" ca="1" si="12"/>
        <v>0</v>
      </c>
      <c r="H70" s="17">
        <f t="shared" ca="1" si="12"/>
        <v>0</v>
      </c>
      <c r="I70" s="17">
        <f t="shared" ca="1" si="12"/>
        <v>0</v>
      </c>
      <c r="J70" s="17">
        <f t="shared" ca="1" si="12"/>
        <v>0</v>
      </c>
      <c r="K70" s="17">
        <f t="shared" ca="1" si="12"/>
        <v>0</v>
      </c>
      <c r="L70" s="17">
        <f t="shared" ca="1" si="12"/>
        <v>0</v>
      </c>
      <c r="M70" s="18">
        <f t="shared" ca="1" si="11"/>
        <v>0</v>
      </c>
    </row>
    <row r="71" spans="1:13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2"/>
        <v>0</v>
      </c>
      <c r="E71" s="17">
        <f t="shared" ca="1" si="12"/>
        <v>0</v>
      </c>
      <c r="F71" s="17">
        <f t="shared" ca="1" si="12"/>
        <v>0</v>
      </c>
      <c r="G71" s="17">
        <f t="shared" ca="1" si="12"/>
        <v>0</v>
      </c>
      <c r="H71" s="17">
        <f t="shared" ca="1" si="12"/>
        <v>0</v>
      </c>
      <c r="I71" s="17">
        <f t="shared" ca="1" si="12"/>
        <v>0</v>
      </c>
      <c r="J71" s="17">
        <f t="shared" ca="1" si="12"/>
        <v>0</v>
      </c>
      <c r="K71" s="17">
        <f t="shared" ca="1" si="12"/>
        <v>0</v>
      </c>
      <c r="L71" s="17">
        <f t="shared" ca="1" si="12"/>
        <v>0</v>
      </c>
      <c r="M71" s="18">
        <f t="shared" ca="1" si="11"/>
        <v>0</v>
      </c>
    </row>
    <row r="72" spans="1:13" ht="13.8" x14ac:dyDescent="0.3">
      <c r="A72" s="61" t="s">
        <v>279</v>
      </c>
      <c r="B72" s="16">
        <v>3018</v>
      </c>
      <c r="C72" s="62" t="s">
        <v>247</v>
      </c>
      <c r="D72" s="17">
        <f t="shared" ca="1" si="12"/>
        <v>0</v>
      </c>
      <c r="E72" s="17">
        <f t="shared" ca="1" si="12"/>
        <v>0</v>
      </c>
      <c r="F72" s="17">
        <f t="shared" ca="1" si="12"/>
        <v>0</v>
      </c>
      <c r="G72" s="17">
        <f t="shared" ca="1" si="12"/>
        <v>0</v>
      </c>
      <c r="H72" s="17">
        <f t="shared" ca="1" si="12"/>
        <v>0</v>
      </c>
      <c r="I72" s="17">
        <f t="shared" ca="1" si="12"/>
        <v>0</v>
      </c>
      <c r="J72" s="17">
        <f t="shared" ca="1" si="12"/>
        <v>0</v>
      </c>
      <c r="K72" s="17">
        <f t="shared" ca="1" si="12"/>
        <v>0</v>
      </c>
      <c r="L72" s="17">
        <f t="shared" ca="1" si="12"/>
        <v>0</v>
      </c>
      <c r="M72" s="18">
        <f t="shared" ca="1" si="11"/>
        <v>0</v>
      </c>
    </row>
    <row r="73" spans="1:13" ht="13.8" x14ac:dyDescent="0.3">
      <c r="A73" s="63" t="s">
        <v>281</v>
      </c>
      <c r="B73" s="52">
        <v>9000</v>
      </c>
      <c r="C73" s="62" t="s">
        <v>282</v>
      </c>
      <c r="D73" s="53">
        <f t="shared" ref="D73:M73" ca="1" si="13">SUMIF($C$7:$C$72,"HD",D$7:D$72)</f>
        <v>593468193.68753457</v>
      </c>
      <c r="E73" s="53">
        <f t="shared" ca="1" si="13"/>
        <v>0</v>
      </c>
      <c r="F73" s="53">
        <f t="shared" ca="1" si="13"/>
        <v>0</v>
      </c>
      <c r="G73" s="53">
        <f t="shared" ca="1" si="13"/>
        <v>0</v>
      </c>
      <c r="H73" s="53">
        <f t="shared" ca="1" si="13"/>
        <v>0</v>
      </c>
      <c r="I73" s="53">
        <f t="shared" ca="1" si="13"/>
        <v>7521.44</v>
      </c>
      <c r="J73" s="53">
        <f t="shared" ca="1" si="13"/>
        <v>0</v>
      </c>
      <c r="K73" s="53">
        <f t="shared" ca="1" si="13"/>
        <v>7790.6000790000007</v>
      </c>
      <c r="L73" s="53">
        <f t="shared" ca="1" si="13"/>
        <v>103630671.58000001</v>
      </c>
      <c r="M73" s="53">
        <f t="shared" ca="1" si="13"/>
        <v>697114177.30761373</v>
      </c>
    </row>
    <row r="74" spans="1:13" ht="13.8" x14ac:dyDescent="0.3">
      <c r="A74" s="63" t="s">
        <v>284</v>
      </c>
      <c r="B74" s="52">
        <v>9001</v>
      </c>
      <c r="C74" s="62" t="s">
        <v>285</v>
      </c>
      <c r="D74" s="53">
        <f t="shared" ref="D74:M74" ca="1" si="14">SUMIF($C$7:$C$72,"H",D$7:D$72)+SUMIF($C$7:$C$72,"E",D$7:D$72)</f>
        <v>0</v>
      </c>
      <c r="E74" s="53">
        <f t="shared" ca="1" si="14"/>
        <v>0</v>
      </c>
      <c r="F74" s="53">
        <f t="shared" ca="1" si="14"/>
        <v>0</v>
      </c>
      <c r="G74" s="53">
        <f t="shared" ca="1" si="14"/>
        <v>0</v>
      </c>
      <c r="H74" s="53">
        <f t="shared" ca="1" si="14"/>
        <v>0</v>
      </c>
      <c r="I74" s="53">
        <f t="shared" ca="1" si="14"/>
        <v>0</v>
      </c>
      <c r="J74" s="53">
        <f t="shared" ca="1" si="14"/>
        <v>0</v>
      </c>
      <c r="K74" s="53">
        <f t="shared" ca="1" si="14"/>
        <v>0</v>
      </c>
      <c r="L74" s="53">
        <f t="shared" ca="1" si="14"/>
        <v>0</v>
      </c>
      <c r="M74" s="53">
        <f t="shared" ca="1" si="14"/>
        <v>0</v>
      </c>
    </row>
    <row r="75" spans="1:13" ht="13.8" x14ac:dyDescent="0.3">
      <c r="A75" s="63" t="s">
        <v>287</v>
      </c>
      <c r="B75" s="52">
        <v>9003</v>
      </c>
      <c r="C75" s="62" t="s">
        <v>288</v>
      </c>
      <c r="D75" s="53">
        <f t="shared" ref="D75:L75" ca="1" si="15">D73+D74</f>
        <v>593468193.68753457</v>
      </c>
      <c r="E75" s="53">
        <f t="shared" ca="1" si="15"/>
        <v>0</v>
      </c>
      <c r="F75" s="53">
        <f t="shared" ca="1" si="15"/>
        <v>0</v>
      </c>
      <c r="G75" s="53">
        <f t="shared" ca="1" si="15"/>
        <v>0</v>
      </c>
      <c r="H75" s="53">
        <f t="shared" ca="1" si="15"/>
        <v>0</v>
      </c>
      <c r="I75" s="53">
        <f t="shared" ca="1" si="15"/>
        <v>7521.44</v>
      </c>
      <c r="J75" s="53">
        <f t="shared" ca="1" si="15"/>
        <v>0</v>
      </c>
      <c r="K75" s="53">
        <f t="shared" ca="1" si="15"/>
        <v>7790.6000790000007</v>
      </c>
      <c r="L75" s="53">
        <f t="shared" ca="1" si="15"/>
        <v>103630671.58000001</v>
      </c>
      <c r="M75" s="53">
        <f ca="1">M73+M74</f>
        <v>697114177.30761373</v>
      </c>
    </row>
  </sheetData>
  <mergeCells count="1">
    <mergeCell ref="E2:G2"/>
  </mergeCells>
  <dataValidations count="2">
    <dataValidation type="list" allowBlank="1" showInputMessage="1" showErrorMessage="1" sqref="C2" xr:uid="{4C3C25C0-6169-47F6-B62E-53FFEDEDD44F}">
      <formula1>"Toplam,Tele-Satış,E-Ticaret,Geleneksel"</formula1>
    </dataValidation>
    <dataValidation type="list" allowBlank="1" showInputMessage="1" showErrorMessage="1" sqref="B2" xr:uid="{20DBC110-FC1F-43DF-9B13-954DF329359B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41A35-0009-44BB-9A86-B578767D0848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7" width="15.6640625" style="3" customWidth="1"/>
    <col min="8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122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760</v>
      </c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122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D38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47350.919999999925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1923.8999999999999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5713972.7999999998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11552871.619999999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8958.49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3747.4799999999996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</row>
    <row r="17" spans="1:4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150122275.28999999</v>
      </c>
    </row>
    <row r="18" spans="1:4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1568.18</v>
      </c>
    </row>
    <row r="19" spans="1:4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</row>
    <row r="20" spans="1:4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51771.34</v>
      </c>
    </row>
    <row r="21" spans="1:4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668873</v>
      </c>
    </row>
    <row r="22" spans="1:4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421022.95</v>
      </c>
    </row>
    <row r="23" spans="1:4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52683.390000000007</v>
      </c>
    </row>
    <row r="24" spans="1:4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97191.909999999902</v>
      </c>
    </row>
    <row r="25" spans="1:4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214.46</v>
      </c>
    </row>
    <row r="26" spans="1:4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5337.4401125292989</v>
      </c>
    </row>
    <row r="27" spans="1:4" ht="12.75" customHeight="1" x14ac:dyDescent="0.3">
      <c r="A27" s="61" t="s">
        <v>187</v>
      </c>
      <c r="B27" s="16">
        <v>1030</v>
      </c>
      <c r="C27" s="62" t="s">
        <v>148</v>
      </c>
      <c r="D27" s="17">
        <f t="shared" ca="1" si="0"/>
        <v>35863.89</v>
      </c>
    </row>
    <row r="28" spans="1:4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0"/>
        <v>834.01</v>
      </c>
    </row>
    <row r="29" spans="1:4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0"/>
        <v>549333.05999999994</v>
      </c>
    </row>
    <row r="30" spans="1:4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0"/>
        <v>277036.61</v>
      </c>
    </row>
    <row r="31" spans="1:4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0"/>
        <v>1018562.90998</v>
      </c>
    </row>
    <row r="32" spans="1:4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0"/>
        <v>79915.10000000002</v>
      </c>
    </row>
    <row r="33" spans="1:4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0"/>
        <v>3596.7900000000004</v>
      </c>
    </row>
    <row r="34" spans="1:4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0"/>
        <v>7676.9818999999998</v>
      </c>
    </row>
    <row r="35" spans="1:4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0"/>
        <v>0</v>
      </c>
    </row>
    <row r="36" spans="1:4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0"/>
        <v>0</v>
      </c>
    </row>
    <row r="37" spans="1:4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0"/>
        <v>10651.76</v>
      </c>
    </row>
    <row r="38" spans="1:4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0"/>
        <v>27152</v>
      </c>
    </row>
    <row r="39" spans="1:4" ht="12.75" customHeight="1" x14ac:dyDescent="0.3">
      <c r="A39" s="61" t="s">
        <v>211</v>
      </c>
      <c r="B39" s="16">
        <v>1045</v>
      </c>
      <c r="C39" s="62" t="s">
        <v>148</v>
      </c>
      <c r="D39" s="17">
        <f t="shared" ref="D39:D72" ca="1" si="1">IFERROR(IF($C$2="Tele-Satış",INDIRECT("'"&amp;$B$2&amp;"'!"&amp;ADDRESS(MATCH($B39,INDIRECT("'"&amp;$B$2&amp;"'!$B$1:$B$1095"),0),MATCH(D$5,INDIRECT("'"&amp;$B$2&amp;"'!5:5"),0))),IF($C$2="E-Ticaret",INDIRECT("'"&amp;$B$2&amp;"'!"&amp;ADDRESS(MATCH($B39,INDIRECT("'"&amp;$B$2&amp;"'!$B$1:$B$1095"),0),MATCH(D$5,INDIRECT("'"&amp;$B$2&amp;"'!5:5"),0)+1)),IF($C$2="Geleneksel",INDIRECT("'"&amp;$B$2&amp;"'!"&amp;ADDRESS(MATCH($B39,INDIRECT("'"&amp;$B$2&amp;"'!$B$1:$B$1095"),0),MATCH(D$5,INDIRECT("'"&amp;$B$2&amp;"'!5:5"),0)+2)),INDIRECT("'"&amp;$B$2&amp;"'!"&amp;ADDRESS(MATCH($B39,INDIRECT("'"&amp;$B$2&amp;"'!$B$1:$B$1095"),0),MATCH(D$5,INDIRECT("'"&amp;$B$2&amp;"'!5:5"),0)))+INDIRECT("'"&amp;$B$2&amp;"'!"&amp;ADDRESS(MATCH($B39,INDIRECT("'"&amp;$B$2&amp;"'!$B$1:$B$1095"),0),MATCH(D$5,INDIRECT("'"&amp;$B$2&amp;"'!5:5"),0)+1))+INDIRECT("'"&amp;$B$2&amp;"'!"&amp;ADDRESS(MATCH($B39,INDIRECT("'"&amp;$B$2&amp;"'!$B$1:$B$1095"),0),MATCH(D$5,INDIRECT("'"&amp;$B$2&amp;"'!5:5"),0)+2))))),0)</f>
        <v>4660821.3449999997</v>
      </c>
    </row>
    <row r="40" spans="1:4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1"/>
        <v>13031.77</v>
      </c>
    </row>
    <row r="41" spans="1:4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1"/>
        <v>61089.720000000045</v>
      </c>
    </row>
    <row r="42" spans="1:4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1"/>
        <v>381.02000000000004</v>
      </c>
    </row>
    <row r="43" spans="1:4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1"/>
        <v>0</v>
      </c>
    </row>
    <row r="44" spans="1:4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1"/>
        <v>1230</v>
      </c>
    </row>
    <row r="45" spans="1:4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1"/>
        <v>0</v>
      </c>
    </row>
    <row r="46" spans="1:4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1"/>
        <v>0</v>
      </c>
    </row>
    <row r="47" spans="1:4" ht="12.75" customHeight="1" x14ac:dyDescent="0.3">
      <c r="A47" s="61" t="s">
        <v>227</v>
      </c>
      <c r="B47" s="16">
        <v>1056</v>
      </c>
      <c r="C47" s="62" t="s">
        <v>148</v>
      </c>
      <c r="D47" s="17">
        <f t="shared" ca="1" si="1"/>
        <v>0</v>
      </c>
    </row>
    <row r="48" spans="1:4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1"/>
        <v>473.08000000000004</v>
      </c>
    </row>
    <row r="49" spans="1:4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1"/>
        <v>7003.5300000000007</v>
      </c>
    </row>
    <row r="50" spans="1:4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1"/>
        <v>76100.09</v>
      </c>
    </row>
    <row r="51" spans="1:4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1"/>
        <v>0</v>
      </c>
    </row>
    <row r="52" spans="1:4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1"/>
        <v>0</v>
      </c>
    </row>
    <row r="53" spans="1:4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1"/>
        <v>0</v>
      </c>
    </row>
    <row r="54" spans="1:4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1"/>
        <v>0</v>
      </c>
    </row>
    <row r="55" spans="1:4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1"/>
        <v>0</v>
      </c>
    </row>
    <row r="56" spans="1:4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1"/>
        <v>0</v>
      </c>
    </row>
    <row r="57" spans="1:4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1"/>
        <v>0</v>
      </c>
    </row>
    <row r="58" spans="1:4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1"/>
        <v>0</v>
      </c>
    </row>
    <row r="59" spans="1:4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1"/>
        <v>0</v>
      </c>
    </row>
    <row r="60" spans="1:4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1"/>
        <v>0</v>
      </c>
    </row>
    <row r="61" spans="1:4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1"/>
        <v>0</v>
      </c>
    </row>
    <row r="62" spans="1:4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1"/>
        <v>0</v>
      </c>
    </row>
    <row r="63" spans="1:4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1"/>
        <v>0</v>
      </c>
    </row>
    <row r="64" spans="1:4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1"/>
        <v>0</v>
      </c>
    </row>
    <row r="65" spans="1:4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1"/>
        <v>0</v>
      </c>
    </row>
    <row r="66" spans="1:4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1"/>
        <v>0</v>
      </c>
    </row>
    <row r="67" spans="1:4" ht="12.75" customHeight="1" x14ac:dyDescent="0.3">
      <c r="A67" s="61" t="s">
        <v>269</v>
      </c>
      <c r="B67" s="16">
        <v>3009</v>
      </c>
      <c r="C67" s="62" t="s">
        <v>247</v>
      </c>
      <c r="D67" s="17">
        <f t="shared" ca="1" si="1"/>
        <v>0</v>
      </c>
    </row>
    <row r="68" spans="1:4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"/>
        <v>0</v>
      </c>
    </row>
    <row r="69" spans="1:4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"/>
        <v>0</v>
      </c>
    </row>
    <row r="70" spans="1:4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"/>
        <v>0</v>
      </c>
    </row>
    <row r="71" spans="1:4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"/>
        <v>0</v>
      </c>
    </row>
    <row r="72" spans="1:4" ht="13.8" x14ac:dyDescent="0.3">
      <c r="A72" s="61" t="s">
        <v>279</v>
      </c>
      <c r="B72" s="16">
        <v>3018</v>
      </c>
      <c r="C72" s="62" t="s">
        <v>247</v>
      </c>
      <c r="D72" s="17">
        <f t="shared" ca="1" si="1"/>
        <v>0</v>
      </c>
    </row>
    <row r="73" spans="1:4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175580516.83699253</v>
      </c>
    </row>
    <row r="74" spans="1:4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</row>
    <row r="75" spans="1:4" ht="13.8" x14ac:dyDescent="0.3">
      <c r="A75" s="63" t="s">
        <v>287</v>
      </c>
      <c r="B75" s="52">
        <v>9003</v>
      </c>
      <c r="C75" s="62" t="s">
        <v>288</v>
      </c>
      <c r="D75" s="53">
        <f ca="1">D73+D74</f>
        <v>175580516.83699253</v>
      </c>
    </row>
  </sheetData>
  <mergeCells count="1">
    <mergeCell ref="E2:G2"/>
  </mergeCells>
  <dataValidations count="2">
    <dataValidation type="list" allowBlank="1" showInputMessage="1" showErrorMessage="1" sqref="C2" xr:uid="{E625A785-DEE3-4662-9B94-F4092800251B}">
      <formula1>"Toplam,Tele-Satış,E-Ticaret,Geleneksel"</formula1>
    </dataValidation>
    <dataValidation type="list" allowBlank="1" showInputMessage="1" showErrorMessage="1" sqref="B2" xr:uid="{59FE3D55-B5C6-49D0-9533-497DECA17994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F2209-7047-49F2-8F93-B861F71AD8B2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6" width="15.6640625" style="3" customWidth="1"/>
    <col min="7" max="7" width="15.88671875" style="3" customWidth="1"/>
    <col min="8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346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789</v>
      </c>
      <c r="E5" s="66">
        <v>798</v>
      </c>
      <c r="F5" s="67"/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124</v>
      </c>
      <c r="E6" s="8" t="s">
        <v>125</v>
      </c>
      <c r="F6" s="67" t="s">
        <v>347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E2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8">
        <f t="shared" ref="F7:F22" ca="1" si="1">+SUM(D7:E7)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  <c r="E8" s="17">
        <f t="shared" ca="1" si="0"/>
        <v>0</v>
      </c>
      <c r="F8" s="18">
        <f t="shared" ca="1" si="1"/>
        <v>0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  <c r="E9" s="17">
        <f t="shared" ca="1" si="0"/>
        <v>0</v>
      </c>
      <c r="F9" s="18">
        <f t="shared" ca="1" si="1"/>
        <v>0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0</v>
      </c>
      <c r="E10" s="17">
        <f t="shared" ca="1" si="0"/>
        <v>0</v>
      </c>
      <c r="F10" s="18">
        <f t="shared" ca="1" si="1"/>
        <v>0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7">
        <f t="shared" ca="1" si="0"/>
        <v>0</v>
      </c>
      <c r="F11" s="18">
        <f t="shared" ca="1" si="1"/>
        <v>0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8">
        <f t="shared" ca="1" si="1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  <c r="E13" s="17">
        <f t="shared" ca="1" si="0"/>
        <v>0</v>
      </c>
      <c r="F13" s="18">
        <f t="shared" ca="1" si="1"/>
        <v>0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  <c r="E14" s="17">
        <f t="shared" ca="1" si="0"/>
        <v>0</v>
      </c>
      <c r="F14" s="18">
        <f t="shared" ca="1" si="1"/>
        <v>0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8">
        <f t="shared" ca="1" si="1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8">
        <f t="shared" ca="1" si="1"/>
        <v>0</v>
      </c>
    </row>
    <row r="17" spans="1:6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128150</v>
      </c>
      <c r="E17" s="17">
        <f t="shared" ca="1" si="0"/>
        <v>0</v>
      </c>
      <c r="F17" s="18">
        <f t="shared" ca="1" si="1"/>
        <v>128150</v>
      </c>
    </row>
    <row r="18" spans="1:6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0</v>
      </c>
      <c r="E18" s="17">
        <f t="shared" ca="1" si="0"/>
        <v>0</v>
      </c>
      <c r="F18" s="18">
        <f t="shared" ca="1" si="1"/>
        <v>0</v>
      </c>
    </row>
    <row r="19" spans="1:6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  <c r="E19" s="17">
        <f t="shared" ca="1" si="0"/>
        <v>0</v>
      </c>
      <c r="F19" s="18">
        <f t="shared" ca="1" si="1"/>
        <v>0</v>
      </c>
    </row>
    <row r="20" spans="1:6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0</v>
      </c>
      <c r="E20" s="17">
        <f t="shared" ca="1" si="0"/>
        <v>0</v>
      </c>
      <c r="F20" s="18">
        <f t="shared" ca="1" si="1"/>
        <v>0</v>
      </c>
    </row>
    <row r="21" spans="1:6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0</v>
      </c>
      <c r="E21" s="17">
        <f t="shared" ca="1" si="0"/>
        <v>0</v>
      </c>
      <c r="F21" s="18">
        <f t="shared" ca="1" si="1"/>
        <v>0</v>
      </c>
    </row>
    <row r="22" spans="1:6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0</v>
      </c>
      <c r="E22" s="17">
        <f t="shared" ca="1" si="0"/>
        <v>0</v>
      </c>
      <c r="F22" s="18">
        <f t="shared" ca="1" si="1"/>
        <v>0</v>
      </c>
    </row>
    <row r="23" spans="1:6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946651.64</v>
      </c>
      <c r="E23" s="17">
        <f t="shared" ca="1" si="0"/>
        <v>0</v>
      </c>
      <c r="F23" s="18">
        <f ca="1">+SUM(D23:E23)</f>
        <v>946651.64</v>
      </c>
    </row>
    <row r="24" spans="1:6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0</v>
      </c>
      <c r="E24" s="17">
        <f t="shared" ca="1" si="0"/>
        <v>0</v>
      </c>
      <c r="F24" s="18">
        <f ca="1">+SUM(D24:E24)</f>
        <v>0</v>
      </c>
    </row>
    <row r="25" spans="1:6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0</v>
      </c>
      <c r="E25" s="17">
        <f t="shared" ca="1" si="0"/>
        <v>0</v>
      </c>
      <c r="F25" s="18">
        <f t="shared" ref="F25:F72" ca="1" si="2">+SUM(D25:E25)</f>
        <v>0</v>
      </c>
    </row>
    <row r="26" spans="1:6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0</v>
      </c>
      <c r="E26" s="17">
        <f t="shared" ca="1" si="0"/>
        <v>0</v>
      </c>
      <c r="F26" s="18">
        <f t="shared" ca="1" si="2"/>
        <v>0</v>
      </c>
    </row>
    <row r="27" spans="1:6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E46" ca="1" si="3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0</v>
      </c>
      <c r="E27" s="17">
        <f t="shared" ca="1" si="3"/>
        <v>0</v>
      </c>
      <c r="F27" s="18">
        <f t="shared" ca="1" si="2"/>
        <v>0</v>
      </c>
    </row>
    <row r="28" spans="1:6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3"/>
        <v>0</v>
      </c>
      <c r="E28" s="17">
        <f t="shared" ca="1" si="3"/>
        <v>0</v>
      </c>
      <c r="F28" s="18">
        <f t="shared" ca="1" si="2"/>
        <v>0</v>
      </c>
    </row>
    <row r="29" spans="1:6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3"/>
        <v>0</v>
      </c>
      <c r="E29" s="17">
        <f t="shared" ca="1" si="3"/>
        <v>0</v>
      </c>
      <c r="F29" s="18">
        <f t="shared" ca="1" si="2"/>
        <v>0</v>
      </c>
    </row>
    <row r="30" spans="1:6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3"/>
        <v>0</v>
      </c>
      <c r="E30" s="17">
        <f t="shared" ca="1" si="3"/>
        <v>0</v>
      </c>
      <c r="F30" s="18">
        <f t="shared" ca="1" si="2"/>
        <v>0</v>
      </c>
    </row>
    <row r="31" spans="1:6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3"/>
        <v>0</v>
      </c>
      <c r="E31" s="17">
        <f t="shared" ca="1" si="3"/>
        <v>1130.08</v>
      </c>
      <c r="F31" s="18">
        <f t="shared" ca="1" si="2"/>
        <v>1130.08</v>
      </c>
    </row>
    <row r="32" spans="1:6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3"/>
        <v>0</v>
      </c>
      <c r="E32" s="17">
        <f t="shared" ca="1" si="3"/>
        <v>0</v>
      </c>
      <c r="F32" s="18">
        <f t="shared" ca="1" si="2"/>
        <v>0</v>
      </c>
    </row>
    <row r="33" spans="1:6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3"/>
        <v>0</v>
      </c>
      <c r="E33" s="17">
        <f t="shared" ca="1" si="3"/>
        <v>0</v>
      </c>
      <c r="F33" s="18">
        <f t="shared" ca="1" si="2"/>
        <v>0</v>
      </c>
    </row>
    <row r="34" spans="1:6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3"/>
        <v>0</v>
      </c>
      <c r="E34" s="17">
        <f t="shared" ca="1" si="3"/>
        <v>0</v>
      </c>
      <c r="F34" s="18">
        <f t="shared" ca="1" si="2"/>
        <v>0</v>
      </c>
    </row>
    <row r="35" spans="1:6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3"/>
        <v>0</v>
      </c>
      <c r="E35" s="17">
        <f t="shared" ca="1" si="3"/>
        <v>0</v>
      </c>
      <c r="F35" s="18">
        <f t="shared" ca="1" si="2"/>
        <v>0</v>
      </c>
    </row>
    <row r="36" spans="1:6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3"/>
        <v>0</v>
      </c>
      <c r="E36" s="17">
        <f t="shared" ca="1" si="3"/>
        <v>0</v>
      </c>
      <c r="F36" s="18">
        <f t="shared" ca="1" si="2"/>
        <v>0</v>
      </c>
    </row>
    <row r="37" spans="1:6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3"/>
        <v>0</v>
      </c>
      <c r="E37" s="17">
        <f t="shared" ca="1" si="3"/>
        <v>0</v>
      </c>
      <c r="F37" s="18">
        <f t="shared" ca="1" si="2"/>
        <v>0</v>
      </c>
    </row>
    <row r="38" spans="1:6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3"/>
        <v>0</v>
      </c>
      <c r="E38" s="17">
        <f t="shared" ca="1" si="3"/>
        <v>0</v>
      </c>
      <c r="F38" s="18">
        <f t="shared" ca="1" si="2"/>
        <v>0</v>
      </c>
    </row>
    <row r="39" spans="1:6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3"/>
        <v>321573.21999999997</v>
      </c>
      <c r="E39" s="17">
        <f t="shared" ca="1" si="3"/>
        <v>0</v>
      </c>
      <c r="F39" s="18">
        <f t="shared" ca="1" si="2"/>
        <v>321573.21999999997</v>
      </c>
    </row>
    <row r="40" spans="1:6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3"/>
        <v>0</v>
      </c>
      <c r="E40" s="17">
        <f t="shared" ca="1" si="3"/>
        <v>0</v>
      </c>
      <c r="F40" s="18">
        <f t="shared" ca="1" si="2"/>
        <v>0</v>
      </c>
    </row>
    <row r="41" spans="1:6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3"/>
        <v>0</v>
      </c>
      <c r="E41" s="17">
        <f t="shared" ca="1" si="3"/>
        <v>0</v>
      </c>
      <c r="F41" s="18">
        <f t="shared" ca="1" si="2"/>
        <v>0</v>
      </c>
    </row>
    <row r="42" spans="1:6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3"/>
        <v>0</v>
      </c>
      <c r="E42" s="17">
        <f t="shared" ca="1" si="3"/>
        <v>0</v>
      </c>
      <c r="F42" s="18">
        <f t="shared" ca="1" si="2"/>
        <v>0</v>
      </c>
    </row>
    <row r="43" spans="1:6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3"/>
        <v>0</v>
      </c>
      <c r="E43" s="17">
        <f t="shared" ca="1" si="3"/>
        <v>0</v>
      </c>
      <c r="F43" s="18">
        <f t="shared" ca="1" si="2"/>
        <v>0</v>
      </c>
    </row>
    <row r="44" spans="1:6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3"/>
        <v>0</v>
      </c>
      <c r="E44" s="17">
        <f t="shared" ca="1" si="3"/>
        <v>0</v>
      </c>
      <c r="F44" s="18">
        <f t="shared" ca="1" si="2"/>
        <v>0</v>
      </c>
    </row>
    <row r="45" spans="1:6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3"/>
        <v>0</v>
      </c>
      <c r="E45" s="17">
        <f t="shared" ca="1" si="3"/>
        <v>0</v>
      </c>
      <c r="F45" s="18">
        <f t="shared" ca="1" si="2"/>
        <v>0</v>
      </c>
    </row>
    <row r="46" spans="1:6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3"/>
        <v>0</v>
      </c>
      <c r="E46" s="17">
        <f t="shared" ca="1" si="3"/>
        <v>0</v>
      </c>
      <c r="F46" s="18">
        <f t="shared" ca="1" si="2"/>
        <v>0</v>
      </c>
    </row>
    <row r="47" spans="1:6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E66" ca="1" si="4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4"/>
        <v>0</v>
      </c>
      <c r="F47" s="18">
        <f t="shared" ca="1" si="2"/>
        <v>0</v>
      </c>
    </row>
    <row r="48" spans="1:6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4"/>
        <v>0</v>
      </c>
      <c r="E48" s="17">
        <f t="shared" ca="1" si="4"/>
        <v>0</v>
      </c>
      <c r="F48" s="18">
        <f t="shared" ca="1" si="2"/>
        <v>0</v>
      </c>
    </row>
    <row r="49" spans="1:6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4"/>
        <v>0</v>
      </c>
      <c r="E49" s="17">
        <f t="shared" ca="1" si="4"/>
        <v>0</v>
      </c>
      <c r="F49" s="18">
        <f t="shared" ca="1" si="2"/>
        <v>0</v>
      </c>
    </row>
    <row r="50" spans="1:6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4"/>
        <v>0</v>
      </c>
      <c r="E50" s="17">
        <f t="shared" ca="1" si="4"/>
        <v>0</v>
      </c>
      <c r="F50" s="18">
        <f t="shared" ca="1" si="2"/>
        <v>0</v>
      </c>
    </row>
    <row r="51" spans="1:6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4"/>
        <v>0</v>
      </c>
      <c r="E51" s="17">
        <f t="shared" ca="1" si="4"/>
        <v>0</v>
      </c>
      <c r="F51" s="18">
        <f t="shared" ca="1" si="2"/>
        <v>0</v>
      </c>
    </row>
    <row r="52" spans="1:6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4"/>
        <v>0</v>
      </c>
      <c r="E52" s="17">
        <f t="shared" ca="1" si="4"/>
        <v>0</v>
      </c>
      <c r="F52" s="18">
        <f t="shared" ca="1" si="2"/>
        <v>0</v>
      </c>
    </row>
    <row r="53" spans="1:6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4"/>
        <v>0</v>
      </c>
      <c r="E53" s="17">
        <f t="shared" ca="1" si="4"/>
        <v>0</v>
      </c>
      <c r="F53" s="18">
        <f t="shared" ca="1" si="2"/>
        <v>0</v>
      </c>
    </row>
    <row r="54" spans="1:6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4"/>
        <v>0</v>
      </c>
      <c r="E54" s="17">
        <f t="shared" ca="1" si="4"/>
        <v>0</v>
      </c>
      <c r="F54" s="18">
        <f t="shared" ca="1" si="2"/>
        <v>0</v>
      </c>
    </row>
    <row r="55" spans="1:6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4"/>
        <v>0</v>
      </c>
      <c r="E55" s="17">
        <f t="shared" ca="1" si="4"/>
        <v>0</v>
      </c>
      <c r="F55" s="18">
        <f t="shared" ca="1" si="2"/>
        <v>0</v>
      </c>
    </row>
    <row r="56" spans="1:6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4"/>
        <v>0</v>
      </c>
      <c r="E56" s="17">
        <f t="shared" ca="1" si="4"/>
        <v>0</v>
      </c>
      <c r="F56" s="18">
        <f t="shared" ca="1" si="2"/>
        <v>0</v>
      </c>
    </row>
    <row r="57" spans="1:6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4"/>
        <v>0</v>
      </c>
      <c r="E57" s="17">
        <f t="shared" ca="1" si="4"/>
        <v>0</v>
      </c>
      <c r="F57" s="18">
        <f t="shared" ca="1" si="2"/>
        <v>0</v>
      </c>
    </row>
    <row r="58" spans="1:6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4"/>
        <v>0</v>
      </c>
      <c r="E58" s="17">
        <f t="shared" ca="1" si="4"/>
        <v>0</v>
      </c>
      <c r="F58" s="18">
        <f t="shared" ca="1" si="2"/>
        <v>0</v>
      </c>
    </row>
    <row r="59" spans="1:6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4"/>
        <v>0</v>
      </c>
      <c r="E59" s="17">
        <f t="shared" ca="1" si="4"/>
        <v>0</v>
      </c>
      <c r="F59" s="18">
        <f t="shared" ca="1" si="2"/>
        <v>0</v>
      </c>
    </row>
    <row r="60" spans="1:6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4"/>
        <v>0</v>
      </c>
      <c r="E60" s="17">
        <f t="shared" ca="1" si="4"/>
        <v>0</v>
      </c>
      <c r="F60" s="18">
        <f t="shared" ca="1" si="2"/>
        <v>0</v>
      </c>
    </row>
    <row r="61" spans="1:6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4"/>
        <v>0</v>
      </c>
      <c r="E61" s="17">
        <f t="shared" ca="1" si="4"/>
        <v>0</v>
      </c>
      <c r="F61" s="18">
        <f t="shared" ca="1" si="2"/>
        <v>0</v>
      </c>
    </row>
    <row r="62" spans="1:6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4"/>
        <v>0</v>
      </c>
      <c r="E62" s="17">
        <f t="shared" ca="1" si="4"/>
        <v>0</v>
      </c>
      <c r="F62" s="18">
        <f t="shared" ca="1" si="2"/>
        <v>0</v>
      </c>
    </row>
    <row r="63" spans="1:6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4"/>
        <v>0</v>
      </c>
      <c r="E63" s="17">
        <f t="shared" ca="1" si="4"/>
        <v>0</v>
      </c>
      <c r="F63" s="18">
        <f t="shared" ca="1" si="2"/>
        <v>0</v>
      </c>
    </row>
    <row r="64" spans="1:6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4"/>
        <v>0</v>
      </c>
      <c r="E64" s="17">
        <f t="shared" ca="1" si="4"/>
        <v>0</v>
      </c>
      <c r="F64" s="18">
        <f t="shared" ca="1" si="2"/>
        <v>0</v>
      </c>
    </row>
    <row r="65" spans="1:6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4"/>
        <v>0</v>
      </c>
      <c r="E65" s="17">
        <f t="shared" ca="1" si="4"/>
        <v>0</v>
      </c>
      <c r="F65" s="18">
        <f t="shared" ca="1" si="2"/>
        <v>0</v>
      </c>
    </row>
    <row r="66" spans="1:6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4"/>
        <v>0</v>
      </c>
      <c r="E66" s="17">
        <f t="shared" ca="1" si="4"/>
        <v>0</v>
      </c>
      <c r="F66" s="18">
        <f t="shared" ca="1" si="2"/>
        <v>0</v>
      </c>
    </row>
    <row r="67" spans="1:6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E72" ca="1" si="5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5"/>
        <v>0</v>
      </c>
      <c r="F67" s="18">
        <f t="shared" ca="1" si="2"/>
        <v>0</v>
      </c>
    </row>
    <row r="68" spans="1:6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5"/>
        <v>0</v>
      </c>
      <c r="E68" s="17">
        <f t="shared" ca="1" si="5"/>
        <v>0</v>
      </c>
      <c r="F68" s="18">
        <f t="shared" ca="1" si="2"/>
        <v>0</v>
      </c>
    </row>
    <row r="69" spans="1:6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5"/>
        <v>0</v>
      </c>
      <c r="E69" s="17">
        <f t="shared" ca="1" si="5"/>
        <v>0</v>
      </c>
      <c r="F69" s="18">
        <f t="shared" ca="1" si="2"/>
        <v>0</v>
      </c>
    </row>
    <row r="70" spans="1:6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5"/>
        <v>0</v>
      </c>
      <c r="E70" s="17">
        <f t="shared" ca="1" si="5"/>
        <v>0</v>
      </c>
      <c r="F70" s="18">
        <f t="shared" ca="1" si="2"/>
        <v>0</v>
      </c>
    </row>
    <row r="71" spans="1:6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5"/>
        <v>0</v>
      </c>
      <c r="E71" s="17">
        <f t="shared" ca="1" si="5"/>
        <v>0</v>
      </c>
      <c r="F71" s="18">
        <f t="shared" ca="1" si="2"/>
        <v>0</v>
      </c>
    </row>
    <row r="72" spans="1:6" ht="13.8" x14ac:dyDescent="0.3">
      <c r="A72" s="61" t="s">
        <v>279</v>
      </c>
      <c r="B72" s="16">
        <v>3018</v>
      </c>
      <c r="C72" s="62" t="s">
        <v>247</v>
      </c>
      <c r="D72" s="17">
        <f t="shared" ca="1" si="5"/>
        <v>0</v>
      </c>
      <c r="E72" s="17">
        <f t="shared" ca="1" si="5"/>
        <v>0</v>
      </c>
      <c r="F72" s="18">
        <f t="shared" ca="1" si="2"/>
        <v>0</v>
      </c>
    </row>
    <row r="73" spans="1:6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1396374.86</v>
      </c>
      <c r="E73" s="53">
        <f ca="1">SUMIF($C$7:$C$72,"HD",E$7:E$72)</f>
        <v>1130.08</v>
      </c>
      <c r="F73" s="53">
        <f ca="1">SUMIF($C$7:$C$72,"HD",F$7:F$72)</f>
        <v>1397504.9400000002</v>
      </c>
    </row>
    <row r="74" spans="1:6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  <c r="E74" s="53">
        <f ca="1">SUMIF($C$7:$C$72,"H",E$7:E$72)+SUMIF($C$7:$C$72,"E",E$7:E$72)</f>
        <v>0</v>
      </c>
      <c r="F74" s="53">
        <f ca="1">SUMIF($C$7:$C$72,"H",F$7:F$72)+SUMIF($C$7:$C$72,"E",F$7:F$72)</f>
        <v>0</v>
      </c>
    </row>
    <row r="75" spans="1:6" ht="13.8" x14ac:dyDescent="0.3">
      <c r="A75" s="63" t="s">
        <v>287</v>
      </c>
      <c r="B75" s="52">
        <v>9003</v>
      </c>
      <c r="C75" s="62" t="s">
        <v>288</v>
      </c>
      <c r="D75" s="53">
        <f ca="1">D73+D74</f>
        <v>1396374.86</v>
      </c>
      <c r="E75" s="53">
        <f ca="1">E73+E74</f>
        <v>1130.08</v>
      </c>
      <c r="F75" s="53">
        <f ca="1">F73+F74</f>
        <v>1397504.9400000002</v>
      </c>
    </row>
  </sheetData>
  <mergeCells count="1">
    <mergeCell ref="E2:G2"/>
  </mergeCells>
  <dataValidations count="2">
    <dataValidation type="list" allowBlank="1" showInputMessage="1" showErrorMessage="1" sqref="C2" xr:uid="{1A271425-222D-4445-829D-8D3470EBA62A}">
      <formula1>"Toplam,Tele-Satış,E-Ticaret,Geleneksel"</formula1>
    </dataValidation>
    <dataValidation type="list" allowBlank="1" showInputMessage="1" showErrorMessage="1" sqref="B2" xr:uid="{953B3445-CF6C-43E9-B9EE-9F74CF6F9C30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D72A7-9FF0-4D82-AF87-86A6189EF1D4}">
  <dimension ref="A1:L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12" width="15.6640625" style="3" customWidth="1"/>
    <col min="13" max="13" width="4" style="3" customWidth="1"/>
    <col min="14" max="16384" width="9.109375" style="3"/>
  </cols>
  <sheetData>
    <row r="1" spans="1:12" ht="15" customHeight="1" x14ac:dyDescent="0.3">
      <c r="A1" s="1" t="s">
        <v>0</v>
      </c>
      <c r="B1" s="2"/>
      <c r="C1" s="2"/>
    </row>
    <row r="2" spans="1:12" ht="15" customHeight="1" x14ac:dyDescent="0.3">
      <c r="A2" s="1" t="s">
        <v>348</v>
      </c>
      <c r="B2" s="65" t="s">
        <v>4</v>
      </c>
      <c r="C2" s="65" t="s">
        <v>14</v>
      </c>
      <c r="E2" s="86" t="s">
        <v>1</v>
      </c>
      <c r="F2" s="87"/>
      <c r="G2" s="87"/>
      <c r="I2" s="5"/>
    </row>
    <row r="3" spans="1:12" ht="15" customHeight="1" x14ac:dyDescent="0.3">
      <c r="A3" s="4" t="s">
        <v>355</v>
      </c>
      <c r="B3" s="2"/>
      <c r="C3" s="2"/>
    </row>
    <row r="4" spans="1:12" ht="22.5" customHeight="1" x14ac:dyDescent="0.25"/>
    <row r="5" spans="1:12" ht="22.5" customHeight="1" x14ac:dyDescent="0.25">
      <c r="D5" s="66">
        <v>772</v>
      </c>
      <c r="E5" s="66">
        <v>773</v>
      </c>
      <c r="F5" s="66">
        <v>776</v>
      </c>
      <c r="G5" s="66">
        <v>777</v>
      </c>
      <c r="H5" s="66">
        <v>778</v>
      </c>
      <c r="I5" s="66">
        <v>779</v>
      </c>
      <c r="J5" s="66">
        <v>782</v>
      </c>
      <c r="K5" s="66">
        <v>783</v>
      </c>
      <c r="L5" s="67"/>
    </row>
    <row r="6" spans="1:12" ht="79.5" customHeight="1" x14ac:dyDescent="0.25">
      <c r="A6" s="60" t="s">
        <v>143</v>
      </c>
      <c r="B6" s="60" t="s">
        <v>144</v>
      </c>
      <c r="C6" s="60" t="s">
        <v>145</v>
      </c>
      <c r="D6" s="8" t="s">
        <v>63</v>
      </c>
      <c r="E6" s="8" t="s">
        <v>64</v>
      </c>
      <c r="F6" s="8" t="s">
        <v>67</v>
      </c>
      <c r="G6" s="8" t="s">
        <v>68</v>
      </c>
      <c r="H6" s="8" t="s">
        <v>69</v>
      </c>
      <c r="I6" s="8" t="s">
        <v>70</v>
      </c>
      <c r="J6" s="8" t="s">
        <v>73</v>
      </c>
      <c r="K6" s="8" t="s">
        <v>74</v>
      </c>
      <c r="L6" s="67" t="s">
        <v>349</v>
      </c>
    </row>
    <row r="7" spans="1:12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K1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7">
        <f t="shared" ca="1" si="0"/>
        <v>0</v>
      </c>
      <c r="G7" s="17">
        <f t="shared" ca="1" si="0"/>
        <v>0</v>
      </c>
      <c r="H7" s="17">
        <f t="shared" ca="1" si="0"/>
        <v>0</v>
      </c>
      <c r="I7" s="17">
        <f t="shared" ca="1" si="0"/>
        <v>0</v>
      </c>
      <c r="J7" s="17">
        <f t="shared" ca="1" si="0"/>
        <v>0</v>
      </c>
      <c r="K7" s="17">
        <f t="shared" ca="1" si="0"/>
        <v>0</v>
      </c>
      <c r="L7" s="18">
        <f t="shared" ref="L7:L22" ca="1" si="1">+SUM(D7:K7)</f>
        <v>0</v>
      </c>
    </row>
    <row r="8" spans="1:12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  <c r="E8" s="17">
        <f t="shared" ca="1" si="0"/>
        <v>4024.3700000000026</v>
      </c>
      <c r="F8" s="17">
        <f t="shared" ca="1" si="0"/>
        <v>-144836.79000000004</v>
      </c>
      <c r="G8" s="17">
        <f t="shared" ca="1" si="0"/>
        <v>-2810139.0999999642</v>
      </c>
      <c r="H8" s="17">
        <f t="shared" ca="1" si="0"/>
        <v>-540.80999999999995</v>
      </c>
      <c r="I8" s="17">
        <f t="shared" ca="1" si="0"/>
        <v>2077213.12</v>
      </c>
      <c r="J8" s="17">
        <f t="shared" ca="1" si="0"/>
        <v>-18254.070000000065</v>
      </c>
      <c r="K8" s="17">
        <f t="shared" ca="1" si="0"/>
        <v>278031.49</v>
      </c>
      <c r="L8" s="18">
        <f t="shared" ca="1" si="1"/>
        <v>-614501.78999996418</v>
      </c>
    </row>
    <row r="9" spans="1:12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  <c r="E9" s="17">
        <f t="shared" ca="1" si="0"/>
        <v>0</v>
      </c>
      <c r="F9" s="17">
        <f t="shared" ca="1" si="0"/>
        <v>0</v>
      </c>
      <c r="G9" s="17">
        <f t="shared" ca="1" si="0"/>
        <v>-7.44</v>
      </c>
      <c r="H9" s="17">
        <f t="shared" ca="1" si="0"/>
        <v>0</v>
      </c>
      <c r="I9" s="17">
        <f t="shared" ca="1" si="0"/>
        <v>17.100000000000001</v>
      </c>
      <c r="J9" s="17">
        <f t="shared" ca="1" si="0"/>
        <v>0</v>
      </c>
      <c r="K9" s="17">
        <f t="shared" ca="1" si="0"/>
        <v>0</v>
      </c>
      <c r="L9" s="18">
        <f t="shared" ca="1" si="1"/>
        <v>9.66</v>
      </c>
    </row>
    <row r="10" spans="1:12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0</v>
      </c>
      <c r="E10" s="17">
        <f t="shared" ca="1" si="0"/>
        <v>2082211.08</v>
      </c>
      <c r="F10" s="17">
        <f t="shared" ca="1" si="0"/>
        <v>24664995.640000001</v>
      </c>
      <c r="G10" s="17">
        <f t="shared" ca="1" si="0"/>
        <v>824978473.59000003</v>
      </c>
      <c r="H10" s="17">
        <f t="shared" ca="1" si="0"/>
        <v>5235601.21</v>
      </c>
      <c r="I10" s="17">
        <f t="shared" ca="1" si="0"/>
        <v>194823033.59</v>
      </c>
      <c r="J10" s="17">
        <f t="shared" ca="1" si="0"/>
        <v>4405032.92</v>
      </c>
      <c r="K10" s="17">
        <f t="shared" ca="1" si="0"/>
        <v>34121700.280000001</v>
      </c>
      <c r="L10" s="18">
        <f t="shared" ca="1" si="1"/>
        <v>1090311048.3100002</v>
      </c>
    </row>
    <row r="11" spans="1:12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7">
        <f t="shared" ca="1" si="0"/>
        <v>958883.7</v>
      </c>
      <c r="F11" s="17">
        <f t="shared" ca="1" si="0"/>
        <v>9073687.9299999997</v>
      </c>
      <c r="G11" s="17">
        <f t="shared" ca="1" si="0"/>
        <v>296849564.55000001</v>
      </c>
      <c r="H11" s="17">
        <f t="shared" ca="1" si="0"/>
        <v>1386397.24</v>
      </c>
      <c r="I11" s="17">
        <f t="shared" ca="1" si="0"/>
        <v>84359877.689999998</v>
      </c>
      <c r="J11" s="17">
        <f t="shared" ca="1" si="0"/>
        <v>2024598</v>
      </c>
      <c r="K11" s="17">
        <f t="shared" ca="1" si="0"/>
        <v>15333773.619999999</v>
      </c>
      <c r="L11" s="18">
        <f t="shared" ca="1" si="1"/>
        <v>409986782.73000002</v>
      </c>
    </row>
    <row r="12" spans="1:12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7">
        <f t="shared" ca="1" si="0"/>
        <v>0</v>
      </c>
      <c r="G12" s="17">
        <f t="shared" ca="1" si="0"/>
        <v>0</v>
      </c>
      <c r="H12" s="17">
        <f t="shared" ca="1" si="0"/>
        <v>0</v>
      </c>
      <c r="I12" s="17">
        <f t="shared" ca="1" si="0"/>
        <v>0</v>
      </c>
      <c r="J12" s="17">
        <f t="shared" ca="1" si="0"/>
        <v>0</v>
      </c>
      <c r="K12" s="17">
        <f t="shared" ca="1" si="0"/>
        <v>0</v>
      </c>
      <c r="L12" s="18">
        <f t="shared" ca="1" si="1"/>
        <v>0</v>
      </c>
    </row>
    <row r="13" spans="1:12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  <c r="E13" s="17">
        <f t="shared" ca="1" si="0"/>
        <v>0</v>
      </c>
      <c r="F13" s="17">
        <f t="shared" ca="1" si="0"/>
        <v>0</v>
      </c>
      <c r="G13" s="17">
        <f t="shared" ca="1" si="0"/>
        <v>0</v>
      </c>
      <c r="H13" s="17">
        <f t="shared" ca="1" si="0"/>
        <v>0</v>
      </c>
      <c r="I13" s="17">
        <f t="shared" ca="1" si="0"/>
        <v>0</v>
      </c>
      <c r="J13" s="17">
        <f t="shared" ca="1" si="0"/>
        <v>0</v>
      </c>
      <c r="K13" s="17">
        <f t="shared" ca="1" si="0"/>
        <v>0</v>
      </c>
      <c r="L13" s="18">
        <f t="shared" ca="1" si="1"/>
        <v>0</v>
      </c>
    </row>
    <row r="14" spans="1:12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  <c r="E14" s="17">
        <f t="shared" ca="1" si="0"/>
        <v>1200281.45</v>
      </c>
      <c r="F14" s="17">
        <f t="shared" ca="1" si="0"/>
        <v>11281761.279999999</v>
      </c>
      <c r="G14" s="17">
        <f t="shared" ca="1" si="0"/>
        <v>369891018.56</v>
      </c>
      <c r="H14" s="17">
        <f t="shared" ca="1" si="0"/>
        <v>1733332.61</v>
      </c>
      <c r="I14" s="17">
        <f t="shared" ca="1" si="0"/>
        <v>106323764.81999999</v>
      </c>
      <c r="J14" s="17">
        <f t="shared" ca="1" si="0"/>
        <v>2523141.63</v>
      </c>
      <c r="K14" s="17">
        <f t="shared" ca="1" si="0"/>
        <v>19284725.960000001</v>
      </c>
      <c r="L14" s="18">
        <f t="shared" ca="1" si="1"/>
        <v>512238026.31</v>
      </c>
    </row>
    <row r="15" spans="1:12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7">
        <f t="shared" ca="1" si="0"/>
        <v>0</v>
      </c>
      <c r="G15" s="17">
        <f t="shared" ca="1" si="0"/>
        <v>0</v>
      </c>
      <c r="H15" s="17">
        <f t="shared" ca="1" si="0"/>
        <v>0</v>
      </c>
      <c r="I15" s="17">
        <f t="shared" ca="1" si="0"/>
        <v>0</v>
      </c>
      <c r="J15" s="17">
        <f t="shared" ca="1" si="0"/>
        <v>0</v>
      </c>
      <c r="K15" s="17">
        <f t="shared" ca="1" si="0"/>
        <v>0</v>
      </c>
      <c r="L15" s="18">
        <f t="shared" ca="1" si="1"/>
        <v>0</v>
      </c>
    </row>
    <row r="16" spans="1:12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7">
        <f t="shared" ca="1" si="0"/>
        <v>0</v>
      </c>
      <c r="G16" s="17">
        <f t="shared" ca="1" si="0"/>
        <v>0</v>
      </c>
      <c r="H16" s="17">
        <f t="shared" ca="1" si="0"/>
        <v>0</v>
      </c>
      <c r="I16" s="17">
        <f t="shared" ca="1" si="0"/>
        <v>0</v>
      </c>
      <c r="J16" s="17">
        <f t="shared" ca="1" si="0"/>
        <v>0</v>
      </c>
      <c r="K16" s="17">
        <f t="shared" ca="1" si="0"/>
        <v>0</v>
      </c>
      <c r="L16" s="18">
        <f t="shared" ca="1" si="1"/>
        <v>0</v>
      </c>
    </row>
    <row r="17" spans="1:12" ht="12.75" customHeight="1" x14ac:dyDescent="0.3">
      <c r="A17" s="61" t="s">
        <v>167</v>
      </c>
      <c r="B17" s="16">
        <v>1012</v>
      </c>
      <c r="C17" s="62" t="s">
        <v>148</v>
      </c>
      <c r="D17" s="17">
        <f t="shared" ref="D17:K26" ca="1" si="2">IFERROR(IF($C$2="Tele-Satış",INDIRECT("'"&amp;$B$2&amp;"'!"&amp;ADDRESS(MATCH($B17,INDIRECT("'"&amp;$B$2&amp;"'!$B$1:$B$1095"),0),MATCH(D$5,INDIRECT("'"&amp;$B$2&amp;"'!5:5"),0))),IF($C$2="E-Ticaret",INDIRECT("'"&amp;$B$2&amp;"'!"&amp;ADDRESS(MATCH($B17,INDIRECT("'"&amp;$B$2&amp;"'!$B$1:$B$1095"),0),MATCH(D$5,INDIRECT("'"&amp;$B$2&amp;"'!5:5"),0)+1)),IF($C$2="Geleneksel",INDIRECT("'"&amp;$B$2&amp;"'!"&amp;ADDRESS(MATCH($B17,INDIRECT("'"&amp;$B$2&amp;"'!$B$1:$B$1095"),0),MATCH(D$5,INDIRECT("'"&amp;$B$2&amp;"'!5:5"),0)+2)),INDIRECT("'"&amp;$B$2&amp;"'!"&amp;ADDRESS(MATCH($B17,INDIRECT("'"&amp;$B$2&amp;"'!$B$1:$B$1095"),0),MATCH(D$5,INDIRECT("'"&amp;$B$2&amp;"'!5:5"),0)))+INDIRECT("'"&amp;$B$2&amp;"'!"&amp;ADDRESS(MATCH($B17,INDIRECT("'"&amp;$B$2&amp;"'!$B$1:$B$1095"),0),MATCH(D$5,INDIRECT("'"&amp;$B$2&amp;"'!5:5"),0)+1))+INDIRECT("'"&amp;$B$2&amp;"'!"&amp;ADDRESS(MATCH($B17,INDIRECT("'"&amp;$B$2&amp;"'!$B$1:$B$1095"),0),MATCH(D$5,INDIRECT("'"&amp;$B$2&amp;"'!5:5"),0)+2))))),0)</f>
        <v>0</v>
      </c>
      <c r="E17" s="17">
        <f t="shared" ca="1" si="2"/>
        <v>0</v>
      </c>
      <c r="F17" s="17">
        <f t="shared" ca="1" si="2"/>
        <v>0</v>
      </c>
      <c r="G17" s="17">
        <f t="shared" ca="1" si="2"/>
        <v>0</v>
      </c>
      <c r="H17" s="17">
        <f t="shared" ca="1" si="2"/>
        <v>0</v>
      </c>
      <c r="I17" s="17">
        <f t="shared" ca="1" si="2"/>
        <v>0</v>
      </c>
      <c r="J17" s="17">
        <f t="shared" ca="1" si="2"/>
        <v>0</v>
      </c>
      <c r="K17" s="17">
        <f t="shared" ca="1" si="2"/>
        <v>0</v>
      </c>
      <c r="L17" s="18">
        <f t="shared" ca="1" si="1"/>
        <v>0</v>
      </c>
    </row>
    <row r="18" spans="1:12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2"/>
        <v>0</v>
      </c>
      <c r="E18" s="17">
        <f t="shared" ca="1" si="2"/>
        <v>0</v>
      </c>
      <c r="F18" s="17">
        <f t="shared" ca="1" si="2"/>
        <v>0</v>
      </c>
      <c r="G18" s="17">
        <f t="shared" ca="1" si="2"/>
        <v>0</v>
      </c>
      <c r="H18" s="17">
        <f t="shared" ca="1" si="2"/>
        <v>0</v>
      </c>
      <c r="I18" s="17">
        <f t="shared" ca="1" si="2"/>
        <v>0</v>
      </c>
      <c r="J18" s="17">
        <f t="shared" ca="1" si="2"/>
        <v>0</v>
      </c>
      <c r="K18" s="17">
        <f t="shared" ca="1" si="2"/>
        <v>0</v>
      </c>
      <c r="L18" s="18">
        <f t="shared" ca="1" si="1"/>
        <v>0</v>
      </c>
    </row>
    <row r="19" spans="1:12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2"/>
        <v>0</v>
      </c>
      <c r="E19" s="17">
        <f t="shared" ca="1" si="2"/>
        <v>0</v>
      </c>
      <c r="F19" s="17">
        <f t="shared" ca="1" si="2"/>
        <v>0</v>
      </c>
      <c r="G19" s="17">
        <f t="shared" ca="1" si="2"/>
        <v>0</v>
      </c>
      <c r="H19" s="17">
        <f t="shared" ca="1" si="2"/>
        <v>0</v>
      </c>
      <c r="I19" s="17">
        <f t="shared" ca="1" si="2"/>
        <v>0</v>
      </c>
      <c r="J19" s="17">
        <f t="shared" ca="1" si="2"/>
        <v>0</v>
      </c>
      <c r="K19" s="17">
        <f t="shared" ca="1" si="2"/>
        <v>0</v>
      </c>
      <c r="L19" s="18">
        <f t="shared" ca="1" si="1"/>
        <v>0</v>
      </c>
    </row>
    <row r="20" spans="1:12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2"/>
        <v>0</v>
      </c>
      <c r="E20" s="17">
        <f t="shared" ca="1" si="2"/>
        <v>0</v>
      </c>
      <c r="F20" s="17">
        <f t="shared" ca="1" si="2"/>
        <v>0</v>
      </c>
      <c r="G20" s="17">
        <f t="shared" ca="1" si="2"/>
        <v>10633101.949999999</v>
      </c>
      <c r="H20" s="17">
        <f t="shared" ca="1" si="2"/>
        <v>0</v>
      </c>
      <c r="I20" s="17">
        <f t="shared" ca="1" si="2"/>
        <v>0</v>
      </c>
      <c r="J20" s="17">
        <f t="shared" ca="1" si="2"/>
        <v>0</v>
      </c>
      <c r="K20" s="17">
        <f t="shared" ca="1" si="2"/>
        <v>940260.7</v>
      </c>
      <c r="L20" s="18">
        <f t="shared" ca="1" si="1"/>
        <v>11573362.649999999</v>
      </c>
    </row>
    <row r="21" spans="1:12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2"/>
        <v>0</v>
      </c>
      <c r="E21" s="17">
        <f t="shared" ca="1" si="2"/>
        <v>0</v>
      </c>
      <c r="F21" s="17">
        <f t="shared" ca="1" si="2"/>
        <v>0</v>
      </c>
      <c r="G21" s="17">
        <f t="shared" ca="1" si="2"/>
        <v>0</v>
      </c>
      <c r="H21" s="17">
        <f t="shared" ca="1" si="2"/>
        <v>0</v>
      </c>
      <c r="I21" s="17">
        <f t="shared" ca="1" si="2"/>
        <v>0</v>
      </c>
      <c r="J21" s="17">
        <f t="shared" ca="1" si="2"/>
        <v>0</v>
      </c>
      <c r="K21" s="17">
        <f t="shared" ca="1" si="2"/>
        <v>0</v>
      </c>
      <c r="L21" s="18">
        <f t="shared" ca="1" si="1"/>
        <v>0</v>
      </c>
    </row>
    <row r="22" spans="1:12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2"/>
        <v>0</v>
      </c>
      <c r="E22" s="17">
        <f t="shared" ca="1" si="2"/>
        <v>11996107.189999979</v>
      </c>
      <c r="F22" s="17">
        <f t="shared" ca="1" si="2"/>
        <v>113059007.55</v>
      </c>
      <c r="G22" s="17">
        <f t="shared" ca="1" si="2"/>
        <v>3703591412.650002</v>
      </c>
      <c r="H22" s="17">
        <f t="shared" ca="1" si="2"/>
        <v>17349945.900000021</v>
      </c>
      <c r="I22" s="17">
        <f t="shared" ca="1" si="2"/>
        <v>1060009733.9099995</v>
      </c>
      <c r="J22" s="17">
        <f t="shared" ca="1" si="2"/>
        <v>25261839.839999992</v>
      </c>
      <c r="K22" s="17">
        <f t="shared" ca="1" si="2"/>
        <v>192430423.73000008</v>
      </c>
      <c r="L22" s="18">
        <f t="shared" ca="1" si="1"/>
        <v>5123698470.7700024</v>
      </c>
    </row>
    <row r="23" spans="1:12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2"/>
        <v>0</v>
      </c>
      <c r="E23" s="17">
        <f t="shared" ca="1" si="2"/>
        <v>0</v>
      </c>
      <c r="F23" s="17">
        <f t="shared" ca="1" si="2"/>
        <v>1147330.47</v>
      </c>
      <c r="G23" s="17">
        <f t="shared" ca="1" si="2"/>
        <v>0</v>
      </c>
      <c r="H23" s="17">
        <f t="shared" ca="1" si="2"/>
        <v>0</v>
      </c>
      <c r="I23" s="17">
        <f t="shared" ca="1" si="2"/>
        <v>0</v>
      </c>
      <c r="J23" s="17">
        <f t="shared" ca="1" si="2"/>
        <v>0</v>
      </c>
      <c r="K23" s="17">
        <f t="shared" ca="1" si="2"/>
        <v>0</v>
      </c>
      <c r="L23" s="18">
        <f ca="1">+SUM(D23:K23)</f>
        <v>1147330.47</v>
      </c>
    </row>
    <row r="24" spans="1:12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2"/>
        <v>0</v>
      </c>
      <c r="E24" s="17">
        <f t="shared" ca="1" si="2"/>
        <v>3838217.7356500002</v>
      </c>
      <c r="F24" s="17">
        <f t="shared" ca="1" si="2"/>
        <v>36198193.910949998</v>
      </c>
      <c r="G24" s="17">
        <f t="shared" ca="1" si="2"/>
        <v>1185523364.2811</v>
      </c>
      <c r="H24" s="17">
        <f t="shared" ca="1" si="2"/>
        <v>5549719.5060999999</v>
      </c>
      <c r="I24" s="17">
        <f t="shared" ca="1" si="2"/>
        <v>368169408.92629999</v>
      </c>
      <c r="J24" s="17">
        <f t="shared" ca="1" si="2"/>
        <v>8086222.6189000001</v>
      </c>
      <c r="K24" s="17">
        <f t="shared" ca="1" si="2"/>
        <v>61564033.521300003</v>
      </c>
      <c r="L24" s="18">
        <f ca="1">+SUM(D24:K24)</f>
        <v>1668929160.5003002</v>
      </c>
    </row>
    <row r="25" spans="1:12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2"/>
        <v>0</v>
      </c>
      <c r="E25" s="17">
        <f t="shared" ca="1" si="2"/>
        <v>0</v>
      </c>
      <c r="F25" s="17">
        <f t="shared" ca="1" si="2"/>
        <v>0</v>
      </c>
      <c r="G25" s="17">
        <f t="shared" ca="1" si="2"/>
        <v>0</v>
      </c>
      <c r="H25" s="17">
        <f t="shared" ca="1" si="2"/>
        <v>0</v>
      </c>
      <c r="I25" s="17">
        <f t="shared" ca="1" si="2"/>
        <v>0</v>
      </c>
      <c r="J25" s="17">
        <f t="shared" ca="1" si="2"/>
        <v>0</v>
      </c>
      <c r="K25" s="17">
        <f t="shared" ca="1" si="2"/>
        <v>0</v>
      </c>
      <c r="L25" s="18">
        <f t="shared" ref="L25:L44" ca="1" si="3">+SUM(D25:K25)</f>
        <v>0</v>
      </c>
    </row>
    <row r="26" spans="1:12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2"/>
        <v>0</v>
      </c>
      <c r="E26" s="17">
        <f t="shared" ca="1" si="2"/>
        <v>0</v>
      </c>
      <c r="F26" s="17">
        <f t="shared" ca="1" si="2"/>
        <v>0</v>
      </c>
      <c r="G26" s="17">
        <f t="shared" ca="1" si="2"/>
        <v>0</v>
      </c>
      <c r="H26" s="17">
        <f t="shared" ca="1" si="2"/>
        <v>0</v>
      </c>
      <c r="I26" s="17">
        <f t="shared" ca="1" si="2"/>
        <v>0</v>
      </c>
      <c r="J26" s="17">
        <f t="shared" ca="1" si="2"/>
        <v>0</v>
      </c>
      <c r="K26" s="17">
        <f t="shared" ca="1" si="2"/>
        <v>0</v>
      </c>
      <c r="L26" s="18">
        <f t="shared" ca="1" si="3"/>
        <v>0</v>
      </c>
    </row>
    <row r="27" spans="1:12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K36" ca="1" si="4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0</v>
      </c>
      <c r="E27" s="17">
        <f t="shared" ca="1" si="4"/>
        <v>0</v>
      </c>
      <c r="F27" s="17">
        <f t="shared" ca="1" si="4"/>
        <v>0</v>
      </c>
      <c r="G27" s="17">
        <f t="shared" ca="1" si="4"/>
        <v>37409.550000000003</v>
      </c>
      <c r="H27" s="17">
        <f t="shared" ca="1" si="4"/>
        <v>0</v>
      </c>
      <c r="I27" s="17">
        <f t="shared" ca="1" si="4"/>
        <v>0</v>
      </c>
      <c r="J27" s="17">
        <f t="shared" ca="1" si="4"/>
        <v>0</v>
      </c>
      <c r="K27" s="17">
        <f t="shared" ca="1" si="4"/>
        <v>0</v>
      </c>
      <c r="L27" s="18">
        <f t="shared" ca="1" si="3"/>
        <v>37409.550000000003</v>
      </c>
    </row>
    <row r="28" spans="1:12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4"/>
        <v>0</v>
      </c>
      <c r="E28" s="17">
        <f t="shared" ca="1" si="4"/>
        <v>0</v>
      </c>
      <c r="F28" s="17">
        <f t="shared" ca="1" si="4"/>
        <v>0</v>
      </c>
      <c r="G28" s="17">
        <f t="shared" ca="1" si="4"/>
        <v>0</v>
      </c>
      <c r="H28" s="17">
        <f t="shared" ca="1" si="4"/>
        <v>0</v>
      </c>
      <c r="I28" s="17">
        <f t="shared" ca="1" si="4"/>
        <v>0</v>
      </c>
      <c r="J28" s="17">
        <f t="shared" ca="1" si="4"/>
        <v>0</v>
      </c>
      <c r="K28" s="17">
        <f t="shared" ca="1" si="4"/>
        <v>0</v>
      </c>
      <c r="L28" s="18">
        <f t="shared" ca="1" si="3"/>
        <v>0</v>
      </c>
    </row>
    <row r="29" spans="1:12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4"/>
        <v>0</v>
      </c>
      <c r="E29" s="17">
        <f t="shared" ca="1" si="4"/>
        <v>958883.7</v>
      </c>
      <c r="F29" s="17">
        <f t="shared" ca="1" si="4"/>
        <v>9073687.9399999995</v>
      </c>
      <c r="G29" s="17">
        <f t="shared" ca="1" si="4"/>
        <v>296849361.44999999</v>
      </c>
      <c r="H29" s="17">
        <f t="shared" ca="1" si="4"/>
        <v>1388642.77</v>
      </c>
      <c r="I29" s="17">
        <f t="shared" ca="1" si="4"/>
        <v>0</v>
      </c>
      <c r="J29" s="17">
        <f t="shared" ca="1" si="4"/>
        <v>84393301.189999998</v>
      </c>
      <c r="K29" s="17">
        <f t="shared" ca="1" si="4"/>
        <v>15340423.6</v>
      </c>
      <c r="L29" s="18">
        <f t="shared" ca="1" si="3"/>
        <v>408004300.64999998</v>
      </c>
    </row>
    <row r="30" spans="1:12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4"/>
        <v>0</v>
      </c>
      <c r="E30" s="17">
        <f t="shared" ca="1" si="4"/>
        <v>0</v>
      </c>
      <c r="F30" s="17">
        <f t="shared" ca="1" si="4"/>
        <v>0</v>
      </c>
      <c r="G30" s="17">
        <f t="shared" ca="1" si="4"/>
        <v>0</v>
      </c>
      <c r="H30" s="17">
        <f t="shared" ca="1" si="4"/>
        <v>0</v>
      </c>
      <c r="I30" s="17">
        <f t="shared" ca="1" si="4"/>
        <v>0</v>
      </c>
      <c r="J30" s="17">
        <f t="shared" ca="1" si="4"/>
        <v>0</v>
      </c>
      <c r="K30" s="17">
        <f t="shared" ca="1" si="4"/>
        <v>0</v>
      </c>
      <c r="L30" s="18">
        <f t="shared" ca="1" si="3"/>
        <v>0</v>
      </c>
    </row>
    <row r="31" spans="1:12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4"/>
        <v>0</v>
      </c>
      <c r="E31" s="17">
        <f t="shared" ca="1" si="4"/>
        <v>0</v>
      </c>
      <c r="F31" s="17">
        <f t="shared" ca="1" si="4"/>
        <v>0</v>
      </c>
      <c r="G31" s="17">
        <f t="shared" ca="1" si="4"/>
        <v>-4.37</v>
      </c>
      <c r="H31" s="17">
        <f t="shared" ca="1" si="4"/>
        <v>0</v>
      </c>
      <c r="I31" s="17">
        <f t="shared" ca="1" si="4"/>
        <v>30.9</v>
      </c>
      <c r="J31" s="17">
        <f t="shared" ca="1" si="4"/>
        <v>0</v>
      </c>
      <c r="K31" s="17">
        <f t="shared" ca="1" si="4"/>
        <v>0</v>
      </c>
      <c r="L31" s="18">
        <f t="shared" ca="1" si="3"/>
        <v>26.529999999999998</v>
      </c>
    </row>
    <row r="32" spans="1:12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4"/>
        <v>0</v>
      </c>
      <c r="E32" s="17">
        <f t="shared" ca="1" si="4"/>
        <v>957542.26</v>
      </c>
      <c r="F32" s="17">
        <f t="shared" ca="1" si="4"/>
        <v>9121966.8800000008</v>
      </c>
      <c r="G32" s="17">
        <f t="shared" ca="1" si="4"/>
        <v>297820806.84999996</v>
      </c>
      <c r="H32" s="17">
        <f t="shared" ca="1" si="4"/>
        <v>1388823.04</v>
      </c>
      <c r="I32" s="17">
        <f t="shared" ca="1" si="4"/>
        <v>83700968.379999995</v>
      </c>
      <c r="J32" s="17">
        <f t="shared" ca="1" si="4"/>
        <v>2030682.69</v>
      </c>
      <c r="K32" s="17">
        <f t="shared" ca="1" si="4"/>
        <v>15247746.449999999</v>
      </c>
      <c r="L32" s="18">
        <f t="shared" ca="1" si="3"/>
        <v>410268536.54999995</v>
      </c>
    </row>
    <row r="33" spans="1:12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4"/>
        <v>0</v>
      </c>
      <c r="E33" s="17">
        <f t="shared" ca="1" si="4"/>
        <v>0</v>
      </c>
      <c r="F33" s="17">
        <f t="shared" ca="1" si="4"/>
        <v>0</v>
      </c>
      <c r="G33" s="17">
        <f t="shared" ca="1" si="4"/>
        <v>0</v>
      </c>
      <c r="H33" s="17">
        <f t="shared" ca="1" si="4"/>
        <v>0</v>
      </c>
      <c r="I33" s="17">
        <f t="shared" ca="1" si="4"/>
        <v>0</v>
      </c>
      <c r="J33" s="17">
        <f t="shared" ca="1" si="4"/>
        <v>0</v>
      </c>
      <c r="K33" s="17">
        <f t="shared" ca="1" si="4"/>
        <v>0</v>
      </c>
      <c r="L33" s="18">
        <f t="shared" ca="1" si="3"/>
        <v>0</v>
      </c>
    </row>
    <row r="34" spans="1:12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4"/>
        <v>0</v>
      </c>
      <c r="E34" s="17">
        <f t="shared" ca="1" si="4"/>
        <v>0</v>
      </c>
      <c r="F34" s="17">
        <f t="shared" ca="1" si="4"/>
        <v>0</v>
      </c>
      <c r="G34" s="17">
        <f t="shared" ca="1" si="4"/>
        <v>0</v>
      </c>
      <c r="H34" s="17">
        <f t="shared" ca="1" si="4"/>
        <v>0</v>
      </c>
      <c r="I34" s="17">
        <f t="shared" ca="1" si="4"/>
        <v>0</v>
      </c>
      <c r="J34" s="17">
        <f t="shared" ca="1" si="4"/>
        <v>0</v>
      </c>
      <c r="K34" s="17">
        <f t="shared" ca="1" si="4"/>
        <v>0</v>
      </c>
      <c r="L34" s="18">
        <f t="shared" ca="1" si="3"/>
        <v>0</v>
      </c>
    </row>
    <row r="35" spans="1:12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4"/>
        <v>0</v>
      </c>
      <c r="E35" s="17">
        <f t="shared" ca="1" si="4"/>
        <v>0</v>
      </c>
      <c r="F35" s="17">
        <f t="shared" ca="1" si="4"/>
        <v>0</v>
      </c>
      <c r="G35" s="17">
        <f t="shared" ca="1" si="4"/>
        <v>0</v>
      </c>
      <c r="H35" s="17">
        <f t="shared" ca="1" si="4"/>
        <v>0</v>
      </c>
      <c r="I35" s="17">
        <f t="shared" ca="1" si="4"/>
        <v>0</v>
      </c>
      <c r="J35" s="17">
        <f t="shared" ca="1" si="4"/>
        <v>0</v>
      </c>
      <c r="K35" s="17">
        <f t="shared" ca="1" si="4"/>
        <v>0</v>
      </c>
      <c r="L35" s="18">
        <f t="shared" ca="1" si="3"/>
        <v>0</v>
      </c>
    </row>
    <row r="36" spans="1:12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4"/>
        <v>0</v>
      </c>
      <c r="E36" s="17">
        <f t="shared" ca="1" si="4"/>
        <v>0</v>
      </c>
      <c r="F36" s="17">
        <f t="shared" ca="1" si="4"/>
        <v>0</v>
      </c>
      <c r="G36" s="17">
        <f t="shared" ca="1" si="4"/>
        <v>0</v>
      </c>
      <c r="H36" s="17">
        <f t="shared" ca="1" si="4"/>
        <v>0</v>
      </c>
      <c r="I36" s="17">
        <f t="shared" ca="1" si="4"/>
        <v>0</v>
      </c>
      <c r="J36" s="17">
        <f t="shared" ca="1" si="4"/>
        <v>0</v>
      </c>
      <c r="K36" s="17">
        <f t="shared" ca="1" si="4"/>
        <v>0</v>
      </c>
      <c r="L36" s="18">
        <f t="shared" ca="1" si="3"/>
        <v>0</v>
      </c>
    </row>
    <row r="37" spans="1:12" ht="12.75" customHeight="1" x14ac:dyDescent="0.3">
      <c r="A37" s="61" t="s">
        <v>207</v>
      </c>
      <c r="B37" s="16">
        <v>1043</v>
      </c>
      <c r="C37" s="62" t="s">
        <v>148</v>
      </c>
      <c r="D37" s="17">
        <f t="shared" ref="D37:K46" ca="1" si="5">IFERROR(IF($C$2="Tele-Satış",INDIRECT("'"&amp;$B$2&amp;"'!"&amp;ADDRESS(MATCH($B37,INDIRECT("'"&amp;$B$2&amp;"'!$B$1:$B$1095"),0),MATCH(D$5,INDIRECT("'"&amp;$B$2&amp;"'!5:5"),0))),IF($C$2="E-Ticaret",INDIRECT("'"&amp;$B$2&amp;"'!"&amp;ADDRESS(MATCH($B37,INDIRECT("'"&amp;$B$2&amp;"'!$B$1:$B$1095"),0),MATCH(D$5,INDIRECT("'"&amp;$B$2&amp;"'!5:5"),0)+1)),IF($C$2="Geleneksel",INDIRECT("'"&amp;$B$2&amp;"'!"&amp;ADDRESS(MATCH($B37,INDIRECT("'"&amp;$B$2&amp;"'!$B$1:$B$1095"),0),MATCH(D$5,INDIRECT("'"&amp;$B$2&amp;"'!5:5"),0)+2)),INDIRECT("'"&amp;$B$2&amp;"'!"&amp;ADDRESS(MATCH($B37,INDIRECT("'"&amp;$B$2&amp;"'!$B$1:$B$1095"),0),MATCH(D$5,INDIRECT("'"&amp;$B$2&amp;"'!5:5"),0)))+INDIRECT("'"&amp;$B$2&amp;"'!"&amp;ADDRESS(MATCH($B37,INDIRECT("'"&amp;$B$2&amp;"'!$B$1:$B$1095"),0),MATCH(D$5,INDIRECT("'"&amp;$B$2&amp;"'!5:5"),0)+1))+INDIRECT("'"&amp;$B$2&amp;"'!"&amp;ADDRESS(MATCH($B37,INDIRECT("'"&amp;$B$2&amp;"'!$B$1:$B$1095"),0),MATCH(D$5,INDIRECT("'"&amp;$B$2&amp;"'!5:5"),0)+2))))),0)</f>
        <v>0</v>
      </c>
      <c r="E37" s="17">
        <f t="shared" ca="1" si="5"/>
        <v>0</v>
      </c>
      <c r="F37" s="17">
        <f t="shared" ca="1" si="5"/>
        <v>0</v>
      </c>
      <c r="G37" s="17">
        <f t="shared" ca="1" si="5"/>
        <v>0</v>
      </c>
      <c r="H37" s="17">
        <f t="shared" ca="1" si="5"/>
        <v>0</v>
      </c>
      <c r="I37" s="17">
        <f t="shared" ca="1" si="5"/>
        <v>0</v>
      </c>
      <c r="J37" s="17">
        <f t="shared" ca="1" si="5"/>
        <v>0</v>
      </c>
      <c r="K37" s="17">
        <f t="shared" ca="1" si="5"/>
        <v>0</v>
      </c>
      <c r="L37" s="18">
        <f t="shared" ca="1" si="3"/>
        <v>0</v>
      </c>
    </row>
    <row r="38" spans="1:12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5"/>
        <v>0</v>
      </c>
      <c r="E38" s="17">
        <f t="shared" ca="1" si="5"/>
        <v>0</v>
      </c>
      <c r="F38" s="17">
        <f t="shared" ca="1" si="5"/>
        <v>0</v>
      </c>
      <c r="G38" s="17">
        <f t="shared" ca="1" si="5"/>
        <v>0</v>
      </c>
      <c r="H38" s="17">
        <f t="shared" ca="1" si="5"/>
        <v>0</v>
      </c>
      <c r="I38" s="17">
        <f t="shared" ca="1" si="5"/>
        <v>0</v>
      </c>
      <c r="J38" s="17">
        <f t="shared" ca="1" si="5"/>
        <v>0</v>
      </c>
      <c r="K38" s="17">
        <f t="shared" ca="1" si="5"/>
        <v>0</v>
      </c>
      <c r="L38" s="18">
        <f t="shared" ca="1" si="3"/>
        <v>0</v>
      </c>
    </row>
    <row r="39" spans="1:12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5"/>
        <v>0</v>
      </c>
      <c r="E39" s="17">
        <f t="shared" ca="1" si="5"/>
        <v>0</v>
      </c>
      <c r="F39" s="17">
        <f t="shared" ca="1" si="5"/>
        <v>0</v>
      </c>
      <c r="G39" s="17">
        <f t="shared" ca="1" si="5"/>
        <v>0</v>
      </c>
      <c r="H39" s="17">
        <f t="shared" ca="1" si="5"/>
        <v>0</v>
      </c>
      <c r="I39" s="17">
        <f t="shared" ca="1" si="5"/>
        <v>0</v>
      </c>
      <c r="J39" s="17">
        <f t="shared" ca="1" si="5"/>
        <v>0</v>
      </c>
      <c r="K39" s="17">
        <f t="shared" ca="1" si="5"/>
        <v>0</v>
      </c>
      <c r="L39" s="18">
        <f t="shared" ca="1" si="3"/>
        <v>0</v>
      </c>
    </row>
    <row r="40" spans="1:12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5"/>
        <v>0</v>
      </c>
      <c r="E40" s="17">
        <f t="shared" ca="1" si="5"/>
        <v>0</v>
      </c>
      <c r="F40" s="17">
        <f t="shared" ca="1" si="5"/>
        <v>0</v>
      </c>
      <c r="G40" s="17">
        <f t="shared" ca="1" si="5"/>
        <v>0</v>
      </c>
      <c r="H40" s="17">
        <f t="shared" ca="1" si="5"/>
        <v>0</v>
      </c>
      <c r="I40" s="17">
        <f t="shared" ca="1" si="5"/>
        <v>0</v>
      </c>
      <c r="J40" s="17">
        <f t="shared" ca="1" si="5"/>
        <v>0</v>
      </c>
      <c r="K40" s="17">
        <f t="shared" ca="1" si="5"/>
        <v>0</v>
      </c>
      <c r="L40" s="18">
        <f t="shared" ca="1" si="3"/>
        <v>0</v>
      </c>
    </row>
    <row r="41" spans="1:12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5"/>
        <v>0</v>
      </c>
      <c r="E41" s="17">
        <f t="shared" ca="1" si="5"/>
        <v>1915084.49</v>
      </c>
      <c r="F41" s="17">
        <f t="shared" ca="1" si="5"/>
        <v>18243933.739999998</v>
      </c>
      <c r="G41" s="17">
        <f t="shared" ca="1" si="5"/>
        <v>595572158.88</v>
      </c>
      <c r="H41" s="17">
        <f t="shared" ca="1" si="5"/>
        <v>2777646.08</v>
      </c>
      <c r="I41" s="17">
        <f t="shared" ca="1" si="5"/>
        <v>167395606.75</v>
      </c>
      <c r="J41" s="17">
        <f t="shared" ca="1" si="5"/>
        <v>4061365.37</v>
      </c>
      <c r="K41" s="17">
        <f t="shared" ca="1" si="5"/>
        <v>30495492.870000001</v>
      </c>
      <c r="L41" s="18">
        <f t="shared" ca="1" si="3"/>
        <v>820461288.18000007</v>
      </c>
    </row>
    <row r="42" spans="1:12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5"/>
        <v>0</v>
      </c>
      <c r="E42" s="17">
        <f t="shared" ca="1" si="5"/>
        <v>0</v>
      </c>
      <c r="F42" s="17">
        <f t="shared" ca="1" si="5"/>
        <v>0</v>
      </c>
      <c r="G42" s="17">
        <f t="shared" ca="1" si="5"/>
        <v>0</v>
      </c>
      <c r="H42" s="17">
        <f t="shared" ca="1" si="5"/>
        <v>0</v>
      </c>
      <c r="I42" s="17">
        <f t="shared" ca="1" si="5"/>
        <v>0</v>
      </c>
      <c r="J42" s="17">
        <f t="shared" ca="1" si="5"/>
        <v>0</v>
      </c>
      <c r="K42" s="17">
        <f t="shared" ca="1" si="5"/>
        <v>0</v>
      </c>
      <c r="L42" s="18">
        <f t="shared" ca="1" si="3"/>
        <v>0</v>
      </c>
    </row>
    <row r="43" spans="1:12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5"/>
        <v>0</v>
      </c>
      <c r="E43" s="17">
        <f t="shared" ca="1" si="5"/>
        <v>0</v>
      </c>
      <c r="F43" s="17">
        <f t="shared" ca="1" si="5"/>
        <v>0</v>
      </c>
      <c r="G43" s="17">
        <f t="shared" ca="1" si="5"/>
        <v>0</v>
      </c>
      <c r="H43" s="17">
        <f t="shared" ca="1" si="5"/>
        <v>0</v>
      </c>
      <c r="I43" s="17">
        <f t="shared" ca="1" si="5"/>
        <v>0</v>
      </c>
      <c r="J43" s="17">
        <f t="shared" ca="1" si="5"/>
        <v>0</v>
      </c>
      <c r="K43" s="17">
        <f t="shared" ca="1" si="5"/>
        <v>0</v>
      </c>
      <c r="L43" s="18">
        <f t="shared" ca="1" si="3"/>
        <v>0</v>
      </c>
    </row>
    <row r="44" spans="1:12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5"/>
        <v>0</v>
      </c>
      <c r="E44" s="17">
        <f t="shared" ca="1" si="5"/>
        <v>0</v>
      </c>
      <c r="F44" s="17">
        <f t="shared" ca="1" si="5"/>
        <v>0</v>
      </c>
      <c r="G44" s="17">
        <f t="shared" ca="1" si="5"/>
        <v>0</v>
      </c>
      <c r="H44" s="17">
        <f t="shared" ca="1" si="5"/>
        <v>0</v>
      </c>
      <c r="I44" s="17">
        <f t="shared" ca="1" si="5"/>
        <v>0</v>
      </c>
      <c r="J44" s="17">
        <f t="shared" ca="1" si="5"/>
        <v>0</v>
      </c>
      <c r="K44" s="17">
        <f t="shared" ca="1" si="5"/>
        <v>0</v>
      </c>
      <c r="L44" s="18">
        <f t="shared" ca="1" si="3"/>
        <v>0</v>
      </c>
    </row>
    <row r="45" spans="1:12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5"/>
        <v>0</v>
      </c>
      <c r="E45" s="17">
        <f t="shared" ca="1" si="5"/>
        <v>0</v>
      </c>
      <c r="F45" s="17">
        <f t="shared" ca="1" si="5"/>
        <v>0</v>
      </c>
      <c r="G45" s="17">
        <f t="shared" ca="1" si="5"/>
        <v>0</v>
      </c>
      <c r="H45" s="17">
        <f t="shared" ca="1" si="5"/>
        <v>0</v>
      </c>
      <c r="I45" s="17">
        <f t="shared" ca="1" si="5"/>
        <v>0</v>
      </c>
      <c r="J45" s="17">
        <f t="shared" ca="1" si="5"/>
        <v>0</v>
      </c>
      <c r="K45" s="17">
        <f t="shared" ca="1" si="5"/>
        <v>0</v>
      </c>
      <c r="L45" s="18">
        <f t="shared" ref="L45:L58" ca="1" si="6">+SUM(D45:K45)</f>
        <v>0</v>
      </c>
    </row>
    <row r="46" spans="1:12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5"/>
        <v>0</v>
      </c>
      <c r="E46" s="17">
        <f t="shared" ca="1" si="5"/>
        <v>0</v>
      </c>
      <c r="F46" s="17">
        <f t="shared" ca="1" si="5"/>
        <v>0</v>
      </c>
      <c r="G46" s="17">
        <f t="shared" ca="1" si="5"/>
        <v>0</v>
      </c>
      <c r="H46" s="17">
        <f t="shared" ca="1" si="5"/>
        <v>0</v>
      </c>
      <c r="I46" s="17">
        <f t="shared" ca="1" si="5"/>
        <v>0</v>
      </c>
      <c r="J46" s="17">
        <f t="shared" ca="1" si="5"/>
        <v>0</v>
      </c>
      <c r="K46" s="17">
        <f t="shared" ca="1" si="5"/>
        <v>0</v>
      </c>
      <c r="L46" s="18">
        <f t="shared" ca="1" si="6"/>
        <v>0</v>
      </c>
    </row>
    <row r="47" spans="1:12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K56" ca="1" si="7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7"/>
        <v>0</v>
      </c>
      <c r="F47" s="17">
        <f t="shared" ca="1" si="7"/>
        <v>0</v>
      </c>
      <c r="G47" s="17">
        <f t="shared" ca="1" si="7"/>
        <v>0</v>
      </c>
      <c r="H47" s="17">
        <f t="shared" ca="1" si="7"/>
        <v>0</v>
      </c>
      <c r="I47" s="17">
        <f t="shared" ca="1" si="7"/>
        <v>0</v>
      </c>
      <c r="J47" s="17">
        <f t="shared" ca="1" si="7"/>
        <v>0</v>
      </c>
      <c r="K47" s="17">
        <f t="shared" ca="1" si="7"/>
        <v>0</v>
      </c>
      <c r="L47" s="18">
        <f t="shared" ca="1" si="6"/>
        <v>0</v>
      </c>
    </row>
    <row r="48" spans="1:12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7"/>
        <v>0</v>
      </c>
      <c r="E48" s="17">
        <f t="shared" ca="1" si="7"/>
        <v>0</v>
      </c>
      <c r="F48" s="17">
        <f t="shared" ca="1" si="7"/>
        <v>0</v>
      </c>
      <c r="G48" s="17">
        <f t="shared" ca="1" si="7"/>
        <v>0</v>
      </c>
      <c r="H48" s="17">
        <f t="shared" ca="1" si="7"/>
        <v>0</v>
      </c>
      <c r="I48" s="17">
        <f t="shared" ca="1" si="7"/>
        <v>0</v>
      </c>
      <c r="J48" s="17">
        <f t="shared" ca="1" si="7"/>
        <v>0</v>
      </c>
      <c r="K48" s="17">
        <f t="shared" ca="1" si="7"/>
        <v>0</v>
      </c>
      <c r="L48" s="18">
        <f t="shared" ca="1" si="6"/>
        <v>0</v>
      </c>
    </row>
    <row r="49" spans="1:12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7"/>
        <v>0</v>
      </c>
      <c r="E49" s="17">
        <f t="shared" ca="1" si="7"/>
        <v>0</v>
      </c>
      <c r="F49" s="17">
        <f t="shared" ca="1" si="7"/>
        <v>0</v>
      </c>
      <c r="G49" s="17">
        <f t="shared" ca="1" si="7"/>
        <v>0</v>
      </c>
      <c r="H49" s="17">
        <f t="shared" ca="1" si="7"/>
        <v>0</v>
      </c>
      <c r="I49" s="17">
        <f t="shared" ca="1" si="7"/>
        <v>0</v>
      </c>
      <c r="J49" s="17">
        <f t="shared" ca="1" si="7"/>
        <v>0</v>
      </c>
      <c r="K49" s="17">
        <f t="shared" ca="1" si="7"/>
        <v>0</v>
      </c>
      <c r="L49" s="18">
        <f t="shared" ref="L49" ca="1" si="8">+SUM(D49:K49)</f>
        <v>0</v>
      </c>
    </row>
    <row r="50" spans="1:12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7"/>
        <v>0</v>
      </c>
      <c r="E50" s="17">
        <f t="shared" ca="1" si="7"/>
        <v>0</v>
      </c>
      <c r="F50" s="17">
        <f t="shared" ca="1" si="7"/>
        <v>0</v>
      </c>
      <c r="G50" s="17">
        <f t="shared" ca="1" si="7"/>
        <v>0</v>
      </c>
      <c r="H50" s="17">
        <f t="shared" ca="1" si="7"/>
        <v>0</v>
      </c>
      <c r="I50" s="17">
        <f t="shared" ca="1" si="7"/>
        <v>0</v>
      </c>
      <c r="J50" s="17">
        <f t="shared" ca="1" si="7"/>
        <v>0</v>
      </c>
      <c r="K50" s="17">
        <f t="shared" ca="1" si="7"/>
        <v>0</v>
      </c>
      <c r="L50" s="18">
        <f t="shared" ref="L50:L52" ca="1" si="9">+SUM(D50:K50)</f>
        <v>0</v>
      </c>
    </row>
    <row r="51" spans="1:12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7"/>
        <v>0</v>
      </c>
      <c r="E51" s="17">
        <f t="shared" ca="1" si="7"/>
        <v>0</v>
      </c>
      <c r="F51" s="17">
        <f t="shared" ca="1" si="7"/>
        <v>0</v>
      </c>
      <c r="G51" s="17">
        <f t="shared" ca="1" si="7"/>
        <v>0</v>
      </c>
      <c r="H51" s="17">
        <f t="shared" ca="1" si="7"/>
        <v>0</v>
      </c>
      <c r="I51" s="17">
        <f t="shared" ca="1" si="7"/>
        <v>0</v>
      </c>
      <c r="J51" s="17">
        <f t="shared" ca="1" si="7"/>
        <v>0</v>
      </c>
      <c r="K51" s="17">
        <f t="shared" ca="1" si="7"/>
        <v>0</v>
      </c>
      <c r="L51" s="18">
        <f t="shared" ca="1" si="9"/>
        <v>0</v>
      </c>
    </row>
    <row r="52" spans="1:12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7"/>
        <v>0</v>
      </c>
      <c r="E52" s="17">
        <f t="shared" ca="1" si="7"/>
        <v>0</v>
      </c>
      <c r="F52" s="17">
        <f t="shared" ca="1" si="7"/>
        <v>0</v>
      </c>
      <c r="G52" s="17">
        <f t="shared" ca="1" si="7"/>
        <v>0</v>
      </c>
      <c r="H52" s="17">
        <f t="shared" ca="1" si="7"/>
        <v>0</v>
      </c>
      <c r="I52" s="17">
        <f t="shared" ca="1" si="7"/>
        <v>0</v>
      </c>
      <c r="J52" s="17">
        <f t="shared" ca="1" si="7"/>
        <v>0</v>
      </c>
      <c r="K52" s="17">
        <f t="shared" ca="1" si="7"/>
        <v>0</v>
      </c>
      <c r="L52" s="18">
        <f t="shared" ca="1" si="9"/>
        <v>0</v>
      </c>
    </row>
    <row r="53" spans="1:12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7"/>
        <v>0</v>
      </c>
      <c r="E53" s="17">
        <f t="shared" ca="1" si="7"/>
        <v>0</v>
      </c>
      <c r="F53" s="17">
        <f t="shared" ca="1" si="7"/>
        <v>0</v>
      </c>
      <c r="G53" s="17">
        <f t="shared" ca="1" si="7"/>
        <v>0</v>
      </c>
      <c r="H53" s="17">
        <f t="shared" ca="1" si="7"/>
        <v>0</v>
      </c>
      <c r="I53" s="17">
        <f t="shared" ca="1" si="7"/>
        <v>0</v>
      </c>
      <c r="J53" s="17">
        <f t="shared" ca="1" si="7"/>
        <v>0</v>
      </c>
      <c r="K53" s="17">
        <f t="shared" ca="1" si="7"/>
        <v>0</v>
      </c>
      <c r="L53" s="18">
        <f t="shared" ca="1" si="6"/>
        <v>0</v>
      </c>
    </row>
    <row r="54" spans="1:12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7"/>
        <v>0</v>
      </c>
      <c r="E54" s="17">
        <f t="shared" ca="1" si="7"/>
        <v>0</v>
      </c>
      <c r="F54" s="17">
        <f t="shared" ca="1" si="7"/>
        <v>0</v>
      </c>
      <c r="G54" s="17">
        <f t="shared" ca="1" si="7"/>
        <v>0</v>
      </c>
      <c r="H54" s="17">
        <f t="shared" ca="1" si="7"/>
        <v>0</v>
      </c>
      <c r="I54" s="17">
        <f t="shared" ca="1" si="7"/>
        <v>0</v>
      </c>
      <c r="J54" s="17">
        <f t="shared" ca="1" si="7"/>
        <v>0</v>
      </c>
      <c r="K54" s="17">
        <f t="shared" ca="1" si="7"/>
        <v>0</v>
      </c>
      <c r="L54" s="18">
        <f t="shared" ca="1" si="6"/>
        <v>0</v>
      </c>
    </row>
    <row r="55" spans="1:12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7"/>
        <v>0</v>
      </c>
      <c r="E55" s="17">
        <f t="shared" ca="1" si="7"/>
        <v>0</v>
      </c>
      <c r="F55" s="17">
        <f t="shared" ca="1" si="7"/>
        <v>0</v>
      </c>
      <c r="G55" s="17">
        <f t="shared" ca="1" si="7"/>
        <v>0</v>
      </c>
      <c r="H55" s="17">
        <f t="shared" ca="1" si="7"/>
        <v>0</v>
      </c>
      <c r="I55" s="17">
        <f t="shared" ca="1" si="7"/>
        <v>0</v>
      </c>
      <c r="J55" s="17">
        <f t="shared" ca="1" si="7"/>
        <v>0</v>
      </c>
      <c r="K55" s="17">
        <f t="shared" ca="1" si="7"/>
        <v>0</v>
      </c>
      <c r="L55" s="18">
        <f t="shared" ca="1" si="6"/>
        <v>0</v>
      </c>
    </row>
    <row r="56" spans="1:12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7"/>
        <v>0</v>
      </c>
      <c r="E56" s="17">
        <f t="shared" ca="1" si="7"/>
        <v>0</v>
      </c>
      <c r="F56" s="17">
        <f t="shared" ca="1" si="7"/>
        <v>0</v>
      </c>
      <c r="G56" s="17">
        <f t="shared" ca="1" si="7"/>
        <v>0</v>
      </c>
      <c r="H56" s="17">
        <f t="shared" ca="1" si="7"/>
        <v>0</v>
      </c>
      <c r="I56" s="17">
        <f t="shared" ca="1" si="7"/>
        <v>0</v>
      </c>
      <c r="J56" s="17">
        <f t="shared" ca="1" si="7"/>
        <v>0</v>
      </c>
      <c r="K56" s="17">
        <f t="shared" ca="1" si="7"/>
        <v>0</v>
      </c>
      <c r="L56" s="18">
        <f t="shared" ca="1" si="6"/>
        <v>0</v>
      </c>
    </row>
    <row r="57" spans="1:12" ht="12.75" customHeight="1" x14ac:dyDescent="0.3">
      <c r="A57" s="61" t="s">
        <v>249</v>
      </c>
      <c r="B57" s="16">
        <v>2007</v>
      </c>
      <c r="C57" s="62" t="s">
        <v>242</v>
      </c>
      <c r="D57" s="17">
        <f t="shared" ref="D57:K66" ca="1" si="10">IFERROR(IF($C$2="Tele-Satış",INDIRECT("'"&amp;$B$2&amp;"'!"&amp;ADDRESS(MATCH($B57,INDIRECT("'"&amp;$B$2&amp;"'!$B$1:$B$1095"),0),MATCH(D$5,INDIRECT("'"&amp;$B$2&amp;"'!5:5"),0))),IF($C$2="E-Ticaret",INDIRECT("'"&amp;$B$2&amp;"'!"&amp;ADDRESS(MATCH($B57,INDIRECT("'"&amp;$B$2&amp;"'!$B$1:$B$1095"),0),MATCH(D$5,INDIRECT("'"&amp;$B$2&amp;"'!5:5"),0)+1)),IF($C$2="Geleneksel",INDIRECT("'"&amp;$B$2&amp;"'!"&amp;ADDRESS(MATCH($B57,INDIRECT("'"&amp;$B$2&amp;"'!$B$1:$B$1095"),0),MATCH(D$5,INDIRECT("'"&amp;$B$2&amp;"'!5:5"),0)+2)),INDIRECT("'"&amp;$B$2&amp;"'!"&amp;ADDRESS(MATCH($B57,INDIRECT("'"&amp;$B$2&amp;"'!$B$1:$B$1095"),0),MATCH(D$5,INDIRECT("'"&amp;$B$2&amp;"'!5:5"),0)))+INDIRECT("'"&amp;$B$2&amp;"'!"&amp;ADDRESS(MATCH($B57,INDIRECT("'"&amp;$B$2&amp;"'!$B$1:$B$1095"),0),MATCH(D$5,INDIRECT("'"&amp;$B$2&amp;"'!5:5"),0)+1))+INDIRECT("'"&amp;$B$2&amp;"'!"&amp;ADDRESS(MATCH($B57,INDIRECT("'"&amp;$B$2&amp;"'!$B$1:$B$1095"),0),MATCH(D$5,INDIRECT("'"&amp;$B$2&amp;"'!5:5"),0)+2))))),0)</f>
        <v>0</v>
      </c>
      <c r="E57" s="17">
        <f t="shared" ca="1" si="10"/>
        <v>0</v>
      </c>
      <c r="F57" s="17">
        <f t="shared" ca="1" si="10"/>
        <v>0</v>
      </c>
      <c r="G57" s="17">
        <f t="shared" ca="1" si="10"/>
        <v>0</v>
      </c>
      <c r="H57" s="17">
        <f t="shared" ca="1" si="10"/>
        <v>0</v>
      </c>
      <c r="I57" s="17">
        <f t="shared" ca="1" si="10"/>
        <v>0</v>
      </c>
      <c r="J57" s="17">
        <f t="shared" ca="1" si="10"/>
        <v>0</v>
      </c>
      <c r="K57" s="17">
        <f t="shared" ca="1" si="10"/>
        <v>0</v>
      </c>
      <c r="L57" s="18">
        <f t="shared" ca="1" si="6"/>
        <v>0</v>
      </c>
    </row>
    <row r="58" spans="1:12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10"/>
        <v>0</v>
      </c>
      <c r="E58" s="17">
        <f t="shared" ca="1" si="10"/>
        <v>0</v>
      </c>
      <c r="F58" s="17">
        <f t="shared" ca="1" si="10"/>
        <v>0</v>
      </c>
      <c r="G58" s="17">
        <f t="shared" ca="1" si="10"/>
        <v>0</v>
      </c>
      <c r="H58" s="17">
        <f t="shared" ca="1" si="10"/>
        <v>0</v>
      </c>
      <c r="I58" s="17">
        <f t="shared" ca="1" si="10"/>
        <v>0</v>
      </c>
      <c r="J58" s="17">
        <f t="shared" ca="1" si="10"/>
        <v>0</v>
      </c>
      <c r="K58" s="17">
        <f t="shared" ca="1" si="10"/>
        <v>0</v>
      </c>
      <c r="L58" s="18">
        <f t="shared" ca="1" si="6"/>
        <v>0</v>
      </c>
    </row>
    <row r="59" spans="1:12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10"/>
        <v>0</v>
      </c>
      <c r="E59" s="17">
        <f t="shared" ca="1" si="10"/>
        <v>0</v>
      </c>
      <c r="F59" s="17">
        <f t="shared" ca="1" si="10"/>
        <v>0</v>
      </c>
      <c r="G59" s="17">
        <f t="shared" ca="1" si="10"/>
        <v>0</v>
      </c>
      <c r="H59" s="17">
        <f t="shared" ca="1" si="10"/>
        <v>0</v>
      </c>
      <c r="I59" s="17">
        <f t="shared" ca="1" si="10"/>
        <v>0</v>
      </c>
      <c r="J59" s="17">
        <f t="shared" ca="1" si="10"/>
        <v>0</v>
      </c>
      <c r="K59" s="17">
        <f t="shared" ca="1" si="10"/>
        <v>0</v>
      </c>
      <c r="L59" s="18">
        <f t="shared" ref="L59:L72" ca="1" si="11">+SUM(D59:K59)</f>
        <v>0</v>
      </c>
    </row>
    <row r="60" spans="1:12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10"/>
        <v>0</v>
      </c>
      <c r="E60" s="17">
        <f t="shared" ca="1" si="10"/>
        <v>0</v>
      </c>
      <c r="F60" s="17">
        <f t="shared" ca="1" si="10"/>
        <v>0</v>
      </c>
      <c r="G60" s="17">
        <f t="shared" ca="1" si="10"/>
        <v>0</v>
      </c>
      <c r="H60" s="17">
        <f t="shared" ca="1" si="10"/>
        <v>0</v>
      </c>
      <c r="I60" s="17">
        <f t="shared" ca="1" si="10"/>
        <v>0</v>
      </c>
      <c r="J60" s="17">
        <f t="shared" ca="1" si="10"/>
        <v>0</v>
      </c>
      <c r="K60" s="17">
        <f t="shared" ca="1" si="10"/>
        <v>0</v>
      </c>
      <c r="L60" s="18">
        <f t="shared" ca="1" si="11"/>
        <v>0</v>
      </c>
    </row>
    <row r="61" spans="1:12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10"/>
        <v>0</v>
      </c>
      <c r="E61" s="17">
        <f t="shared" ca="1" si="10"/>
        <v>0</v>
      </c>
      <c r="F61" s="17">
        <f t="shared" ca="1" si="10"/>
        <v>0</v>
      </c>
      <c r="G61" s="17">
        <f t="shared" ca="1" si="10"/>
        <v>0</v>
      </c>
      <c r="H61" s="17">
        <f t="shared" ca="1" si="10"/>
        <v>0</v>
      </c>
      <c r="I61" s="17">
        <f t="shared" ca="1" si="10"/>
        <v>0</v>
      </c>
      <c r="J61" s="17">
        <f t="shared" ca="1" si="10"/>
        <v>0</v>
      </c>
      <c r="K61" s="17">
        <f t="shared" ca="1" si="10"/>
        <v>0</v>
      </c>
      <c r="L61" s="18">
        <f t="shared" ca="1" si="11"/>
        <v>0</v>
      </c>
    </row>
    <row r="62" spans="1:12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10"/>
        <v>0</v>
      </c>
      <c r="E62" s="17">
        <f t="shared" ca="1" si="10"/>
        <v>0</v>
      </c>
      <c r="F62" s="17">
        <f t="shared" ca="1" si="10"/>
        <v>0</v>
      </c>
      <c r="G62" s="17">
        <f t="shared" ca="1" si="10"/>
        <v>0</v>
      </c>
      <c r="H62" s="17">
        <f t="shared" ca="1" si="10"/>
        <v>0</v>
      </c>
      <c r="I62" s="17">
        <f t="shared" ca="1" si="10"/>
        <v>0</v>
      </c>
      <c r="J62" s="17">
        <f t="shared" ca="1" si="10"/>
        <v>0</v>
      </c>
      <c r="K62" s="17">
        <f t="shared" ca="1" si="10"/>
        <v>0</v>
      </c>
      <c r="L62" s="18">
        <f t="shared" ca="1" si="11"/>
        <v>0</v>
      </c>
    </row>
    <row r="63" spans="1:12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10"/>
        <v>0</v>
      </c>
      <c r="E63" s="17">
        <f t="shared" ca="1" si="10"/>
        <v>0</v>
      </c>
      <c r="F63" s="17">
        <f t="shared" ca="1" si="10"/>
        <v>0</v>
      </c>
      <c r="G63" s="17">
        <f t="shared" ca="1" si="10"/>
        <v>0</v>
      </c>
      <c r="H63" s="17">
        <f t="shared" ca="1" si="10"/>
        <v>0</v>
      </c>
      <c r="I63" s="17">
        <f t="shared" ca="1" si="10"/>
        <v>0</v>
      </c>
      <c r="J63" s="17">
        <f t="shared" ca="1" si="10"/>
        <v>0</v>
      </c>
      <c r="K63" s="17">
        <f t="shared" ca="1" si="10"/>
        <v>0</v>
      </c>
      <c r="L63" s="18">
        <f t="shared" ca="1" si="11"/>
        <v>0</v>
      </c>
    </row>
    <row r="64" spans="1:12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10"/>
        <v>0</v>
      </c>
      <c r="E64" s="17">
        <f t="shared" ca="1" si="10"/>
        <v>0</v>
      </c>
      <c r="F64" s="17">
        <f t="shared" ca="1" si="10"/>
        <v>0</v>
      </c>
      <c r="G64" s="17">
        <f t="shared" ca="1" si="10"/>
        <v>0</v>
      </c>
      <c r="H64" s="17">
        <f t="shared" ca="1" si="10"/>
        <v>0</v>
      </c>
      <c r="I64" s="17">
        <f t="shared" ca="1" si="10"/>
        <v>0</v>
      </c>
      <c r="J64" s="17">
        <f t="shared" ca="1" si="10"/>
        <v>0</v>
      </c>
      <c r="K64" s="17">
        <f t="shared" ca="1" si="10"/>
        <v>0</v>
      </c>
      <c r="L64" s="18">
        <f t="shared" ca="1" si="11"/>
        <v>0</v>
      </c>
    </row>
    <row r="65" spans="1:12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10"/>
        <v>0</v>
      </c>
      <c r="E65" s="17">
        <f t="shared" ca="1" si="10"/>
        <v>0</v>
      </c>
      <c r="F65" s="17">
        <f t="shared" ca="1" si="10"/>
        <v>0</v>
      </c>
      <c r="G65" s="17">
        <f t="shared" ca="1" si="10"/>
        <v>0</v>
      </c>
      <c r="H65" s="17">
        <f t="shared" ca="1" si="10"/>
        <v>0</v>
      </c>
      <c r="I65" s="17">
        <f t="shared" ca="1" si="10"/>
        <v>0</v>
      </c>
      <c r="J65" s="17">
        <f t="shared" ca="1" si="10"/>
        <v>0</v>
      </c>
      <c r="K65" s="17">
        <f t="shared" ca="1" si="10"/>
        <v>0</v>
      </c>
      <c r="L65" s="18">
        <f t="shared" ca="1" si="11"/>
        <v>0</v>
      </c>
    </row>
    <row r="66" spans="1:12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10"/>
        <v>0</v>
      </c>
      <c r="E66" s="17">
        <f t="shared" ca="1" si="10"/>
        <v>0</v>
      </c>
      <c r="F66" s="17">
        <f t="shared" ca="1" si="10"/>
        <v>0</v>
      </c>
      <c r="G66" s="17">
        <f t="shared" ca="1" si="10"/>
        <v>0</v>
      </c>
      <c r="H66" s="17">
        <f t="shared" ca="1" si="10"/>
        <v>0</v>
      </c>
      <c r="I66" s="17">
        <f t="shared" ca="1" si="10"/>
        <v>0</v>
      </c>
      <c r="J66" s="17">
        <f t="shared" ca="1" si="10"/>
        <v>0</v>
      </c>
      <c r="K66" s="17">
        <f t="shared" ca="1" si="10"/>
        <v>0</v>
      </c>
      <c r="L66" s="18">
        <f t="shared" ca="1" si="11"/>
        <v>0</v>
      </c>
    </row>
    <row r="67" spans="1:12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K72" ca="1" si="12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12"/>
        <v>0</v>
      </c>
      <c r="F67" s="17">
        <f t="shared" ca="1" si="12"/>
        <v>0</v>
      </c>
      <c r="G67" s="17">
        <f t="shared" ca="1" si="12"/>
        <v>0</v>
      </c>
      <c r="H67" s="17">
        <f t="shared" ca="1" si="12"/>
        <v>0</v>
      </c>
      <c r="I67" s="17">
        <f t="shared" ca="1" si="12"/>
        <v>0</v>
      </c>
      <c r="J67" s="17">
        <f t="shared" ca="1" si="12"/>
        <v>0</v>
      </c>
      <c r="K67" s="17">
        <f t="shared" ca="1" si="12"/>
        <v>0</v>
      </c>
      <c r="L67" s="18">
        <f t="shared" ca="1" si="11"/>
        <v>0</v>
      </c>
    </row>
    <row r="68" spans="1:12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2"/>
        <v>0</v>
      </c>
      <c r="E68" s="17">
        <f t="shared" ca="1" si="12"/>
        <v>0</v>
      </c>
      <c r="F68" s="17">
        <f t="shared" ca="1" si="12"/>
        <v>0</v>
      </c>
      <c r="G68" s="17">
        <f t="shared" ca="1" si="12"/>
        <v>0</v>
      </c>
      <c r="H68" s="17">
        <f t="shared" ca="1" si="12"/>
        <v>0</v>
      </c>
      <c r="I68" s="17">
        <f t="shared" ca="1" si="12"/>
        <v>0</v>
      </c>
      <c r="J68" s="17">
        <f t="shared" ca="1" si="12"/>
        <v>0</v>
      </c>
      <c r="K68" s="17">
        <f t="shared" ca="1" si="12"/>
        <v>0</v>
      </c>
      <c r="L68" s="18">
        <f t="shared" ca="1" si="11"/>
        <v>0</v>
      </c>
    </row>
    <row r="69" spans="1:12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2"/>
        <v>0</v>
      </c>
      <c r="E69" s="17">
        <f t="shared" ca="1" si="12"/>
        <v>0</v>
      </c>
      <c r="F69" s="17">
        <f t="shared" ca="1" si="12"/>
        <v>0</v>
      </c>
      <c r="G69" s="17">
        <f t="shared" ca="1" si="12"/>
        <v>0</v>
      </c>
      <c r="H69" s="17">
        <f t="shared" ca="1" si="12"/>
        <v>0</v>
      </c>
      <c r="I69" s="17">
        <f t="shared" ca="1" si="12"/>
        <v>0</v>
      </c>
      <c r="J69" s="17">
        <f t="shared" ca="1" si="12"/>
        <v>0</v>
      </c>
      <c r="K69" s="17">
        <f t="shared" ca="1" si="12"/>
        <v>0</v>
      </c>
      <c r="L69" s="18">
        <f t="shared" ca="1" si="11"/>
        <v>0</v>
      </c>
    </row>
    <row r="70" spans="1:12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2"/>
        <v>0</v>
      </c>
      <c r="E70" s="17">
        <f t="shared" ca="1" si="12"/>
        <v>0</v>
      </c>
      <c r="F70" s="17">
        <f t="shared" ca="1" si="12"/>
        <v>0</v>
      </c>
      <c r="G70" s="17">
        <f t="shared" ca="1" si="12"/>
        <v>0</v>
      </c>
      <c r="H70" s="17">
        <f t="shared" ca="1" si="12"/>
        <v>0</v>
      </c>
      <c r="I70" s="17">
        <f t="shared" ca="1" si="12"/>
        <v>0</v>
      </c>
      <c r="J70" s="17">
        <f t="shared" ca="1" si="12"/>
        <v>0</v>
      </c>
      <c r="K70" s="17">
        <f t="shared" ca="1" si="12"/>
        <v>0</v>
      </c>
      <c r="L70" s="18">
        <f t="shared" ca="1" si="11"/>
        <v>0</v>
      </c>
    </row>
    <row r="71" spans="1:12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2"/>
        <v>0</v>
      </c>
      <c r="E71" s="17">
        <f t="shared" ca="1" si="12"/>
        <v>0</v>
      </c>
      <c r="F71" s="17">
        <f t="shared" ca="1" si="12"/>
        <v>0</v>
      </c>
      <c r="G71" s="17">
        <f t="shared" ca="1" si="12"/>
        <v>0</v>
      </c>
      <c r="H71" s="17">
        <f t="shared" ca="1" si="12"/>
        <v>0</v>
      </c>
      <c r="I71" s="17">
        <f t="shared" ca="1" si="12"/>
        <v>0</v>
      </c>
      <c r="J71" s="17">
        <f t="shared" ca="1" si="12"/>
        <v>0</v>
      </c>
      <c r="K71" s="17">
        <f t="shared" ca="1" si="12"/>
        <v>0</v>
      </c>
      <c r="L71" s="18">
        <f t="shared" ca="1" si="11"/>
        <v>0</v>
      </c>
    </row>
    <row r="72" spans="1:12" ht="13.8" x14ac:dyDescent="0.3">
      <c r="A72" s="61" t="s">
        <v>279</v>
      </c>
      <c r="B72" s="16">
        <v>3018</v>
      </c>
      <c r="C72" s="62" t="s">
        <v>247</v>
      </c>
      <c r="D72" s="17">
        <f t="shared" ca="1" si="12"/>
        <v>0</v>
      </c>
      <c r="E72" s="17">
        <f t="shared" ca="1" si="12"/>
        <v>0</v>
      </c>
      <c r="F72" s="17">
        <f t="shared" ca="1" si="12"/>
        <v>0</v>
      </c>
      <c r="G72" s="17">
        <f t="shared" ca="1" si="12"/>
        <v>0</v>
      </c>
      <c r="H72" s="17">
        <f t="shared" ca="1" si="12"/>
        <v>0</v>
      </c>
      <c r="I72" s="17">
        <f t="shared" ca="1" si="12"/>
        <v>0</v>
      </c>
      <c r="J72" s="17">
        <f t="shared" ca="1" si="12"/>
        <v>0</v>
      </c>
      <c r="K72" s="17">
        <f t="shared" ca="1" si="12"/>
        <v>0</v>
      </c>
      <c r="L72" s="18">
        <f t="shared" ca="1" si="11"/>
        <v>0</v>
      </c>
    </row>
    <row r="73" spans="1:12" ht="13.8" x14ac:dyDescent="0.3">
      <c r="A73" s="63" t="s">
        <v>281</v>
      </c>
      <c r="B73" s="52">
        <v>9000</v>
      </c>
      <c r="C73" s="62" t="s">
        <v>282</v>
      </c>
      <c r="D73" s="53">
        <f t="shared" ref="D73:L73" ca="1" si="13">SUMIF($C$7:$C$72,"HD",D$7:D$72)</f>
        <v>0</v>
      </c>
      <c r="E73" s="53">
        <f t="shared" ca="1" si="13"/>
        <v>23911235.975649979</v>
      </c>
      <c r="F73" s="53">
        <f t="shared" ca="1" si="13"/>
        <v>231719728.55095002</v>
      </c>
      <c r="G73" s="53">
        <f t="shared" ca="1" si="13"/>
        <v>7578936521.401103</v>
      </c>
      <c r="H73" s="53">
        <f t="shared" ca="1" si="13"/>
        <v>36809567.54610002</v>
      </c>
      <c r="I73" s="53">
        <f t="shared" ca="1" si="13"/>
        <v>2066859655.1862998</v>
      </c>
      <c r="J73" s="53">
        <f t="shared" ca="1" si="13"/>
        <v>132767930.18889999</v>
      </c>
      <c r="K73" s="53">
        <f t="shared" ca="1" si="13"/>
        <v>385036612.22130013</v>
      </c>
      <c r="L73" s="53">
        <f t="shared" ca="1" si="13"/>
        <v>10456041251.070303</v>
      </c>
    </row>
    <row r="74" spans="1:12" ht="13.8" x14ac:dyDescent="0.3">
      <c r="A74" s="63" t="s">
        <v>284</v>
      </c>
      <c r="B74" s="52">
        <v>9001</v>
      </c>
      <c r="C74" s="62" t="s">
        <v>285</v>
      </c>
      <c r="D74" s="53">
        <f t="shared" ref="D74:L74" ca="1" si="14">SUMIF($C$7:$C$72,"H",D$7:D$72)+SUMIF($C$7:$C$72,"E",D$7:D$72)</f>
        <v>0</v>
      </c>
      <c r="E74" s="53">
        <f t="shared" ca="1" si="14"/>
        <v>0</v>
      </c>
      <c r="F74" s="53">
        <f t="shared" ca="1" si="14"/>
        <v>0</v>
      </c>
      <c r="G74" s="53">
        <f t="shared" ca="1" si="14"/>
        <v>0</v>
      </c>
      <c r="H74" s="53">
        <f t="shared" ca="1" si="14"/>
        <v>0</v>
      </c>
      <c r="I74" s="53">
        <f t="shared" ca="1" si="14"/>
        <v>0</v>
      </c>
      <c r="J74" s="53">
        <f t="shared" ca="1" si="14"/>
        <v>0</v>
      </c>
      <c r="K74" s="53">
        <f t="shared" ca="1" si="14"/>
        <v>0</v>
      </c>
      <c r="L74" s="53">
        <f t="shared" ca="1" si="14"/>
        <v>0</v>
      </c>
    </row>
    <row r="75" spans="1:12" ht="13.8" x14ac:dyDescent="0.3">
      <c r="A75" s="63" t="s">
        <v>287</v>
      </c>
      <c r="B75" s="52">
        <v>9003</v>
      </c>
      <c r="C75" s="62" t="s">
        <v>288</v>
      </c>
      <c r="D75" s="53">
        <f t="shared" ref="D75:K75" ca="1" si="15">D73+D74</f>
        <v>0</v>
      </c>
      <c r="E75" s="53">
        <f t="shared" ca="1" si="15"/>
        <v>23911235.975649979</v>
      </c>
      <c r="F75" s="53">
        <f t="shared" ca="1" si="15"/>
        <v>231719728.55095002</v>
      </c>
      <c r="G75" s="53">
        <f t="shared" ca="1" si="15"/>
        <v>7578936521.401103</v>
      </c>
      <c r="H75" s="53">
        <f t="shared" ca="1" si="15"/>
        <v>36809567.54610002</v>
      </c>
      <c r="I75" s="53">
        <f t="shared" ca="1" si="15"/>
        <v>2066859655.1862998</v>
      </c>
      <c r="J75" s="53">
        <f t="shared" ca="1" si="15"/>
        <v>132767930.18889999</v>
      </c>
      <c r="K75" s="53">
        <f t="shared" ca="1" si="15"/>
        <v>385036612.22130013</v>
      </c>
      <c r="L75" s="53">
        <f ca="1">L73+L74</f>
        <v>10456041251.070303</v>
      </c>
    </row>
  </sheetData>
  <mergeCells count="1">
    <mergeCell ref="E2:G2"/>
  </mergeCells>
  <dataValidations count="2">
    <dataValidation type="list" allowBlank="1" showInputMessage="1" showErrorMessage="1" sqref="C2" xr:uid="{0E5065A3-CE84-4483-B9F2-B7A96671D30C}">
      <formula1>"Toplam,Tele-Satış,E-Ticaret,Geleneksel"</formula1>
    </dataValidation>
    <dataValidation type="list" allowBlank="1" showInputMessage="1" showErrorMessage="1" sqref="B2" xr:uid="{089088B2-CCF1-4A4E-BFEE-0E53084FD290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AAFB3-B1DB-4C6D-ABE3-0C7C969EFB43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8" width="15.6640625" style="3" customWidth="1"/>
    <col min="9" max="9" width="4" style="3" customWidth="1"/>
    <col min="10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350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765</v>
      </c>
      <c r="E5" s="66">
        <v>766</v>
      </c>
      <c r="F5" s="66">
        <v>767</v>
      </c>
      <c r="G5" s="66">
        <v>768</v>
      </c>
      <c r="H5" s="67"/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59</v>
      </c>
      <c r="E6" s="8" t="s">
        <v>60</v>
      </c>
      <c r="F6" s="8" t="s">
        <v>61</v>
      </c>
      <c r="G6" s="8" t="s">
        <v>62</v>
      </c>
      <c r="H6" s="67" t="s">
        <v>351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G2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7">
        <f t="shared" ca="1" si="0"/>
        <v>0</v>
      </c>
      <c r="G7" s="17">
        <f t="shared" ca="1" si="0"/>
        <v>0</v>
      </c>
      <c r="H7" s="18">
        <f t="shared" ref="H7:H22" ca="1" si="1">+SUM(D7:G7)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1985064917.5699999</v>
      </c>
      <c r="E8" s="17">
        <f t="shared" ca="1" si="0"/>
        <v>546769.49000000022</v>
      </c>
      <c r="F8" s="17">
        <f t="shared" ca="1" si="0"/>
        <v>96882311.389999777</v>
      </c>
      <c r="G8" s="17">
        <f t="shared" ca="1" si="0"/>
        <v>30672248.330000013</v>
      </c>
      <c r="H8" s="18">
        <f t="shared" ca="1" si="1"/>
        <v>2113166246.7799997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27497717.620000001</v>
      </c>
      <c r="E9" s="17">
        <f t="shared" ca="1" si="0"/>
        <v>95052096.48999998</v>
      </c>
      <c r="F9" s="17">
        <f t="shared" ca="1" si="0"/>
        <v>18780807.750000004</v>
      </c>
      <c r="G9" s="17">
        <f t="shared" ca="1" si="0"/>
        <v>12371984.120000001</v>
      </c>
      <c r="H9" s="18">
        <f t="shared" ca="1" si="1"/>
        <v>153702605.97999999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8303677.7100000009</v>
      </c>
      <c r="E10" s="17">
        <f t="shared" ca="1" si="0"/>
        <v>2976784.51</v>
      </c>
      <c r="F10" s="17">
        <f t="shared" ca="1" si="0"/>
        <v>70940075.560000002</v>
      </c>
      <c r="G10" s="17">
        <f t="shared" ca="1" si="0"/>
        <v>5815497.4099999983</v>
      </c>
      <c r="H10" s="18">
        <f t="shared" ca="1" si="1"/>
        <v>88036035.189999998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785166.07</v>
      </c>
      <c r="E11" s="17">
        <f t="shared" ca="1" si="0"/>
        <v>0</v>
      </c>
      <c r="F11" s="17">
        <f t="shared" ca="1" si="0"/>
        <v>10.220000000000001</v>
      </c>
      <c r="G11" s="17">
        <f t="shared" ca="1" si="0"/>
        <v>126064.47</v>
      </c>
      <c r="H11" s="18">
        <f t="shared" ca="1" si="1"/>
        <v>911240.75999999989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7">
        <f t="shared" ca="1" si="0"/>
        <v>0</v>
      </c>
      <c r="G12" s="17">
        <f t="shared" ca="1" si="0"/>
        <v>0</v>
      </c>
      <c r="H12" s="18">
        <f t="shared" ca="1" si="1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364273.25</v>
      </c>
      <c r="E13" s="17">
        <f t="shared" ca="1" si="0"/>
        <v>0</v>
      </c>
      <c r="F13" s="17">
        <f t="shared" ca="1" si="0"/>
        <v>9377837.3000000007</v>
      </c>
      <c r="G13" s="17">
        <f t="shared" ca="1" si="0"/>
        <v>4158720.16</v>
      </c>
      <c r="H13" s="18">
        <f t="shared" ca="1" si="1"/>
        <v>13900830.710000001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272178.01</v>
      </c>
      <c r="E14" s="17">
        <f t="shared" ca="1" si="0"/>
        <v>129480.23</v>
      </c>
      <c r="F14" s="17">
        <f t="shared" ca="1" si="0"/>
        <v>12240386.550000001</v>
      </c>
      <c r="G14" s="17">
        <f t="shared" ca="1" si="0"/>
        <v>1584786.34</v>
      </c>
      <c r="H14" s="18">
        <f t="shared" ca="1" si="1"/>
        <v>14226831.130000001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33124125.16000003</v>
      </c>
      <c r="E15" s="17">
        <f t="shared" ca="1" si="0"/>
        <v>0</v>
      </c>
      <c r="F15" s="17">
        <f t="shared" ca="1" si="0"/>
        <v>0</v>
      </c>
      <c r="G15" s="17">
        <f t="shared" ca="1" si="0"/>
        <v>3459509921.1150799</v>
      </c>
      <c r="H15" s="18">
        <f t="shared" ca="1" si="1"/>
        <v>3492634046.2750797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7">
        <f t="shared" ca="1" si="0"/>
        <v>0</v>
      </c>
      <c r="G16" s="17">
        <f t="shared" ca="1" si="0"/>
        <v>0</v>
      </c>
      <c r="H16" s="18">
        <f t="shared" ca="1" si="1"/>
        <v>0</v>
      </c>
    </row>
    <row r="17" spans="1:8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10689276.640000001</v>
      </c>
      <c r="E17" s="17">
        <f t="shared" ca="1" si="0"/>
        <v>0</v>
      </c>
      <c r="F17" s="17">
        <f t="shared" ca="1" si="0"/>
        <v>37068771.07</v>
      </c>
      <c r="G17" s="17">
        <f t="shared" ca="1" si="0"/>
        <v>6556612.1200000001</v>
      </c>
      <c r="H17" s="18">
        <f t="shared" ca="1" si="1"/>
        <v>54314659.829999998</v>
      </c>
    </row>
    <row r="18" spans="1:8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1935.39</v>
      </c>
      <c r="E18" s="17">
        <f t="shared" ca="1" si="0"/>
        <v>0</v>
      </c>
      <c r="F18" s="17">
        <f t="shared" ca="1" si="0"/>
        <v>0</v>
      </c>
      <c r="G18" s="17">
        <f t="shared" ca="1" si="0"/>
        <v>11991.97</v>
      </c>
      <c r="H18" s="18">
        <f t="shared" ca="1" si="1"/>
        <v>13927.359999999999</v>
      </c>
    </row>
    <row r="19" spans="1:8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  <c r="E19" s="17">
        <f t="shared" ca="1" si="0"/>
        <v>0</v>
      </c>
      <c r="F19" s="17">
        <f t="shared" ca="1" si="0"/>
        <v>0</v>
      </c>
      <c r="G19" s="17">
        <f t="shared" ca="1" si="0"/>
        <v>0</v>
      </c>
      <c r="H19" s="18">
        <f t="shared" ca="1" si="1"/>
        <v>0</v>
      </c>
    </row>
    <row r="20" spans="1:8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24134.400000000001</v>
      </c>
      <c r="E20" s="17">
        <f t="shared" ca="1" si="0"/>
        <v>0</v>
      </c>
      <c r="F20" s="17">
        <f t="shared" ca="1" si="0"/>
        <v>1440330.0699999998</v>
      </c>
      <c r="G20" s="17">
        <f t="shared" ca="1" si="0"/>
        <v>291034.39</v>
      </c>
      <c r="H20" s="18">
        <f t="shared" ca="1" si="1"/>
        <v>1755498.8599999999</v>
      </c>
    </row>
    <row r="21" spans="1:8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2020464.81</v>
      </c>
      <c r="E21" s="17">
        <f t="shared" ca="1" si="0"/>
        <v>0</v>
      </c>
      <c r="F21" s="17">
        <f t="shared" ca="1" si="0"/>
        <v>2635999.0699999998</v>
      </c>
      <c r="G21" s="17">
        <f t="shared" ca="1" si="0"/>
        <v>281993.73</v>
      </c>
      <c r="H21" s="18">
        <f t="shared" ca="1" si="1"/>
        <v>4938457.6099999994</v>
      </c>
    </row>
    <row r="22" spans="1:8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29841649.54999987</v>
      </c>
      <c r="E22" s="17">
        <f t="shared" ca="1" si="0"/>
        <v>2425855.2799999998</v>
      </c>
      <c r="F22" s="17">
        <f t="shared" ca="1" si="0"/>
        <v>3287130337.3999991</v>
      </c>
      <c r="G22" s="17">
        <f t="shared" ca="1" si="0"/>
        <v>40464159.850000001</v>
      </c>
      <c r="H22" s="18">
        <f t="shared" ca="1" si="1"/>
        <v>3359862002.079999</v>
      </c>
    </row>
    <row r="23" spans="1:8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347414.97</v>
      </c>
      <c r="E23" s="17">
        <f t="shared" ca="1" si="0"/>
        <v>4601031.0599998375</v>
      </c>
      <c r="F23" s="17">
        <f t="shared" ca="1" si="0"/>
        <v>6184270.1599999992</v>
      </c>
      <c r="G23" s="17">
        <f t="shared" ca="1" si="0"/>
        <v>3267699.0200000005</v>
      </c>
      <c r="H23" s="18">
        <f ca="1">+SUM(D23:G23)</f>
        <v>14400415.209999837</v>
      </c>
    </row>
    <row r="24" spans="1:8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28958552.689999599</v>
      </c>
      <c r="E24" s="17">
        <f t="shared" ca="1" si="0"/>
        <v>0</v>
      </c>
      <c r="F24" s="17">
        <f t="shared" ca="1" si="0"/>
        <v>3749748.57</v>
      </c>
      <c r="G24" s="17">
        <f t="shared" ca="1" si="0"/>
        <v>8033826.5699999202</v>
      </c>
      <c r="H24" s="18">
        <f ca="1">+SUM(D24:G24)</f>
        <v>40742127.829999521</v>
      </c>
    </row>
    <row r="25" spans="1:8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39.76</v>
      </c>
      <c r="E25" s="17">
        <f t="shared" ca="1" si="0"/>
        <v>16530.55</v>
      </c>
      <c r="F25" s="17">
        <f t="shared" ca="1" si="0"/>
        <v>397288.52</v>
      </c>
      <c r="G25" s="17">
        <f t="shared" ca="1" si="0"/>
        <v>1065</v>
      </c>
      <c r="H25" s="18">
        <f t="shared" ref="H25:H72" ca="1" si="2">+SUM(D25:G25)</f>
        <v>414923.83</v>
      </c>
    </row>
    <row r="26" spans="1:8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5354550.5499999989</v>
      </c>
      <c r="E26" s="17">
        <f t="shared" ca="1" si="0"/>
        <v>0</v>
      </c>
      <c r="F26" s="17">
        <f t="shared" ca="1" si="0"/>
        <v>13881355.008265596</v>
      </c>
      <c r="G26" s="17">
        <f t="shared" ca="1" si="0"/>
        <v>3055808.035979284</v>
      </c>
      <c r="H26" s="18">
        <f t="shared" ca="1" si="2"/>
        <v>22291713.594244882</v>
      </c>
    </row>
    <row r="27" spans="1:8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G46" ca="1" si="3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254.83</v>
      </c>
      <c r="E27" s="17">
        <f t="shared" ca="1" si="3"/>
        <v>0</v>
      </c>
      <c r="F27" s="17">
        <f t="shared" ca="1" si="3"/>
        <v>0</v>
      </c>
      <c r="G27" s="17">
        <f t="shared" ca="1" si="3"/>
        <v>342580.74</v>
      </c>
      <c r="H27" s="18">
        <f t="shared" ca="1" si="2"/>
        <v>342835.57</v>
      </c>
    </row>
    <row r="28" spans="1:8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3"/>
        <v>3508.34</v>
      </c>
      <c r="E28" s="17">
        <f t="shared" ca="1" si="3"/>
        <v>0</v>
      </c>
      <c r="F28" s="17">
        <f t="shared" ca="1" si="3"/>
        <v>289.8</v>
      </c>
      <c r="G28" s="17">
        <f t="shared" ca="1" si="3"/>
        <v>1863.09</v>
      </c>
      <c r="H28" s="18">
        <f t="shared" ca="1" si="2"/>
        <v>5661.2300000000005</v>
      </c>
    </row>
    <row r="29" spans="1:8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3"/>
        <v>1009947.936499998</v>
      </c>
      <c r="E29" s="17">
        <f t="shared" ca="1" si="3"/>
        <v>832982.4</v>
      </c>
      <c r="F29" s="17">
        <f t="shared" ca="1" si="3"/>
        <v>418611494.89000005</v>
      </c>
      <c r="G29" s="17">
        <f t="shared" ca="1" si="3"/>
        <v>20499353.580000009</v>
      </c>
      <c r="H29" s="18">
        <f t="shared" ca="1" si="2"/>
        <v>440953778.80650002</v>
      </c>
    </row>
    <row r="30" spans="1:8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3"/>
        <v>1283655.0199999998</v>
      </c>
      <c r="E30" s="17">
        <f t="shared" ca="1" si="3"/>
        <v>0</v>
      </c>
      <c r="F30" s="17">
        <f t="shared" ca="1" si="3"/>
        <v>1152651.8299999998</v>
      </c>
      <c r="G30" s="17">
        <f t="shared" ca="1" si="3"/>
        <v>1200266.1099999999</v>
      </c>
      <c r="H30" s="18">
        <f t="shared" ca="1" si="2"/>
        <v>3636572.9599999995</v>
      </c>
    </row>
    <row r="31" spans="1:8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3"/>
        <v>2773.76</v>
      </c>
      <c r="E31" s="17">
        <f t="shared" ca="1" si="3"/>
        <v>2565056.6748790001</v>
      </c>
      <c r="F31" s="17">
        <f t="shared" ca="1" si="3"/>
        <v>11769044.205464</v>
      </c>
      <c r="G31" s="17">
        <f t="shared" ca="1" si="3"/>
        <v>738915.06320999993</v>
      </c>
      <c r="H31" s="18">
        <f t="shared" ca="1" si="2"/>
        <v>15075789.703552999</v>
      </c>
    </row>
    <row r="32" spans="1:8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3"/>
        <v>850152.22000000009</v>
      </c>
      <c r="E32" s="17">
        <f t="shared" ca="1" si="3"/>
        <v>0</v>
      </c>
      <c r="F32" s="17">
        <f t="shared" ca="1" si="3"/>
        <v>10157.529999999999</v>
      </c>
      <c r="G32" s="17">
        <f t="shared" ca="1" si="3"/>
        <v>35111.54000000003</v>
      </c>
      <c r="H32" s="18">
        <f t="shared" ca="1" si="2"/>
        <v>895421.29000000015</v>
      </c>
    </row>
    <row r="33" spans="1:8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3"/>
        <v>6030.42</v>
      </c>
      <c r="E33" s="17">
        <f t="shared" ca="1" si="3"/>
        <v>0</v>
      </c>
      <c r="F33" s="17">
        <f t="shared" ca="1" si="3"/>
        <v>1944.38</v>
      </c>
      <c r="G33" s="17">
        <f t="shared" ca="1" si="3"/>
        <v>5984.23</v>
      </c>
      <c r="H33" s="18">
        <f t="shared" ca="1" si="2"/>
        <v>13959.029999999999</v>
      </c>
    </row>
    <row r="34" spans="1:8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3"/>
        <v>746607.2</v>
      </c>
      <c r="E34" s="17">
        <f t="shared" ca="1" si="3"/>
        <v>0</v>
      </c>
      <c r="F34" s="17">
        <f t="shared" ca="1" si="3"/>
        <v>22694.240000000002</v>
      </c>
      <c r="G34" s="17">
        <f t="shared" ca="1" si="3"/>
        <v>1532097001.518599</v>
      </c>
      <c r="H34" s="18">
        <f t="shared" ca="1" si="2"/>
        <v>1532866302.9585991</v>
      </c>
    </row>
    <row r="35" spans="1:8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3"/>
        <v>25</v>
      </c>
      <c r="E35" s="17">
        <f t="shared" ca="1" si="3"/>
        <v>0</v>
      </c>
      <c r="F35" s="17">
        <f t="shared" ca="1" si="3"/>
        <v>149568</v>
      </c>
      <c r="G35" s="17">
        <f t="shared" ca="1" si="3"/>
        <v>10056</v>
      </c>
      <c r="H35" s="18">
        <f t="shared" ca="1" si="2"/>
        <v>159649</v>
      </c>
    </row>
    <row r="36" spans="1:8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3"/>
        <v>0</v>
      </c>
      <c r="E36" s="17">
        <f t="shared" ca="1" si="3"/>
        <v>0</v>
      </c>
      <c r="F36" s="17">
        <f t="shared" ca="1" si="3"/>
        <v>0</v>
      </c>
      <c r="G36" s="17">
        <f t="shared" ca="1" si="3"/>
        <v>0</v>
      </c>
      <c r="H36" s="18">
        <f t="shared" ca="1" si="2"/>
        <v>0</v>
      </c>
    </row>
    <row r="37" spans="1:8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3"/>
        <v>19545609.350000001</v>
      </c>
      <c r="E37" s="17">
        <f t="shared" ca="1" si="3"/>
        <v>8788944.0199999996</v>
      </c>
      <c r="F37" s="17">
        <f t="shared" ca="1" si="3"/>
        <v>1512373.35</v>
      </c>
      <c r="G37" s="17">
        <f t="shared" ca="1" si="3"/>
        <v>4934814.26</v>
      </c>
      <c r="H37" s="18">
        <f t="shared" ca="1" si="2"/>
        <v>34781740.980000004</v>
      </c>
    </row>
    <row r="38" spans="1:8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3"/>
        <v>0</v>
      </c>
      <c r="E38" s="17">
        <f t="shared" ca="1" si="3"/>
        <v>0</v>
      </c>
      <c r="F38" s="17">
        <f t="shared" ca="1" si="3"/>
        <v>0</v>
      </c>
      <c r="G38" s="17">
        <f t="shared" ca="1" si="3"/>
        <v>74.56</v>
      </c>
      <c r="H38" s="18">
        <f t="shared" ca="1" si="2"/>
        <v>74.56</v>
      </c>
    </row>
    <row r="39" spans="1:8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3"/>
        <v>51680.770250000001</v>
      </c>
      <c r="E39" s="17">
        <f t="shared" ca="1" si="3"/>
        <v>0</v>
      </c>
      <c r="F39" s="17">
        <f t="shared" ca="1" si="3"/>
        <v>10</v>
      </c>
      <c r="G39" s="17">
        <f t="shared" ca="1" si="3"/>
        <v>452458.90448500001</v>
      </c>
      <c r="H39" s="18">
        <f t="shared" ca="1" si="2"/>
        <v>504149.67473500001</v>
      </c>
    </row>
    <row r="40" spans="1:8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3"/>
        <v>20126.54</v>
      </c>
      <c r="E40" s="17">
        <f t="shared" ca="1" si="3"/>
        <v>0</v>
      </c>
      <c r="F40" s="17">
        <f t="shared" ca="1" si="3"/>
        <v>0</v>
      </c>
      <c r="G40" s="17">
        <f t="shared" ca="1" si="3"/>
        <v>14875.74</v>
      </c>
      <c r="H40" s="18">
        <f t="shared" ca="1" si="2"/>
        <v>35002.28</v>
      </c>
    </row>
    <row r="41" spans="1:8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3"/>
        <v>3327.5800000000008</v>
      </c>
      <c r="E41" s="17">
        <f t="shared" ca="1" si="3"/>
        <v>0</v>
      </c>
      <c r="F41" s="17">
        <f t="shared" ca="1" si="3"/>
        <v>-155.89000000000001</v>
      </c>
      <c r="G41" s="17">
        <f t="shared" ca="1" si="3"/>
        <v>1914.16</v>
      </c>
      <c r="H41" s="18">
        <f t="shared" ca="1" si="2"/>
        <v>5085.8500000000013</v>
      </c>
    </row>
    <row r="42" spans="1:8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3"/>
        <v>176.23000000000002</v>
      </c>
      <c r="E42" s="17">
        <f t="shared" ca="1" si="3"/>
        <v>0</v>
      </c>
      <c r="F42" s="17">
        <f t="shared" ca="1" si="3"/>
        <v>0</v>
      </c>
      <c r="G42" s="17">
        <f t="shared" ca="1" si="3"/>
        <v>494.48999999999995</v>
      </c>
      <c r="H42" s="18">
        <f t="shared" ca="1" si="2"/>
        <v>670.72</v>
      </c>
    </row>
    <row r="43" spans="1:8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3"/>
        <v>0</v>
      </c>
      <c r="E43" s="17">
        <f t="shared" ca="1" si="3"/>
        <v>0</v>
      </c>
      <c r="F43" s="17">
        <f t="shared" ca="1" si="3"/>
        <v>0</v>
      </c>
      <c r="G43" s="17">
        <f t="shared" ca="1" si="3"/>
        <v>0</v>
      </c>
      <c r="H43" s="18">
        <f t="shared" ca="1" si="2"/>
        <v>0</v>
      </c>
    </row>
    <row r="44" spans="1:8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3"/>
        <v>-9.9999997764825821E-3</v>
      </c>
      <c r="E44" s="17">
        <f t="shared" ca="1" si="3"/>
        <v>0</v>
      </c>
      <c r="F44" s="17">
        <f t="shared" ca="1" si="3"/>
        <v>385185.8</v>
      </c>
      <c r="G44" s="17">
        <f t="shared" ca="1" si="3"/>
        <v>91.46</v>
      </c>
      <c r="H44" s="18">
        <f t="shared" ca="1" si="2"/>
        <v>385277.25000000023</v>
      </c>
    </row>
    <row r="45" spans="1:8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3"/>
        <v>0</v>
      </c>
      <c r="E45" s="17">
        <f t="shared" ca="1" si="3"/>
        <v>0</v>
      </c>
      <c r="F45" s="17">
        <f t="shared" ca="1" si="3"/>
        <v>0</v>
      </c>
      <c r="G45" s="17">
        <f t="shared" ca="1" si="3"/>
        <v>0</v>
      </c>
      <c r="H45" s="18">
        <f t="shared" ca="1" si="2"/>
        <v>0</v>
      </c>
    </row>
    <row r="46" spans="1:8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3"/>
        <v>0</v>
      </c>
      <c r="E46" s="17">
        <f t="shared" ca="1" si="3"/>
        <v>0</v>
      </c>
      <c r="F46" s="17">
        <f t="shared" ca="1" si="3"/>
        <v>0</v>
      </c>
      <c r="G46" s="17">
        <f t="shared" ca="1" si="3"/>
        <v>0</v>
      </c>
      <c r="H46" s="18">
        <f t="shared" ca="1" si="2"/>
        <v>0</v>
      </c>
    </row>
    <row r="47" spans="1:8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G66" ca="1" si="4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4"/>
        <v>0</v>
      </c>
      <c r="F47" s="17">
        <f t="shared" ca="1" si="4"/>
        <v>0</v>
      </c>
      <c r="G47" s="17">
        <f t="shared" ca="1" si="4"/>
        <v>0</v>
      </c>
      <c r="H47" s="18">
        <f t="shared" ca="1" si="2"/>
        <v>0</v>
      </c>
    </row>
    <row r="48" spans="1:8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4"/>
        <v>0</v>
      </c>
      <c r="E48" s="17">
        <f t="shared" ca="1" si="4"/>
        <v>0</v>
      </c>
      <c r="F48" s="17">
        <f t="shared" ca="1" si="4"/>
        <v>0</v>
      </c>
      <c r="G48" s="17">
        <f t="shared" ca="1" si="4"/>
        <v>0</v>
      </c>
      <c r="H48" s="18">
        <f t="shared" ca="1" si="2"/>
        <v>0</v>
      </c>
    </row>
    <row r="49" spans="1:8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4"/>
        <v>4487</v>
      </c>
      <c r="E49" s="17">
        <f t="shared" ca="1" si="4"/>
        <v>0</v>
      </c>
      <c r="F49" s="17">
        <f t="shared" ca="1" si="4"/>
        <v>17370</v>
      </c>
      <c r="G49" s="17">
        <f t="shared" ca="1" si="4"/>
        <v>323350484.69999999</v>
      </c>
      <c r="H49" s="18">
        <f t="shared" ca="1" si="2"/>
        <v>323372341.69999999</v>
      </c>
    </row>
    <row r="50" spans="1:8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4"/>
        <v>0</v>
      </c>
      <c r="E50" s="17">
        <f t="shared" ca="1" si="4"/>
        <v>0</v>
      </c>
      <c r="F50" s="17">
        <f t="shared" ca="1" si="4"/>
        <v>0</v>
      </c>
      <c r="G50" s="17">
        <f t="shared" ca="1" si="4"/>
        <v>157710188.19999996</v>
      </c>
      <c r="H50" s="18">
        <f t="shared" ca="1" si="2"/>
        <v>157710188.19999996</v>
      </c>
    </row>
    <row r="51" spans="1:8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4"/>
        <v>0</v>
      </c>
      <c r="E51" s="17">
        <f t="shared" ca="1" si="4"/>
        <v>0</v>
      </c>
      <c r="F51" s="17">
        <f t="shared" ca="1" si="4"/>
        <v>0</v>
      </c>
      <c r="G51" s="17">
        <f t="shared" ca="1" si="4"/>
        <v>0</v>
      </c>
      <c r="H51" s="18">
        <f t="shared" ca="1" si="2"/>
        <v>0</v>
      </c>
    </row>
    <row r="52" spans="1:8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4"/>
        <v>0</v>
      </c>
      <c r="E52" s="17">
        <f t="shared" ca="1" si="4"/>
        <v>0</v>
      </c>
      <c r="F52" s="17">
        <f t="shared" ca="1" si="4"/>
        <v>0</v>
      </c>
      <c r="G52" s="17">
        <f t="shared" ca="1" si="4"/>
        <v>0</v>
      </c>
      <c r="H52" s="18">
        <f t="shared" ca="1" si="2"/>
        <v>0</v>
      </c>
    </row>
    <row r="53" spans="1:8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4"/>
        <v>0</v>
      </c>
      <c r="E53" s="17">
        <f t="shared" ca="1" si="4"/>
        <v>0</v>
      </c>
      <c r="F53" s="17">
        <f t="shared" ca="1" si="4"/>
        <v>0</v>
      </c>
      <c r="G53" s="17">
        <f t="shared" ca="1" si="4"/>
        <v>0</v>
      </c>
      <c r="H53" s="18">
        <f t="shared" ca="1" si="2"/>
        <v>0</v>
      </c>
    </row>
    <row r="54" spans="1:8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4"/>
        <v>0</v>
      </c>
      <c r="E54" s="17">
        <f t="shared" ca="1" si="4"/>
        <v>0</v>
      </c>
      <c r="F54" s="17">
        <f t="shared" ca="1" si="4"/>
        <v>0</v>
      </c>
      <c r="G54" s="17">
        <f t="shared" ca="1" si="4"/>
        <v>0</v>
      </c>
      <c r="H54" s="18">
        <f t="shared" ca="1" si="2"/>
        <v>0</v>
      </c>
    </row>
    <row r="55" spans="1:8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4"/>
        <v>0</v>
      </c>
      <c r="E55" s="17">
        <f t="shared" ca="1" si="4"/>
        <v>0</v>
      </c>
      <c r="F55" s="17">
        <f t="shared" ca="1" si="4"/>
        <v>0</v>
      </c>
      <c r="G55" s="17">
        <f t="shared" ca="1" si="4"/>
        <v>0</v>
      </c>
      <c r="H55" s="18">
        <f t="shared" ca="1" si="2"/>
        <v>0</v>
      </c>
    </row>
    <row r="56" spans="1:8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4"/>
        <v>0</v>
      </c>
      <c r="E56" s="17">
        <f t="shared" ca="1" si="4"/>
        <v>0</v>
      </c>
      <c r="F56" s="17">
        <f t="shared" ca="1" si="4"/>
        <v>0</v>
      </c>
      <c r="G56" s="17">
        <f t="shared" ca="1" si="4"/>
        <v>0</v>
      </c>
      <c r="H56" s="18">
        <f t="shared" ca="1" si="2"/>
        <v>0</v>
      </c>
    </row>
    <row r="57" spans="1:8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4"/>
        <v>0</v>
      </c>
      <c r="E57" s="17">
        <f t="shared" ca="1" si="4"/>
        <v>0</v>
      </c>
      <c r="F57" s="17">
        <f t="shared" ca="1" si="4"/>
        <v>0</v>
      </c>
      <c r="G57" s="17">
        <f t="shared" ca="1" si="4"/>
        <v>0</v>
      </c>
      <c r="H57" s="18">
        <f t="shared" ca="1" si="2"/>
        <v>0</v>
      </c>
    </row>
    <row r="58" spans="1:8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4"/>
        <v>0</v>
      </c>
      <c r="E58" s="17">
        <f t="shared" ca="1" si="4"/>
        <v>0</v>
      </c>
      <c r="F58" s="17">
        <f t="shared" ca="1" si="4"/>
        <v>0</v>
      </c>
      <c r="G58" s="17">
        <f t="shared" ca="1" si="4"/>
        <v>0</v>
      </c>
      <c r="H58" s="18">
        <f t="shared" ca="1" si="2"/>
        <v>0</v>
      </c>
    </row>
    <row r="59" spans="1:8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4"/>
        <v>0</v>
      </c>
      <c r="E59" s="17">
        <f t="shared" ca="1" si="4"/>
        <v>0</v>
      </c>
      <c r="F59" s="17">
        <f t="shared" ca="1" si="4"/>
        <v>0</v>
      </c>
      <c r="G59" s="17">
        <f t="shared" ca="1" si="4"/>
        <v>0</v>
      </c>
      <c r="H59" s="18">
        <f t="shared" ca="1" si="2"/>
        <v>0</v>
      </c>
    </row>
    <row r="60" spans="1:8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4"/>
        <v>0</v>
      </c>
      <c r="E60" s="17">
        <f t="shared" ca="1" si="4"/>
        <v>0</v>
      </c>
      <c r="F60" s="17">
        <f t="shared" ca="1" si="4"/>
        <v>0</v>
      </c>
      <c r="G60" s="17">
        <f t="shared" ca="1" si="4"/>
        <v>0</v>
      </c>
      <c r="H60" s="18">
        <f t="shared" ca="1" si="2"/>
        <v>0</v>
      </c>
    </row>
    <row r="61" spans="1:8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4"/>
        <v>0</v>
      </c>
      <c r="E61" s="17">
        <f t="shared" ca="1" si="4"/>
        <v>0</v>
      </c>
      <c r="F61" s="17">
        <f t="shared" ca="1" si="4"/>
        <v>0</v>
      </c>
      <c r="G61" s="17">
        <f t="shared" ca="1" si="4"/>
        <v>0</v>
      </c>
      <c r="H61" s="18">
        <f t="shared" ca="1" si="2"/>
        <v>0</v>
      </c>
    </row>
    <row r="62" spans="1:8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4"/>
        <v>0</v>
      </c>
      <c r="E62" s="17">
        <f t="shared" ca="1" si="4"/>
        <v>0</v>
      </c>
      <c r="F62" s="17">
        <f t="shared" ca="1" si="4"/>
        <v>0</v>
      </c>
      <c r="G62" s="17">
        <f t="shared" ca="1" si="4"/>
        <v>0</v>
      </c>
      <c r="H62" s="18">
        <f t="shared" ca="1" si="2"/>
        <v>0</v>
      </c>
    </row>
    <row r="63" spans="1:8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4"/>
        <v>0</v>
      </c>
      <c r="E63" s="17">
        <f t="shared" ca="1" si="4"/>
        <v>0</v>
      </c>
      <c r="F63" s="17">
        <f t="shared" ca="1" si="4"/>
        <v>0</v>
      </c>
      <c r="G63" s="17">
        <f t="shared" ca="1" si="4"/>
        <v>0</v>
      </c>
      <c r="H63" s="18">
        <f t="shared" ca="1" si="2"/>
        <v>0</v>
      </c>
    </row>
    <row r="64" spans="1:8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4"/>
        <v>0</v>
      </c>
      <c r="E64" s="17">
        <f t="shared" ca="1" si="4"/>
        <v>0</v>
      </c>
      <c r="F64" s="17">
        <f t="shared" ca="1" si="4"/>
        <v>0</v>
      </c>
      <c r="G64" s="17">
        <f t="shared" ca="1" si="4"/>
        <v>0</v>
      </c>
      <c r="H64" s="18">
        <f t="shared" ca="1" si="2"/>
        <v>0</v>
      </c>
    </row>
    <row r="65" spans="1:8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4"/>
        <v>0</v>
      </c>
      <c r="E65" s="17">
        <f t="shared" ca="1" si="4"/>
        <v>0</v>
      </c>
      <c r="F65" s="17">
        <f t="shared" ca="1" si="4"/>
        <v>0</v>
      </c>
      <c r="G65" s="17">
        <f t="shared" ca="1" si="4"/>
        <v>0</v>
      </c>
      <c r="H65" s="18">
        <f t="shared" ca="1" si="2"/>
        <v>0</v>
      </c>
    </row>
    <row r="66" spans="1:8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4"/>
        <v>0</v>
      </c>
      <c r="E66" s="17">
        <f t="shared" ca="1" si="4"/>
        <v>0</v>
      </c>
      <c r="F66" s="17">
        <f t="shared" ca="1" si="4"/>
        <v>0</v>
      </c>
      <c r="G66" s="17">
        <f t="shared" ca="1" si="4"/>
        <v>0</v>
      </c>
      <c r="H66" s="18">
        <f t="shared" ca="1" si="2"/>
        <v>0</v>
      </c>
    </row>
    <row r="67" spans="1:8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G72" ca="1" si="5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5"/>
        <v>0</v>
      </c>
      <c r="F67" s="17">
        <f t="shared" ca="1" si="5"/>
        <v>0</v>
      </c>
      <c r="G67" s="17">
        <f t="shared" ca="1" si="5"/>
        <v>0</v>
      </c>
      <c r="H67" s="18">
        <f t="shared" ca="1" si="2"/>
        <v>0</v>
      </c>
    </row>
    <row r="68" spans="1:8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5"/>
        <v>0</v>
      </c>
      <c r="E68" s="17">
        <f t="shared" ca="1" si="5"/>
        <v>0</v>
      </c>
      <c r="F68" s="17">
        <f t="shared" ca="1" si="5"/>
        <v>0</v>
      </c>
      <c r="G68" s="17">
        <f t="shared" ca="1" si="5"/>
        <v>0</v>
      </c>
      <c r="H68" s="18">
        <f t="shared" ca="1" si="2"/>
        <v>0</v>
      </c>
    </row>
    <row r="69" spans="1:8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5"/>
        <v>0</v>
      </c>
      <c r="E69" s="17">
        <f t="shared" ca="1" si="5"/>
        <v>0</v>
      </c>
      <c r="F69" s="17">
        <f t="shared" ca="1" si="5"/>
        <v>0</v>
      </c>
      <c r="G69" s="17">
        <f t="shared" ca="1" si="5"/>
        <v>0</v>
      </c>
      <c r="H69" s="18">
        <f t="shared" ca="1" si="2"/>
        <v>0</v>
      </c>
    </row>
    <row r="70" spans="1:8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5"/>
        <v>0</v>
      </c>
      <c r="E70" s="17">
        <f t="shared" ca="1" si="5"/>
        <v>0</v>
      </c>
      <c r="F70" s="17">
        <f t="shared" ca="1" si="5"/>
        <v>0</v>
      </c>
      <c r="G70" s="17">
        <f t="shared" ca="1" si="5"/>
        <v>0</v>
      </c>
      <c r="H70" s="18">
        <f t="shared" ca="1" si="2"/>
        <v>0</v>
      </c>
    </row>
    <row r="71" spans="1:8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5"/>
        <v>0</v>
      </c>
      <c r="E71" s="17">
        <f t="shared" ca="1" si="5"/>
        <v>0</v>
      </c>
      <c r="F71" s="17">
        <f t="shared" ca="1" si="5"/>
        <v>0</v>
      </c>
      <c r="G71" s="17">
        <f t="shared" ca="1" si="5"/>
        <v>0</v>
      </c>
      <c r="H71" s="18">
        <f t="shared" ca="1" si="2"/>
        <v>0</v>
      </c>
    </row>
    <row r="72" spans="1:8" ht="13.8" x14ac:dyDescent="0.3">
      <c r="A72" s="61" t="s">
        <v>279</v>
      </c>
      <c r="B72" s="16">
        <v>3018</v>
      </c>
      <c r="C72" s="62" t="s">
        <v>247</v>
      </c>
      <c r="D72" s="17">
        <f t="shared" ca="1" si="5"/>
        <v>0</v>
      </c>
      <c r="E72" s="17">
        <f t="shared" ca="1" si="5"/>
        <v>0</v>
      </c>
      <c r="F72" s="17">
        <f t="shared" ca="1" si="5"/>
        <v>0</v>
      </c>
      <c r="G72" s="17">
        <f t="shared" ca="1" si="5"/>
        <v>0</v>
      </c>
      <c r="H72" s="18">
        <f t="shared" ca="1" si="2"/>
        <v>0</v>
      </c>
    </row>
    <row r="73" spans="1:8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2156178436.3367491</v>
      </c>
      <c r="E73" s="53">
        <f ca="1">SUMIF($C$7:$C$72,"HD",E$7:E$72)</f>
        <v>117935530.70487882</v>
      </c>
      <c r="F73" s="53">
        <f ca="1">SUMIF($C$7:$C$72,"HD",F$7:F$72)</f>
        <v>3994342156.7737288</v>
      </c>
      <c r="G73" s="53">
        <f ca="1">SUMIF($C$7:$C$72,"HD",G$7:G$72)</f>
        <v>5617599940.9773512</v>
      </c>
      <c r="H73" s="53">
        <f ca="1">SUMIF($C$7:$C$72,"HD",H$7:H$72)</f>
        <v>11886056064.792707</v>
      </c>
    </row>
    <row r="74" spans="1:8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  <c r="E74" s="53">
        <f ca="1">SUMIF($C$7:$C$72,"H",E$7:E$72)+SUMIF($C$7:$C$72,"E",E$7:E$72)</f>
        <v>0</v>
      </c>
      <c r="F74" s="53">
        <f ca="1">SUMIF($C$7:$C$72,"H",F$7:F$72)+SUMIF($C$7:$C$72,"E",F$7:F$72)</f>
        <v>0</v>
      </c>
      <c r="G74" s="53">
        <f ca="1">SUMIF($C$7:$C$72,"H",G$7:G$72)+SUMIF($C$7:$C$72,"E",G$7:G$72)</f>
        <v>0</v>
      </c>
      <c r="H74" s="53">
        <f ca="1">SUMIF($C$7:$C$72,"H",H$7:H$72)+SUMIF($C$7:$C$72,"E",H$7:H$72)</f>
        <v>0</v>
      </c>
    </row>
    <row r="75" spans="1:8" ht="13.8" x14ac:dyDescent="0.3">
      <c r="A75" s="63" t="s">
        <v>287</v>
      </c>
      <c r="B75" s="52">
        <v>9003</v>
      </c>
      <c r="C75" s="62" t="s">
        <v>288</v>
      </c>
      <c r="D75" s="53">
        <f ca="1">D73+D74</f>
        <v>2156178436.3367491</v>
      </c>
      <c r="E75" s="53">
        <f ca="1">E73+E74</f>
        <v>117935530.70487882</v>
      </c>
      <c r="F75" s="53">
        <f ca="1">F73+F74</f>
        <v>3994342156.7737288</v>
      </c>
      <c r="G75" s="53">
        <f ca="1">G73+G74</f>
        <v>5617599940.9773512</v>
      </c>
      <c r="H75" s="53">
        <f ca="1">H73+H74</f>
        <v>11886056064.792707</v>
      </c>
    </row>
  </sheetData>
  <mergeCells count="1">
    <mergeCell ref="E2:G2"/>
  </mergeCells>
  <dataValidations count="2">
    <dataValidation type="list" allowBlank="1" showInputMessage="1" showErrorMessage="1" sqref="C2" xr:uid="{9C3C9E80-551D-4224-BA08-B1642D81339F}">
      <formula1>"Toplam,Tele-Satış,E-Ticaret,Geleneksel"</formula1>
    </dataValidation>
    <dataValidation type="list" allowBlank="1" showInputMessage="1" showErrorMessage="1" sqref="B2" xr:uid="{C3E10BDC-80E3-4CCE-B869-B8BCAC3C0C83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230A2-9919-4A4B-8BF6-D48436B3490A}">
  <dimension ref="A1:H75"/>
  <sheetViews>
    <sheetView showGridLines="0" zoomScale="80" zoomScaleNormal="80" workbookViewId="0">
      <pane xSplit="3" ySplit="6" topLeftCell="D7" activePane="bottomRight" state="frozen"/>
      <selection activeCell="AL136" sqref="AL136"/>
      <selection pane="topRight" activeCell="AL136" sqref="AL136"/>
      <selection pane="bottomLeft" activeCell="AL136" sqref="AL136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6" width="15.6640625" style="3" customWidth="1"/>
    <col min="7" max="7" width="15.88671875" style="3" customWidth="1"/>
    <col min="8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316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790</v>
      </c>
      <c r="E5" s="66">
        <v>791</v>
      </c>
      <c r="F5" s="67"/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127</v>
      </c>
      <c r="E6" s="8" t="s">
        <v>128</v>
      </c>
      <c r="F6" s="67" t="s">
        <v>316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E2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8">
        <f t="shared" ref="F7:F22" ca="1" si="1">+SUM(D7:E7)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  <c r="E8" s="17">
        <f t="shared" ca="1" si="0"/>
        <v>0</v>
      </c>
      <c r="F8" s="18">
        <f t="shared" ca="1" si="1"/>
        <v>0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  <c r="E9" s="17">
        <f t="shared" ca="1" si="0"/>
        <v>0</v>
      </c>
      <c r="F9" s="18">
        <f t="shared" ca="1" si="1"/>
        <v>0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0</v>
      </c>
      <c r="E10" s="17">
        <f t="shared" ca="1" si="0"/>
        <v>0</v>
      </c>
      <c r="F10" s="18">
        <f t="shared" ca="1" si="1"/>
        <v>0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7">
        <f t="shared" ca="1" si="0"/>
        <v>0</v>
      </c>
      <c r="F11" s="18">
        <f t="shared" ca="1" si="1"/>
        <v>0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8">
        <f t="shared" ca="1" si="1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  <c r="E13" s="17">
        <f t="shared" ca="1" si="0"/>
        <v>0</v>
      </c>
      <c r="F13" s="18">
        <f t="shared" ca="1" si="1"/>
        <v>0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  <c r="E14" s="17">
        <f t="shared" ca="1" si="0"/>
        <v>0</v>
      </c>
      <c r="F14" s="18">
        <f t="shared" ca="1" si="1"/>
        <v>0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8">
        <f t="shared" ca="1" si="1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8">
        <f t="shared" ca="1" si="1"/>
        <v>0</v>
      </c>
    </row>
    <row r="17" spans="1:6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0</v>
      </c>
      <c r="E17" s="17">
        <f t="shared" ca="1" si="0"/>
        <v>0</v>
      </c>
      <c r="F17" s="18">
        <f t="shared" ca="1" si="1"/>
        <v>0</v>
      </c>
    </row>
    <row r="18" spans="1:6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0</v>
      </c>
      <c r="E18" s="17">
        <f t="shared" ca="1" si="0"/>
        <v>0</v>
      </c>
      <c r="F18" s="18">
        <f t="shared" ca="1" si="1"/>
        <v>0</v>
      </c>
    </row>
    <row r="19" spans="1:6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  <c r="E19" s="17">
        <f t="shared" ca="1" si="0"/>
        <v>0</v>
      </c>
      <c r="F19" s="18">
        <f t="shared" ca="1" si="1"/>
        <v>0</v>
      </c>
    </row>
    <row r="20" spans="1:6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0</v>
      </c>
      <c r="E20" s="17">
        <f t="shared" ca="1" si="0"/>
        <v>0</v>
      </c>
      <c r="F20" s="18">
        <f t="shared" ca="1" si="1"/>
        <v>0</v>
      </c>
    </row>
    <row r="21" spans="1:6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0</v>
      </c>
      <c r="E21" s="17">
        <f t="shared" ca="1" si="0"/>
        <v>0</v>
      </c>
      <c r="F21" s="18">
        <f t="shared" ca="1" si="1"/>
        <v>0</v>
      </c>
    </row>
    <row r="22" spans="1:6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0</v>
      </c>
      <c r="E22" s="17">
        <f t="shared" ca="1" si="0"/>
        <v>0</v>
      </c>
      <c r="F22" s="18">
        <f t="shared" ca="1" si="1"/>
        <v>0</v>
      </c>
    </row>
    <row r="23" spans="1:6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0</v>
      </c>
      <c r="E23" s="17">
        <f t="shared" ca="1" si="0"/>
        <v>0</v>
      </c>
      <c r="F23" s="18">
        <f ca="1">+SUM(D23:E23)</f>
        <v>0</v>
      </c>
    </row>
    <row r="24" spans="1:6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0</v>
      </c>
      <c r="E24" s="17">
        <f t="shared" ca="1" si="0"/>
        <v>0</v>
      </c>
      <c r="F24" s="18">
        <f ca="1">+SUM(D24:E24)</f>
        <v>0</v>
      </c>
    </row>
    <row r="25" spans="1:6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0</v>
      </c>
      <c r="E25" s="17">
        <f t="shared" ca="1" si="0"/>
        <v>0</v>
      </c>
      <c r="F25" s="18">
        <f t="shared" ref="F25:F72" ca="1" si="2">+SUM(D25:E25)</f>
        <v>0</v>
      </c>
    </row>
    <row r="26" spans="1:6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0</v>
      </c>
      <c r="E26" s="17">
        <f t="shared" ca="1" si="0"/>
        <v>0</v>
      </c>
      <c r="F26" s="18">
        <f t="shared" ca="1" si="2"/>
        <v>0</v>
      </c>
    </row>
    <row r="27" spans="1:6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E46" ca="1" si="3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0</v>
      </c>
      <c r="E27" s="17">
        <f t="shared" ca="1" si="3"/>
        <v>0</v>
      </c>
      <c r="F27" s="18">
        <f t="shared" ca="1" si="2"/>
        <v>0</v>
      </c>
    </row>
    <row r="28" spans="1:6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3"/>
        <v>0</v>
      </c>
      <c r="E28" s="17">
        <f t="shared" ca="1" si="3"/>
        <v>0</v>
      </c>
      <c r="F28" s="18">
        <f t="shared" ca="1" si="2"/>
        <v>0</v>
      </c>
    </row>
    <row r="29" spans="1:6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3"/>
        <v>0</v>
      </c>
      <c r="E29" s="17">
        <f t="shared" ca="1" si="3"/>
        <v>0</v>
      </c>
      <c r="F29" s="18">
        <f t="shared" ca="1" si="2"/>
        <v>0</v>
      </c>
    </row>
    <row r="30" spans="1:6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3"/>
        <v>0</v>
      </c>
      <c r="E30" s="17">
        <f t="shared" ca="1" si="3"/>
        <v>0</v>
      </c>
      <c r="F30" s="18">
        <f t="shared" ca="1" si="2"/>
        <v>0</v>
      </c>
    </row>
    <row r="31" spans="1:6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3"/>
        <v>0</v>
      </c>
      <c r="E31" s="17">
        <f t="shared" ca="1" si="3"/>
        <v>0</v>
      </c>
      <c r="F31" s="18">
        <f t="shared" ca="1" si="2"/>
        <v>0</v>
      </c>
    </row>
    <row r="32" spans="1:6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3"/>
        <v>0</v>
      </c>
      <c r="E32" s="17">
        <f t="shared" ca="1" si="3"/>
        <v>0</v>
      </c>
      <c r="F32" s="18">
        <f t="shared" ca="1" si="2"/>
        <v>0</v>
      </c>
    </row>
    <row r="33" spans="1:6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3"/>
        <v>0</v>
      </c>
      <c r="E33" s="17">
        <f t="shared" ca="1" si="3"/>
        <v>0</v>
      </c>
      <c r="F33" s="18">
        <f t="shared" ca="1" si="2"/>
        <v>0</v>
      </c>
    </row>
    <row r="34" spans="1:6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3"/>
        <v>0</v>
      </c>
      <c r="E34" s="17">
        <f t="shared" ca="1" si="3"/>
        <v>0</v>
      </c>
      <c r="F34" s="18">
        <f t="shared" ca="1" si="2"/>
        <v>0</v>
      </c>
    </row>
    <row r="35" spans="1:6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3"/>
        <v>0</v>
      </c>
      <c r="E35" s="17">
        <f t="shared" ca="1" si="3"/>
        <v>0</v>
      </c>
      <c r="F35" s="18">
        <f t="shared" ca="1" si="2"/>
        <v>0</v>
      </c>
    </row>
    <row r="36" spans="1:6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3"/>
        <v>0</v>
      </c>
      <c r="E36" s="17">
        <f t="shared" ca="1" si="3"/>
        <v>0</v>
      </c>
      <c r="F36" s="18">
        <f t="shared" ca="1" si="2"/>
        <v>0</v>
      </c>
    </row>
    <row r="37" spans="1:6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3"/>
        <v>0</v>
      </c>
      <c r="E37" s="17">
        <f t="shared" ca="1" si="3"/>
        <v>0</v>
      </c>
      <c r="F37" s="18">
        <f t="shared" ca="1" si="2"/>
        <v>0</v>
      </c>
    </row>
    <row r="38" spans="1:6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3"/>
        <v>0</v>
      </c>
      <c r="E38" s="17">
        <f t="shared" ca="1" si="3"/>
        <v>0</v>
      </c>
      <c r="F38" s="18">
        <f t="shared" ca="1" si="2"/>
        <v>0</v>
      </c>
    </row>
    <row r="39" spans="1:6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3"/>
        <v>0</v>
      </c>
      <c r="E39" s="17">
        <f t="shared" ca="1" si="3"/>
        <v>0</v>
      </c>
      <c r="F39" s="18">
        <f t="shared" ca="1" si="2"/>
        <v>0</v>
      </c>
    </row>
    <row r="40" spans="1:6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3"/>
        <v>0</v>
      </c>
      <c r="E40" s="17">
        <f t="shared" ca="1" si="3"/>
        <v>0</v>
      </c>
      <c r="F40" s="18">
        <f t="shared" ca="1" si="2"/>
        <v>0</v>
      </c>
    </row>
    <row r="41" spans="1:6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3"/>
        <v>0</v>
      </c>
      <c r="E41" s="17">
        <f t="shared" ca="1" si="3"/>
        <v>0</v>
      </c>
      <c r="F41" s="18">
        <f t="shared" ca="1" si="2"/>
        <v>0</v>
      </c>
    </row>
    <row r="42" spans="1:6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3"/>
        <v>0</v>
      </c>
      <c r="E42" s="17">
        <f t="shared" ca="1" si="3"/>
        <v>0</v>
      </c>
      <c r="F42" s="18">
        <f t="shared" ca="1" si="2"/>
        <v>0</v>
      </c>
    </row>
    <row r="43" spans="1:6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3"/>
        <v>0</v>
      </c>
      <c r="E43" s="17">
        <f t="shared" ca="1" si="3"/>
        <v>0</v>
      </c>
      <c r="F43" s="18">
        <f t="shared" ca="1" si="2"/>
        <v>0</v>
      </c>
    </row>
    <row r="44" spans="1:6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3"/>
        <v>0</v>
      </c>
      <c r="E44" s="17">
        <f t="shared" ca="1" si="3"/>
        <v>0</v>
      </c>
      <c r="F44" s="18">
        <f t="shared" ca="1" si="2"/>
        <v>0</v>
      </c>
    </row>
    <row r="45" spans="1:6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3"/>
        <v>0</v>
      </c>
      <c r="E45" s="17">
        <f t="shared" ca="1" si="3"/>
        <v>0</v>
      </c>
      <c r="F45" s="18">
        <f t="shared" ca="1" si="2"/>
        <v>0</v>
      </c>
    </row>
    <row r="46" spans="1:6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3"/>
        <v>0</v>
      </c>
      <c r="E46" s="17">
        <f t="shared" ca="1" si="3"/>
        <v>0</v>
      </c>
      <c r="F46" s="18">
        <f t="shared" ca="1" si="2"/>
        <v>0</v>
      </c>
    </row>
    <row r="47" spans="1:6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E66" ca="1" si="4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4"/>
        <v>0</v>
      </c>
      <c r="F47" s="18">
        <f t="shared" ca="1" si="2"/>
        <v>0</v>
      </c>
    </row>
    <row r="48" spans="1:6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4"/>
        <v>0</v>
      </c>
      <c r="E48" s="17">
        <f t="shared" ca="1" si="4"/>
        <v>0</v>
      </c>
      <c r="F48" s="18">
        <f t="shared" ca="1" si="2"/>
        <v>0</v>
      </c>
    </row>
    <row r="49" spans="1:6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4"/>
        <v>0</v>
      </c>
      <c r="E49" s="17">
        <f t="shared" ca="1" si="4"/>
        <v>0</v>
      </c>
      <c r="F49" s="18">
        <f t="shared" ca="1" si="2"/>
        <v>0</v>
      </c>
    </row>
    <row r="50" spans="1:6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4"/>
        <v>0</v>
      </c>
      <c r="E50" s="17">
        <f t="shared" ca="1" si="4"/>
        <v>0</v>
      </c>
      <c r="F50" s="18">
        <f t="shared" ca="1" si="2"/>
        <v>0</v>
      </c>
    </row>
    <row r="51" spans="1:6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4"/>
        <v>0</v>
      </c>
      <c r="E51" s="17">
        <f t="shared" ca="1" si="4"/>
        <v>0</v>
      </c>
      <c r="F51" s="18">
        <f t="shared" ca="1" si="2"/>
        <v>0</v>
      </c>
    </row>
    <row r="52" spans="1:6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4"/>
        <v>0</v>
      </c>
      <c r="E52" s="17">
        <f t="shared" ca="1" si="4"/>
        <v>0</v>
      </c>
      <c r="F52" s="18">
        <f t="shared" ca="1" si="2"/>
        <v>0</v>
      </c>
    </row>
    <row r="53" spans="1:6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4"/>
        <v>0</v>
      </c>
      <c r="E53" s="17">
        <f t="shared" ca="1" si="4"/>
        <v>0</v>
      </c>
      <c r="F53" s="18">
        <f t="shared" ca="1" si="2"/>
        <v>0</v>
      </c>
    </row>
    <row r="54" spans="1:6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4"/>
        <v>0</v>
      </c>
      <c r="E54" s="17">
        <f t="shared" ca="1" si="4"/>
        <v>2010291012.9002938</v>
      </c>
      <c r="F54" s="18">
        <f t="shared" ca="1" si="2"/>
        <v>2010291012.9002938</v>
      </c>
    </row>
    <row r="55" spans="1:6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4"/>
        <v>0</v>
      </c>
      <c r="E55" s="17">
        <f t="shared" ca="1" si="4"/>
        <v>25444.02</v>
      </c>
      <c r="F55" s="18">
        <f t="shared" ca="1" si="2"/>
        <v>25444.02</v>
      </c>
    </row>
    <row r="56" spans="1:6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4"/>
        <v>0</v>
      </c>
      <c r="E56" s="17">
        <f t="shared" ca="1" si="4"/>
        <v>18467613.319999896</v>
      </c>
      <c r="F56" s="18">
        <f t="shared" ca="1" si="2"/>
        <v>18467613.319999896</v>
      </c>
    </row>
    <row r="57" spans="1:6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4"/>
        <v>0</v>
      </c>
      <c r="E57" s="17">
        <f t="shared" ca="1" si="4"/>
        <v>1733619.4300000162</v>
      </c>
      <c r="F57" s="18">
        <f t="shared" ca="1" si="2"/>
        <v>1733619.4300000162</v>
      </c>
    </row>
    <row r="58" spans="1:6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4"/>
        <v>0</v>
      </c>
      <c r="E58" s="17">
        <f t="shared" ca="1" si="4"/>
        <v>66027990.219999999</v>
      </c>
      <c r="F58" s="18">
        <f t="shared" ca="1" si="2"/>
        <v>66027990.219999999</v>
      </c>
    </row>
    <row r="59" spans="1:6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4"/>
        <v>0</v>
      </c>
      <c r="E59" s="17">
        <f t="shared" ca="1" si="4"/>
        <v>7529742465.1416473</v>
      </c>
      <c r="F59" s="18">
        <f t="shared" ca="1" si="2"/>
        <v>7529742465.1416473</v>
      </c>
    </row>
    <row r="60" spans="1:6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4"/>
        <v>0</v>
      </c>
      <c r="E60" s="17">
        <f t="shared" ca="1" si="4"/>
        <v>-24569.620000000003</v>
      </c>
      <c r="F60" s="18">
        <f t="shared" ca="1" si="2"/>
        <v>-24569.620000000003</v>
      </c>
    </row>
    <row r="61" spans="1:6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4"/>
        <v>0</v>
      </c>
      <c r="E61" s="17">
        <f t="shared" ca="1" si="4"/>
        <v>723439552.75999975</v>
      </c>
      <c r="F61" s="18">
        <f t="shared" ca="1" si="2"/>
        <v>723439552.75999975</v>
      </c>
    </row>
    <row r="62" spans="1:6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4"/>
        <v>16648851.399999999</v>
      </c>
      <c r="E62" s="17">
        <f t="shared" ca="1" si="4"/>
        <v>85569001.339999959</v>
      </c>
      <c r="F62" s="18">
        <f t="shared" ca="1" si="2"/>
        <v>102217852.73999995</v>
      </c>
    </row>
    <row r="63" spans="1:6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4"/>
        <v>0</v>
      </c>
      <c r="E63" s="17">
        <f t="shared" ca="1" si="4"/>
        <v>2989278.74000001</v>
      </c>
      <c r="F63" s="18">
        <f t="shared" ca="1" si="2"/>
        <v>2989278.74000001</v>
      </c>
    </row>
    <row r="64" spans="1:6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4"/>
        <v>0</v>
      </c>
      <c r="E64" s="17">
        <f t="shared" ca="1" si="4"/>
        <v>3510237853.7182541</v>
      </c>
      <c r="F64" s="18">
        <f t="shared" ca="1" si="2"/>
        <v>3510237853.7182541</v>
      </c>
    </row>
    <row r="65" spans="1:6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4"/>
        <v>0</v>
      </c>
      <c r="E65" s="17">
        <f t="shared" ca="1" si="4"/>
        <v>23770481.57</v>
      </c>
      <c r="F65" s="18">
        <f t="shared" ca="1" si="2"/>
        <v>23770481.57</v>
      </c>
    </row>
    <row r="66" spans="1:6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4"/>
        <v>0</v>
      </c>
      <c r="E66" s="17">
        <f t="shared" ca="1" si="4"/>
        <v>2815637.67</v>
      </c>
      <c r="F66" s="18">
        <f t="shared" ca="1" si="2"/>
        <v>2815637.67</v>
      </c>
    </row>
    <row r="67" spans="1:6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E72" ca="1" si="5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5"/>
        <v>170927703.57999998</v>
      </c>
      <c r="F67" s="18">
        <f t="shared" ca="1" si="2"/>
        <v>170927703.57999998</v>
      </c>
    </row>
    <row r="68" spans="1:6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5"/>
        <v>0</v>
      </c>
      <c r="E68" s="17">
        <f t="shared" ca="1" si="5"/>
        <v>23120849.494323</v>
      </c>
      <c r="F68" s="18">
        <f t="shared" ca="1" si="2"/>
        <v>23120849.494323</v>
      </c>
    </row>
    <row r="69" spans="1:6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5"/>
        <v>0</v>
      </c>
      <c r="E69" s="17">
        <f t="shared" ca="1" si="5"/>
        <v>118419013.68999997</v>
      </c>
      <c r="F69" s="18">
        <f t="shared" ca="1" si="2"/>
        <v>118419013.68999997</v>
      </c>
    </row>
    <row r="70" spans="1:6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5"/>
        <v>0</v>
      </c>
      <c r="E70" s="17">
        <f t="shared" ca="1" si="5"/>
        <v>18730061.4100044</v>
      </c>
      <c r="F70" s="18">
        <f t="shared" ca="1" si="2"/>
        <v>18730061.4100044</v>
      </c>
    </row>
    <row r="71" spans="1:6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5"/>
        <v>0</v>
      </c>
      <c r="E71" s="17">
        <f t="shared" ca="1" si="5"/>
        <v>42092502.06000001</v>
      </c>
      <c r="F71" s="18">
        <f t="shared" ca="1" si="2"/>
        <v>42092502.06000001</v>
      </c>
    </row>
    <row r="72" spans="1:6" ht="13.8" x14ac:dyDescent="0.3">
      <c r="A72" s="61" t="s">
        <v>279</v>
      </c>
      <c r="B72" s="16">
        <v>3018</v>
      </c>
      <c r="C72" s="62" t="s">
        <v>247</v>
      </c>
      <c r="D72" s="17">
        <f t="shared" ca="1" si="5"/>
        <v>0</v>
      </c>
      <c r="E72" s="17">
        <f t="shared" ca="1" si="5"/>
        <v>296042184.66999954</v>
      </c>
      <c r="F72" s="18">
        <f t="shared" ca="1" si="2"/>
        <v>296042184.66999954</v>
      </c>
    </row>
    <row r="73" spans="1:6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0</v>
      </c>
      <c r="E73" s="53">
        <f ca="1">SUMIF($C$7:$C$72,"HD",E$7:E$72)</f>
        <v>0</v>
      </c>
      <c r="F73" s="53">
        <f ca="1">SUMIF($C$7:$C$72,"HD",F$7:F$72)</f>
        <v>0</v>
      </c>
    </row>
    <row r="74" spans="1:6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16648851.399999999</v>
      </c>
      <c r="E74" s="53">
        <f ca="1">SUMIF($C$7:$C$72,"H",E$7:E$72)+SUMIF($C$7:$C$72,"E",E$7:E$72)</f>
        <v>14644417696.114521</v>
      </c>
      <c r="F74" s="53">
        <f ca="1">SUMIF($C$7:$C$72,"H",F$7:F$72)+SUMIF($C$7:$C$72,"E",F$7:F$72)</f>
        <v>14661066547.514521</v>
      </c>
    </row>
    <row r="75" spans="1:6" ht="13.8" x14ac:dyDescent="0.3">
      <c r="A75" s="63" t="s">
        <v>287</v>
      </c>
      <c r="B75" s="52">
        <v>9003</v>
      </c>
      <c r="C75" s="62" t="s">
        <v>288</v>
      </c>
      <c r="D75" s="53">
        <f ca="1">D73+D74</f>
        <v>16648851.399999999</v>
      </c>
      <c r="E75" s="53">
        <f ca="1">E73+E74</f>
        <v>14644417696.114521</v>
      </c>
      <c r="F75" s="53">
        <f ca="1">F73+F74</f>
        <v>14661066547.514521</v>
      </c>
    </row>
  </sheetData>
  <mergeCells count="1">
    <mergeCell ref="E2:G2"/>
  </mergeCells>
  <dataValidations count="2">
    <dataValidation type="list" allowBlank="1" showInputMessage="1" showErrorMessage="1" sqref="C2" xr:uid="{1077C88B-7E97-4129-9ECD-4C0D919D1505}">
      <formula1>"Toplam,Tele-Satış,E-Ticaret,Geleneksel"</formula1>
    </dataValidation>
    <dataValidation type="list" allowBlank="1" showInputMessage="1" showErrorMessage="1" sqref="B2" xr:uid="{838C31CD-886F-4A53-A575-3F3CA0C40931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6DF2-4C14-41E4-9B7E-CD3DF8B55009}">
  <dimension ref="A1:N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14" width="15.6640625" style="3" customWidth="1"/>
    <col min="15" max="15" width="4" style="3" customWidth="1"/>
    <col min="16" max="16384" width="9.109375" style="3"/>
  </cols>
  <sheetData>
    <row r="1" spans="1:14" ht="15" customHeight="1" x14ac:dyDescent="0.3">
      <c r="A1" s="1" t="s">
        <v>0</v>
      </c>
      <c r="B1" s="2"/>
      <c r="C1" s="2"/>
    </row>
    <row r="2" spans="1:14" ht="15" customHeight="1" x14ac:dyDescent="0.3">
      <c r="A2" s="1" t="s">
        <v>352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14" ht="15" customHeight="1" x14ac:dyDescent="0.3">
      <c r="A3" s="4" t="s">
        <v>355</v>
      </c>
      <c r="B3" s="2"/>
      <c r="C3" s="2"/>
    </row>
    <row r="4" spans="1:14" ht="22.5" customHeight="1" x14ac:dyDescent="0.25"/>
    <row r="5" spans="1:14" ht="22.5" customHeight="1" x14ac:dyDescent="0.25">
      <c r="D5" s="66">
        <v>796</v>
      </c>
      <c r="E5" s="66">
        <v>797</v>
      </c>
      <c r="F5" s="66">
        <v>908</v>
      </c>
      <c r="G5" s="66">
        <v>909</v>
      </c>
      <c r="H5" s="66">
        <v>910</v>
      </c>
      <c r="I5" s="66">
        <v>91001</v>
      </c>
      <c r="J5" s="66">
        <v>91002</v>
      </c>
      <c r="K5" s="66">
        <v>911</v>
      </c>
      <c r="L5" s="66">
        <v>91101</v>
      </c>
      <c r="M5" s="66">
        <v>91102</v>
      </c>
      <c r="N5" s="67"/>
    </row>
    <row r="6" spans="1:14" ht="79.5" customHeight="1" x14ac:dyDescent="0.25">
      <c r="A6" s="60" t="s">
        <v>143</v>
      </c>
      <c r="B6" s="60" t="s">
        <v>144</v>
      </c>
      <c r="C6" s="60" t="s">
        <v>145</v>
      </c>
      <c r="D6" s="8" t="s">
        <v>21</v>
      </c>
      <c r="E6" s="8" t="s">
        <v>22</v>
      </c>
      <c r="F6" s="8" t="s">
        <v>23</v>
      </c>
      <c r="G6" s="8" t="s">
        <v>24</v>
      </c>
      <c r="H6" s="8" t="s">
        <v>25</v>
      </c>
      <c r="I6" s="8" t="s">
        <v>26</v>
      </c>
      <c r="J6" s="8" t="s">
        <v>27</v>
      </c>
      <c r="K6" s="8" t="s">
        <v>28</v>
      </c>
      <c r="L6" s="8" t="s">
        <v>26</v>
      </c>
      <c r="M6" s="8" t="s">
        <v>27</v>
      </c>
      <c r="N6" s="67" t="s">
        <v>320</v>
      </c>
    </row>
    <row r="7" spans="1:14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D38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8">
        <f ca="1">F7+G7+H7+K7</f>
        <v>0</v>
      </c>
      <c r="F7" s="17">
        <f t="shared" ref="F7:G26" ca="1" si="1">IFERROR(IF($C$2="Tele-Satış",INDIRECT("'"&amp;$B$2&amp;"'!"&amp;ADDRESS(MATCH($B7,INDIRECT("'"&amp;$B$2&amp;"'!$B$1:$B$1095"),0),MATCH(F$5,INDIRECT("'"&amp;$B$2&amp;"'!5:5"),0))),IF($C$2="E-Ticaret",INDIRECT("'"&amp;$B$2&amp;"'!"&amp;ADDRESS(MATCH($B7,INDIRECT("'"&amp;$B$2&amp;"'!$B$1:$B$1095"),0),MATCH(F$5,INDIRECT("'"&amp;$B$2&amp;"'!5:5"),0)+1)),IF($C$2="Geleneksel",INDIRECT("'"&amp;$B$2&amp;"'!"&amp;ADDRESS(MATCH($B7,INDIRECT("'"&amp;$B$2&amp;"'!$B$1:$B$1095"),0),MATCH(F$5,INDIRECT("'"&amp;$B$2&amp;"'!5:5"),0)+2)),INDIRECT("'"&amp;$B$2&amp;"'!"&amp;ADDRESS(MATCH($B7,INDIRECT("'"&amp;$B$2&amp;"'!$B$1:$B$1095"),0),MATCH(F$5,INDIRECT("'"&amp;$B$2&amp;"'!5:5"),0)))+INDIRECT("'"&amp;$B$2&amp;"'!"&amp;ADDRESS(MATCH($B7,INDIRECT("'"&amp;$B$2&amp;"'!$B$1:$B$1095"),0),MATCH(F$5,INDIRECT("'"&amp;$B$2&amp;"'!5:5"),0)+1))+INDIRECT("'"&amp;$B$2&amp;"'!"&amp;ADDRESS(MATCH($B7,INDIRECT("'"&amp;$B$2&amp;"'!$B$1:$B$1095"),0),MATCH(F$5,INDIRECT("'"&amp;$B$2&amp;"'!5:5"),0)+2))))),0)</f>
        <v>0</v>
      </c>
      <c r="G7" s="17">
        <f t="shared" ca="1" si="1"/>
        <v>0</v>
      </c>
      <c r="H7" s="18">
        <f ca="1">+I7+J7</f>
        <v>0</v>
      </c>
      <c r="I7" s="17">
        <f t="shared" ref="I7:J26" ca="1" si="2">IFERROR(IF($C$2="Tele-Satış",INDIRECT("'"&amp;$B$2&amp;"'!"&amp;ADDRESS(MATCH($B7,INDIRECT("'"&amp;$B$2&amp;"'!$B$1:$B$1095"),0),MATCH(I$5,INDIRECT("'"&amp;$B$2&amp;"'!5:5"),0))),IF($C$2="E-Ticaret",INDIRECT("'"&amp;$B$2&amp;"'!"&amp;ADDRESS(MATCH($B7,INDIRECT("'"&amp;$B$2&amp;"'!$B$1:$B$1095"),0),MATCH(I$5,INDIRECT("'"&amp;$B$2&amp;"'!5:5"),0)+1)),IF($C$2="Geleneksel",INDIRECT("'"&amp;$B$2&amp;"'!"&amp;ADDRESS(MATCH($B7,INDIRECT("'"&amp;$B$2&amp;"'!$B$1:$B$1095"),0),MATCH(I$5,INDIRECT("'"&amp;$B$2&amp;"'!5:5"),0)+2)),INDIRECT("'"&amp;$B$2&amp;"'!"&amp;ADDRESS(MATCH($B7,INDIRECT("'"&amp;$B$2&amp;"'!$B$1:$B$1095"),0),MATCH(I$5,INDIRECT("'"&amp;$B$2&amp;"'!5:5"),0)))+INDIRECT("'"&amp;$B$2&amp;"'!"&amp;ADDRESS(MATCH($B7,INDIRECT("'"&amp;$B$2&amp;"'!$B$1:$B$1095"),0),MATCH(I$5,INDIRECT("'"&amp;$B$2&amp;"'!5:5"),0)+1))+INDIRECT("'"&amp;$B$2&amp;"'!"&amp;ADDRESS(MATCH($B7,INDIRECT("'"&amp;$B$2&amp;"'!$B$1:$B$1095"),0),MATCH(I$5,INDIRECT("'"&amp;$B$2&amp;"'!5:5"),0)+2))))),0)</f>
        <v>0</v>
      </c>
      <c r="J7" s="17">
        <f t="shared" ca="1" si="2"/>
        <v>0</v>
      </c>
      <c r="K7" s="18">
        <f ca="1">+L7+M7</f>
        <v>0</v>
      </c>
      <c r="L7" s="17">
        <f t="shared" ref="L7:M26" ca="1" si="3">IFERROR(IF($C$2="Tele-Satış",INDIRECT("'"&amp;$B$2&amp;"'!"&amp;ADDRESS(MATCH($B7,INDIRECT("'"&amp;$B$2&amp;"'!$B$1:$B$1095"),0),MATCH(L$5,INDIRECT("'"&amp;$B$2&amp;"'!5:5"),0))),IF($C$2="E-Ticaret",INDIRECT("'"&amp;$B$2&amp;"'!"&amp;ADDRESS(MATCH($B7,INDIRECT("'"&amp;$B$2&amp;"'!$B$1:$B$1095"),0),MATCH(L$5,INDIRECT("'"&amp;$B$2&amp;"'!5:5"),0)+1)),IF($C$2="Geleneksel",INDIRECT("'"&amp;$B$2&amp;"'!"&amp;ADDRESS(MATCH($B7,INDIRECT("'"&amp;$B$2&amp;"'!$B$1:$B$1095"),0),MATCH(L$5,INDIRECT("'"&amp;$B$2&amp;"'!5:5"),0)+2)),INDIRECT("'"&amp;$B$2&amp;"'!"&amp;ADDRESS(MATCH($B7,INDIRECT("'"&amp;$B$2&amp;"'!$B$1:$B$1095"),0),MATCH(L$5,INDIRECT("'"&amp;$B$2&amp;"'!5:5"),0)))+INDIRECT("'"&amp;$B$2&amp;"'!"&amp;ADDRESS(MATCH($B7,INDIRECT("'"&amp;$B$2&amp;"'!$B$1:$B$1095"),0),MATCH(L$5,INDIRECT("'"&amp;$B$2&amp;"'!5:5"),0)+1))+INDIRECT("'"&amp;$B$2&amp;"'!"&amp;ADDRESS(MATCH($B7,INDIRECT("'"&amp;$B$2&amp;"'!$B$1:$B$1095"),0),MATCH(L$5,INDIRECT("'"&amp;$B$2&amp;"'!5:5"),0)+2))))),0)</f>
        <v>0</v>
      </c>
      <c r="M7" s="17">
        <f t="shared" ca="1" si="3"/>
        <v>0</v>
      </c>
      <c r="N7" s="18">
        <f ca="1">+D7+E7</f>
        <v>0</v>
      </c>
    </row>
    <row r="8" spans="1:14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  <c r="E8" s="18">
        <f t="shared" ref="E8:E22" ca="1" si="4">F8+G8+H8+K8</f>
        <v>0</v>
      </c>
      <c r="F8" s="17">
        <f t="shared" ca="1" si="1"/>
        <v>0</v>
      </c>
      <c r="G8" s="17">
        <f t="shared" ca="1" si="1"/>
        <v>0</v>
      </c>
      <c r="H8" s="18">
        <f t="shared" ref="H8:H22" ca="1" si="5">+I8+J8</f>
        <v>0</v>
      </c>
      <c r="I8" s="17">
        <f t="shared" ca="1" si="2"/>
        <v>0</v>
      </c>
      <c r="J8" s="17">
        <f t="shared" ca="1" si="2"/>
        <v>0</v>
      </c>
      <c r="K8" s="18">
        <f t="shared" ref="K8:K22" ca="1" si="6">+L8+M8</f>
        <v>0</v>
      </c>
      <c r="L8" s="17">
        <f t="shared" ca="1" si="3"/>
        <v>0</v>
      </c>
      <c r="M8" s="17">
        <f t="shared" ca="1" si="3"/>
        <v>0</v>
      </c>
      <c r="N8" s="18">
        <f t="shared" ref="N8:N22" ca="1" si="7">+D8+E8</f>
        <v>0</v>
      </c>
    </row>
    <row r="9" spans="1:14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  <c r="E9" s="18">
        <f t="shared" ca="1" si="4"/>
        <v>0</v>
      </c>
      <c r="F9" s="17">
        <f t="shared" ca="1" si="1"/>
        <v>0</v>
      </c>
      <c r="G9" s="17">
        <f t="shared" ca="1" si="1"/>
        <v>0</v>
      </c>
      <c r="H9" s="18">
        <f t="shared" ca="1" si="5"/>
        <v>0</v>
      </c>
      <c r="I9" s="17">
        <f t="shared" ca="1" si="2"/>
        <v>0</v>
      </c>
      <c r="J9" s="17">
        <f t="shared" ca="1" si="2"/>
        <v>0</v>
      </c>
      <c r="K9" s="18">
        <f t="shared" ca="1" si="6"/>
        <v>0</v>
      </c>
      <c r="L9" s="17">
        <f t="shared" ca="1" si="3"/>
        <v>0</v>
      </c>
      <c r="M9" s="17">
        <f t="shared" ca="1" si="3"/>
        <v>0</v>
      </c>
      <c r="N9" s="18">
        <f t="shared" ca="1" si="7"/>
        <v>0</v>
      </c>
    </row>
    <row r="10" spans="1:14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0</v>
      </c>
      <c r="E10" s="18">
        <f t="shared" ca="1" si="4"/>
        <v>0</v>
      </c>
      <c r="F10" s="17">
        <f t="shared" ca="1" si="1"/>
        <v>0</v>
      </c>
      <c r="G10" s="17">
        <f t="shared" ca="1" si="1"/>
        <v>0</v>
      </c>
      <c r="H10" s="18">
        <f t="shared" ca="1" si="5"/>
        <v>0</v>
      </c>
      <c r="I10" s="17">
        <f t="shared" ca="1" si="2"/>
        <v>0</v>
      </c>
      <c r="J10" s="17">
        <f t="shared" ca="1" si="2"/>
        <v>0</v>
      </c>
      <c r="K10" s="18">
        <f t="shared" ca="1" si="6"/>
        <v>0</v>
      </c>
      <c r="L10" s="17">
        <f t="shared" ca="1" si="3"/>
        <v>0</v>
      </c>
      <c r="M10" s="17">
        <f t="shared" ca="1" si="3"/>
        <v>0</v>
      </c>
      <c r="N10" s="18">
        <f t="shared" ca="1" si="7"/>
        <v>0</v>
      </c>
    </row>
    <row r="11" spans="1:14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8">
        <f t="shared" ca="1" si="4"/>
        <v>0</v>
      </c>
      <c r="F11" s="17">
        <f t="shared" ca="1" si="1"/>
        <v>0</v>
      </c>
      <c r="G11" s="17">
        <f t="shared" ca="1" si="1"/>
        <v>0</v>
      </c>
      <c r="H11" s="18">
        <f t="shared" ca="1" si="5"/>
        <v>0</v>
      </c>
      <c r="I11" s="17">
        <f t="shared" ca="1" si="2"/>
        <v>0</v>
      </c>
      <c r="J11" s="17">
        <f t="shared" ca="1" si="2"/>
        <v>0</v>
      </c>
      <c r="K11" s="18">
        <f t="shared" ca="1" si="6"/>
        <v>0</v>
      </c>
      <c r="L11" s="17">
        <f t="shared" ca="1" si="3"/>
        <v>0</v>
      </c>
      <c r="M11" s="17">
        <f t="shared" ca="1" si="3"/>
        <v>0</v>
      </c>
      <c r="N11" s="18">
        <f t="shared" ca="1" si="7"/>
        <v>0</v>
      </c>
    </row>
    <row r="12" spans="1:14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8">
        <f t="shared" ca="1" si="4"/>
        <v>0</v>
      </c>
      <c r="F12" s="17">
        <f t="shared" ca="1" si="1"/>
        <v>0</v>
      </c>
      <c r="G12" s="17">
        <f t="shared" ca="1" si="1"/>
        <v>0</v>
      </c>
      <c r="H12" s="18">
        <f t="shared" ca="1" si="5"/>
        <v>0</v>
      </c>
      <c r="I12" s="17">
        <f t="shared" ca="1" si="2"/>
        <v>0</v>
      </c>
      <c r="J12" s="17">
        <f t="shared" ca="1" si="2"/>
        <v>0</v>
      </c>
      <c r="K12" s="18">
        <f t="shared" ca="1" si="6"/>
        <v>0</v>
      </c>
      <c r="L12" s="17">
        <f t="shared" ca="1" si="3"/>
        <v>0</v>
      </c>
      <c r="M12" s="17">
        <f t="shared" ca="1" si="3"/>
        <v>0</v>
      </c>
      <c r="N12" s="18">
        <f t="shared" ca="1" si="7"/>
        <v>0</v>
      </c>
    </row>
    <row r="13" spans="1:14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  <c r="E13" s="18">
        <f t="shared" ca="1" si="4"/>
        <v>0</v>
      </c>
      <c r="F13" s="17">
        <f t="shared" ca="1" si="1"/>
        <v>0</v>
      </c>
      <c r="G13" s="17">
        <f t="shared" ca="1" si="1"/>
        <v>0</v>
      </c>
      <c r="H13" s="18">
        <f t="shared" ca="1" si="5"/>
        <v>0</v>
      </c>
      <c r="I13" s="17">
        <f t="shared" ca="1" si="2"/>
        <v>0</v>
      </c>
      <c r="J13" s="17">
        <f t="shared" ca="1" si="2"/>
        <v>0</v>
      </c>
      <c r="K13" s="18">
        <f t="shared" ca="1" si="6"/>
        <v>0</v>
      </c>
      <c r="L13" s="17">
        <f t="shared" ca="1" si="3"/>
        <v>0</v>
      </c>
      <c r="M13" s="17">
        <f t="shared" ca="1" si="3"/>
        <v>0</v>
      </c>
      <c r="N13" s="18">
        <f t="shared" ca="1" si="7"/>
        <v>0</v>
      </c>
    </row>
    <row r="14" spans="1:14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  <c r="E14" s="18">
        <f t="shared" ca="1" si="4"/>
        <v>0</v>
      </c>
      <c r="F14" s="17">
        <f t="shared" ca="1" si="1"/>
        <v>0</v>
      </c>
      <c r="G14" s="17">
        <f t="shared" ca="1" si="1"/>
        <v>0</v>
      </c>
      <c r="H14" s="18">
        <f t="shared" ca="1" si="5"/>
        <v>0</v>
      </c>
      <c r="I14" s="17">
        <f t="shared" ca="1" si="2"/>
        <v>0</v>
      </c>
      <c r="J14" s="17">
        <f t="shared" ca="1" si="2"/>
        <v>0</v>
      </c>
      <c r="K14" s="18">
        <f t="shared" ca="1" si="6"/>
        <v>0</v>
      </c>
      <c r="L14" s="17">
        <f t="shared" ca="1" si="3"/>
        <v>0</v>
      </c>
      <c r="M14" s="17">
        <f t="shared" ca="1" si="3"/>
        <v>0</v>
      </c>
      <c r="N14" s="18">
        <f t="shared" ca="1" si="7"/>
        <v>0</v>
      </c>
    </row>
    <row r="15" spans="1:14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8">
        <f t="shared" ca="1" si="4"/>
        <v>0</v>
      </c>
      <c r="F15" s="17">
        <f t="shared" ca="1" si="1"/>
        <v>0</v>
      </c>
      <c r="G15" s="17">
        <f t="shared" ca="1" si="1"/>
        <v>0</v>
      </c>
      <c r="H15" s="18">
        <f t="shared" ca="1" si="5"/>
        <v>0</v>
      </c>
      <c r="I15" s="17">
        <f t="shared" ca="1" si="2"/>
        <v>0</v>
      </c>
      <c r="J15" s="17">
        <f t="shared" ca="1" si="2"/>
        <v>0</v>
      </c>
      <c r="K15" s="18">
        <f t="shared" ca="1" si="6"/>
        <v>0</v>
      </c>
      <c r="L15" s="17">
        <f t="shared" ca="1" si="3"/>
        <v>0</v>
      </c>
      <c r="M15" s="17">
        <f t="shared" ca="1" si="3"/>
        <v>0</v>
      </c>
      <c r="N15" s="18">
        <f t="shared" ca="1" si="7"/>
        <v>0</v>
      </c>
    </row>
    <row r="16" spans="1:14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8">
        <f t="shared" ca="1" si="4"/>
        <v>0</v>
      </c>
      <c r="F16" s="17">
        <f t="shared" ca="1" si="1"/>
        <v>0</v>
      </c>
      <c r="G16" s="17">
        <f t="shared" ca="1" si="1"/>
        <v>0</v>
      </c>
      <c r="H16" s="18">
        <f t="shared" ca="1" si="5"/>
        <v>0</v>
      </c>
      <c r="I16" s="17">
        <f t="shared" ca="1" si="2"/>
        <v>0</v>
      </c>
      <c r="J16" s="17">
        <f t="shared" ca="1" si="2"/>
        <v>0</v>
      </c>
      <c r="K16" s="18">
        <f t="shared" ca="1" si="6"/>
        <v>0</v>
      </c>
      <c r="L16" s="17">
        <f t="shared" ca="1" si="3"/>
        <v>0</v>
      </c>
      <c r="M16" s="17">
        <f t="shared" ca="1" si="3"/>
        <v>0</v>
      </c>
      <c r="N16" s="18">
        <f t="shared" ca="1" si="7"/>
        <v>0</v>
      </c>
    </row>
    <row r="17" spans="1:14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0</v>
      </c>
      <c r="E17" s="18">
        <f t="shared" ca="1" si="4"/>
        <v>0</v>
      </c>
      <c r="F17" s="17">
        <f t="shared" ca="1" si="1"/>
        <v>0</v>
      </c>
      <c r="G17" s="17">
        <f t="shared" ca="1" si="1"/>
        <v>0</v>
      </c>
      <c r="H17" s="18">
        <f t="shared" ca="1" si="5"/>
        <v>0</v>
      </c>
      <c r="I17" s="17">
        <f t="shared" ca="1" si="2"/>
        <v>0</v>
      </c>
      <c r="J17" s="17">
        <f t="shared" ca="1" si="2"/>
        <v>0</v>
      </c>
      <c r="K17" s="18">
        <f t="shared" ca="1" si="6"/>
        <v>0</v>
      </c>
      <c r="L17" s="17">
        <f t="shared" ca="1" si="3"/>
        <v>0</v>
      </c>
      <c r="M17" s="17">
        <f t="shared" ca="1" si="3"/>
        <v>0</v>
      </c>
      <c r="N17" s="18">
        <f t="shared" ca="1" si="7"/>
        <v>0</v>
      </c>
    </row>
    <row r="18" spans="1:14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0</v>
      </c>
      <c r="E18" s="18">
        <f t="shared" ca="1" si="4"/>
        <v>0</v>
      </c>
      <c r="F18" s="17">
        <f t="shared" ca="1" si="1"/>
        <v>0</v>
      </c>
      <c r="G18" s="17">
        <f t="shared" ca="1" si="1"/>
        <v>0</v>
      </c>
      <c r="H18" s="18">
        <f t="shared" ca="1" si="5"/>
        <v>0</v>
      </c>
      <c r="I18" s="17">
        <f t="shared" ca="1" si="2"/>
        <v>0</v>
      </c>
      <c r="J18" s="17">
        <f t="shared" ca="1" si="2"/>
        <v>0</v>
      </c>
      <c r="K18" s="18">
        <f t="shared" ca="1" si="6"/>
        <v>0</v>
      </c>
      <c r="L18" s="17">
        <f t="shared" ca="1" si="3"/>
        <v>0</v>
      </c>
      <c r="M18" s="17">
        <f t="shared" ca="1" si="3"/>
        <v>0</v>
      </c>
      <c r="N18" s="18">
        <f t="shared" ca="1" si="7"/>
        <v>0</v>
      </c>
    </row>
    <row r="19" spans="1:14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  <c r="E19" s="18">
        <f t="shared" ca="1" si="4"/>
        <v>0</v>
      </c>
      <c r="F19" s="17">
        <f t="shared" ca="1" si="1"/>
        <v>0</v>
      </c>
      <c r="G19" s="17">
        <f t="shared" ca="1" si="1"/>
        <v>0</v>
      </c>
      <c r="H19" s="18">
        <f t="shared" ca="1" si="5"/>
        <v>0</v>
      </c>
      <c r="I19" s="17">
        <f t="shared" ca="1" si="2"/>
        <v>0</v>
      </c>
      <c r="J19" s="17">
        <f t="shared" ca="1" si="2"/>
        <v>0</v>
      </c>
      <c r="K19" s="18">
        <f t="shared" ca="1" si="6"/>
        <v>0</v>
      </c>
      <c r="L19" s="17">
        <f t="shared" ca="1" si="3"/>
        <v>0</v>
      </c>
      <c r="M19" s="17">
        <f t="shared" ca="1" si="3"/>
        <v>0</v>
      </c>
      <c r="N19" s="18">
        <f t="shared" ca="1" si="7"/>
        <v>0</v>
      </c>
    </row>
    <row r="20" spans="1:14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0</v>
      </c>
      <c r="E20" s="18">
        <f t="shared" ca="1" si="4"/>
        <v>0</v>
      </c>
      <c r="F20" s="17">
        <f t="shared" ca="1" si="1"/>
        <v>0</v>
      </c>
      <c r="G20" s="17">
        <f t="shared" ca="1" si="1"/>
        <v>0</v>
      </c>
      <c r="H20" s="18">
        <f t="shared" ca="1" si="5"/>
        <v>0</v>
      </c>
      <c r="I20" s="17">
        <f t="shared" ca="1" si="2"/>
        <v>0</v>
      </c>
      <c r="J20" s="17">
        <f t="shared" ca="1" si="2"/>
        <v>0</v>
      </c>
      <c r="K20" s="18">
        <f t="shared" ca="1" si="6"/>
        <v>0</v>
      </c>
      <c r="L20" s="17">
        <f t="shared" ca="1" si="3"/>
        <v>0</v>
      </c>
      <c r="M20" s="17">
        <f t="shared" ca="1" si="3"/>
        <v>0</v>
      </c>
      <c r="N20" s="18">
        <f t="shared" ca="1" si="7"/>
        <v>0</v>
      </c>
    </row>
    <row r="21" spans="1:14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0</v>
      </c>
      <c r="E21" s="18">
        <f t="shared" ca="1" si="4"/>
        <v>0</v>
      </c>
      <c r="F21" s="17">
        <f t="shared" ca="1" si="1"/>
        <v>0</v>
      </c>
      <c r="G21" s="17">
        <f t="shared" ca="1" si="1"/>
        <v>0</v>
      </c>
      <c r="H21" s="18">
        <f t="shared" ca="1" si="5"/>
        <v>0</v>
      </c>
      <c r="I21" s="17">
        <f t="shared" ca="1" si="2"/>
        <v>0</v>
      </c>
      <c r="J21" s="17">
        <f t="shared" ca="1" si="2"/>
        <v>0</v>
      </c>
      <c r="K21" s="18">
        <f t="shared" ca="1" si="6"/>
        <v>0</v>
      </c>
      <c r="L21" s="17">
        <f t="shared" ca="1" si="3"/>
        <v>0</v>
      </c>
      <c r="M21" s="17">
        <f t="shared" ca="1" si="3"/>
        <v>0</v>
      </c>
      <c r="N21" s="18">
        <f t="shared" ca="1" si="7"/>
        <v>0</v>
      </c>
    </row>
    <row r="22" spans="1:14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0</v>
      </c>
      <c r="E22" s="18">
        <f t="shared" ca="1" si="4"/>
        <v>0</v>
      </c>
      <c r="F22" s="17">
        <f t="shared" ca="1" si="1"/>
        <v>0</v>
      </c>
      <c r="G22" s="17">
        <f t="shared" ca="1" si="1"/>
        <v>0</v>
      </c>
      <c r="H22" s="18">
        <f t="shared" ca="1" si="5"/>
        <v>0</v>
      </c>
      <c r="I22" s="17">
        <f t="shared" ca="1" si="2"/>
        <v>0</v>
      </c>
      <c r="J22" s="17">
        <f t="shared" ca="1" si="2"/>
        <v>0</v>
      </c>
      <c r="K22" s="18">
        <f t="shared" ca="1" si="6"/>
        <v>0</v>
      </c>
      <c r="L22" s="17">
        <f t="shared" ca="1" si="3"/>
        <v>0</v>
      </c>
      <c r="M22" s="17">
        <f t="shared" ca="1" si="3"/>
        <v>0</v>
      </c>
      <c r="N22" s="18">
        <f t="shared" ca="1" si="7"/>
        <v>0</v>
      </c>
    </row>
    <row r="23" spans="1:14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0</v>
      </c>
      <c r="E23" s="18">
        <f ca="1">F23+G23+H23+K23</f>
        <v>0</v>
      </c>
      <c r="F23" s="17">
        <f t="shared" ca="1" si="1"/>
        <v>0</v>
      </c>
      <c r="G23" s="17">
        <f t="shared" ca="1" si="1"/>
        <v>0</v>
      </c>
      <c r="H23" s="18">
        <f ca="1">+I23+J23</f>
        <v>0</v>
      </c>
      <c r="I23" s="17">
        <f t="shared" ca="1" si="2"/>
        <v>0</v>
      </c>
      <c r="J23" s="17">
        <f t="shared" ca="1" si="2"/>
        <v>0</v>
      </c>
      <c r="K23" s="18">
        <f ca="1">+L23+M23</f>
        <v>0</v>
      </c>
      <c r="L23" s="17">
        <f t="shared" ca="1" si="3"/>
        <v>0</v>
      </c>
      <c r="M23" s="17">
        <f t="shared" ca="1" si="3"/>
        <v>0</v>
      </c>
      <c r="N23" s="18">
        <f ca="1">+D23+E23</f>
        <v>0</v>
      </c>
    </row>
    <row r="24" spans="1:14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0</v>
      </c>
      <c r="E24" s="18">
        <f ca="1">F24+G24+H24+K24</f>
        <v>0</v>
      </c>
      <c r="F24" s="17">
        <f t="shared" ca="1" si="1"/>
        <v>0</v>
      </c>
      <c r="G24" s="17">
        <f t="shared" ca="1" si="1"/>
        <v>0</v>
      </c>
      <c r="H24" s="18">
        <f ca="1">+I24+J24</f>
        <v>0</v>
      </c>
      <c r="I24" s="17">
        <f t="shared" ca="1" si="2"/>
        <v>0</v>
      </c>
      <c r="J24" s="17">
        <f t="shared" ca="1" si="2"/>
        <v>0</v>
      </c>
      <c r="K24" s="18">
        <f ca="1">+L24+M24</f>
        <v>0</v>
      </c>
      <c r="L24" s="17">
        <f t="shared" ca="1" si="3"/>
        <v>0</v>
      </c>
      <c r="M24" s="17">
        <f t="shared" ca="1" si="3"/>
        <v>0</v>
      </c>
      <c r="N24" s="18">
        <f ca="1">+D24+E24</f>
        <v>0</v>
      </c>
    </row>
    <row r="25" spans="1:14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0</v>
      </c>
      <c r="E25" s="18">
        <f t="shared" ref="E25:E72" ca="1" si="8">F25+G25+H25+K25</f>
        <v>0</v>
      </c>
      <c r="F25" s="17">
        <f t="shared" ca="1" si="1"/>
        <v>0</v>
      </c>
      <c r="G25" s="17">
        <f t="shared" ca="1" si="1"/>
        <v>0</v>
      </c>
      <c r="H25" s="18">
        <f t="shared" ref="H25:H72" ca="1" si="9">+I25+J25</f>
        <v>0</v>
      </c>
      <c r="I25" s="17">
        <f t="shared" ca="1" si="2"/>
        <v>0</v>
      </c>
      <c r="J25" s="17">
        <f t="shared" ca="1" si="2"/>
        <v>0</v>
      </c>
      <c r="K25" s="18">
        <f t="shared" ref="K25:K72" ca="1" si="10">+L25+M25</f>
        <v>0</v>
      </c>
      <c r="L25" s="17">
        <f t="shared" ca="1" si="3"/>
        <v>0</v>
      </c>
      <c r="M25" s="17">
        <f t="shared" ca="1" si="3"/>
        <v>0</v>
      </c>
      <c r="N25" s="18">
        <f t="shared" ref="N25:N72" ca="1" si="11">+D25+E25</f>
        <v>0</v>
      </c>
    </row>
    <row r="26" spans="1:14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0</v>
      </c>
      <c r="E26" s="18">
        <f t="shared" ca="1" si="8"/>
        <v>0</v>
      </c>
      <c r="F26" s="17">
        <f t="shared" ca="1" si="1"/>
        <v>0</v>
      </c>
      <c r="G26" s="17">
        <f t="shared" ca="1" si="1"/>
        <v>0</v>
      </c>
      <c r="H26" s="18">
        <f t="shared" ca="1" si="9"/>
        <v>0</v>
      </c>
      <c r="I26" s="17">
        <f t="shared" ca="1" si="2"/>
        <v>0</v>
      </c>
      <c r="J26" s="17">
        <f t="shared" ca="1" si="2"/>
        <v>0</v>
      </c>
      <c r="K26" s="18">
        <f t="shared" ca="1" si="10"/>
        <v>0</v>
      </c>
      <c r="L26" s="17">
        <f t="shared" ca="1" si="3"/>
        <v>0</v>
      </c>
      <c r="M26" s="17">
        <f t="shared" ca="1" si="3"/>
        <v>0</v>
      </c>
      <c r="N26" s="18">
        <f t="shared" ca="1" si="11"/>
        <v>0</v>
      </c>
    </row>
    <row r="27" spans="1:14" ht="12.75" customHeight="1" x14ac:dyDescent="0.3">
      <c r="A27" s="61" t="s">
        <v>187</v>
      </c>
      <c r="B27" s="16">
        <v>1030</v>
      </c>
      <c r="C27" s="62" t="s">
        <v>148</v>
      </c>
      <c r="D27" s="17">
        <f t="shared" ca="1" si="0"/>
        <v>0</v>
      </c>
      <c r="E27" s="18">
        <f t="shared" ca="1" si="8"/>
        <v>0</v>
      </c>
      <c r="F27" s="17">
        <f t="shared" ref="F27:G46" ca="1" si="12">IFERROR(IF($C$2="Tele-Satış",INDIRECT("'"&amp;$B$2&amp;"'!"&amp;ADDRESS(MATCH($B27,INDIRECT("'"&amp;$B$2&amp;"'!$B$1:$B$1095"),0),MATCH(F$5,INDIRECT("'"&amp;$B$2&amp;"'!5:5"),0))),IF($C$2="E-Ticaret",INDIRECT("'"&amp;$B$2&amp;"'!"&amp;ADDRESS(MATCH($B27,INDIRECT("'"&amp;$B$2&amp;"'!$B$1:$B$1095"),0),MATCH(F$5,INDIRECT("'"&amp;$B$2&amp;"'!5:5"),0)+1)),IF($C$2="Geleneksel",INDIRECT("'"&amp;$B$2&amp;"'!"&amp;ADDRESS(MATCH($B27,INDIRECT("'"&amp;$B$2&amp;"'!$B$1:$B$1095"),0),MATCH(F$5,INDIRECT("'"&amp;$B$2&amp;"'!5:5"),0)+2)),INDIRECT("'"&amp;$B$2&amp;"'!"&amp;ADDRESS(MATCH($B27,INDIRECT("'"&amp;$B$2&amp;"'!$B$1:$B$1095"),0),MATCH(F$5,INDIRECT("'"&amp;$B$2&amp;"'!5:5"),0)))+INDIRECT("'"&amp;$B$2&amp;"'!"&amp;ADDRESS(MATCH($B27,INDIRECT("'"&amp;$B$2&amp;"'!$B$1:$B$1095"),0),MATCH(F$5,INDIRECT("'"&amp;$B$2&amp;"'!5:5"),0)+1))+INDIRECT("'"&amp;$B$2&amp;"'!"&amp;ADDRESS(MATCH($B27,INDIRECT("'"&amp;$B$2&amp;"'!$B$1:$B$1095"),0),MATCH(F$5,INDIRECT("'"&amp;$B$2&amp;"'!5:5"),0)+2))))),0)</f>
        <v>0</v>
      </c>
      <c r="G27" s="17">
        <f t="shared" ca="1" si="12"/>
        <v>0</v>
      </c>
      <c r="H27" s="18">
        <f t="shared" ca="1" si="9"/>
        <v>0</v>
      </c>
      <c r="I27" s="17">
        <f t="shared" ref="I27:J46" ca="1" si="13">IFERROR(IF($C$2="Tele-Satış",INDIRECT("'"&amp;$B$2&amp;"'!"&amp;ADDRESS(MATCH($B27,INDIRECT("'"&amp;$B$2&amp;"'!$B$1:$B$1095"),0),MATCH(I$5,INDIRECT("'"&amp;$B$2&amp;"'!5:5"),0))),IF($C$2="E-Ticaret",INDIRECT("'"&amp;$B$2&amp;"'!"&amp;ADDRESS(MATCH($B27,INDIRECT("'"&amp;$B$2&amp;"'!$B$1:$B$1095"),0),MATCH(I$5,INDIRECT("'"&amp;$B$2&amp;"'!5:5"),0)+1)),IF($C$2="Geleneksel",INDIRECT("'"&amp;$B$2&amp;"'!"&amp;ADDRESS(MATCH($B27,INDIRECT("'"&amp;$B$2&amp;"'!$B$1:$B$1095"),0),MATCH(I$5,INDIRECT("'"&amp;$B$2&amp;"'!5:5"),0)+2)),INDIRECT("'"&amp;$B$2&amp;"'!"&amp;ADDRESS(MATCH($B27,INDIRECT("'"&amp;$B$2&amp;"'!$B$1:$B$1095"),0),MATCH(I$5,INDIRECT("'"&amp;$B$2&amp;"'!5:5"),0)))+INDIRECT("'"&amp;$B$2&amp;"'!"&amp;ADDRESS(MATCH($B27,INDIRECT("'"&amp;$B$2&amp;"'!$B$1:$B$1095"),0),MATCH(I$5,INDIRECT("'"&amp;$B$2&amp;"'!5:5"),0)+1))+INDIRECT("'"&amp;$B$2&amp;"'!"&amp;ADDRESS(MATCH($B27,INDIRECT("'"&amp;$B$2&amp;"'!$B$1:$B$1095"),0),MATCH(I$5,INDIRECT("'"&amp;$B$2&amp;"'!5:5"),0)+2))))),0)</f>
        <v>0</v>
      </c>
      <c r="J27" s="17">
        <f t="shared" ca="1" si="13"/>
        <v>0</v>
      </c>
      <c r="K27" s="18">
        <f t="shared" ca="1" si="10"/>
        <v>0</v>
      </c>
      <c r="L27" s="17">
        <f t="shared" ref="L27:M46" ca="1" si="14">IFERROR(IF($C$2="Tele-Satış",INDIRECT("'"&amp;$B$2&amp;"'!"&amp;ADDRESS(MATCH($B27,INDIRECT("'"&amp;$B$2&amp;"'!$B$1:$B$1095"),0),MATCH(L$5,INDIRECT("'"&amp;$B$2&amp;"'!5:5"),0))),IF($C$2="E-Ticaret",INDIRECT("'"&amp;$B$2&amp;"'!"&amp;ADDRESS(MATCH($B27,INDIRECT("'"&amp;$B$2&amp;"'!$B$1:$B$1095"),0),MATCH(L$5,INDIRECT("'"&amp;$B$2&amp;"'!5:5"),0)+1)),IF($C$2="Geleneksel",INDIRECT("'"&amp;$B$2&amp;"'!"&amp;ADDRESS(MATCH($B27,INDIRECT("'"&amp;$B$2&amp;"'!$B$1:$B$1095"),0),MATCH(L$5,INDIRECT("'"&amp;$B$2&amp;"'!5:5"),0)+2)),INDIRECT("'"&amp;$B$2&amp;"'!"&amp;ADDRESS(MATCH($B27,INDIRECT("'"&amp;$B$2&amp;"'!$B$1:$B$1095"),0),MATCH(L$5,INDIRECT("'"&amp;$B$2&amp;"'!5:5"),0)))+INDIRECT("'"&amp;$B$2&amp;"'!"&amp;ADDRESS(MATCH($B27,INDIRECT("'"&amp;$B$2&amp;"'!$B$1:$B$1095"),0),MATCH(L$5,INDIRECT("'"&amp;$B$2&amp;"'!5:5"),0)+1))+INDIRECT("'"&amp;$B$2&amp;"'!"&amp;ADDRESS(MATCH($B27,INDIRECT("'"&amp;$B$2&amp;"'!$B$1:$B$1095"),0),MATCH(L$5,INDIRECT("'"&amp;$B$2&amp;"'!5:5"),0)+2))))),0)</f>
        <v>0</v>
      </c>
      <c r="M27" s="17">
        <f t="shared" ca="1" si="14"/>
        <v>0</v>
      </c>
      <c r="N27" s="18">
        <f t="shared" ca="1" si="11"/>
        <v>0</v>
      </c>
    </row>
    <row r="28" spans="1:14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0"/>
        <v>0</v>
      </c>
      <c r="E28" s="18">
        <f t="shared" ca="1" si="8"/>
        <v>0</v>
      </c>
      <c r="F28" s="17">
        <f t="shared" ca="1" si="12"/>
        <v>0</v>
      </c>
      <c r="G28" s="17">
        <f t="shared" ca="1" si="12"/>
        <v>0</v>
      </c>
      <c r="H28" s="18">
        <f t="shared" ca="1" si="9"/>
        <v>0</v>
      </c>
      <c r="I28" s="17">
        <f t="shared" ca="1" si="13"/>
        <v>0</v>
      </c>
      <c r="J28" s="17">
        <f t="shared" ca="1" si="13"/>
        <v>0</v>
      </c>
      <c r="K28" s="18">
        <f t="shared" ca="1" si="10"/>
        <v>0</v>
      </c>
      <c r="L28" s="17">
        <f t="shared" ca="1" si="14"/>
        <v>0</v>
      </c>
      <c r="M28" s="17">
        <f t="shared" ca="1" si="14"/>
        <v>0</v>
      </c>
      <c r="N28" s="18">
        <f t="shared" ca="1" si="11"/>
        <v>0</v>
      </c>
    </row>
    <row r="29" spans="1:14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0"/>
        <v>0</v>
      </c>
      <c r="E29" s="18">
        <f t="shared" ca="1" si="8"/>
        <v>0</v>
      </c>
      <c r="F29" s="17">
        <f t="shared" ca="1" si="12"/>
        <v>0</v>
      </c>
      <c r="G29" s="17">
        <f t="shared" ca="1" si="12"/>
        <v>0</v>
      </c>
      <c r="H29" s="18">
        <f t="shared" ca="1" si="9"/>
        <v>0</v>
      </c>
      <c r="I29" s="17">
        <f t="shared" ca="1" si="13"/>
        <v>0</v>
      </c>
      <c r="J29" s="17">
        <f t="shared" ca="1" si="13"/>
        <v>0</v>
      </c>
      <c r="K29" s="18">
        <f t="shared" ca="1" si="10"/>
        <v>0</v>
      </c>
      <c r="L29" s="17">
        <f t="shared" ca="1" si="14"/>
        <v>0</v>
      </c>
      <c r="M29" s="17">
        <f t="shared" ca="1" si="14"/>
        <v>0</v>
      </c>
      <c r="N29" s="18">
        <f t="shared" ca="1" si="11"/>
        <v>0</v>
      </c>
    </row>
    <row r="30" spans="1:14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0"/>
        <v>0</v>
      </c>
      <c r="E30" s="18">
        <f t="shared" ca="1" si="8"/>
        <v>0</v>
      </c>
      <c r="F30" s="17">
        <f t="shared" ca="1" si="12"/>
        <v>0</v>
      </c>
      <c r="G30" s="17">
        <f t="shared" ca="1" si="12"/>
        <v>0</v>
      </c>
      <c r="H30" s="18">
        <f t="shared" ca="1" si="9"/>
        <v>0</v>
      </c>
      <c r="I30" s="17">
        <f t="shared" ca="1" si="13"/>
        <v>0</v>
      </c>
      <c r="J30" s="17">
        <f t="shared" ca="1" si="13"/>
        <v>0</v>
      </c>
      <c r="K30" s="18">
        <f t="shared" ca="1" si="10"/>
        <v>0</v>
      </c>
      <c r="L30" s="17">
        <f t="shared" ca="1" si="14"/>
        <v>0</v>
      </c>
      <c r="M30" s="17">
        <f t="shared" ca="1" si="14"/>
        <v>0</v>
      </c>
      <c r="N30" s="18">
        <f t="shared" ca="1" si="11"/>
        <v>0</v>
      </c>
    </row>
    <row r="31" spans="1:14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0"/>
        <v>0</v>
      </c>
      <c r="E31" s="18">
        <f t="shared" ca="1" si="8"/>
        <v>0</v>
      </c>
      <c r="F31" s="17">
        <f t="shared" ca="1" si="12"/>
        <v>0</v>
      </c>
      <c r="G31" s="17">
        <f t="shared" ca="1" si="12"/>
        <v>0</v>
      </c>
      <c r="H31" s="18">
        <f t="shared" ca="1" si="9"/>
        <v>0</v>
      </c>
      <c r="I31" s="17">
        <f t="shared" ca="1" si="13"/>
        <v>0</v>
      </c>
      <c r="J31" s="17">
        <f t="shared" ca="1" si="13"/>
        <v>0</v>
      </c>
      <c r="K31" s="18">
        <f t="shared" ca="1" si="10"/>
        <v>0</v>
      </c>
      <c r="L31" s="17">
        <f t="shared" ca="1" si="14"/>
        <v>0</v>
      </c>
      <c r="M31" s="17">
        <f t="shared" ca="1" si="14"/>
        <v>0</v>
      </c>
      <c r="N31" s="18">
        <f t="shared" ca="1" si="11"/>
        <v>0</v>
      </c>
    </row>
    <row r="32" spans="1:14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0"/>
        <v>0</v>
      </c>
      <c r="E32" s="18">
        <f t="shared" ca="1" si="8"/>
        <v>0</v>
      </c>
      <c r="F32" s="17">
        <f t="shared" ca="1" si="12"/>
        <v>0</v>
      </c>
      <c r="G32" s="17">
        <f t="shared" ca="1" si="12"/>
        <v>0</v>
      </c>
      <c r="H32" s="18">
        <f t="shared" ca="1" si="9"/>
        <v>0</v>
      </c>
      <c r="I32" s="17">
        <f t="shared" ca="1" si="13"/>
        <v>0</v>
      </c>
      <c r="J32" s="17">
        <f t="shared" ca="1" si="13"/>
        <v>0</v>
      </c>
      <c r="K32" s="18">
        <f t="shared" ca="1" si="10"/>
        <v>0</v>
      </c>
      <c r="L32" s="17">
        <f t="shared" ca="1" si="14"/>
        <v>0</v>
      </c>
      <c r="M32" s="17">
        <f t="shared" ca="1" si="14"/>
        <v>0</v>
      </c>
      <c r="N32" s="18">
        <f t="shared" ca="1" si="11"/>
        <v>0</v>
      </c>
    </row>
    <row r="33" spans="1:14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0"/>
        <v>0</v>
      </c>
      <c r="E33" s="18">
        <f t="shared" ca="1" si="8"/>
        <v>0</v>
      </c>
      <c r="F33" s="17">
        <f t="shared" ca="1" si="12"/>
        <v>0</v>
      </c>
      <c r="G33" s="17">
        <f t="shared" ca="1" si="12"/>
        <v>0</v>
      </c>
      <c r="H33" s="18">
        <f t="shared" ca="1" si="9"/>
        <v>0</v>
      </c>
      <c r="I33" s="17">
        <f t="shared" ca="1" si="13"/>
        <v>0</v>
      </c>
      <c r="J33" s="17">
        <f t="shared" ca="1" si="13"/>
        <v>0</v>
      </c>
      <c r="K33" s="18">
        <f t="shared" ca="1" si="10"/>
        <v>0</v>
      </c>
      <c r="L33" s="17">
        <f t="shared" ca="1" si="14"/>
        <v>0</v>
      </c>
      <c r="M33" s="17">
        <f t="shared" ca="1" si="14"/>
        <v>0</v>
      </c>
      <c r="N33" s="18">
        <f t="shared" ca="1" si="11"/>
        <v>0</v>
      </c>
    </row>
    <row r="34" spans="1:14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0"/>
        <v>0</v>
      </c>
      <c r="E34" s="18">
        <f t="shared" ca="1" si="8"/>
        <v>0</v>
      </c>
      <c r="F34" s="17">
        <f t="shared" ca="1" si="12"/>
        <v>0</v>
      </c>
      <c r="G34" s="17">
        <f t="shared" ca="1" si="12"/>
        <v>0</v>
      </c>
      <c r="H34" s="18">
        <f t="shared" ca="1" si="9"/>
        <v>0</v>
      </c>
      <c r="I34" s="17">
        <f t="shared" ca="1" si="13"/>
        <v>0</v>
      </c>
      <c r="J34" s="17">
        <f t="shared" ca="1" si="13"/>
        <v>0</v>
      </c>
      <c r="K34" s="18">
        <f t="shared" ca="1" si="10"/>
        <v>0</v>
      </c>
      <c r="L34" s="17">
        <f t="shared" ca="1" si="14"/>
        <v>0</v>
      </c>
      <c r="M34" s="17">
        <f t="shared" ca="1" si="14"/>
        <v>0</v>
      </c>
      <c r="N34" s="18">
        <f t="shared" ca="1" si="11"/>
        <v>0</v>
      </c>
    </row>
    <row r="35" spans="1:14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0"/>
        <v>0</v>
      </c>
      <c r="E35" s="18">
        <f t="shared" ca="1" si="8"/>
        <v>0</v>
      </c>
      <c r="F35" s="17">
        <f t="shared" ca="1" si="12"/>
        <v>0</v>
      </c>
      <c r="G35" s="17">
        <f t="shared" ca="1" si="12"/>
        <v>0</v>
      </c>
      <c r="H35" s="18">
        <f t="shared" ca="1" si="9"/>
        <v>0</v>
      </c>
      <c r="I35" s="17">
        <f t="shared" ca="1" si="13"/>
        <v>0</v>
      </c>
      <c r="J35" s="17">
        <f t="shared" ca="1" si="13"/>
        <v>0</v>
      </c>
      <c r="K35" s="18">
        <f t="shared" ca="1" si="10"/>
        <v>0</v>
      </c>
      <c r="L35" s="17">
        <f t="shared" ca="1" si="14"/>
        <v>0</v>
      </c>
      <c r="M35" s="17">
        <f t="shared" ca="1" si="14"/>
        <v>0</v>
      </c>
      <c r="N35" s="18">
        <f t="shared" ca="1" si="11"/>
        <v>0</v>
      </c>
    </row>
    <row r="36" spans="1:14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0"/>
        <v>0</v>
      </c>
      <c r="E36" s="18">
        <f t="shared" ca="1" si="8"/>
        <v>0</v>
      </c>
      <c r="F36" s="17">
        <f t="shared" ca="1" si="12"/>
        <v>0</v>
      </c>
      <c r="G36" s="17">
        <f t="shared" ca="1" si="12"/>
        <v>0</v>
      </c>
      <c r="H36" s="18">
        <f t="shared" ca="1" si="9"/>
        <v>0</v>
      </c>
      <c r="I36" s="17">
        <f t="shared" ca="1" si="13"/>
        <v>0</v>
      </c>
      <c r="J36" s="17">
        <f t="shared" ca="1" si="13"/>
        <v>0</v>
      </c>
      <c r="K36" s="18">
        <f t="shared" ca="1" si="10"/>
        <v>0</v>
      </c>
      <c r="L36" s="17">
        <f t="shared" ca="1" si="14"/>
        <v>0</v>
      </c>
      <c r="M36" s="17">
        <f t="shared" ca="1" si="14"/>
        <v>0</v>
      </c>
      <c r="N36" s="18">
        <f t="shared" ca="1" si="11"/>
        <v>0</v>
      </c>
    </row>
    <row r="37" spans="1:14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0"/>
        <v>0</v>
      </c>
      <c r="E37" s="18">
        <f t="shared" ca="1" si="8"/>
        <v>0</v>
      </c>
      <c r="F37" s="17">
        <f t="shared" ca="1" si="12"/>
        <v>0</v>
      </c>
      <c r="G37" s="17">
        <f t="shared" ca="1" si="12"/>
        <v>0</v>
      </c>
      <c r="H37" s="18">
        <f t="shared" ca="1" si="9"/>
        <v>0</v>
      </c>
      <c r="I37" s="17">
        <f t="shared" ca="1" si="13"/>
        <v>0</v>
      </c>
      <c r="J37" s="17">
        <f t="shared" ca="1" si="13"/>
        <v>0</v>
      </c>
      <c r="K37" s="18">
        <f t="shared" ca="1" si="10"/>
        <v>0</v>
      </c>
      <c r="L37" s="17">
        <f t="shared" ca="1" si="14"/>
        <v>0</v>
      </c>
      <c r="M37" s="17">
        <f t="shared" ca="1" si="14"/>
        <v>0</v>
      </c>
      <c r="N37" s="18">
        <f t="shared" ca="1" si="11"/>
        <v>0</v>
      </c>
    </row>
    <row r="38" spans="1:14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0"/>
        <v>0</v>
      </c>
      <c r="E38" s="18">
        <f t="shared" ca="1" si="8"/>
        <v>0</v>
      </c>
      <c r="F38" s="17">
        <f t="shared" ca="1" si="12"/>
        <v>0</v>
      </c>
      <c r="G38" s="17">
        <f t="shared" ca="1" si="12"/>
        <v>0</v>
      </c>
      <c r="H38" s="18">
        <f t="shared" ca="1" si="9"/>
        <v>0</v>
      </c>
      <c r="I38" s="17">
        <f t="shared" ca="1" si="13"/>
        <v>0</v>
      </c>
      <c r="J38" s="17">
        <f t="shared" ca="1" si="13"/>
        <v>0</v>
      </c>
      <c r="K38" s="18">
        <f t="shared" ca="1" si="10"/>
        <v>0</v>
      </c>
      <c r="L38" s="17">
        <f t="shared" ca="1" si="14"/>
        <v>0</v>
      </c>
      <c r="M38" s="17">
        <f t="shared" ca="1" si="14"/>
        <v>0</v>
      </c>
      <c r="N38" s="18">
        <f t="shared" ca="1" si="11"/>
        <v>0</v>
      </c>
    </row>
    <row r="39" spans="1:14" ht="12.75" customHeight="1" x14ac:dyDescent="0.3">
      <c r="A39" s="61" t="s">
        <v>211</v>
      </c>
      <c r="B39" s="16">
        <v>1045</v>
      </c>
      <c r="C39" s="62" t="s">
        <v>148</v>
      </c>
      <c r="D39" s="17">
        <f t="shared" ref="D39:D72" ca="1" si="15">IFERROR(IF($C$2="Tele-Satış",INDIRECT("'"&amp;$B$2&amp;"'!"&amp;ADDRESS(MATCH($B39,INDIRECT("'"&amp;$B$2&amp;"'!$B$1:$B$1095"),0),MATCH(D$5,INDIRECT("'"&amp;$B$2&amp;"'!5:5"),0))),IF($C$2="E-Ticaret",INDIRECT("'"&amp;$B$2&amp;"'!"&amp;ADDRESS(MATCH($B39,INDIRECT("'"&amp;$B$2&amp;"'!$B$1:$B$1095"),0),MATCH(D$5,INDIRECT("'"&amp;$B$2&amp;"'!5:5"),0)+1)),IF($C$2="Geleneksel",INDIRECT("'"&amp;$B$2&amp;"'!"&amp;ADDRESS(MATCH($B39,INDIRECT("'"&amp;$B$2&amp;"'!$B$1:$B$1095"),0),MATCH(D$5,INDIRECT("'"&amp;$B$2&amp;"'!5:5"),0)+2)),INDIRECT("'"&amp;$B$2&amp;"'!"&amp;ADDRESS(MATCH($B39,INDIRECT("'"&amp;$B$2&amp;"'!$B$1:$B$1095"),0),MATCH(D$5,INDIRECT("'"&amp;$B$2&amp;"'!5:5"),0)))+INDIRECT("'"&amp;$B$2&amp;"'!"&amp;ADDRESS(MATCH($B39,INDIRECT("'"&amp;$B$2&amp;"'!$B$1:$B$1095"),0),MATCH(D$5,INDIRECT("'"&amp;$B$2&amp;"'!5:5"),0)+1))+INDIRECT("'"&amp;$B$2&amp;"'!"&amp;ADDRESS(MATCH($B39,INDIRECT("'"&amp;$B$2&amp;"'!$B$1:$B$1095"),0),MATCH(D$5,INDIRECT("'"&amp;$B$2&amp;"'!5:5"),0)+2))))),0)</f>
        <v>0</v>
      </c>
      <c r="E39" s="18">
        <f t="shared" ca="1" si="8"/>
        <v>0</v>
      </c>
      <c r="F39" s="17">
        <f t="shared" ca="1" si="12"/>
        <v>0</v>
      </c>
      <c r="G39" s="17">
        <f t="shared" ca="1" si="12"/>
        <v>0</v>
      </c>
      <c r="H39" s="18">
        <f t="shared" ca="1" si="9"/>
        <v>0</v>
      </c>
      <c r="I39" s="17">
        <f t="shared" ca="1" si="13"/>
        <v>0</v>
      </c>
      <c r="J39" s="17">
        <f t="shared" ca="1" si="13"/>
        <v>0</v>
      </c>
      <c r="K39" s="18">
        <f t="shared" ca="1" si="10"/>
        <v>0</v>
      </c>
      <c r="L39" s="17">
        <f t="shared" ca="1" si="14"/>
        <v>0</v>
      </c>
      <c r="M39" s="17">
        <f t="shared" ca="1" si="14"/>
        <v>0</v>
      </c>
      <c r="N39" s="18">
        <f t="shared" ca="1" si="11"/>
        <v>0</v>
      </c>
    </row>
    <row r="40" spans="1:14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15"/>
        <v>0</v>
      </c>
      <c r="E40" s="18">
        <f t="shared" ca="1" si="8"/>
        <v>0</v>
      </c>
      <c r="F40" s="17">
        <f t="shared" ca="1" si="12"/>
        <v>0</v>
      </c>
      <c r="G40" s="17">
        <f t="shared" ca="1" si="12"/>
        <v>0</v>
      </c>
      <c r="H40" s="18">
        <f t="shared" ca="1" si="9"/>
        <v>0</v>
      </c>
      <c r="I40" s="17">
        <f t="shared" ca="1" si="13"/>
        <v>0</v>
      </c>
      <c r="J40" s="17">
        <f t="shared" ca="1" si="13"/>
        <v>0</v>
      </c>
      <c r="K40" s="18">
        <f t="shared" ca="1" si="10"/>
        <v>0</v>
      </c>
      <c r="L40" s="17">
        <f t="shared" ca="1" si="14"/>
        <v>0</v>
      </c>
      <c r="M40" s="17">
        <f t="shared" ca="1" si="14"/>
        <v>0</v>
      </c>
      <c r="N40" s="18">
        <f t="shared" ca="1" si="11"/>
        <v>0</v>
      </c>
    </row>
    <row r="41" spans="1:14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15"/>
        <v>0</v>
      </c>
      <c r="E41" s="18">
        <f t="shared" ca="1" si="8"/>
        <v>0</v>
      </c>
      <c r="F41" s="17">
        <f t="shared" ca="1" si="12"/>
        <v>0</v>
      </c>
      <c r="G41" s="17">
        <f t="shared" ca="1" si="12"/>
        <v>0</v>
      </c>
      <c r="H41" s="18">
        <f t="shared" ca="1" si="9"/>
        <v>0</v>
      </c>
      <c r="I41" s="17">
        <f t="shared" ca="1" si="13"/>
        <v>0</v>
      </c>
      <c r="J41" s="17">
        <f t="shared" ca="1" si="13"/>
        <v>0</v>
      </c>
      <c r="K41" s="18">
        <f t="shared" ca="1" si="10"/>
        <v>0</v>
      </c>
      <c r="L41" s="17">
        <f t="shared" ca="1" si="14"/>
        <v>0</v>
      </c>
      <c r="M41" s="17">
        <f t="shared" ca="1" si="14"/>
        <v>0</v>
      </c>
      <c r="N41" s="18">
        <f t="shared" ca="1" si="11"/>
        <v>0</v>
      </c>
    </row>
    <row r="42" spans="1:14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15"/>
        <v>0</v>
      </c>
      <c r="E42" s="18">
        <f t="shared" ca="1" si="8"/>
        <v>0</v>
      </c>
      <c r="F42" s="17">
        <f t="shared" ca="1" si="12"/>
        <v>0</v>
      </c>
      <c r="G42" s="17">
        <f t="shared" ca="1" si="12"/>
        <v>0</v>
      </c>
      <c r="H42" s="18">
        <f t="shared" ca="1" si="9"/>
        <v>0</v>
      </c>
      <c r="I42" s="17">
        <f t="shared" ca="1" si="13"/>
        <v>0</v>
      </c>
      <c r="J42" s="17">
        <f t="shared" ca="1" si="13"/>
        <v>0</v>
      </c>
      <c r="K42" s="18">
        <f t="shared" ca="1" si="10"/>
        <v>0</v>
      </c>
      <c r="L42" s="17">
        <f t="shared" ca="1" si="14"/>
        <v>0</v>
      </c>
      <c r="M42" s="17">
        <f t="shared" ca="1" si="14"/>
        <v>0</v>
      </c>
      <c r="N42" s="18">
        <f t="shared" ca="1" si="11"/>
        <v>0</v>
      </c>
    </row>
    <row r="43" spans="1:14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15"/>
        <v>0</v>
      </c>
      <c r="E43" s="18">
        <f t="shared" ca="1" si="8"/>
        <v>0</v>
      </c>
      <c r="F43" s="17">
        <f t="shared" ca="1" si="12"/>
        <v>0</v>
      </c>
      <c r="G43" s="17">
        <f t="shared" ca="1" si="12"/>
        <v>0</v>
      </c>
      <c r="H43" s="18">
        <f t="shared" ca="1" si="9"/>
        <v>0</v>
      </c>
      <c r="I43" s="17">
        <f t="shared" ca="1" si="13"/>
        <v>0</v>
      </c>
      <c r="J43" s="17">
        <f t="shared" ca="1" si="13"/>
        <v>0</v>
      </c>
      <c r="K43" s="18">
        <f t="shared" ca="1" si="10"/>
        <v>0</v>
      </c>
      <c r="L43" s="17">
        <f t="shared" ca="1" si="14"/>
        <v>0</v>
      </c>
      <c r="M43" s="17">
        <f t="shared" ca="1" si="14"/>
        <v>0</v>
      </c>
      <c r="N43" s="18">
        <f t="shared" ca="1" si="11"/>
        <v>0</v>
      </c>
    </row>
    <row r="44" spans="1:14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15"/>
        <v>0</v>
      </c>
      <c r="E44" s="18">
        <f t="shared" ca="1" si="8"/>
        <v>0</v>
      </c>
      <c r="F44" s="17">
        <f t="shared" ca="1" si="12"/>
        <v>0</v>
      </c>
      <c r="G44" s="17">
        <f t="shared" ca="1" si="12"/>
        <v>0</v>
      </c>
      <c r="H44" s="18">
        <f t="shared" ca="1" si="9"/>
        <v>0</v>
      </c>
      <c r="I44" s="17">
        <f t="shared" ca="1" si="13"/>
        <v>0</v>
      </c>
      <c r="J44" s="17">
        <f t="shared" ca="1" si="13"/>
        <v>0</v>
      </c>
      <c r="K44" s="18">
        <f t="shared" ca="1" si="10"/>
        <v>0</v>
      </c>
      <c r="L44" s="17">
        <f t="shared" ca="1" si="14"/>
        <v>0</v>
      </c>
      <c r="M44" s="17">
        <f t="shared" ca="1" si="14"/>
        <v>0</v>
      </c>
      <c r="N44" s="18">
        <f t="shared" ca="1" si="11"/>
        <v>0</v>
      </c>
    </row>
    <row r="45" spans="1:14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15"/>
        <v>0</v>
      </c>
      <c r="E45" s="18">
        <f t="shared" ca="1" si="8"/>
        <v>0</v>
      </c>
      <c r="F45" s="17">
        <f t="shared" ca="1" si="12"/>
        <v>0</v>
      </c>
      <c r="G45" s="17">
        <f t="shared" ca="1" si="12"/>
        <v>0</v>
      </c>
      <c r="H45" s="18">
        <f t="shared" ca="1" si="9"/>
        <v>0</v>
      </c>
      <c r="I45" s="17">
        <f t="shared" ca="1" si="13"/>
        <v>0</v>
      </c>
      <c r="J45" s="17">
        <f t="shared" ca="1" si="13"/>
        <v>0</v>
      </c>
      <c r="K45" s="18">
        <f t="shared" ca="1" si="10"/>
        <v>0</v>
      </c>
      <c r="L45" s="17">
        <f t="shared" ca="1" si="14"/>
        <v>0</v>
      </c>
      <c r="M45" s="17">
        <f t="shared" ca="1" si="14"/>
        <v>0</v>
      </c>
      <c r="N45" s="18">
        <f t="shared" ca="1" si="11"/>
        <v>0</v>
      </c>
    </row>
    <row r="46" spans="1:14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15"/>
        <v>0</v>
      </c>
      <c r="E46" s="18">
        <f t="shared" ca="1" si="8"/>
        <v>0</v>
      </c>
      <c r="F46" s="17">
        <f t="shared" ca="1" si="12"/>
        <v>0</v>
      </c>
      <c r="G46" s="17">
        <f t="shared" ca="1" si="12"/>
        <v>0</v>
      </c>
      <c r="H46" s="18">
        <f t="shared" ca="1" si="9"/>
        <v>0</v>
      </c>
      <c r="I46" s="17">
        <f t="shared" ca="1" si="13"/>
        <v>0</v>
      </c>
      <c r="J46" s="17">
        <f t="shared" ca="1" si="13"/>
        <v>0</v>
      </c>
      <c r="K46" s="18">
        <f t="shared" ca="1" si="10"/>
        <v>0</v>
      </c>
      <c r="L46" s="17">
        <f t="shared" ca="1" si="14"/>
        <v>0</v>
      </c>
      <c r="M46" s="17">
        <f t="shared" ca="1" si="14"/>
        <v>0</v>
      </c>
      <c r="N46" s="18">
        <f t="shared" ca="1" si="11"/>
        <v>0</v>
      </c>
    </row>
    <row r="47" spans="1:14" ht="12.75" customHeight="1" x14ac:dyDescent="0.3">
      <c r="A47" s="61" t="s">
        <v>227</v>
      </c>
      <c r="B47" s="16">
        <v>1056</v>
      </c>
      <c r="C47" s="62" t="s">
        <v>148</v>
      </c>
      <c r="D47" s="17">
        <f t="shared" ca="1" si="15"/>
        <v>0</v>
      </c>
      <c r="E47" s="18">
        <f t="shared" ca="1" si="8"/>
        <v>0</v>
      </c>
      <c r="F47" s="17">
        <f t="shared" ref="F47:G66" ca="1" si="16">IFERROR(IF($C$2="Tele-Satış",INDIRECT("'"&amp;$B$2&amp;"'!"&amp;ADDRESS(MATCH($B47,INDIRECT("'"&amp;$B$2&amp;"'!$B$1:$B$1095"),0),MATCH(F$5,INDIRECT("'"&amp;$B$2&amp;"'!5:5"),0))),IF($C$2="E-Ticaret",INDIRECT("'"&amp;$B$2&amp;"'!"&amp;ADDRESS(MATCH($B47,INDIRECT("'"&amp;$B$2&amp;"'!$B$1:$B$1095"),0),MATCH(F$5,INDIRECT("'"&amp;$B$2&amp;"'!5:5"),0)+1)),IF($C$2="Geleneksel",INDIRECT("'"&amp;$B$2&amp;"'!"&amp;ADDRESS(MATCH($B47,INDIRECT("'"&amp;$B$2&amp;"'!$B$1:$B$1095"),0),MATCH(F$5,INDIRECT("'"&amp;$B$2&amp;"'!5:5"),0)+2)),INDIRECT("'"&amp;$B$2&amp;"'!"&amp;ADDRESS(MATCH($B47,INDIRECT("'"&amp;$B$2&amp;"'!$B$1:$B$1095"),0),MATCH(F$5,INDIRECT("'"&amp;$B$2&amp;"'!5:5"),0)))+INDIRECT("'"&amp;$B$2&amp;"'!"&amp;ADDRESS(MATCH($B47,INDIRECT("'"&amp;$B$2&amp;"'!$B$1:$B$1095"),0),MATCH(F$5,INDIRECT("'"&amp;$B$2&amp;"'!5:5"),0)+1))+INDIRECT("'"&amp;$B$2&amp;"'!"&amp;ADDRESS(MATCH($B47,INDIRECT("'"&amp;$B$2&amp;"'!$B$1:$B$1095"),0),MATCH(F$5,INDIRECT("'"&amp;$B$2&amp;"'!5:5"),0)+2))))),0)</f>
        <v>0</v>
      </c>
      <c r="G47" s="17">
        <f t="shared" ca="1" si="16"/>
        <v>0</v>
      </c>
      <c r="H47" s="18">
        <f t="shared" ca="1" si="9"/>
        <v>0</v>
      </c>
      <c r="I47" s="17">
        <f t="shared" ref="I47:J66" ca="1" si="17">IFERROR(IF($C$2="Tele-Satış",INDIRECT("'"&amp;$B$2&amp;"'!"&amp;ADDRESS(MATCH($B47,INDIRECT("'"&amp;$B$2&amp;"'!$B$1:$B$1095"),0),MATCH(I$5,INDIRECT("'"&amp;$B$2&amp;"'!5:5"),0))),IF($C$2="E-Ticaret",INDIRECT("'"&amp;$B$2&amp;"'!"&amp;ADDRESS(MATCH($B47,INDIRECT("'"&amp;$B$2&amp;"'!$B$1:$B$1095"),0),MATCH(I$5,INDIRECT("'"&amp;$B$2&amp;"'!5:5"),0)+1)),IF($C$2="Geleneksel",INDIRECT("'"&amp;$B$2&amp;"'!"&amp;ADDRESS(MATCH($B47,INDIRECT("'"&amp;$B$2&amp;"'!$B$1:$B$1095"),0),MATCH(I$5,INDIRECT("'"&amp;$B$2&amp;"'!5:5"),0)+2)),INDIRECT("'"&amp;$B$2&amp;"'!"&amp;ADDRESS(MATCH($B47,INDIRECT("'"&amp;$B$2&amp;"'!$B$1:$B$1095"),0),MATCH(I$5,INDIRECT("'"&amp;$B$2&amp;"'!5:5"),0)))+INDIRECT("'"&amp;$B$2&amp;"'!"&amp;ADDRESS(MATCH($B47,INDIRECT("'"&amp;$B$2&amp;"'!$B$1:$B$1095"),0),MATCH(I$5,INDIRECT("'"&amp;$B$2&amp;"'!5:5"),0)+1))+INDIRECT("'"&amp;$B$2&amp;"'!"&amp;ADDRESS(MATCH($B47,INDIRECT("'"&amp;$B$2&amp;"'!$B$1:$B$1095"),0),MATCH(I$5,INDIRECT("'"&amp;$B$2&amp;"'!5:5"),0)+2))))),0)</f>
        <v>0</v>
      </c>
      <c r="J47" s="17">
        <f t="shared" ca="1" si="17"/>
        <v>0</v>
      </c>
      <c r="K47" s="18">
        <f t="shared" ca="1" si="10"/>
        <v>0</v>
      </c>
      <c r="L47" s="17">
        <f t="shared" ref="L47:M66" ca="1" si="18">IFERROR(IF($C$2="Tele-Satış",INDIRECT("'"&amp;$B$2&amp;"'!"&amp;ADDRESS(MATCH($B47,INDIRECT("'"&amp;$B$2&amp;"'!$B$1:$B$1095"),0),MATCH(L$5,INDIRECT("'"&amp;$B$2&amp;"'!5:5"),0))),IF($C$2="E-Ticaret",INDIRECT("'"&amp;$B$2&amp;"'!"&amp;ADDRESS(MATCH($B47,INDIRECT("'"&amp;$B$2&amp;"'!$B$1:$B$1095"),0),MATCH(L$5,INDIRECT("'"&amp;$B$2&amp;"'!5:5"),0)+1)),IF($C$2="Geleneksel",INDIRECT("'"&amp;$B$2&amp;"'!"&amp;ADDRESS(MATCH($B47,INDIRECT("'"&amp;$B$2&amp;"'!$B$1:$B$1095"),0),MATCH(L$5,INDIRECT("'"&amp;$B$2&amp;"'!5:5"),0)+2)),INDIRECT("'"&amp;$B$2&amp;"'!"&amp;ADDRESS(MATCH($B47,INDIRECT("'"&amp;$B$2&amp;"'!$B$1:$B$1095"),0),MATCH(L$5,INDIRECT("'"&amp;$B$2&amp;"'!5:5"),0)))+INDIRECT("'"&amp;$B$2&amp;"'!"&amp;ADDRESS(MATCH($B47,INDIRECT("'"&amp;$B$2&amp;"'!$B$1:$B$1095"),0),MATCH(L$5,INDIRECT("'"&amp;$B$2&amp;"'!5:5"),0)+1))+INDIRECT("'"&amp;$B$2&amp;"'!"&amp;ADDRESS(MATCH($B47,INDIRECT("'"&amp;$B$2&amp;"'!$B$1:$B$1095"),0),MATCH(L$5,INDIRECT("'"&amp;$B$2&amp;"'!5:5"),0)+2))))),0)</f>
        <v>0</v>
      </c>
      <c r="M47" s="17">
        <f t="shared" ca="1" si="18"/>
        <v>0</v>
      </c>
      <c r="N47" s="18">
        <f t="shared" ca="1" si="11"/>
        <v>0</v>
      </c>
    </row>
    <row r="48" spans="1:14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15"/>
        <v>0</v>
      </c>
      <c r="E48" s="18">
        <f t="shared" ca="1" si="8"/>
        <v>0</v>
      </c>
      <c r="F48" s="17">
        <f t="shared" ca="1" si="16"/>
        <v>0</v>
      </c>
      <c r="G48" s="17">
        <f t="shared" ca="1" si="16"/>
        <v>0</v>
      </c>
      <c r="H48" s="18">
        <f t="shared" ca="1" si="9"/>
        <v>0</v>
      </c>
      <c r="I48" s="17">
        <f t="shared" ca="1" si="17"/>
        <v>0</v>
      </c>
      <c r="J48" s="17">
        <f t="shared" ca="1" si="17"/>
        <v>0</v>
      </c>
      <c r="K48" s="18">
        <f t="shared" ca="1" si="10"/>
        <v>0</v>
      </c>
      <c r="L48" s="17">
        <f t="shared" ca="1" si="18"/>
        <v>0</v>
      </c>
      <c r="M48" s="17">
        <f t="shared" ca="1" si="18"/>
        <v>0</v>
      </c>
      <c r="N48" s="18">
        <f t="shared" ca="1" si="11"/>
        <v>0</v>
      </c>
    </row>
    <row r="49" spans="1:14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15"/>
        <v>0</v>
      </c>
      <c r="E49" s="18">
        <f t="shared" ca="1" si="8"/>
        <v>0</v>
      </c>
      <c r="F49" s="17">
        <f t="shared" ca="1" si="16"/>
        <v>0</v>
      </c>
      <c r="G49" s="17">
        <f t="shared" ca="1" si="16"/>
        <v>0</v>
      </c>
      <c r="H49" s="18">
        <f t="shared" ca="1" si="9"/>
        <v>0</v>
      </c>
      <c r="I49" s="17">
        <f t="shared" ca="1" si="17"/>
        <v>0</v>
      </c>
      <c r="J49" s="17">
        <f t="shared" ca="1" si="17"/>
        <v>0</v>
      </c>
      <c r="K49" s="18">
        <f t="shared" ca="1" si="10"/>
        <v>0</v>
      </c>
      <c r="L49" s="17">
        <f t="shared" ca="1" si="18"/>
        <v>0</v>
      </c>
      <c r="M49" s="17">
        <f t="shared" ca="1" si="18"/>
        <v>0</v>
      </c>
      <c r="N49" s="18">
        <f t="shared" ca="1" si="11"/>
        <v>0</v>
      </c>
    </row>
    <row r="50" spans="1:14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15"/>
        <v>0</v>
      </c>
      <c r="E50" s="18">
        <f t="shared" ca="1" si="8"/>
        <v>0</v>
      </c>
      <c r="F50" s="17">
        <f t="shared" ca="1" si="16"/>
        <v>0</v>
      </c>
      <c r="G50" s="17">
        <f t="shared" ca="1" si="16"/>
        <v>0</v>
      </c>
      <c r="H50" s="18">
        <f t="shared" ca="1" si="9"/>
        <v>0</v>
      </c>
      <c r="I50" s="17">
        <f t="shared" ca="1" si="17"/>
        <v>0</v>
      </c>
      <c r="J50" s="17">
        <f t="shared" ca="1" si="17"/>
        <v>0</v>
      </c>
      <c r="K50" s="18">
        <f t="shared" ca="1" si="10"/>
        <v>0</v>
      </c>
      <c r="L50" s="17">
        <f t="shared" ca="1" si="18"/>
        <v>0</v>
      </c>
      <c r="M50" s="17">
        <f t="shared" ca="1" si="18"/>
        <v>0</v>
      </c>
      <c r="N50" s="18">
        <f t="shared" ca="1" si="11"/>
        <v>0</v>
      </c>
    </row>
    <row r="51" spans="1:14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15"/>
        <v>0</v>
      </c>
      <c r="E51" s="18">
        <f t="shared" ca="1" si="8"/>
        <v>0</v>
      </c>
      <c r="F51" s="17">
        <f t="shared" ca="1" si="16"/>
        <v>0</v>
      </c>
      <c r="G51" s="17">
        <f t="shared" ca="1" si="16"/>
        <v>0</v>
      </c>
      <c r="H51" s="18">
        <f t="shared" ca="1" si="9"/>
        <v>0</v>
      </c>
      <c r="I51" s="17">
        <f t="shared" ca="1" si="17"/>
        <v>0</v>
      </c>
      <c r="J51" s="17">
        <f t="shared" ca="1" si="17"/>
        <v>0</v>
      </c>
      <c r="K51" s="18">
        <f t="shared" ca="1" si="10"/>
        <v>0</v>
      </c>
      <c r="L51" s="17">
        <f t="shared" ca="1" si="18"/>
        <v>0</v>
      </c>
      <c r="M51" s="17">
        <f t="shared" ca="1" si="18"/>
        <v>0</v>
      </c>
      <c r="N51" s="18">
        <f t="shared" ca="1" si="11"/>
        <v>0</v>
      </c>
    </row>
    <row r="52" spans="1:14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15"/>
        <v>0</v>
      </c>
      <c r="E52" s="18">
        <f t="shared" ca="1" si="8"/>
        <v>0</v>
      </c>
      <c r="F52" s="17">
        <f t="shared" ca="1" si="16"/>
        <v>0</v>
      </c>
      <c r="G52" s="17">
        <f t="shared" ca="1" si="16"/>
        <v>0</v>
      </c>
      <c r="H52" s="18">
        <f t="shared" ca="1" si="9"/>
        <v>0</v>
      </c>
      <c r="I52" s="17">
        <f t="shared" ca="1" si="17"/>
        <v>0</v>
      </c>
      <c r="J52" s="17">
        <f t="shared" ca="1" si="17"/>
        <v>0</v>
      </c>
      <c r="K52" s="18">
        <f t="shared" ca="1" si="10"/>
        <v>0</v>
      </c>
      <c r="L52" s="17">
        <f t="shared" ca="1" si="18"/>
        <v>0</v>
      </c>
      <c r="M52" s="17">
        <f t="shared" ca="1" si="18"/>
        <v>0</v>
      </c>
      <c r="N52" s="18">
        <f t="shared" ca="1" si="11"/>
        <v>0</v>
      </c>
    </row>
    <row r="53" spans="1:14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15"/>
        <v>0</v>
      </c>
      <c r="E53" s="18">
        <f t="shared" ca="1" si="8"/>
        <v>0</v>
      </c>
      <c r="F53" s="17">
        <f t="shared" ca="1" si="16"/>
        <v>0</v>
      </c>
      <c r="G53" s="17">
        <f t="shared" ca="1" si="16"/>
        <v>0</v>
      </c>
      <c r="H53" s="18">
        <f t="shared" ca="1" si="9"/>
        <v>0</v>
      </c>
      <c r="I53" s="17">
        <f t="shared" ca="1" si="17"/>
        <v>0</v>
      </c>
      <c r="J53" s="17">
        <f t="shared" ca="1" si="17"/>
        <v>0</v>
      </c>
      <c r="K53" s="18">
        <f t="shared" ca="1" si="10"/>
        <v>0</v>
      </c>
      <c r="L53" s="17">
        <f t="shared" ca="1" si="18"/>
        <v>0</v>
      </c>
      <c r="M53" s="17">
        <f t="shared" ca="1" si="18"/>
        <v>0</v>
      </c>
      <c r="N53" s="18">
        <f t="shared" ca="1" si="11"/>
        <v>0</v>
      </c>
    </row>
    <row r="54" spans="1:14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15"/>
        <v>0</v>
      </c>
      <c r="E54" s="18">
        <f t="shared" ca="1" si="8"/>
        <v>0</v>
      </c>
      <c r="F54" s="17">
        <f t="shared" ca="1" si="16"/>
        <v>0</v>
      </c>
      <c r="G54" s="17">
        <f t="shared" ca="1" si="16"/>
        <v>0</v>
      </c>
      <c r="H54" s="18">
        <f t="shared" ca="1" si="9"/>
        <v>0</v>
      </c>
      <c r="I54" s="17">
        <f t="shared" ca="1" si="17"/>
        <v>0</v>
      </c>
      <c r="J54" s="17">
        <f t="shared" ca="1" si="17"/>
        <v>0</v>
      </c>
      <c r="K54" s="18">
        <f t="shared" ca="1" si="10"/>
        <v>0</v>
      </c>
      <c r="L54" s="17">
        <f t="shared" ca="1" si="18"/>
        <v>0</v>
      </c>
      <c r="M54" s="17">
        <f t="shared" ca="1" si="18"/>
        <v>0</v>
      </c>
      <c r="N54" s="18">
        <f t="shared" ca="1" si="11"/>
        <v>0</v>
      </c>
    </row>
    <row r="55" spans="1:14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15"/>
        <v>0</v>
      </c>
      <c r="E55" s="18">
        <f t="shared" ca="1" si="8"/>
        <v>0</v>
      </c>
      <c r="F55" s="17">
        <f t="shared" ca="1" si="16"/>
        <v>0</v>
      </c>
      <c r="G55" s="17">
        <f t="shared" ca="1" si="16"/>
        <v>0</v>
      </c>
      <c r="H55" s="18">
        <f t="shared" ca="1" si="9"/>
        <v>0</v>
      </c>
      <c r="I55" s="17">
        <f t="shared" ca="1" si="17"/>
        <v>0</v>
      </c>
      <c r="J55" s="17">
        <f t="shared" ca="1" si="17"/>
        <v>0</v>
      </c>
      <c r="K55" s="18">
        <f t="shared" ca="1" si="10"/>
        <v>0</v>
      </c>
      <c r="L55" s="17">
        <f t="shared" ca="1" si="18"/>
        <v>0</v>
      </c>
      <c r="M55" s="17">
        <f t="shared" ca="1" si="18"/>
        <v>0</v>
      </c>
      <c r="N55" s="18">
        <f t="shared" ca="1" si="11"/>
        <v>0</v>
      </c>
    </row>
    <row r="56" spans="1:14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15"/>
        <v>0</v>
      </c>
      <c r="E56" s="18">
        <f t="shared" ca="1" si="8"/>
        <v>0</v>
      </c>
      <c r="F56" s="17">
        <f t="shared" ca="1" si="16"/>
        <v>0</v>
      </c>
      <c r="G56" s="17">
        <f t="shared" ca="1" si="16"/>
        <v>0</v>
      </c>
      <c r="H56" s="18">
        <f t="shared" ca="1" si="9"/>
        <v>0</v>
      </c>
      <c r="I56" s="17">
        <f t="shared" ca="1" si="17"/>
        <v>0</v>
      </c>
      <c r="J56" s="17">
        <f t="shared" ca="1" si="17"/>
        <v>0</v>
      </c>
      <c r="K56" s="18">
        <f t="shared" ca="1" si="10"/>
        <v>0</v>
      </c>
      <c r="L56" s="17">
        <f t="shared" ca="1" si="18"/>
        <v>0</v>
      </c>
      <c r="M56" s="17">
        <f t="shared" ca="1" si="18"/>
        <v>0</v>
      </c>
      <c r="N56" s="18">
        <f t="shared" ca="1" si="11"/>
        <v>0</v>
      </c>
    </row>
    <row r="57" spans="1:14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15"/>
        <v>0</v>
      </c>
      <c r="E57" s="18">
        <f t="shared" ca="1" si="8"/>
        <v>0</v>
      </c>
      <c r="F57" s="17">
        <f t="shared" ca="1" si="16"/>
        <v>0</v>
      </c>
      <c r="G57" s="17">
        <f t="shared" ca="1" si="16"/>
        <v>0</v>
      </c>
      <c r="H57" s="18">
        <f t="shared" ca="1" si="9"/>
        <v>0</v>
      </c>
      <c r="I57" s="17">
        <f t="shared" ca="1" si="17"/>
        <v>0</v>
      </c>
      <c r="J57" s="17">
        <f t="shared" ca="1" si="17"/>
        <v>0</v>
      </c>
      <c r="K57" s="18">
        <f t="shared" ca="1" si="10"/>
        <v>0</v>
      </c>
      <c r="L57" s="17">
        <f t="shared" ca="1" si="18"/>
        <v>0</v>
      </c>
      <c r="M57" s="17">
        <f t="shared" ca="1" si="18"/>
        <v>0</v>
      </c>
      <c r="N57" s="18">
        <f t="shared" ca="1" si="11"/>
        <v>0</v>
      </c>
    </row>
    <row r="58" spans="1:14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15"/>
        <v>0</v>
      </c>
      <c r="E58" s="18">
        <f t="shared" ca="1" si="8"/>
        <v>0</v>
      </c>
      <c r="F58" s="17">
        <f t="shared" ca="1" si="16"/>
        <v>0</v>
      </c>
      <c r="G58" s="17">
        <f t="shared" ca="1" si="16"/>
        <v>0</v>
      </c>
      <c r="H58" s="18">
        <f t="shared" ca="1" si="9"/>
        <v>0</v>
      </c>
      <c r="I58" s="17">
        <f t="shared" ca="1" si="17"/>
        <v>0</v>
      </c>
      <c r="J58" s="17">
        <f t="shared" ca="1" si="17"/>
        <v>0</v>
      </c>
      <c r="K58" s="18">
        <f t="shared" ca="1" si="10"/>
        <v>0</v>
      </c>
      <c r="L58" s="17">
        <f t="shared" ca="1" si="18"/>
        <v>0</v>
      </c>
      <c r="M58" s="17">
        <f t="shared" ca="1" si="18"/>
        <v>0</v>
      </c>
      <c r="N58" s="18">
        <f t="shared" ca="1" si="11"/>
        <v>0</v>
      </c>
    </row>
    <row r="59" spans="1:14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15"/>
        <v>0</v>
      </c>
      <c r="E59" s="18">
        <f t="shared" ca="1" si="8"/>
        <v>0</v>
      </c>
      <c r="F59" s="17">
        <f t="shared" ca="1" si="16"/>
        <v>0</v>
      </c>
      <c r="G59" s="17">
        <f t="shared" ca="1" si="16"/>
        <v>0</v>
      </c>
      <c r="H59" s="18">
        <f t="shared" ca="1" si="9"/>
        <v>0</v>
      </c>
      <c r="I59" s="17">
        <f t="shared" ca="1" si="17"/>
        <v>0</v>
      </c>
      <c r="J59" s="17">
        <f t="shared" ca="1" si="17"/>
        <v>0</v>
      </c>
      <c r="K59" s="18">
        <f t="shared" ca="1" si="10"/>
        <v>0</v>
      </c>
      <c r="L59" s="17">
        <f t="shared" ca="1" si="18"/>
        <v>0</v>
      </c>
      <c r="M59" s="17">
        <f t="shared" ca="1" si="18"/>
        <v>0</v>
      </c>
      <c r="N59" s="18">
        <f t="shared" ca="1" si="11"/>
        <v>0</v>
      </c>
    </row>
    <row r="60" spans="1:14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15"/>
        <v>0</v>
      </c>
      <c r="E60" s="18">
        <f t="shared" ca="1" si="8"/>
        <v>0</v>
      </c>
      <c r="F60" s="17">
        <f t="shared" ca="1" si="16"/>
        <v>0</v>
      </c>
      <c r="G60" s="17">
        <f t="shared" ca="1" si="16"/>
        <v>0</v>
      </c>
      <c r="H60" s="18">
        <f t="shared" ca="1" si="9"/>
        <v>0</v>
      </c>
      <c r="I60" s="17">
        <f t="shared" ca="1" si="17"/>
        <v>0</v>
      </c>
      <c r="J60" s="17">
        <f t="shared" ca="1" si="17"/>
        <v>0</v>
      </c>
      <c r="K60" s="18">
        <f t="shared" ca="1" si="10"/>
        <v>0</v>
      </c>
      <c r="L60" s="17">
        <f t="shared" ca="1" si="18"/>
        <v>0</v>
      </c>
      <c r="M60" s="17">
        <f t="shared" ca="1" si="18"/>
        <v>0</v>
      </c>
      <c r="N60" s="18">
        <f t="shared" ca="1" si="11"/>
        <v>0</v>
      </c>
    </row>
    <row r="61" spans="1:14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15"/>
        <v>0</v>
      </c>
      <c r="E61" s="18">
        <f t="shared" ca="1" si="8"/>
        <v>0</v>
      </c>
      <c r="F61" s="17">
        <f t="shared" ca="1" si="16"/>
        <v>0</v>
      </c>
      <c r="G61" s="17">
        <f t="shared" ca="1" si="16"/>
        <v>0</v>
      </c>
      <c r="H61" s="18">
        <f t="shared" ca="1" si="9"/>
        <v>0</v>
      </c>
      <c r="I61" s="17">
        <f t="shared" ca="1" si="17"/>
        <v>0</v>
      </c>
      <c r="J61" s="17">
        <f t="shared" ca="1" si="17"/>
        <v>0</v>
      </c>
      <c r="K61" s="18">
        <f t="shared" ca="1" si="10"/>
        <v>0</v>
      </c>
      <c r="L61" s="17">
        <f t="shared" ca="1" si="18"/>
        <v>0</v>
      </c>
      <c r="M61" s="17">
        <f t="shared" ca="1" si="18"/>
        <v>0</v>
      </c>
      <c r="N61" s="18">
        <f t="shared" ca="1" si="11"/>
        <v>0</v>
      </c>
    </row>
    <row r="62" spans="1:14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15"/>
        <v>0</v>
      </c>
      <c r="E62" s="18">
        <f t="shared" ca="1" si="8"/>
        <v>0</v>
      </c>
      <c r="F62" s="17">
        <f t="shared" ca="1" si="16"/>
        <v>0</v>
      </c>
      <c r="G62" s="17">
        <f t="shared" ca="1" si="16"/>
        <v>0</v>
      </c>
      <c r="H62" s="18">
        <f t="shared" ca="1" si="9"/>
        <v>0</v>
      </c>
      <c r="I62" s="17">
        <f t="shared" ca="1" si="17"/>
        <v>0</v>
      </c>
      <c r="J62" s="17">
        <f t="shared" ca="1" si="17"/>
        <v>0</v>
      </c>
      <c r="K62" s="18">
        <f t="shared" ca="1" si="10"/>
        <v>0</v>
      </c>
      <c r="L62" s="17">
        <f t="shared" ca="1" si="18"/>
        <v>0</v>
      </c>
      <c r="M62" s="17">
        <f t="shared" ca="1" si="18"/>
        <v>0</v>
      </c>
      <c r="N62" s="18">
        <f t="shared" ca="1" si="11"/>
        <v>0</v>
      </c>
    </row>
    <row r="63" spans="1:14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15"/>
        <v>0</v>
      </c>
      <c r="E63" s="18">
        <f t="shared" ca="1" si="8"/>
        <v>0</v>
      </c>
      <c r="F63" s="17">
        <f t="shared" ca="1" si="16"/>
        <v>0</v>
      </c>
      <c r="G63" s="17">
        <f t="shared" ca="1" si="16"/>
        <v>0</v>
      </c>
      <c r="H63" s="18">
        <f t="shared" ca="1" si="9"/>
        <v>0</v>
      </c>
      <c r="I63" s="17">
        <f t="shared" ca="1" si="17"/>
        <v>0</v>
      </c>
      <c r="J63" s="17">
        <f t="shared" ca="1" si="17"/>
        <v>0</v>
      </c>
      <c r="K63" s="18">
        <f t="shared" ca="1" si="10"/>
        <v>0</v>
      </c>
      <c r="L63" s="17">
        <f t="shared" ca="1" si="18"/>
        <v>0</v>
      </c>
      <c r="M63" s="17">
        <f t="shared" ca="1" si="18"/>
        <v>0</v>
      </c>
      <c r="N63" s="18">
        <f t="shared" ca="1" si="11"/>
        <v>0</v>
      </c>
    </row>
    <row r="64" spans="1:14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15"/>
        <v>0</v>
      </c>
      <c r="E64" s="18">
        <f t="shared" ca="1" si="8"/>
        <v>0</v>
      </c>
      <c r="F64" s="17">
        <f t="shared" ca="1" si="16"/>
        <v>0</v>
      </c>
      <c r="G64" s="17">
        <f t="shared" ca="1" si="16"/>
        <v>0</v>
      </c>
      <c r="H64" s="18">
        <f t="shared" ca="1" si="9"/>
        <v>0</v>
      </c>
      <c r="I64" s="17">
        <f t="shared" ca="1" si="17"/>
        <v>0</v>
      </c>
      <c r="J64" s="17">
        <f t="shared" ca="1" si="17"/>
        <v>0</v>
      </c>
      <c r="K64" s="18">
        <f t="shared" ca="1" si="10"/>
        <v>0</v>
      </c>
      <c r="L64" s="17">
        <f t="shared" ca="1" si="18"/>
        <v>0</v>
      </c>
      <c r="M64" s="17">
        <f t="shared" ca="1" si="18"/>
        <v>0</v>
      </c>
      <c r="N64" s="18">
        <f t="shared" ca="1" si="11"/>
        <v>0</v>
      </c>
    </row>
    <row r="65" spans="1:14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15"/>
        <v>0</v>
      </c>
      <c r="E65" s="18">
        <f t="shared" ca="1" si="8"/>
        <v>0</v>
      </c>
      <c r="F65" s="17">
        <f t="shared" ca="1" si="16"/>
        <v>0</v>
      </c>
      <c r="G65" s="17">
        <f t="shared" ca="1" si="16"/>
        <v>0</v>
      </c>
      <c r="H65" s="18">
        <f t="shared" ca="1" si="9"/>
        <v>0</v>
      </c>
      <c r="I65" s="17">
        <f t="shared" ca="1" si="17"/>
        <v>0</v>
      </c>
      <c r="J65" s="17">
        <f t="shared" ca="1" si="17"/>
        <v>0</v>
      </c>
      <c r="K65" s="18">
        <f t="shared" ca="1" si="10"/>
        <v>0</v>
      </c>
      <c r="L65" s="17">
        <f t="shared" ca="1" si="18"/>
        <v>0</v>
      </c>
      <c r="M65" s="17">
        <f t="shared" ca="1" si="18"/>
        <v>0</v>
      </c>
      <c r="N65" s="18">
        <f t="shared" ca="1" si="11"/>
        <v>0</v>
      </c>
    </row>
    <row r="66" spans="1:14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15"/>
        <v>0</v>
      </c>
      <c r="E66" s="18">
        <f t="shared" ca="1" si="8"/>
        <v>0</v>
      </c>
      <c r="F66" s="17">
        <f t="shared" ca="1" si="16"/>
        <v>0</v>
      </c>
      <c r="G66" s="17">
        <f t="shared" ca="1" si="16"/>
        <v>0</v>
      </c>
      <c r="H66" s="18">
        <f t="shared" ca="1" si="9"/>
        <v>0</v>
      </c>
      <c r="I66" s="17">
        <f t="shared" ca="1" si="17"/>
        <v>0</v>
      </c>
      <c r="J66" s="17">
        <f t="shared" ca="1" si="17"/>
        <v>0</v>
      </c>
      <c r="K66" s="18">
        <f t="shared" ca="1" si="10"/>
        <v>0</v>
      </c>
      <c r="L66" s="17">
        <f t="shared" ca="1" si="18"/>
        <v>0</v>
      </c>
      <c r="M66" s="17">
        <f t="shared" ca="1" si="18"/>
        <v>0</v>
      </c>
      <c r="N66" s="18">
        <f t="shared" ca="1" si="11"/>
        <v>0</v>
      </c>
    </row>
    <row r="67" spans="1:14" ht="12.75" customHeight="1" x14ac:dyDescent="0.3">
      <c r="A67" s="61" t="s">
        <v>269</v>
      </c>
      <c r="B67" s="16">
        <v>3009</v>
      </c>
      <c r="C67" s="62" t="s">
        <v>247</v>
      </c>
      <c r="D67" s="17">
        <f t="shared" ca="1" si="15"/>
        <v>0</v>
      </c>
      <c r="E67" s="18">
        <f t="shared" ca="1" si="8"/>
        <v>0</v>
      </c>
      <c r="F67" s="17">
        <f t="shared" ref="F67:G72" ca="1" si="19">IFERROR(IF($C$2="Tele-Satış",INDIRECT("'"&amp;$B$2&amp;"'!"&amp;ADDRESS(MATCH($B67,INDIRECT("'"&amp;$B$2&amp;"'!$B$1:$B$1095"),0),MATCH(F$5,INDIRECT("'"&amp;$B$2&amp;"'!5:5"),0))),IF($C$2="E-Ticaret",INDIRECT("'"&amp;$B$2&amp;"'!"&amp;ADDRESS(MATCH($B67,INDIRECT("'"&amp;$B$2&amp;"'!$B$1:$B$1095"),0),MATCH(F$5,INDIRECT("'"&amp;$B$2&amp;"'!5:5"),0)+1)),IF($C$2="Geleneksel",INDIRECT("'"&amp;$B$2&amp;"'!"&amp;ADDRESS(MATCH($B67,INDIRECT("'"&amp;$B$2&amp;"'!$B$1:$B$1095"),0),MATCH(F$5,INDIRECT("'"&amp;$B$2&amp;"'!5:5"),0)+2)),INDIRECT("'"&amp;$B$2&amp;"'!"&amp;ADDRESS(MATCH($B67,INDIRECT("'"&amp;$B$2&amp;"'!$B$1:$B$1095"),0),MATCH(F$5,INDIRECT("'"&amp;$B$2&amp;"'!5:5"),0)))+INDIRECT("'"&amp;$B$2&amp;"'!"&amp;ADDRESS(MATCH($B67,INDIRECT("'"&amp;$B$2&amp;"'!$B$1:$B$1095"),0),MATCH(F$5,INDIRECT("'"&amp;$B$2&amp;"'!5:5"),0)+1))+INDIRECT("'"&amp;$B$2&amp;"'!"&amp;ADDRESS(MATCH($B67,INDIRECT("'"&amp;$B$2&amp;"'!$B$1:$B$1095"),0),MATCH(F$5,INDIRECT("'"&amp;$B$2&amp;"'!5:5"),0)+2))))),0)</f>
        <v>0</v>
      </c>
      <c r="G67" s="17">
        <f t="shared" ca="1" si="19"/>
        <v>0</v>
      </c>
      <c r="H67" s="18">
        <f t="shared" ca="1" si="9"/>
        <v>0</v>
      </c>
      <c r="I67" s="17">
        <f t="shared" ref="I67:J72" ca="1" si="20">IFERROR(IF($C$2="Tele-Satış",INDIRECT("'"&amp;$B$2&amp;"'!"&amp;ADDRESS(MATCH($B67,INDIRECT("'"&amp;$B$2&amp;"'!$B$1:$B$1095"),0),MATCH(I$5,INDIRECT("'"&amp;$B$2&amp;"'!5:5"),0))),IF($C$2="E-Ticaret",INDIRECT("'"&amp;$B$2&amp;"'!"&amp;ADDRESS(MATCH($B67,INDIRECT("'"&amp;$B$2&amp;"'!$B$1:$B$1095"),0),MATCH(I$5,INDIRECT("'"&amp;$B$2&amp;"'!5:5"),0)+1)),IF($C$2="Geleneksel",INDIRECT("'"&amp;$B$2&amp;"'!"&amp;ADDRESS(MATCH($B67,INDIRECT("'"&amp;$B$2&amp;"'!$B$1:$B$1095"),0),MATCH(I$5,INDIRECT("'"&amp;$B$2&amp;"'!5:5"),0)+2)),INDIRECT("'"&amp;$B$2&amp;"'!"&amp;ADDRESS(MATCH($B67,INDIRECT("'"&amp;$B$2&amp;"'!$B$1:$B$1095"),0),MATCH(I$5,INDIRECT("'"&amp;$B$2&amp;"'!5:5"),0)))+INDIRECT("'"&amp;$B$2&amp;"'!"&amp;ADDRESS(MATCH($B67,INDIRECT("'"&amp;$B$2&amp;"'!$B$1:$B$1095"),0),MATCH(I$5,INDIRECT("'"&amp;$B$2&amp;"'!5:5"),0)+1))+INDIRECT("'"&amp;$B$2&amp;"'!"&amp;ADDRESS(MATCH($B67,INDIRECT("'"&amp;$B$2&amp;"'!$B$1:$B$1095"),0),MATCH(I$5,INDIRECT("'"&amp;$B$2&amp;"'!5:5"),0)+2))))),0)</f>
        <v>0</v>
      </c>
      <c r="J67" s="17">
        <f t="shared" ca="1" si="20"/>
        <v>0</v>
      </c>
      <c r="K67" s="18">
        <f t="shared" ca="1" si="10"/>
        <v>0</v>
      </c>
      <c r="L67" s="17">
        <f t="shared" ref="L67:M72" ca="1" si="21">IFERROR(IF($C$2="Tele-Satış",INDIRECT("'"&amp;$B$2&amp;"'!"&amp;ADDRESS(MATCH($B67,INDIRECT("'"&amp;$B$2&amp;"'!$B$1:$B$1095"),0),MATCH(L$5,INDIRECT("'"&amp;$B$2&amp;"'!5:5"),0))),IF($C$2="E-Ticaret",INDIRECT("'"&amp;$B$2&amp;"'!"&amp;ADDRESS(MATCH($B67,INDIRECT("'"&amp;$B$2&amp;"'!$B$1:$B$1095"),0),MATCH(L$5,INDIRECT("'"&amp;$B$2&amp;"'!5:5"),0)+1)),IF($C$2="Geleneksel",INDIRECT("'"&amp;$B$2&amp;"'!"&amp;ADDRESS(MATCH($B67,INDIRECT("'"&amp;$B$2&amp;"'!$B$1:$B$1095"),0),MATCH(L$5,INDIRECT("'"&amp;$B$2&amp;"'!5:5"),0)+2)),INDIRECT("'"&amp;$B$2&amp;"'!"&amp;ADDRESS(MATCH($B67,INDIRECT("'"&amp;$B$2&amp;"'!$B$1:$B$1095"),0),MATCH(L$5,INDIRECT("'"&amp;$B$2&amp;"'!5:5"),0)))+INDIRECT("'"&amp;$B$2&amp;"'!"&amp;ADDRESS(MATCH($B67,INDIRECT("'"&amp;$B$2&amp;"'!$B$1:$B$1095"),0),MATCH(L$5,INDIRECT("'"&amp;$B$2&amp;"'!5:5"),0)+1))+INDIRECT("'"&amp;$B$2&amp;"'!"&amp;ADDRESS(MATCH($B67,INDIRECT("'"&amp;$B$2&amp;"'!$B$1:$B$1095"),0),MATCH(L$5,INDIRECT("'"&amp;$B$2&amp;"'!5:5"),0)+2))))),0)</f>
        <v>0</v>
      </c>
      <c r="M67" s="17">
        <f t="shared" ca="1" si="21"/>
        <v>0</v>
      </c>
      <c r="N67" s="18">
        <f t="shared" ca="1" si="11"/>
        <v>0</v>
      </c>
    </row>
    <row r="68" spans="1:14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5"/>
        <v>0</v>
      </c>
      <c r="E68" s="18">
        <f t="shared" ca="1" si="8"/>
        <v>0</v>
      </c>
      <c r="F68" s="17">
        <f t="shared" ca="1" si="19"/>
        <v>0</v>
      </c>
      <c r="G68" s="17">
        <f t="shared" ca="1" si="19"/>
        <v>0</v>
      </c>
      <c r="H68" s="18">
        <f t="shared" ca="1" si="9"/>
        <v>0</v>
      </c>
      <c r="I68" s="17">
        <f t="shared" ca="1" si="20"/>
        <v>0</v>
      </c>
      <c r="J68" s="17">
        <f t="shared" ca="1" si="20"/>
        <v>0</v>
      </c>
      <c r="K68" s="18">
        <f t="shared" ca="1" si="10"/>
        <v>0</v>
      </c>
      <c r="L68" s="17">
        <f t="shared" ca="1" si="21"/>
        <v>0</v>
      </c>
      <c r="M68" s="17">
        <f t="shared" ca="1" si="21"/>
        <v>0</v>
      </c>
      <c r="N68" s="18">
        <f t="shared" ca="1" si="11"/>
        <v>0</v>
      </c>
    </row>
    <row r="69" spans="1:14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5"/>
        <v>0</v>
      </c>
      <c r="E69" s="18">
        <f t="shared" ca="1" si="8"/>
        <v>0</v>
      </c>
      <c r="F69" s="17">
        <f t="shared" ca="1" si="19"/>
        <v>0</v>
      </c>
      <c r="G69" s="17">
        <f t="shared" ca="1" si="19"/>
        <v>0</v>
      </c>
      <c r="H69" s="18">
        <f t="shared" ca="1" si="9"/>
        <v>0</v>
      </c>
      <c r="I69" s="17">
        <f t="shared" ca="1" si="20"/>
        <v>0</v>
      </c>
      <c r="J69" s="17">
        <f t="shared" ca="1" si="20"/>
        <v>0</v>
      </c>
      <c r="K69" s="18">
        <f t="shared" ca="1" si="10"/>
        <v>0</v>
      </c>
      <c r="L69" s="17">
        <f t="shared" ca="1" si="21"/>
        <v>0</v>
      </c>
      <c r="M69" s="17">
        <f t="shared" ca="1" si="21"/>
        <v>0</v>
      </c>
      <c r="N69" s="18">
        <f t="shared" ca="1" si="11"/>
        <v>0</v>
      </c>
    </row>
    <row r="70" spans="1:14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5"/>
        <v>0</v>
      </c>
      <c r="E70" s="18">
        <f t="shared" ca="1" si="8"/>
        <v>0</v>
      </c>
      <c r="F70" s="17">
        <f t="shared" ca="1" si="19"/>
        <v>0</v>
      </c>
      <c r="G70" s="17">
        <f t="shared" ca="1" si="19"/>
        <v>0</v>
      </c>
      <c r="H70" s="18">
        <f t="shared" ca="1" si="9"/>
        <v>0</v>
      </c>
      <c r="I70" s="17">
        <f t="shared" ca="1" si="20"/>
        <v>0</v>
      </c>
      <c r="J70" s="17">
        <f t="shared" ca="1" si="20"/>
        <v>0</v>
      </c>
      <c r="K70" s="18">
        <f t="shared" ca="1" si="10"/>
        <v>0</v>
      </c>
      <c r="L70" s="17">
        <f t="shared" ca="1" si="21"/>
        <v>0</v>
      </c>
      <c r="M70" s="17">
        <f t="shared" ca="1" si="21"/>
        <v>0</v>
      </c>
      <c r="N70" s="18">
        <f t="shared" ca="1" si="11"/>
        <v>0</v>
      </c>
    </row>
    <row r="71" spans="1:14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5"/>
        <v>0</v>
      </c>
      <c r="E71" s="18">
        <f t="shared" ca="1" si="8"/>
        <v>0</v>
      </c>
      <c r="F71" s="17">
        <f t="shared" ca="1" si="19"/>
        <v>0</v>
      </c>
      <c r="G71" s="17">
        <f t="shared" ca="1" si="19"/>
        <v>0</v>
      </c>
      <c r="H71" s="18">
        <f t="shared" ca="1" si="9"/>
        <v>0</v>
      </c>
      <c r="I71" s="17">
        <f t="shared" ca="1" si="20"/>
        <v>0</v>
      </c>
      <c r="J71" s="17">
        <f t="shared" ca="1" si="20"/>
        <v>0</v>
      </c>
      <c r="K71" s="18">
        <f t="shared" ca="1" si="10"/>
        <v>0</v>
      </c>
      <c r="L71" s="17">
        <f t="shared" ca="1" si="21"/>
        <v>0</v>
      </c>
      <c r="M71" s="17">
        <f t="shared" ca="1" si="21"/>
        <v>0</v>
      </c>
      <c r="N71" s="18">
        <f t="shared" ca="1" si="11"/>
        <v>0</v>
      </c>
    </row>
    <row r="72" spans="1:14" ht="13.8" x14ac:dyDescent="0.3">
      <c r="A72" s="61" t="s">
        <v>279</v>
      </c>
      <c r="B72" s="16">
        <v>3018</v>
      </c>
      <c r="C72" s="62" t="s">
        <v>247</v>
      </c>
      <c r="D72" s="17">
        <f t="shared" ca="1" si="15"/>
        <v>0</v>
      </c>
      <c r="E72" s="18">
        <f t="shared" ca="1" si="8"/>
        <v>0</v>
      </c>
      <c r="F72" s="17">
        <f t="shared" ca="1" si="19"/>
        <v>0</v>
      </c>
      <c r="G72" s="17">
        <f t="shared" ca="1" si="19"/>
        <v>0</v>
      </c>
      <c r="H72" s="18">
        <f t="shared" ca="1" si="9"/>
        <v>0</v>
      </c>
      <c r="I72" s="17">
        <f t="shared" ca="1" si="20"/>
        <v>0</v>
      </c>
      <c r="J72" s="17">
        <f t="shared" ca="1" si="20"/>
        <v>0</v>
      </c>
      <c r="K72" s="18">
        <f t="shared" ca="1" si="10"/>
        <v>0</v>
      </c>
      <c r="L72" s="17">
        <f t="shared" ca="1" si="21"/>
        <v>0</v>
      </c>
      <c r="M72" s="17">
        <f t="shared" ca="1" si="21"/>
        <v>0</v>
      </c>
      <c r="N72" s="18">
        <f t="shared" ca="1" si="11"/>
        <v>0</v>
      </c>
    </row>
    <row r="73" spans="1:14" ht="13.8" x14ac:dyDescent="0.3">
      <c r="A73" s="63" t="s">
        <v>281</v>
      </c>
      <c r="B73" s="52">
        <v>9000</v>
      </c>
      <c r="C73" s="62" t="s">
        <v>282</v>
      </c>
      <c r="D73" s="53">
        <f t="shared" ref="D73:N73" ca="1" si="22">SUMIF($C$7:$C$72,"HD",D$7:D$72)</f>
        <v>0</v>
      </c>
      <c r="E73" s="53">
        <f t="shared" ca="1" si="22"/>
        <v>0</v>
      </c>
      <c r="F73" s="53">
        <f t="shared" ca="1" si="22"/>
        <v>0</v>
      </c>
      <c r="G73" s="53">
        <f t="shared" ca="1" si="22"/>
        <v>0</v>
      </c>
      <c r="H73" s="53">
        <f t="shared" ca="1" si="22"/>
        <v>0</v>
      </c>
      <c r="I73" s="53">
        <f t="shared" ca="1" si="22"/>
        <v>0</v>
      </c>
      <c r="J73" s="53">
        <f t="shared" ca="1" si="22"/>
        <v>0</v>
      </c>
      <c r="K73" s="53">
        <f t="shared" ca="1" si="22"/>
        <v>0</v>
      </c>
      <c r="L73" s="53">
        <f t="shared" ca="1" si="22"/>
        <v>0</v>
      </c>
      <c r="M73" s="53">
        <f t="shared" ca="1" si="22"/>
        <v>0</v>
      </c>
      <c r="N73" s="53">
        <f t="shared" ca="1" si="22"/>
        <v>0</v>
      </c>
    </row>
    <row r="74" spans="1:14" ht="13.8" x14ac:dyDescent="0.3">
      <c r="A74" s="63" t="s">
        <v>284</v>
      </c>
      <c r="B74" s="52">
        <v>9001</v>
      </c>
      <c r="C74" s="62" t="s">
        <v>285</v>
      </c>
      <c r="D74" s="53">
        <f t="shared" ref="D74:N74" ca="1" si="23">SUMIF($C$7:$C$72,"H",D$7:D$72)+SUMIF($C$7:$C$72,"E",D$7:D$72)</f>
        <v>0</v>
      </c>
      <c r="E74" s="53">
        <f t="shared" ca="1" si="23"/>
        <v>0</v>
      </c>
      <c r="F74" s="53">
        <f t="shared" ca="1" si="23"/>
        <v>0</v>
      </c>
      <c r="G74" s="53">
        <f t="shared" ca="1" si="23"/>
        <v>0</v>
      </c>
      <c r="H74" s="53">
        <f t="shared" ca="1" si="23"/>
        <v>0</v>
      </c>
      <c r="I74" s="53">
        <f t="shared" ca="1" si="23"/>
        <v>0</v>
      </c>
      <c r="J74" s="53">
        <f t="shared" ca="1" si="23"/>
        <v>0</v>
      </c>
      <c r="K74" s="53">
        <f t="shared" ca="1" si="23"/>
        <v>0</v>
      </c>
      <c r="L74" s="53">
        <f t="shared" ca="1" si="23"/>
        <v>0</v>
      </c>
      <c r="M74" s="53">
        <f t="shared" ca="1" si="23"/>
        <v>0</v>
      </c>
      <c r="N74" s="53">
        <f t="shared" ca="1" si="23"/>
        <v>0</v>
      </c>
    </row>
    <row r="75" spans="1:14" ht="13.8" x14ac:dyDescent="0.3">
      <c r="A75" s="63" t="s">
        <v>287</v>
      </c>
      <c r="B75" s="52">
        <v>9003</v>
      </c>
      <c r="C75" s="62" t="s">
        <v>288</v>
      </c>
      <c r="D75" s="53">
        <f ca="1">D73+D74</f>
        <v>0</v>
      </c>
      <c r="E75" s="53">
        <f t="shared" ref="E75:N75" ca="1" si="24">E73+E74</f>
        <v>0</v>
      </c>
      <c r="F75" s="53">
        <f t="shared" ca="1" si="24"/>
        <v>0</v>
      </c>
      <c r="G75" s="53">
        <f t="shared" ca="1" si="24"/>
        <v>0</v>
      </c>
      <c r="H75" s="53">
        <f t="shared" ca="1" si="24"/>
        <v>0</v>
      </c>
      <c r="I75" s="53">
        <f t="shared" ca="1" si="24"/>
        <v>0</v>
      </c>
      <c r="J75" s="53">
        <f t="shared" ca="1" si="24"/>
        <v>0</v>
      </c>
      <c r="K75" s="53">
        <f t="shared" ca="1" si="24"/>
        <v>0</v>
      </c>
      <c r="L75" s="53">
        <f t="shared" ca="1" si="24"/>
        <v>0</v>
      </c>
      <c r="M75" s="53">
        <f t="shared" ca="1" si="24"/>
        <v>0</v>
      </c>
      <c r="N75" s="53">
        <f t="shared" ca="1" si="24"/>
        <v>0</v>
      </c>
    </row>
  </sheetData>
  <mergeCells count="1">
    <mergeCell ref="E2:G2"/>
  </mergeCells>
  <dataValidations count="2">
    <dataValidation type="list" allowBlank="1" showInputMessage="1" showErrorMessage="1" sqref="C2" xr:uid="{11FF49D2-2CF3-4942-9BCB-31C76F7A9072}">
      <formula1>"Toplam,Tele-Satış,E-Ticaret,Geleneksel"</formula1>
    </dataValidation>
    <dataValidation type="list" allowBlank="1" showInputMessage="1" showErrorMessage="1" sqref="B2" xr:uid="{9920994C-A69A-4800-A7BF-A1D2FF49FE4E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48C4-97BC-4445-AE0A-A88F494F25FD}">
  <dimension ref="A1:K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11" width="15.6640625" style="3" customWidth="1"/>
    <col min="12" max="12" width="4" style="3" customWidth="1"/>
    <col min="13" max="16384" width="9.109375" style="3"/>
  </cols>
  <sheetData>
    <row r="1" spans="1:11" ht="15" customHeight="1" x14ac:dyDescent="0.3">
      <c r="A1" s="1" t="s">
        <v>0</v>
      </c>
      <c r="B1" s="2"/>
      <c r="C1" s="2"/>
    </row>
    <row r="2" spans="1:11" ht="15" customHeight="1" x14ac:dyDescent="0.3">
      <c r="A2" s="1" t="s">
        <v>353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11" ht="15" customHeight="1" x14ac:dyDescent="0.3">
      <c r="A3" s="4" t="s">
        <v>355</v>
      </c>
      <c r="B3" s="2"/>
      <c r="C3" s="2"/>
    </row>
    <row r="4" spans="1:11" ht="22.5" customHeight="1" x14ac:dyDescent="0.25"/>
    <row r="5" spans="1:11" ht="22.5" customHeight="1" x14ac:dyDescent="0.25">
      <c r="D5" s="66">
        <v>790</v>
      </c>
      <c r="E5" s="66">
        <v>791</v>
      </c>
      <c r="F5" s="66">
        <v>792</v>
      </c>
      <c r="G5" s="66">
        <v>793</v>
      </c>
      <c r="H5" s="66">
        <v>794</v>
      </c>
      <c r="I5" s="66">
        <v>795</v>
      </c>
      <c r="J5" s="66">
        <v>799</v>
      </c>
      <c r="K5" s="67"/>
    </row>
    <row r="6" spans="1:11" ht="79.5" customHeight="1" x14ac:dyDescent="0.25">
      <c r="A6" s="60" t="s">
        <v>143</v>
      </c>
      <c r="B6" s="60" t="s">
        <v>144</v>
      </c>
      <c r="C6" s="60" t="s">
        <v>145</v>
      </c>
      <c r="D6" s="8" t="s">
        <v>127</v>
      </c>
      <c r="E6" s="8" t="s">
        <v>128</v>
      </c>
      <c r="F6" s="8" t="s">
        <v>129</v>
      </c>
      <c r="G6" s="8" t="s">
        <v>130</v>
      </c>
      <c r="H6" s="8" t="s">
        <v>131</v>
      </c>
      <c r="I6" s="8" t="s">
        <v>132</v>
      </c>
      <c r="J6" s="8" t="s">
        <v>133</v>
      </c>
      <c r="K6" s="67" t="s">
        <v>353</v>
      </c>
    </row>
    <row r="7" spans="1:11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J1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7">
        <f t="shared" ca="1" si="0"/>
        <v>0</v>
      </c>
      <c r="G7" s="17">
        <f t="shared" ca="1" si="0"/>
        <v>0</v>
      </c>
      <c r="H7" s="17">
        <f t="shared" ca="1" si="0"/>
        <v>0</v>
      </c>
      <c r="I7" s="17">
        <f t="shared" ca="1" si="0"/>
        <v>0</v>
      </c>
      <c r="J7" s="17">
        <f t="shared" ca="1" si="0"/>
        <v>0</v>
      </c>
      <c r="K7" s="18">
        <f t="shared" ref="K7:K22" ca="1" si="1">+SUM(D7:J7)</f>
        <v>0</v>
      </c>
    </row>
    <row r="8" spans="1:11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  <c r="E8" s="17">
        <f t="shared" ca="1" si="0"/>
        <v>0</v>
      </c>
      <c r="F8" s="17">
        <f t="shared" ca="1" si="0"/>
        <v>0</v>
      </c>
      <c r="G8" s="17">
        <f t="shared" ca="1" si="0"/>
        <v>0</v>
      </c>
      <c r="H8" s="17">
        <f t="shared" ca="1" si="0"/>
        <v>0</v>
      </c>
      <c r="I8" s="17">
        <f t="shared" ca="1" si="0"/>
        <v>0</v>
      </c>
      <c r="J8" s="17">
        <f t="shared" ca="1" si="0"/>
        <v>0</v>
      </c>
      <c r="K8" s="18">
        <f t="shared" ca="1" si="1"/>
        <v>0</v>
      </c>
    </row>
    <row r="9" spans="1:11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  <c r="E9" s="17">
        <f t="shared" ca="1" si="0"/>
        <v>0</v>
      </c>
      <c r="F9" s="17">
        <f t="shared" ca="1" si="0"/>
        <v>0</v>
      </c>
      <c r="G9" s="17">
        <f t="shared" ca="1" si="0"/>
        <v>0</v>
      </c>
      <c r="H9" s="17">
        <f t="shared" ca="1" si="0"/>
        <v>0</v>
      </c>
      <c r="I9" s="17">
        <f t="shared" ca="1" si="0"/>
        <v>0</v>
      </c>
      <c r="J9" s="17">
        <f t="shared" ca="1" si="0"/>
        <v>0</v>
      </c>
      <c r="K9" s="18">
        <f t="shared" ca="1" si="1"/>
        <v>0</v>
      </c>
    </row>
    <row r="10" spans="1:11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0</v>
      </c>
      <c r="E10" s="17">
        <f t="shared" ca="1" si="0"/>
        <v>0</v>
      </c>
      <c r="F10" s="17">
        <f t="shared" ca="1" si="0"/>
        <v>0</v>
      </c>
      <c r="G10" s="17">
        <f t="shared" ca="1" si="0"/>
        <v>0</v>
      </c>
      <c r="H10" s="17">
        <f t="shared" ca="1" si="0"/>
        <v>0</v>
      </c>
      <c r="I10" s="17">
        <f t="shared" ca="1" si="0"/>
        <v>0</v>
      </c>
      <c r="J10" s="17">
        <f t="shared" ca="1" si="0"/>
        <v>0</v>
      </c>
      <c r="K10" s="18">
        <f t="shared" ca="1" si="1"/>
        <v>0</v>
      </c>
    </row>
    <row r="11" spans="1:11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7">
        <f t="shared" ca="1" si="0"/>
        <v>0</v>
      </c>
      <c r="F11" s="17">
        <f t="shared" ca="1" si="0"/>
        <v>0</v>
      </c>
      <c r="G11" s="17">
        <f t="shared" ca="1" si="0"/>
        <v>0</v>
      </c>
      <c r="H11" s="17">
        <f t="shared" ca="1" si="0"/>
        <v>0</v>
      </c>
      <c r="I11" s="17">
        <f t="shared" ca="1" si="0"/>
        <v>0</v>
      </c>
      <c r="J11" s="17">
        <f t="shared" ca="1" si="0"/>
        <v>0</v>
      </c>
      <c r="K11" s="18">
        <f t="shared" ca="1" si="1"/>
        <v>0</v>
      </c>
    </row>
    <row r="12" spans="1:11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7">
        <f t="shared" ca="1" si="0"/>
        <v>0</v>
      </c>
      <c r="G12" s="17">
        <f t="shared" ca="1" si="0"/>
        <v>0</v>
      </c>
      <c r="H12" s="17">
        <f t="shared" ca="1" si="0"/>
        <v>0</v>
      </c>
      <c r="I12" s="17">
        <f t="shared" ca="1" si="0"/>
        <v>0</v>
      </c>
      <c r="J12" s="17">
        <f t="shared" ca="1" si="0"/>
        <v>0</v>
      </c>
      <c r="K12" s="18">
        <f t="shared" ca="1" si="1"/>
        <v>0</v>
      </c>
    </row>
    <row r="13" spans="1:11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  <c r="E13" s="17">
        <f t="shared" ca="1" si="0"/>
        <v>0</v>
      </c>
      <c r="F13" s="17">
        <f t="shared" ca="1" si="0"/>
        <v>0</v>
      </c>
      <c r="G13" s="17">
        <f t="shared" ca="1" si="0"/>
        <v>0</v>
      </c>
      <c r="H13" s="17">
        <f t="shared" ca="1" si="0"/>
        <v>0</v>
      </c>
      <c r="I13" s="17">
        <f t="shared" ca="1" si="0"/>
        <v>0</v>
      </c>
      <c r="J13" s="17">
        <f t="shared" ca="1" si="0"/>
        <v>0</v>
      </c>
      <c r="K13" s="18">
        <f t="shared" ca="1" si="1"/>
        <v>0</v>
      </c>
    </row>
    <row r="14" spans="1:11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  <c r="E14" s="17">
        <f t="shared" ca="1" si="0"/>
        <v>0</v>
      </c>
      <c r="F14" s="17">
        <f t="shared" ca="1" si="0"/>
        <v>0</v>
      </c>
      <c r="G14" s="17">
        <f t="shared" ca="1" si="0"/>
        <v>0</v>
      </c>
      <c r="H14" s="17">
        <f t="shared" ca="1" si="0"/>
        <v>0</v>
      </c>
      <c r="I14" s="17">
        <f t="shared" ca="1" si="0"/>
        <v>0</v>
      </c>
      <c r="J14" s="17">
        <f t="shared" ca="1" si="0"/>
        <v>0</v>
      </c>
      <c r="K14" s="18">
        <f t="shared" ca="1" si="1"/>
        <v>0</v>
      </c>
    </row>
    <row r="15" spans="1:11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7">
        <f t="shared" ca="1" si="0"/>
        <v>0</v>
      </c>
      <c r="G15" s="17">
        <f t="shared" ca="1" si="0"/>
        <v>0</v>
      </c>
      <c r="H15" s="17">
        <f t="shared" ca="1" si="0"/>
        <v>0</v>
      </c>
      <c r="I15" s="17">
        <f t="shared" ca="1" si="0"/>
        <v>0</v>
      </c>
      <c r="J15" s="17">
        <f t="shared" ca="1" si="0"/>
        <v>0</v>
      </c>
      <c r="K15" s="18">
        <f t="shared" ca="1" si="1"/>
        <v>0</v>
      </c>
    </row>
    <row r="16" spans="1:11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7">
        <f t="shared" ca="1" si="0"/>
        <v>0</v>
      </c>
      <c r="G16" s="17">
        <f t="shared" ca="1" si="0"/>
        <v>0</v>
      </c>
      <c r="H16" s="17">
        <f t="shared" ca="1" si="0"/>
        <v>0</v>
      </c>
      <c r="I16" s="17">
        <f t="shared" ca="1" si="0"/>
        <v>0</v>
      </c>
      <c r="J16" s="17">
        <f t="shared" ca="1" si="0"/>
        <v>0</v>
      </c>
      <c r="K16" s="18">
        <f t="shared" ca="1" si="1"/>
        <v>0</v>
      </c>
    </row>
    <row r="17" spans="1:11" ht="12.75" customHeight="1" x14ac:dyDescent="0.3">
      <c r="A17" s="61" t="s">
        <v>167</v>
      </c>
      <c r="B17" s="16">
        <v>1012</v>
      </c>
      <c r="C17" s="62" t="s">
        <v>148</v>
      </c>
      <c r="D17" s="17">
        <f t="shared" ref="D17:J26" ca="1" si="2">IFERROR(IF($C$2="Tele-Satış",INDIRECT("'"&amp;$B$2&amp;"'!"&amp;ADDRESS(MATCH($B17,INDIRECT("'"&amp;$B$2&amp;"'!$B$1:$B$1095"),0),MATCH(D$5,INDIRECT("'"&amp;$B$2&amp;"'!5:5"),0))),IF($C$2="E-Ticaret",INDIRECT("'"&amp;$B$2&amp;"'!"&amp;ADDRESS(MATCH($B17,INDIRECT("'"&amp;$B$2&amp;"'!$B$1:$B$1095"),0),MATCH(D$5,INDIRECT("'"&amp;$B$2&amp;"'!5:5"),0)+1)),IF($C$2="Geleneksel",INDIRECT("'"&amp;$B$2&amp;"'!"&amp;ADDRESS(MATCH($B17,INDIRECT("'"&amp;$B$2&amp;"'!$B$1:$B$1095"),0),MATCH(D$5,INDIRECT("'"&amp;$B$2&amp;"'!5:5"),0)+2)),INDIRECT("'"&amp;$B$2&amp;"'!"&amp;ADDRESS(MATCH($B17,INDIRECT("'"&amp;$B$2&amp;"'!$B$1:$B$1095"),0),MATCH(D$5,INDIRECT("'"&amp;$B$2&amp;"'!5:5"),0)))+INDIRECT("'"&amp;$B$2&amp;"'!"&amp;ADDRESS(MATCH($B17,INDIRECT("'"&amp;$B$2&amp;"'!$B$1:$B$1095"),0),MATCH(D$5,INDIRECT("'"&amp;$B$2&amp;"'!5:5"),0)+1))+INDIRECT("'"&amp;$B$2&amp;"'!"&amp;ADDRESS(MATCH($B17,INDIRECT("'"&amp;$B$2&amp;"'!$B$1:$B$1095"),0),MATCH(D$5,INDIRECT("'"&amp;$B$2&amp;"'!5:5"),0)+2))))),0)</f>
        <v>0</v>
      </c>
      <c r="E17" s="17">
        <f t="shared" ca="1" si="2"/>
        <v>0</v>
      </c>
      <c r="F17" s="17">
        <f t="shared" ca="1" si="2"/>
        <v>0</v>
      </c>
      <c r="G17" s="17">
        <f t="shared" ca="1" si="2"/>
        <v>0</v>
      </c>
      <c r="H17" s="17">
        <f t="shared" ca="1" si="2"/>
        <v>0</v>
      </c>
      <c r="I17" s="17">
        <f t="shared" ca="1" si="2"/>
        <v>0</v>
      </c>
      <c r="J17" s="17">
        <f t="shared" ca="1" si="2"/>
        <v>0</v>
      </c>
      <c r="K17" s="18">
        <f t="shared" ca="1" si="1"/>
        <v>0</v>
      </c>
    </row>
    <row r="18" spans="1:11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2"/>
        <v>0</v>
      </c>
      <c r="E18" s="17">
        <f t="shared" ca="1" si="2"/>
        <v>0</v>
      </c>
      <c r="F18" s="17">
        <f t="shared" ca="1" si="2"/>
        <v>0</v>
      </c>
      <c r="G18" s="17">
        <f t="shared" ca="1" si="2"/>
        <v>0</v>
      </c>
      <c r="H18" s="17">
        <f t="shared" ca="1" si="2"/>
        <v>0</v>
      </c>
      <c r="I18" s="17">
        <f t="shared" ca="1" si="2"/>
        <v>0</v>
      </c>
      <c r="J18" s="17">
        <f t="shared" ca="1" si="2"/>
        <v>0</v>
      </c>
      <c r="K18" s="18">
        <f t="shared" ca="1" si="1"/>
        <v>0</v>
      </c>
    </row>
    <row r="19" spans="1:11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2"/>
        <v>0</v>
      </c>
      <c r="E19" s="17">
        <f t="shared" ca="1" si="2"/>
        <v>0</v>
      </c>
      <c r="F19" s="17">
        <f t="shared" ca="1" si="2"/>
        <v>0</v>
      </c>
      <c r="G19" s="17">
        <f t="shared" ca="1" si="2"/>
        <v>0</v>
      </c>
      <c r="H19" s="17">
        <f t="shared" ca="1" si="2"/>
        <v>0</v>
      </c>
      <c r="I19" s="17">
        <f t="shared" ca="1" si="2"/>
        <v>0</v>
      </c>
      <c r="J19" s="17">
        <f t="shared" ca="1" si="2"/>
        <v>0</v>
      </c>
      <c r="K19" s="18">
        <f t="shared" ca="1" si="1"/>
        <v>0</v>
      </c>
    </row>
    <row r="20" spans="1:11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2"/>
        <v>0</v>
      </c>
      <c r="E20" s="17">
        <f t="shared" ca="1" si="2"/>
        <v>0</v>
      </c>
      <c r="F20" s="17">
        <f t="shared" ca="1" si="2"/>
        <v>0</v>
      </c>
      <c r="G20" s="17">
        <f t="shared" ca="1" si="2"/>
        <v>0</v>
      </c>
      <c r="H20" s="17">
        <f t="shared" ca="1" si="2"/>
        <v>0</v>
      </c>
      <c r="I20" s="17">
        <f t="shared" ca="1" si="2"/>
        <v>0</v>
      </c>
      <c r="J20" s="17">
        <f t="shared" ca="1" si="2"/>
        <v>0</v>
      </c>
      <c r="K20" s="18">
        <f t="shared" ca="1" si="1"/>
        <v>0</v>
      </c>
    </row>
    <row r="21" spans="1:11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2"/>
        <v>0</v>
      </c>
      <c r="E21" s="17">
        <f t="shared" ca="1" si="2"/>
        <v>0</v>
      </c>
      <c r="F21" s="17">
        <f t="shared" ca="1" si="2"/>
        <v>0</v>
      </c>
      <c r="G21" s="17">
        <f t="shared" ca="1" si="2"/>
        <v>0</v>
      </c>
      <c r="H21" s="17">
        <f t="shared" ca="1" si="2"/>
        <v>0</v>
      </c>
      <c r="I21" s="17">
        <f t="shared" ca="1" si="2"/>
        <v>0</v>
      </c>
      <c r="J21" s="17">
        <f t="shared" ca="1" si="2"/>
        <v>0</v>
      </c>
      <c r="K21" s="18">
        <f t="shared" ca="1" si="1"/>
        <v>0</v>
      </c>
    </row>
    <row r="22" spans="1:11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2"/>
        <v>0</v>
      </c>
      <c r="E22" s="17">
        <f t="shared" ca="1" si="2"/>
        <v>0</v>
      </c>
      <c r="F22" s="17">
        <f t="shared" ca="1" si="2"/>
        <v>0</v>
      </c>
      <c r="G22" s="17">
        <f t="shared" ca="1" si="2"/>
        <v>0</v>
      </c>
      <c r="H22" s="17">
        <f t="shared" ca="1" si="2"/>
        <v>0</v>
      </c>
      <c r="I22" s="17">
        <f t="shared" ca="1" si="2"/>
        <v>0</v>
      </c>
      <c r="J22" s="17">
        <f t="shared" ca="1" si="2"/>
        <v>0</v>
      </c>
      <c r="K22" s="18">
        <f t="shared" ca="1" si="1"/>
        <v>0</v>
      </c>
    </row>
    <row r="23" spans="1:11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2"/>
        <v>0</v>
      </c>
      <c r="E23" s="17">
        <f t="shared" ca="1" si="2"/>
        <v>0</v>
      </c>
      <c r="F23" s="17">
        <f t="shared" ca="1" si="2"/>
        <v>0</v>
      </c>
      <c r="G23" s="17">
        <f t="shared" ca="1" si="2"/>
        <v>0</v>
      </c>
      <c r="H23" s="17">
        <f t="shared" ca="1" si="2"/>
        <v>0</v>
      </c>
      <c r="I23" s="17">
        <f t="shared" ca="1" si="2"/>
        <v>0</v>
      </c>
      <c r="J23" s="17">
        <f t="shared" ca="1" si="2"/>
        <v>0</v>
      </c>
      <c r="K23" s="18">
        <f ca="1">+SUM(D23:J23)</f>
        <v>0</v>
      </c>
    </row>
    <row r="24" spans="1:11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2"/>
        <v>0</v>
      </c>
      <c r="E24" s="17">
        <f t="shared" ca="1" si="2"/>
        <v>0</v>
      </c>
      <c r="F24" s="17">
        <f t="shared" ca="1" si="2"/>
        <v>0</v>
      </c>
      <c r="G24" s="17">
        <f t="shared" ca="1" si="2"/>
        <v>0</v>
      </c>
      <c r="H24" s="17">
        <f t="shared" ca="1" si="2"/>
        <v>0</v>
      </c>
      <c r="I24" s="17">
        <f t="shared" ca="1" si="2"/>
        <v>0</v>
      </c>
      <c r="J24" s="17">
        <f t="shared" ca="1" si="2"/>
        <v>0</v>
      </c>
      <c r="K24" s="18">
        <f ca="1">+SUM(D24:J24)</f>
        <v>0</v>
      </c>
    </row>
    <row r="25" spans="1:11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2"/>
        <v>0</v>
      </c>
      <c r="E25" s="17">
        <f t="shared" ca="1" si="2"/>
        <v>0</v>
      </c>
      <c r="F25" s="17">
        <f t="shared" ca="1" si="2"/>
        <v>0</v>
      </c>
      <c r="G25" s="17">
        <f t="shared" ca="1" si="2"/>
        <v>0</v>
      </c>
      <c r="H25" s="17">
        <f t="shared" ca="1" si="2"/>
        <v>0</v>
      </c>
      <c r="I25" s="17">
        <f t="shared" ca="1" si="2"/>
        <v>0</v>
      </c>
      <c r="J25" s="17">
        <f t="shared" ca="1" si="2"/>
        <v>0</v>
      </c>
      <c r="K25" s="18">
        <f t="shared" ref="K25:K44" ca="1" si="3">+SUM(D25:J25)</f>
        <v>0</v>
      </c>
    </row>
    <row r="26" spans="1:11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2"/>
        <v>0</v>
      </c>
      <c r="E26" s="17">
        <f t="shared" ca="1" si="2"/>
        <v>0</v>
      </c>
      <c r="F26" s="17">
        <f t="shared" ca="1" si="2"/>
        <v>0</v>
      </c>
      <c r="G26" s="17">
        <f t="shared" ca="1" si="2"/>
        <v>0</v>
      </c>
      <c r="H26" s="17">
        <f t="shared" ca="1" si="2"/>
        <v>0</v>
      </c>
      <c r="I26" s="17">
        <f t="shared" ca="1" si="2"/>
        <v>0</v>
      </c>
      <c r="J26" s="17">
        <f t="shared" ca="1" si="2"/>
        <v>0</v>
      </c>
      <c r="K26" s="18">
        <f t="shared" ca="1" si="3"/>
        <v>0</v>
      </c>
    </row>
    <row r="27" spans="1:11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J36" ca="1" si="4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0</v>
      </c>
      <c r="E27" s="17">
        <f t="shared" ca="1" si="4"/>
        <v>0</v>
      </c>
      <c r="F27" s="17">
        <f t="shared" ca="1" si="4"/>
        <v>0</v>
      </c>
      <c r="G27" s="17">
        <f t="shared" ca="1" si="4"/>
        <v>0</v>
      </c>
      <c r="H27" s="17">
        <f t="shared" ca="1" si="4"/>
        <v>0</v>
      </c>
      <c r="I27" s="17">
        <f t="shared" ca="1" si="4"/>
        <v>0</v>
      </c>
      <c r="J27" s="17">
        <f t="shared" ca="1" si="4"/>
        <v>0</v>
      </c>
      <c r="K27" s="18">
        <f t="shared" ca="1" si="3"/>
        <v>0</v>
      </c>
    </row>
    <row r="28" spans="1:11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4"/>
        <v>0</v>
      </c>
      <c r="E28" s="17">
        <f t="shared" ca="1" si="4"/>
        <v>0</v>
      </c>
      <c r="F28" s="17">
        <f t="shared" ca="1" si="4"/>
        <v>0</v>
      </c>
      <c r="G28" s="17">
        <f t="shared" ca="1" si="4"/>
        <v>0</v>
      </c>
      <c r="H28" s="17">
        <f t="shared" ca="1" si="4"/>
        <v>0</v>
      </c>
      <c r="I28" s="17">
        <f t="shared" ca="1" si="4"/>
        <v>0</v>
      </c>
      <c r="J28" s="17">
        <f t="shared" ca="1" si="4"/>
        <v>0</v>
      </c>
      <c r="K28" s="18">
        <f t="shared" ca="1" si="3"/>
        <v>0</v>
      </c>
    </row>
    <row r="29" spans="1:11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4"/>
        <v>0</v>
      </c>
      <c r="E29" s="17">
        <f t="shared" ca="1" si="4"/>
        <v>0</v>
      </c>
      <c r="F29" s="17">
        <f t="shared" ca="1" si="4"/>
        <v>0</v>
      </c>
      <c r="G29" s="17">
        <f t="shared" ca="1" si="4"/>
        <v>0</v>
      </c>
      <c r="H29" s="17">
        <f t="shared" ca="1" si="4"/>
        <v>0</v>
      </c>
      <c r="I29" s="17">
        <f t="shared" ca="1" si="4"/>
        <v>0</v>
      </c>
      <c r="J29" s="17">
        <f t="shared" ca="1" si="4"/>
        <v>0</v>
      </c>
      <c r="K29" s="18">
        <f t="shared" ca="1" si="3"/>
        <v>0</v>
      </c>
    </row>
    <row r="30" spans="1:11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4"/>
        <v>0</v>
      </c>
      <c r="E30" s="17">
        <f t="shared" ca="1" si="4"/>
        <v>0</v>
      </c>
      <c r="F30" s="17">
        <f t="shared" ca="1" si="4"/>
        <v>0</v>
      </c>
      <c r="G30" s="17">
        <f t="shared" ca="1" si="4"/>
        <v>0</v>
      </c>
      <c r="H30" s="17">
        <f t="shared" ca="1" si="4"/>
        <v>0</v>
      </c>
      <c r="I30" s="17">
        <f t="shared" ca="1" si="4"/>
        <v>0</v>
      </c>
      <c r="J30" s="17">
        <f t="shared" ca="1" si="4"/>
        <v>0</v>
      </c>
      <c r="K30" s="18">
        <f t="shared" ca="1" si="3"/>
        <v>0</v>
      </c>
    </row>
    <row r="31" spans="1:11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4"/>
        <v>0</v>
      </c>
      <c r="E31" s="17">
        <f t="shared" ca="1" si="4"/>
        <v>0</v>
      </c>
      <c r="F31" s="17">
        <f t="shared" ca="1" si="4"/>
        <v>0</v>
      </c>
      <c r="G31" s="17">
        <f t="shared" ca="1" si="4"/>
        <v>0</v>
      </c>
      <c r="H31" s="17">
        <f t="shared" ca="1" si="4"/>
        <v>0</v>
      </c>
      <c r="I31" s="17">
        <f t="shared" ca="1" si="4"/>
        <v>0</v>
      </c>
      <c r="J31" s="17">
        <f t="shared" ca="1" si="4"/>
        <v>0</v>
      </c>
      <c r="K31" s="18">
        <f t="shared" ca="1" si="3"/>
        <v>0</v>
      </c>
    </row>
    <row r="32" spans="1:11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4"/>
        <v>0</v>
      </c>
      <c r="E32" s="17">
        <f t="shared" ca="1" si="4"/>
        <v>0</v>
      </c>
      <c r="F32" s="17">
        <f t="shared" ca="1" si="4"/>
        <v>0</v>
      </c>
      <c r="G32" s="17">
        <f t="shared" ca="1" si="4"/>
        <v>0</v>
      </c>
      <c r="H32" s="17">
        <f t="shared" ca="1" si="4"/>
        <v>0</v>
      </c>
      <c r="I32" s="17">
        <f t="shared" ca="1" si="4"/>
        <v>0</v>
      </c>
      <c r="J32" s="17">
        <f t="shared" ca="1" si="4"/>
        <v>0</v>
      </c>
      <c r="K32" s="18">
        <f t="shared" ca="1" si="3"/>
        <v>0</v>
      </c>
    </row>
    <row r="33" spans="1:11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4"/>
        <v>0</v>
      </c>
      <c r="E33" s="17">
        <f t="shared" ca="1" si="4"/>
        <v>0</v>
      </c>
      <c r="F33" s="17">
        <f t="shared" ca="1" si="4"/>
        <v>0</v>
      </c>
      <c r="G33" s="17">
        <f t="shared" ca="1" si="4"/>
        <v>0</v>
      </c>
      <c r="H33" s="17">
        <f t="shared" ca="1" si="4"/>
        <v>0</v>
      </c>
      <c r="I33" s="17">
        <f t="shared" ca="1" si="4"/>
        <v>0</v>
      </c>
      <c r="J33" s="17">
        <f t="shared" ca="1" si="4"/>
        <v>0</v>
      </c>
      <c r="K33" s="18">
        <f t="shared" ca="1" si="3"/>
        <v>0</v>
      </c>
    </row>
    <row r="34" spans="1:11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4"/>
        <v>0</v>
      </c>
      <c r="E34" s="17">
        <f t="shared" ca="1" si="4"/>
        <v>0</v>
      </c>
      <c r="F34" s="17">
        <f t="shared" ca="1" si="4"/>
        <v>0</v>
      </c>
      <c r="G34" s="17">
        <f t="shared" ca="1" si="4"/>
        <v>0</v>
      </c>
      <c r="H34" s="17">
        <f t="shared" ca="1" si="4"/>
        <v>0</v>
      </c>
      <c r="I34" s="17">
        <f t="shared" ca="1" si="4"/>
        <v>0</v>
      </c>
      <c r="J34" s="17">
        <f t="shared" ca="1" si="4"/>
        <v>0</v>
      </c>
      <c r="K34" s="18">
        <f t="shared" ca="1" si="3"/>
        <v>0</v>
      </c>
    </row>
    <row r="35" spans="1:11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4"/>
        <v>0</v>
      </c>
      <c r="E35" s="17">
        <f t="shared" ca="1" si="4"/>
        <v>0</v>
      </c>
      <c r="F35" s="17">
        <f t="shared" ca="1" si="4"/>
        <v>0</v>
      </c>
      <c r="G35" s="17">
        <f t="shared" ca="1" si="4"/>
        <v>0</v>
      </c>
      <c r="H35" s="17">
        <f t="shared" ca="1" si="4"/>
        <v>0</v>
      </c>
      <c r="I35" s="17">
        <f t="shared" ca="1" si="4"/>
        <v>0</v>
      </c>
      <c r="J35" s="17">
        <f t="shared" ca="1" si="4"/>
        <v>0</v>
      </c>
      <c r="K35" s="18">
        <f t="shared" ca="1" si="3"/>
        <v>0</v>
      </c>
    </row>
    <row r="36" spans="1:11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4"/>
        <v>0</v>
      </c>
      <c r="E36" s="17">
        <f t="shared" ca="1" si="4"/>
        <v>0</v>
      </c>
      <c r="F36" s="17">
        <f t="shared" ca="1" si="4"/>
        <v>0</v>
      </c>
      <c r="G36" s="17">
        <f t="shared" ca="1" si="4"/>
        <v>0</v>
      </c>
      <c r="H36" s="17">
        <f t="shared" ca="1" si="4"/>
        <v>0</v>
      </c>
      <c r="I36" s="17">
        <f t="shared" ca="1" si="4"/>
        <v>0</v>
      </c>
      <c r="J36" s="17">
        <f t="shared" ca="1" si="4"/>
        <v>0</v>
      </c>
      <c r="K36" s="18">
        <f t="shared" ca="1" si="3"/>
        <v>0</v>
      </c>
    </row>
    <row r="37" spans="1:11" ht="12.75" customHeight="1" x14ac:dyDescent="0.3">
      <c r="A37" s="61" t="s">
        <v>207</v>
      </c>
      <c r="B37" s="16">
        <v>1043</v>
      </c>
      <c r="C37" s="62" t="s">
        <v>148</v>
      </c>
      <c r="D37" s="17">
        <f t="shared" ref="D37:J46" ca="1" si="5">IFERROR(IF($C$2="Tele-Satış",INDIRECT("'"&amp;$B$2&amp;"'!"&amp;ADDRESS(MATCH($B37,INDIRECT("'"&amp;$B$2&amp;"'!$B$1:$B$1095"),0),MATCH(D$5,INDIRECT("'"&amp;$B$2&amp;"'!5:5"),0))),IF($C$2="E-Ticaret",INDIRECT("'"&amp;$B$2&amp;"'!"&amp;ADDRESS(MATCH($B37,INDIRECT("'"&amp;$B$2&amp;"'!$B$1:$B$1095"),0),MATCH(D$5,INDIRECT("'"&amp;$B$2&amp;"'!5:5"),0)+1)),IF($C$2="Geleneksel",INDIRECT("'"&amp;$B$2&amp;"'!"&amp;ADDRESS(MATCH($B37,INDIRECT("'"&amp;$B$2&amp;"'!$B$1:$B$1095"),0),MATCH(D$5,INDIRECT("'"&amp;$B$2&amp;"'!5:5"),0)+2)),INDIRECT("'"&amp;$B$2&amp;"'!"&amp;ADDRESS(MATCH($B37,INDIRECT("'"&amp;$B$2&amp;"'!$B$1:$B$1095"),0),MATCH(D$5,INDIRECT("'"&amp;$B$2&amp;"'!5:5"),0)))+INDIRECT("'"&amp;$B$2&amp;"'!"&amp;ADDRESS(MATCH($B37,INDIRECT("'"&amp;$B$2&amp;"'!$B$1:$B$1095"),0),MATCH(D$5,INDIRECT("'"&amp;$B$2&amp;"'!5:5"),0)+1))+INDIRECT("'"&amp;$B$2&amp;"'!"&amp;ADDRESS(MATCH($B37,INDIRECT("'"&amp;$B$2&amp;"'!$B$1:$B$1095"),0),MATCH(D$5,INDIRECT("'"&amp;$B$2&amp;"'!5:5"),0)+2))))),0)</f>
        <v>0</v>
      </c>
      <c r="E37" s="17">
        <f t="shared" ca="1" si="5"/>
        <v>0</v>
      </c>
      <c r="F37" s="17">
        <f t="shared" ca="1" si="5"/>
        <v>0</v>
      </c>
      <c r="G37" s="17">
        <f t="shared" ca="1" si="5"/>
        <v>0</v>
      </c>
      <c r="H37" s="17">
        <f t="shared" ca="1" si="5"/>
        <v>0</v>
      </c>
      <c r="I37" s="17">
        <f t="shared" ca="1" si="5"/>
        <v>0</v>
      </c>
      <c r="J37" s="17">
        <f t="shared" ca="1" si="5"/>
        <v>0</v>
      </c>
      <c r="K37" s="18">
        <f t="shared" ca="1" si="3"/>
        <v>0</v>
      </c>
    </row>
    <row r="38" spans="1:11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5"/>
        <v>0</v>
      </c>
      <c r="E38" s="17">
        <f t="shared" ca="1" si="5"/>
        <v>0</v>
      </c>
      <c r="F38" s="17">
        <f t="shared" ca="1" si="5"/>
        <v>0</v>
      </c>
      <c r="G38" s="17">
        <f t="shared" ca="1" si="5"/>
        <v>0</v>
      </c>
      <c r="H38" s="17">
        <f t="shared" ca="1" si="5"/>
        <v>0</v>
      </c>
      <c r="I38" s="17">
        <f t="shared" ca="1" si="5"/>
        <v>0</v>
      </c>
      <c r="J38" s="17">
        <f t="shared" ca="1" si="5"/>
        <v>0</v>
      </c>
      <c r="K38" s="18">
        <f t="shared" ca="1" si="3"/>
        <v>0</v>
      </c>
    </row>
    <row r="39" spans="1:11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5"/>
        <v>0</v>
      </c>
      <c r="E39" s="17">
        <f t="shared" ca="1" si="5"/>
        <v>0</v>
      </c>
      <c r="F39" s="17">
        <f t="shared" ca="1" si="5"/>
        <v>0</v>
      </c>
      <c r="G39" s="17">
        <f t="shared" ca="1" si="5"/>
        <v>0</v>
      </c>
      <c r="H39" s="17">
        <f t="shared" ca="1" si="5"/>
        <v>0</v>
      </c>
      <c r="I39" s="17">
        <f t="shared" ca="1" si="5"/>
        <v>0</v>
      </c>
      <c r="J39" s="17">
        <f t="shared" ca="1" si="5"/>
        <v>0</v>
      </c>
      <c r="K39" s="18">
        <f t="shared" ca="1" si="3"/>
        <v>0</v>
      </c>
    </row>
    <row r="40" spans="1:11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5"/>
        <v>0</v>
      </c>
      <c r="E40" s="17">
        <f t="shared" ca="1" si="5"/>
        <v>0</v>
      </c>
      <c r="F40" s="17">
        <f t="shared" ca="1" si="5"/>
        <v>0</v>
      </c>
      <c r="G40" s="17">
        <f t="shared" ca="1" si="5"/>
        <v>0</v>
      </c>
      <c r="H40" s="17">
        <f t="shared" ca="1" si="5"/>
        <v>0</v>
      </c>
      <c r="I40" s="17">
        <f t="shared" ca="1" si="5"/>
        <v>0</v>
      </c>
      <c r="J40" s="17">
        <f t="shared" ca="1" si="5"/>
        <v>0</v>
      </c>
      <c r="K40" s="18">
        <f t="shared" ca="1" si="3"/>
        <v>0</v>
      </c>
    </row>
    <row r="41" spans="1:11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5"/>
        <v>0</v>
      </c>
      <c r="E41" s="17">
        <f t="shared" ca="1" si="5"/>
        <v>0</v>
      </c>
      <c r="F41" s="17">
        <f t="shared" ca="1" si="5"/>
        <v>0</v>
      </c>
      <c r="G41" s="17">
        <f t="shared" ca="1" si="5"/>
        <v>0</v>
      </c>
      <c r="H41" s="17">
        <f t="shared" ca="1" si="5"/>
        <v>0</v>
      </c>
      <c r="I41" s="17">
        <f t="shared" ca="1" si="5"/>
        <v>0</v>
      </c>
      <c r="J41" s="17">
        <f t="shared" ca="1" si="5"/>
        <v>0</v>
      </c>
      <c r="K41" s="18">
        <f t="shared" ca="1" si="3"/>
        <v>0</v>
      </c>
    </row>
    <row r="42" spans="1:11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5"/>
        <v>0</v>
      </c>
      <c r="E42" s="17">
        <f t="shared" ca="1" si="5"/>
        <v>0</v>
      </c>
      <c r="F42" s="17">
        <f t="shared" ca="1" si="5"/>
        <v>0</v>
      </c>
      <c r="G42" s="17">
        <f t="shared" ca="1" si="5"/>
        <v>0</v>
      </c>
      <c r="H42" s="17">
        <f t="shared" ca="1" si="5"/>
        <v>0</v>
      </c>
      <c r="I42" s="17">
        <f t="shared" ca="1" si="5"/>
        <v>0</v>
      </c>
      <c r="J42" s="17">
        <f t="shared" ca="1" si="5"/>
        <v>0</v>
      </c>
      <c r="K42" s="18">
        <f t="shared" ca="1" si="3"/>
        <v>0</v>
      </c>
    </row>
    <row r="43" spans="1:11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5"/>
        <v>0</v>
      </c>
      <c r="E43" s="17">
        <f t="shared" ca="1" si="5"/>
        <v>0</v>
      </c>
      <c r="F43" s="17">
        <f t="shared" ca="1" si="5"/>
        <v>0</v>
      </c>
      <c r="G43" s="17">
        <f t="shared" ca="1" si="5"/>
        <v>0</v>
      </c>
      <c r="H43" s="17">
        <f t="shared" ca="1" si="5"/>
        <v>0</v>
      </c>
      <c r="I43" s="17">
        <f t="shared" ca="1" si="5"/>
        <v>0</v>
      </c>
      <c r="J43" s="17">
        <f t="shared" ca="1" si="5"/>
        <v>0</v>
      </c>
      <c r="K43" s="18">
        <f t="shared" ca="1" si="3"/>
        <v>0</v>
      </c>
    </row>
    <row r="44" spans="1:11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5"/>
        <v>0</v>
      </c>
      <c r="E44" s="17">
        <f t="shared" ca="1" si="5"/>
        <v>0</v>
      </c>
      <c r="F44" s="17">
        <f t="shared" ca="1" si="5"/>
        <v>0</v>
      </c>
      <c r="G44" s="17">
        <f t="shared" ca="1" si="5"/>
        <v>0</v>
      </c>
      <c r="H44" s="17">
        <f t="shared" ca="1" si="5"/>
        <v>0</v>
      </c>
      <c r="I44" s="17">
        <f t="shared" ca="1" si="5"/>
        <v>0</v>
      </c>
      <c r="J44" s="17">
        <f t="shared" ca="1" si="5"/>
        <v>0</v>
      </c>
      <c r="K44" s="18">
        <f t="shared" ca="1" si="3"/>
        <v>0</v>
      </c>
    </row>
    <row r="45" spans="1:11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5"/>
        <v>0</v>
      </c>
      <c r="E45" s="17">
        <f t="shared" ca="1" si="5"/>
        <v>0</v>
      </c>
      <c r="F45" s="17">
        <f t="shared" ca="1" si="5"/>
        <v>0</v>
      </c>
      <c r="G45" s="17">
        <f t="shared" ca="1" si="5"/>
        <v>0</v>
      </c>
      <c r="H45" s="17">
        <f t="shared" ca="1" si="5"/>
        <v>0</v>
      </c>
      <c r="I45" s="17">
        <f t="shared" ca="1" si="5"/>
        <v>0</v>
      </c>
      <c r="J45" s="17">
        <f t="shared" ca="1" si="5"/>
        <v>0</v>
      </c>
      <c r="K45" s="18">
        <f t="shared" ref="K45:K58" ca="1" si="6">+SUM(D45:J45)</f>
        <v>0</v>
      </c>
    </row>
    <row r="46" spans="1:11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5"/>
        <v>0</v>
      </c>
      <c r="E46" s="17">
        <f t="shared" ca="1" si="5"/>
        <v>0</v>
      </c>
      <c r="F46" s="17">
        <f t="shared" ca="1" si="5"/>
        <v>0</v>
      </c>
      <c r="G46" s="17">
        <f t="shared" ca="1" si="5"/>
        <v>0</v>
      </c>
      <c r="H46" s="17">
        <f t="shared" ca="1" si="5"/>
        <v>0</v>
      </c>
      <c r="I46" s="17">
        <f t="shared" ca="1" si="5"/>
        <v>0</v>
      </c>
      <c r="J46" s="17">
        <f t="shared" ca="1" si="5"/>
        <v>0</v>
      </c>
      <c r="K46" s="18">
        <f t="shared" ca="1" si="6"/>
        <v>0</v>
      </c>
    </row>
    <row r="47" spans="1:11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J56" ca="1" si="7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7"/>
        <v>0</v>
      </c>
      <c r="F47" s="17">
        <f t="shared" ca="1" si="7"/>
        <v>0</v>
      </c>
      <c r="G47" s="17">
        <f t="shared" ca="1" si="7"/>
        <v>0</v>
      </c>
      <c r="H47" s="17">
        <f t="shared" ca="1" si="7"/>
        <v>0</v>
      </c>
      <c r="I47" s="17">
        <f t="shared" ca="1" si="7"/>
        <v>0</v>
      </c>
      <c r="J47" s="17">
        <f t="shared" ca="1" si="7"/>
        <v>0</v>
      </c>
      <c r="K47" s="18">
        <f t="shared" ca="1" si="6"/>
        <v>0</v>
      </c>
    </row>
    <row r="48" spans="1:11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7"/>
        <v>0</v>
      </c>
      <c r="E48" s="17">
        <f t="shared" ca="1" si="7"/>
        <v>0</v>
      </c>
      <c r="F48" s="17">
        <f t="shared" ca="1" si="7"/>
        <v>0</v>
      </c>
      <c r="G48" s="17">
        <f t="shared" ca="1" si="7"/>
        <v>0</v>
      </c>
      <c r="H48" s="17">
        <f t="shared" ca="1" si="7"/>
        <v>0</v>
      </c>
      <c r="I48" s="17">
        <f t="shared" ca="1" si="7"/>
        <v>0</v>
      </c>
      <c r="J48" s="17">
        <f t="shared" ca="1" si="7"/>
        <v>0</v>
      </c>
      <c r="K48" s="18">
        <f t="shared" ca="1" si="6"/>
        <v>0</v>
      </c>
    </row>
    <row r="49" spans="1:11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7"/>
        <v>0</v>
      </c>
      <c r="E49" s="17">
        <f t="shared" ca="1" si="7"/>
        <v>0</v>
      </c>
      <c r="F49" s="17">
        <f t="shared" ca="1" si="7"/>
        <v>0</v>
      </c>
      <c r="G49" s="17">
        <f t="shared" ca="1" si="7"/>
        <v>0</v>
      </c>
      <c r="H49" s="17">
        <f t="shared" ca="1" si="7"/>
        <v>0</v>
      </c>
      <c r="I49" s="17">
        <f t="shared" ca="1" si="7"/>
        <v>0</v>
      </c>
      <c r="J49" s="17">
        <f t="shared" ca="1" si="7"/>
        <v>0</v>
      </c>
      <c r="K49" s="18">
        <f t="shared" ref="K49" ca="1" si="8">+SUM(D49:J49)</f>
        <v>0</v>
      </c>
    </row>
    <row r="50" spans="1:11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7"/>
        <v>0</v>
      </c>
      <c r="E50" s="17">
        <f t="shared" ca="1" si="7"/>
        <v>0</v>
      </c>
      <c r="F50" s="17">
        <f t="shared" ca="1" si="7"/>
        <v>0</v>
      </c>
      <c r="G50" s="17">
        <f t="shared" ca="1" si="7"/>
        <v>0</v>
      </c>
      <c r="H50" s="17">
        <f t="shared" ca="1" si="7"/>
        <v>0</v>
      </c>
      <c r="I50" s="17">
        <f t="shared" ca="1" si="7"/>
        <v>0</v>
      </c>
      <c r="J50" s="17">
        <f t="shared" ca="1" si="7"/>
        <v>0</v>
      </c>
      <c r="K50" s="18">
        <f t="shared" ref="K50:K52" ca="1" si="9">+SUM(D50:J50)</f>
        <v>0</v>
      </c>
    </row>
    <row r="51" spans="1:11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7"/>
        <v>0</v>
      </c>
      <c r="E51" s="17">
        <f t="shared" ca="1" si="7"/>
        <v>0</v>
      </c>
      <c r="F51" s="17">
        <f t="shared" ca="1" si="7"/>
        <v>0</v>
      </c>
      <c r="G51" s="17">
        <f t="shared" ca="1" si="7"/>
        <v>0</v>
      </c>
      <c r="H51" s="17">
        <f t="shared" ca="1" si="7"/>
        <v>0</v>
      </c>
      <c r="I51" s="17">
        <f t="shared" ca="1" si="7"/>
        <v>0</v>
      </c>
      <c r="J51" s="17">
        <f t="shared" ca="1" si="7"/>
        <v>0</v>
      </c>
      <c r="K51" s="18">
        <f t="shared" ca="1" si="9"/>
        <v>0</v>
      </c>
    </row>
    <row r="52" spans="1:11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7"/>
        <v>0</v>
      </c>
      <c r="E52" s="17">
        <f t="shared" ca="1" si="7"/>
        <v>0</v>
      </c>
      <c r="F52" s="17">
        <f t="shared" ca="1" si="7"/>
        <v>0</v>
      </c>
      <c r="G52" s="17">
        <f t="shared" ca="1" si="7"/>
        <v>0</v>
      </c>
      <c r="H52" s="17">
        <f t="shared" ca="1" si="7"/>
        <v>0</v>
      </c>
      <c r="I52" s="17">
        <f t="shared" ca="1" si="7"/>
        <v>0</v>
      </c>
      <c r="J52" s="17">
        <f t="shared" ca="1" si="7"/>
        <v>0</v>
      </c>
      <c r="K52" s="18">
        <f t="shared" ca="1" si="9"/>
        <v>0</v>
      </c>
    </row>
    <row r="53" spans="1:11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7"/>
        <v>0</v>
      </c>
      <c r="E53" s="17">
        <f t="shared" ca="1" si="7"/>
        <v>0</v>
      </c>
      <c r="F53" s="17">
        <f t="shared" ca="1" si="7"/>
        <v>0</v>
      </c>
      <c r="G53" s="17">
        <f t="shared" ca="1" si="7"/>
        <v>0</v>
      </c>
      <c r="H53" s="17">
        <f t="shared" ca="1" si="7"/>
        <v>0</v>
      </c>
      <c r="I53" s="17">
        <f t="shared" ca="1" si="7"/>
        <v>0</v>
      </c>
      <c r="J53" s="17">
        <f t="shared" ca="1" si="7"/>
        <v>0</v>
      </c>
      <c r="K53" s="18">
        <f t="shared" ca="1" si="6"/>
        <v>0</v>
      </c>
    </row>
    <row r="54" spans="1:11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7"/>
        <v>0</v>
      </c>
      <c r="E54" s="17">
        <f t="shared" ca="1" si="7"/>
        <v>2010291012.9002938</v>
      </c>
      <c r="F54" s="17">
        <f t="shared" ca="1" si="7"/>
        <v>0</v>
      </c>
      <c r="G54" s="17">
        <f t="shared" ca="1" si="7"/>
        <v>0</v>
      </c>
      <c r="H54" s="17">
        <f t="shared" ca="1" si="7"/>
        <v>0</v>
      </c>
      <c r="I54" s="17">
        <f t="shared" ca="1" si="7"/>
        <v>0</v>
      </c>
      <c r="J54" s="17">
        <f t="shared" ca="1" si="7"/>
        <v>0</v>
      </c>
      <c r="K54" s="18">
        <f t="shared" ca="1" si="6"/>
        <v>2010291012.9002938</v>
      </c>
    </row>
    <row r="55" spans="1:11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7"/>
        <v>0</v>
      </c>
      <c r="E55" s="17">
        <f t="shared" ca="1" si="7"/>
        <v>25444.02</v>
      </c>
      <c r="F55" s="17">
        <f t="shared" ca="1" si="7"/>
        <v>0</v>
      </c>
      <c r="G55" s="17">
        <f t="shared" ca="1" si="7"/>
        <v>0</v>
      </c>
      <c r="H55" s="17">
        <f t="shared" ca="1" si="7"/>
        <v>0</v>
      </c>
      <c r="I55" s="17">
        <f t="shared" ca="1" si="7"/>
        <v>0</v>
      </c>
      <c r="J55" s="17">
        <f t="shared" ca="1" si="7"/>
        <v>0</v>
      </c>
      <c r="K55" s="18">
        <f t="shared" ca="1" si="6"/>
        <v>25444.02</v>
      </c>
    </row>
    <row r="56" spans="1:11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7"/>
        <v>0</v>
      </c>
      <c r="E56" s="17">
        <f t="shared" ca="1" si="7"/>
        <v>18467613.319999896</v>
      </c>
      <c r="F56" s="17">
        <f t="shared" ca="1" si="7"/>
        <v>0</v>
      </c>
      <c r="G56" s="17">
        <f t="shared" ca="1" si="7"/>
        <v>0</v>
      </c>
      <c r="H56" s="17">
        <f t="shared" ca="1" si="7"/>
        <v>0</v>
      </c>
      <c r="I56" s="17">
        <f t="shared" ca="1" si="7"/>
        <v>0</v>
      </c>
      <c r="J56" s="17">
        <f t="shared" ca="1" si="7"/>
        <v>0</v>
      </c>
      <c r="K56" s="18">
        <f t="shared" ca="1" si="6"/>
        <v>18467613.319999896</v>
      </c>
    </row>
    <row r="57" spans="1:11" ht="12.75" customHeight="1" x14ac:dyDescent="0.3">
      <c r="A57" s="61" t="s">
        <v>249</v>
      </c>
      <c r="B57" s="16">
        <v>2007</v>
      </c>
      <c r="C57" s="62" t="s">
        <v>242</v>
      </c>
      <c r="D57" s="17">
        <f t="shared" ref="D57:J66" ca="1" si="10">IFERROR(IF($C$2="Tele-Satış",INDIRECT("'"&amp;$B$2&amp;"'!"&amp;ADDRESS(MATCH($B57,INDIRECT("'"&amp;$B$2&amp;"'!$B$1:$B$1095"),0),MATCH(D$5,INDIRECT("'"&amp;$B$2&amp;"'!5:5"),0))),IF($C$2="E-Ticaret",INDIRECT("'"&amp;$B$2&amp;"'!"&amp;ADDRESS(MATCH($B57,INDIRECT("'"&amp;$B$2&amp;"'!$B$1:$B$1095"),0),MATCH(D$5,INDIRECT("'"&amp;$B$2&amp;"'!5:5"),0)+1)),IF($C$2="Geleneksel",INDIRECT("'"&amp;$B$2&amp;"'!"&amp;ADDRESS(MATCH($B57,INDIRECT("'"&amp;$B$2&amp;"'!$B$1:$B$1095"),0),MATCH(D$5,INDIRECT("'"&amp;$B$2&amp;"'!5:5"),0)+2)),INDIRECT("'"&amp;$B$2&amp;"'!"&amp;ADDRESS(MATCH($B57,INDIRECT("'"&amp;$B$2&amp;"'!$B$1:$B$1095"),0),MATCH(D$5,INDIRECT("'"&amp;$B$2&amp;"'!5:5"),0)))+INDIRECT("'"&amp;$B$2&amp;"'!"&amp;ADDRESS(MATCH($B57,INDIRECT("'"&amp;$B$2&amp;"'!$B$1:$B$1095"),0),MATCH(D$5,INDIRECT("'"&amp;$B$2&amp;"'!5:5"),0)+1))+INDIRECT("'"&amp;$B$2&amp;"'!"&amp;ADDRESS(MATCH($B57,INDIRECT("'"&amp;$B$2&amp;"'!$B$1:$B$1095"),0),MATCH(D$5,INDIRECT("'"&amp;$B$2&amp;"'!5:5"),0)+2))))),0)</f>
        <v>0</v>
      </c>
      <c r="E57" s="17">
        <f t="shared" ca="1" si="10"/>
        <v>1733619.4300000162</v>
      </c>
      <c r="F57" s="17">
        <f t="shared" ca="1" si="10"/>
        <v>0</v>
      </c>
      <c r="G57" s="17">
        <f t="shared" ca="1" si="10"/>
        <v>0</v>
      </c>
      <c r="H57" s="17">
        <f t="shared" ca="1" si="10"/>
        <v>0</v>
      </c>
      <c r="I57" s="17">
        <f t="shared" ca="1" si="10"/>
        <v>0</v>
      </c>
      <c r="J57" s="17">
        <f t="shared" ca="1" si="10"/>
        <v>0</v>
      </c>
      <c r="K57" s="18">
        <f t="shared" ca="1" si="6"/>
        <v>1733619.4300000162</v>
      </c>
    </row>
    <row r="58" spans="1:11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10"/>
        <v>0</v>
      </c>
      <c r="E58" s="17">
        <f t="shared" ca="1" si="10"/>
        <v>66027990.219999999</v>
      </c>
      <c r="F58" s="17">
        <f t="shared" ca="1" si="10"/>
        <v>0</v>
      </c>
      <c r="G58" s="17">
        <f t="shared" ca="1" si="10"/>
        <v>0</v>
      </c>
      <c r="H58" s="17">
        <f t="shared" ca="1" si="10"/>
        <v>0</v>
      </c>
      <c r="I58" s="17">
        <f t="shared" ca="1" si="10"/>
        <v>0</v>
      </c>
      <c r="J58" s="17">
        <f t="shared" ca="1" si="10"/>
        <v>0</v>
      </c>
      <c r="K58" s="18">
        <f t="shared" ca="1" si="6"/>
        <v>66027990.219999999</v>
      </c>
    </row>
    <row r="59" spans="1:11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10"/>
        <v>0</v>
      </c>
      <c r="E59" s="17">
        <f t="shared" ca="1" si="10"/>
        <v>7529742465.1416473</v>
      </c>
      <c r="F59" s="17">
        <f t="shared" ca="1" si="10"/>
        <v>0</v>
      </c>
      <c r="G59" s="17">
        <f t="shared" ca="1" si="10"/>
        <v>0</v>
      </c>
      <c r="H59" s="17">
        <f t="shared" ca="1" si="10"/>
        <v>0</v>
      </c>
      <c r="I59" s="17">
        <f t="shared" ca="1" si="10"/>
        <v>0</v>
      </c>
      <c r="J59" s="17">
        <f t="shared" ca="1" si="10"/>
        <v>0</v>
      </c>
      <c r="K59" s="18">
        <f t="shared" ref="K59:K72" ca="1" si="11">+SUM(D59:J59)</f>
        <v>7529742465.1416473</v>
      </c>
    </row>
    <row r="60" spans="1:11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10"/>
        <v>0</v>
      </c>
      <c r="E60" s="17">
        <f t="shared" ca="1" si="10"/>
        <v>-24569.620000000003</v>
      </c>
      <c r="F60" s="17">
        <f t="shared" ca="1" si="10"/>
        <v>0</v>
      </c>
      <c r="G60" s="17">
        <f t="shared" ca="1" si="10"/>
        <v>0</v>
      </c>
      <c r="H60" s="17">
        <f t="shared" ca="1" si="10"/>
        <v>0</v>
      </c>
      <c r="I60" s="17">
        <f t="shared" ca="1" si="10"/>
        <v>0</v>
      </c>
      <c r="J60" s="17">
        <f t="shared" ca="1" si="10"/>
        <v>0</v>
      </c>
      <c r="K60" s="18">
        <f t="shared" ca="1" si="11"/>
        <v>-24569.620000000003</v>
      </c>
    </row>
    <row r="61" spans="1:11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10"/>
        <v>0</v>
      </c>
      <c r="E61" s="17">
        <f t="shared" ca="1" si="10"/>
        <v>723439552.75999975</v>
      </c>
      <c r="F61" s="17">
        <f t="shared" ca="1" si="10"/>
        <v>0</v>
      </c>
      <c r="G61" s="17">
        <f t="shared" ca="1" si="10"/>
        <v>0</v>
      </c>
      <c r="H61" s="17">
        <f t="shared" ca="1" si="10"/>
        <v>0</v>
      </c>
      <c r="I61" s="17">
        <f t="shared" ca="1" si="10"/>
        <v>0</v>
      </c>
      <c r="J61" s="17">
        <f t="shared" ca="1" si="10"/>
        <v>0</v>
      </c>
      <c r="K61" s="18">
        <f t="shared" ca="1" si="11"/>
        <v>723439552.75999975</v>
      </c>
    </row>
    <row r="62" spans="1:11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10"/>
        <v>16648851.399999999</v>
      </c>
      <c r="E62" s="17">
        <f t="shared" ca="1" si="10"/>
        <v>85569001.339999959</v>
      </c>
      <c r="F62" s="17">
        <f t="shared" ca="1" si="10"/>
        <v>0</v>
      </c>
      <c r="G62" s="17">
        <f t="shared" ca="1" si="10"/>
        <v>0</v>
      </c>
      <c r="H62" s="17">
        <f t="shared" ca="1" si="10"/>
        <v>0</v>
      </c>
      <c r="I62" s="17">
        <f t="shared" ca="1" si="10"/>
        <v>0</v>
      </c>
      <c r="J62" s="17">
        <f t="shared" ca="1" si="10"/>
        <v>0</v>
      </c>
      <c r="K62" s="18">
        <f t="shared" ca="1" si="11"/>
        <v>102217852.73999995</v>
      </c>
    </row>
    <row r="63" spans="1:11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10"/>
        <v>0</v>
      </c>
      <c r="E63" s="17">
        <f t="shared" ca="1" si="10"/>
        <v>2989278.74000001</v>
      </c>
      <c r="F63" s="17">
        <f t="shared" ca="1" si="10"/>
        <v>0</v>
      </c>
      <c r="G63" s="17">
        <f t="shared" ca="1" si="10"/>
        <v>0</v>
      </c>
      <c r="H63" s="17">
        <f t="shared" ca="1" si="10"/>
        <v>0</v>
      </c>
      <c r="I63" s="17">
        <f t="shared" ca="1" si="10"/>
        <v>0</v>
      </c>
      <c r="J63" s="17">
        <f t="shared" ca="1" si="10"/>
        <v>0</v>
      </c>
      <c r="K63" s="18">
        <f t="shared" ca="1" si="11"/>
        <v>2989278.74000001</v>
      </c>
    </row>
    <row r="64" spans="1:11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10"/>
        <v>0</v>
      </c>
      <c r="E64" s="17">
        <f t="shared" ca="1" si="10"/>
        <v>3510237853.7182541</v>
      </c>
      <c r="F64" s="17">
        <f t="shared" ca="1" si="10"/>
        <v>0</v>
      </c>
      <c r="G64" s="17">
        <f t="shared" ca="1" si="10"/>
        <v>0</v>
      </c>
      <c r="H64" s="17">
        <f t="shared" ca="1" si="10"/>
        <v>0</v>
      </c>
      <c r="I64" s="17">
        <f t="shared" ca="1" si="10"/>
        <v>0</v>
      </c>
      <c r="J64" s="17">
        <f t="shared" ca="1" si="10"/>
        <v>0</v>
      </c>
      <c r="K64" s="18">
        <f t="shared" ca="1" si="11"/>
        <v>3510237853.7182541</v>
      </c>
    </row>
    <row r="65" spans="1:11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10"/>
        <v>0</v>
      </c>
      <c r="E65" s="17">
        <f t="shared" ca="1" si="10"/>
        <v>23770481.57</v>
      </c>
      <c r="F65" s="17">
        <f t="shared" ca="1" si="10"/>
        <v>0</v>
      </c>
      <c r="G65" s="17">
        <f t="shared" ca="1" si="10"/>
        <v>0</v>
      </c>
      <c r="H65" s="17">
        <f t="shared" ca="1" si="10"/>
        <v>0</v>
      </c>
      <c r="I65" s="17">
        <f t="shared" ca="1" si="10"/>
        <v>0</v>
      </c>
      <c r="J65" s="17">
        <f t="shared" ca="1" si="10"/>
        <v>0</v>
      </c>
      <c r="K65" s="18">
        <f t="shared" ca="1" si="11"/>
        <v>23770481.57</v>
      </c>
    </row>
    <row r="66" spans="1:11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10"/>
        <v>0</v>
      </c>
      <c r="E66" s="17">
        <f t="shared" ca="1" si="10"/>
        <v>2815637.67</v>
      </c>
      <c r="F66" s="17">
        <f t="shared" ca="1" si="10"/>
        <v>0</v>
      </c>
      <c r="G66" s="17">
        <f t="shared" ca="1" si="10"/>
        <v>0</v>
      </c>
      <c r="H66" s="17">
        <f t="shared" ca="1" si="10"/>
        <v>0</v>
      </c>
      <c r="I66" s="17">
        <f t="shared" ca="1" si="10"/>
        <v>0</v>
      </c>
      <c r="J66" s="17">
        <f t="shared" ca="1" si="10"/>
        <v>0</v>
      </c>
      <c r="K66" s="18">
        <f t="shared" ca="1" si="11"/>
        <v>2815637.67</v>
      </c>
    </row>
    <row r="67" spans="1:11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J72" ca="1" si="12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12"/>
        <v>170927703.57999998</v>
      </c>
      <c r="F67" s="17">
        <f t="shared" ca="1" si="12"/>
        <v>0</v>
      </c>
      <c r="G67" s="17">
        <f t="shared" ca="1" si="12"/>
        <v>0</v>
      </c>
      <c r="H67" s="17">
        <f t="shared" ca="1" si="12"/>
        <v>0</v>
      </c>
      <c r="I67" s="17">
        <f t="shared" ca="1" si="12"/>
        <v>0</v>
      </c>
      <c r="J67" s="17">
        <f t="shared" ca="1" si="12"/>
        <v>0</v>
      </c>
      <c r="K67" s="18">
        <f t="shared" ca="1" si="11"/>
        <v>170927703.57999998</v>
      </c>
    </row>
    <row r="68" spans="1:11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2"/>
        <v>0</v>
      </c>
      <c r="E68" s="17">
        <f t="shared" ca="1" si="12"/>
        <v>23120849.494323</v>
      </c>
      <c r="F68" s="17">
        <f t="shared" ca="1" si="12"/>
        <v>0</v>
      </c>
      <c r="G68" s="17">
        <f t="shared" ca="1" si="12"/>
        <v>0</v>
      </c>
      <c r="H68" s="17">
        <f t="shared" ca="1" si="12"/>
        <v>0</v>
      </c>
      <c r="I68" s="17">
        <f t="shared" ca="1" si="12"/>
        <v>0</v>
      </c>
      <c r="J68" s="17">
        <f t="shared" ca="1" si="12"/>
        <v>0</v>
      </c>
      <c r="K68" s="18">
        <f t="shared" ca="1" si="11"/>
        <v>23120849.494323</v>
      </c>
    </row>
    <row r="69" spans="1:11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2"/>
        <v>0</v>
      </c>
      <c r="E69" s="17">
        <f t="shared" ca="1" si="12"/>
        <v>118419013.68999997</v>
      </c>
      <c r="F69" s="17">
        <f t="shared" ca="1" si="12"/>
        <v>0</v>
      </c>
      <c r="G69" s="17">
        <f t="shared" ca="1" si="12"/>
        <v>0</v>
      </c>
      <c r="H69" s="17">
        <f t="shared" ca="1" si="12"/>
        <v>0</v>
      </c>
      <c r="I69" s="17">
        <f t="shared" ca="1" si="12"/>
        <v>0</v>
      </c>
      <c r="J69" s="17">
        <f t="shared" ca="1" si="12"/>
        <v>0</v>
      </c>
      <c r="K69" s="18">
        <f t="shared" ca="1" si="11"/>
        <v>118419013.68999997</v>
      </c>
    </row>
    <row r="70" spans="1:11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2"/>
        <v>0</v>
      </c>
      <c r="E70" s="17">
        <f t="shared" ca="1" si="12"/>
        <v>18730061.4100044</v>
      </c>
      <c r="F70" s="17">
        <f t="shared" ca="1" si="12"/>
        <v>0</v>
      </c>
      <c r="G70" s="17">
        <f t="shared" ca="1" si="12"/>
        <v>0</v>
      </c>
      <c r="H70" s="17">
        <f t="shared" ca="1" si="12"/>
        <v>0</v>
      </c>
      <c r="I70" s="17">
        <f t="shared" ca="1" si="12"/>
        <v>0</v>
      </c>
      <c r="J70" s="17">
        <f t="shared" ca="1" si="12"/>
        <v>0</v>
      </c>
      <c r="K70" s="18">
        <f t="shared" ca="1" si="11"/>
        <v>18730061.4100044</v>
      </c>
    </row>
    <row r="71" spans="1:11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2"/>
        <v>0</v>
      </c>
      <c r="E71" s="17">
        <f t="shared" ca="1" si="12"/>
        <v>42092502.06000001</v>
      </c>
      <c r="F71" s="17">
        <f t="shared" ca="1" si="12"/>
        <v>0</v>
      </c>
      <c r="G71" s="17">
        <f t="shared" ca="1" si="12"/>
        <v>0</v>
      </c>
      <c r="H71" s="17">
        <f t="shared" ca="1" si="12"/>
        <v>0</v>
      </c>
      <c r="I71" s="17">
        <f t="shared" ca="1" si="12"/>
        <v>0</v>
      </c>
      <c r="J71" s="17">
        <f t="shared" ca="1" si="12"/>
        <v>0</v>
      </c>
      <c r="K71" s="18">
        <f t="shared" ca="1" si="11"/>
        <v>42092502.06000001</v>
      </c>
    </row>
    <row r="72" spans="1:11" ht="13.8" x14ac:dyDescent="0.3">
      <c r="A72" s="61" t="s">
        <v>279</v>
      </c>
      <c r="B72" s="16">
        <v>3018</v>
      </c>
      <c r="C72" s="62" t="s">
        <v>247</v>
      </c>
      <c r="D72" s="17">
        <f t="shared" ca="1" si="12"/>
        <v>0</v>
      </c>
      <c r="E72" s="17">
        <f t="shared" ca="1" si="12"/>
        <v>296042184.66999954</v>
      </c>
      <c r="F72" s="17">
        <f t="shared" ca="1" si="12"/>
        <v>0</v>
      </c>
      <c r="G72" s="17">
        <f t="shared" ca="1" si="12"/>
        <v>0</v>
      </c>
      <c r="H72" s="17">
        <f t="shared" ca="1" si="12"/>
        <v>0</v>
      </c>
      <c r="I72" s="17">
        <f t="shared" ca="1" si="12"/>
        <v>0</v>
      </c>
      <c r="J72" s="17">
        <f t="shared" ca="1" si="12"/>
        <v>0</v>
      </c>
      <c r="K72" s="18">
        <f t="shared" ca="1" si="11"/>
        <v>296042184.66999954</v>
      </c>
    </row>
    <row r="73" spans="1:11" ht="13.8" x14ac:dyDescent="0.3">
      <c r="A73" s="63" t="s">
        <v>281</v>
      </c>
      <c r="B73" s="52">
        <v>9000</v>
      </c>
      <c r="C73" s="62" t="s">
        <v>282</v>
      </c>
      <c r="D73" s="53">
        <f t="shared" ref="D73:K73" ca="1" si="13">SUMIF($C$7:$C$72,"HD",D$7:D$72)</f>
        <v>0</v>
      </c>
      <c r="E73" s="53">
        <f t="shared" ca="1" si="13"/>
        <v>0</v>
      </c>
      <c r="F73" s="53">
        <f t="shared" ca="1" si="13"/>
        <v>0</v>
      </c>
      <c r="G73" s="53">
        <f t="shared" ca="1" si="13"/>
        <v>0</v>
      </c>
      <c r="H73" s="53">
        <f t="shared" ca="1" si="13"/>
        <v>0</v>
      </c>
      <c r="I73" s="53">
        <f t="shared" ca="1" si="13"/>
        <v>0</v>
      </c>
      <c r="J73" s="53">
        <f t="shared" ca="1" si="13"/>
        <v>0</v>
      </c>
      <c r="K73" s="53">
        <f t="shared" ca="1" si="13"/>
        <v>0</v>
      </c>
    </row>
    <row r="74" spans="1:11" ht="13.8" x14ac:dyDescent="0.3">
      <c r="A74" s="63" t="s">
        <v>284</v>
      </c>
      <c r="B74" s="52">
        <v>9001</v>
      </c>
      <c r="C74" s="62" t="s">
        <v>285</v>
      </c>
      <c r="D74" s="53">
        <f t="shared" ref="D74:K74" ca="1" si="14">SUMIF($C$7:$C$72,"H",D$7:D$72)+SUMIF($C$7:$C$72,"E",D$7:D$72)</f>
        <v>16648851.399999999</v>
      </c>
      <c r="E74" s="53">
        <f t="shared" ca="1" si="14"/>
        <v>14644417696.114521</v>
      </c>
      <c r="F74" s="53">
        <f t="shared" ca="1" si="14"/>
        <v>0</v>
      </c>
      <c r="G74" s="53">
        <f t="shared" ca="1" si="14"/>
        <v>0</v>
      </c>
      <c r="H74" s="53">
        <f t="shared" ca="1" si="14"/>
        <v>0</v>
      </c>
      <c r="I74" s="53">
        <f t="shared" ca="1" si="14"/>
        <v>0</v>
      </c>
      <c r="J74" s="53">
        <f t="shared" ca="1" si="14"/>
        <v>0</v>
      </c>
      <c r="K74" s="53">
        <f t="shared" ca="1" si="14"/>
        <v>14661066547.514521</v>
      </c>
    </row>
    <row r="75" spans="1:11" ht="13.8" x14ac:dyDescent="0.3">
      <c r="A75" s="63" t="s">
        <v>287</v>
      </c>
      <c r="B75" s="52">
        <v>9003</v>
      </c>
      <c r="C75" s="62" t="s">
        <v>288</v>
      </c>
      <c r="D75" s="53">
        <f t="shared" ref="D75:J75" ca="1" si="15">D73+D74</f>
        <v>16648851.399999999</v>
      </c>
      <c r="E75" s="53">
        <f t="shared" ca="1" si="15"/>
        <v>14644417696.114521</v>
      </c>
      <c r="F75" s="53">
        <f t="shared" ca="1" si="15"/>
        <v>0</v>
      </c>
      <c r="G75" s="53">
        <f t="shared" ca="1" si="15"/>
        <v>0</v>
      </c>
      <c r="H75" s="53">
        <f t="shared" ca="1" si="15"/>
        <v>0</v>
      </c>
      <c r="I75" s="53">
        <f t="shared" ca="1" si="15"/>
        <v>0</v>
      </c>
      <c r="J75" s="53">
        <f t="shared" ca="1" si="15"/>
        <v>0</v>
      </c>
      <c r="K75" s="53">
        <f ca="1">K73+K74</f>
        <v>14661066547.514521</v>
      </c>
    </row>
  </sheetData>
  <mergeCells count="1">
    <mergeCell ref="E2:G2"/>
  </mergeCells>
  <dataValidations count="2">
    <dataValidation type="list" allowBlank="1" showInputMessage="1" showErrorMessage="1" sqref="C2" xr:uid="{1DCF0D9B-51B5-4AD7-B571-CE92E8DDEA45}">
      <formula1>"Toplam,Tele-Satış,E-Ticaret,Geleneksel"</formula1>
    </dataValidation>
    <dataValidation type="list" allowBlank="1" showInputMessage="1" showErrorMessage="1" sqref="B2" xr:uid="{365CDF12-0797-4D6A-B141-D6AED55D2950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B9F4-83C3-4DD7-8488-C725508B02A4}">
  <dimension ref="A1:CV75"/>
  <sheetViews>
    <sheetView showGridLines="0" zoomScale="80" zoomScaleNormal="80" workbookViewId="0">
      <pane xSplit="3" ySplit="6" topLeftCell="D7" activePane="bottomRight" state="frozen"/>
      <selection activeCell="AL136" sqref="AL136"/>
      <selection pane="topRight" activeCell="AL136" sqref="AL136"/>
      <selection pane="bottomLeft" activeCell="AL136" sqref="AL136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94" width="15.6640625" style="3" customWidth="1"/>
    <col min="95" max="100" width="15.5546875" style="3" customWidth="1"/>
    <col min="101" max="16384" width="9.109375" style="3"/>
  </cols>
  <sheetData>
    <row r="1" spans="1:100" ht="15" customHeight="1" x14ac:dyDescent="0.3">
      <c r="A1" s="1" t="s">
        <v>0</v>
      </c>
      <c r="B1" s="2"/>
      <c r="C1" s="2"/>
    </row>
    <row r="2" spans="1:100" ht="15" customHeight="1" x14ac:dyDescent="0.3">
      <c r="A2" s="1" t="s">
        <v>310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100" ht="15" customHeight="1" x14ac:dyDescent="0.3">
      <c r="A3" s="4" t="s">
        <v>355</v>
      </c>
      <c r="B3" s="2"/>
      <c r="C3" s="2"/>
    </row>
    <row r="4" spans="1:100" ht="22.5" customHeight="1" x14ac:dyDescent="0.25"/>
    <row r="5" spans="1:100" ht="22.5" customHeight="1" x14ac:dyDescent="0.25">
      <c r="D5" s="66">
        <v>701</v>
      </c>
      <c r="E5" s="66">
        <v>900</v>
      </c>
      <c r="F5" s="66">
        <v>901</v>
      </c>
      <c r="G5" s="66">
        <v>902</v>
      </c>
      <c r="H5" s="66">
        <v>702</v>
      </c>
      <c r="I5" s="66">
        <v>703</v>
      </c>
      <c r="J5" s="66">
        <v>704</v>
      </c>
      <c r="K5" s="66">
        <v>705</v>
      </c>
      <c r="L5" s="66">
        <v>706</v>
      </c>
      <c r="M5" s="66">
        <v>707</v>
      </c>
      <c r="N5" s="66">
        <v>708</v>
      </c>
      <c r="O5" s="66">
        <v>710</v>
      </c>
      <c r="P5" s="66">
        <v>711</v>
      </c>
      <c r="Q5" s="66">
        <v>712</v>
      </c>
      <c r="R5" s="66">
        <v>713</v>
      </c>
      <c r="S5" s="66">
        <v>714</v>
      </c>
      <c r="T5" s="66">
        <v>715</v>
      </c>
      <c r="U5" s="66">
        <v>903</v>
      </c>
      <c r="V5" s="66">
        <v>716</v>
      </c>
      <c r="W5" s="66">
        <v>717</v>
      </c>
      <c r="X5" s="66">
        <v>718</v>
      </c>
      <c r="Y5" s="66">
        <v>719</v>
      </c>
      <c r="Z5" s="66">
        <v>720</v>
      </c>
      <c r="AA5" s="66">
        <v>721</v>
      </c>
      <c r="AB5" s="66">
        <v>722</v>
      </c>
      <c r="AC5" s="66">
        <v>723</v>
      </c>
      <c r="AD5" s="66">
        <v>724</v>
      </c>
      <c r="AE5" s="66">
        <v>725</v>
      </c>
      <c r="AF5" s="66">
        <v>726</v>
      </c>
      <c r="AG5" s="66">
        <v>727</v>
      </c>
      <c r="AH5" s="66">
        <v>728</v>
      </c>
      <c r="AI5" s="66">
        <v>729</v>
      </c>
      <c r="AJ5" s="66">
        <v>730</v>
      </c>
      <c r="AK5" s="66">
        <v>731</v>
      </c>
      <c r="AL5" s="66">
        <v>732</v>
      </c>
      <c r="AM5" s="66">
        <v>733</v>
      </c>
      <c r="AN5" s="66">
        <v>734</v>
      </c>
      <c r="AO5" s="66">
        <v>735</v>
      </c>
      <c r="AP5" s="66">
        <v>736</v>
      </c>
      <c r="AQ5" s="66">
        <v>737</v>
      </c>
      <c r="AR5" s="66">
        <v>738</v>
      </c>
      <c r="AS5" s="66">
        <v>739</v>
      </c>
      <c r="AT5" s="66">
        <v>740</v>
      </c>
      <c r="AU5" s="66">
        <v>741</v>
      </c>
      <c r="AV5" s="66">
        <v>742</v>
      </c>
      <c r="AW5" s="66">
        <v>743</v>
      </c>
      <c r="AX5" s="66">
        <v>744</v>
      </c>
      <c r="AY5" s="66">
        <v>745</v>
      </c>
      <c r="AZ5" s="66">
        <v>746</v>
      </c>
      <c r="BA5" s="66">
        <v>747</v>
      </c>
      <c r="BB5" s="66">
        <v>748</v>
      </c>
      <c r="BC5" s="66">
        <v>749</v>
      </c>
      <c r="BD5" s="66">
        <v>750</v>
      </c>
      <c r="BE5" s="66">
        <v>751</v>
      </c>
      <c r="BF5" s="66">
        <v>752</v>
      </c>
      <c r="BG5" s="66">
        <v>753</v>
      </c>
      <c r="BH5" s="66">
        <v>754</v>
      </c>
      <c r="BI5" s="66">
        <v>755</v>
      </c>
      <c r="BJ5" s="66">
        <v>756</v>
      </c>
      <c r="BK5" s="66">
        <v>757</v>
      </c>
      <c r="BL5" s="66">
        <v>758</v>
      </c>
      <c r="BM5" s="66">
        <v>759</v>
      </c>
      <c r="BN5" s="66">
        <v>760</v>
      </c>
      <c r="BO5" s="66">
        <v>761</v>
      </c>
      <c r="BP5" s="66">
        <v>765</v>
      </c>
      <c r="BQ5" s="66">
        <v>766</v>
      </c>
      <c r="BR5" s="66">
        <v>767</v>
      </c>
      <c r="BS5" s="66">
        <v>768</v>
      </c>
      <c r="BT5" s="66">
        <v>769</v>
      </c>
      <c r="BU5" s="66">
        <v>770</v>
      </c>
      <c r="BV5" s="66">
        <v>771</v>
      </c>
      <c r="BW5" s="66">
        <v>772</v>
      </c>
      <c r="BX5" s="66">
        <v>773</v>
      </c>
      <c r="BY5" s="66">
        <v>774</v>
      </c>
      <c r="BZ5" s="66">
        <v>775</v>
      </c>
      <c r="CA5" s="66">
        <v>776</v>
      </c>
      <c r="CB5" s="66">
        <v>777</v>
      </c>
      <c r="CC5" s="66">
        <v>778</v>
      </c>
      <c r="CD5" s="66">
        <v>779</v>
      </c>
      <c r="CE5" s="66">
        <v>780</v>
      </c>
      <c r="CF5" s="66">
        <v>781</v>
      </c>
      <c r="CG5" s="66">
        <v>782</v>
      </c>
      <c r="CH5" s="66">
        <v>783</v>
      </c>
      <c r="CI5" s="66">
        <v>784</v>
      </c>
      <c r="CJ5" s="66">
        <v>785</v>
      </c>
      <c r="CK5" s="66">
        <v>904</v>
      </c>
      <c r="CL5" s="66">
        <v>905</v>
      </c>
      <c r="CM5" s="66">
        <v>906</v>
      </c>
      <c r="CN5" s="66">
        <v>90601</v>
      </c>
      <c r="CO5" s="66">
        <v>90602</v>
      </c>
      <c r="CP5" s="66">
        <v>907</v>
      </c>
      <c r="CQ5" s="66">
        <v>90701</v>
      </c>
      <c r="CR5" s="66">
        <v>90702</v>
      </c>
      <c r="CS5" s="66">
        <v>786</v>
      </c>
      <c r="CT5" s="66">
        <v>789</v>
      </c>
      <c r="CU5" s="66">
        <v>798</v>
      </c>
      <c r="CV5" s="67"/>
    </row>
    <row r="6" spans="1:100" ht="79.5" customHeight="1" x14ac:dyDescent="0.25">
      <c r="A6" s="60" t="s">
        <v>143</v>
      </c>
      <c r="B6" s="60" t="s">
        <v>144</v>
      </c>
      <c r="C6" s="60" t="s">
        <v>145</v>
      </c>
      <c r="D6" s="8" t="s">
        <v>45</v>
      </c>
      <c r="E6" s="8" t="s">
        <v>46</v>
      </c>
      <c r="F6" s="8" t="s">
        <v>47</v>
      </c>
      <c r="G6" s="8" t="s">
        <v>48</v>
      </c>
      <c r="H6" s="8" t="s">
        <v>112</v>
      </c>
      <c r="I6" s="8" t="s">
        <v>49</v>
      </c>
      <c r="J6" s="8" t="s">
        <v>15</v>
      </c>
      <c r="K6" s="8" t="s">
        <v>107</v>
      </c>
      <c r="L6" s="8" t="s">
        <v>108</v>
      </c>
      <c r="M6" s="8" t="s">
        <v>100</v>
      </c>
      <c r="N6" s="8" t="s">
        <v>109</v>
      </c>
      <c r="O6" s="8" t="s">
        <v>42</v>
      </c>
      <c r="P6" s="8" t="s">
        <v>43</v>
      </c>
      <c r="Q6" s="8" t="s">
        <v>38</v>
      </c>
      <c r="R6" s="8" t="s">
        <v>311</v>
      </c>
      <c r="S6" s="8" t="s">
        <v>76</v>
      </c>
      <c r="T6" s="8" t="s">
        <v>77</v>
      </c>
      <c r="U6" s="8" t="s">
        <v>78</v>
      </c>
      <c r="V6" s="8" t="s">
        <v>79</v>
      </c>
      <c r="W6" s="8" t="s">
        <v>31</v>
      </c>
      <c r="X6" s="8" t="s">
        <v>16</v>
      </c>
      <c r="Y6" s="8" t="s">
        <v>85</v>
      </c>
      <c r="Z6" s="8" t="s">
        <v>86</v>
      </c>
      <c r="AA6" s="8" t="s">
        <v>87</v>
      </c>
      <c r="AB6" s="8" t="s">
        <v>88</v>
      </c>
      <c r="AC6" s="8" t="s">
        <v>57</v>
      </c>
      <c r="AD6" s="8" t="s">
        <v>58</v>
      </c>
      <c r="AE6" s="8" t="s">
        <v>89</v>
      </c>
      <c r="AF6" s="8" t="s">
        <v>90</v>
      </c>
      <c r="AG6" s="8" t="s">
        <v>36</v>
      </c>
      <c r="AH6" s="8" t="s">
        <v>81</v>
      </c>
      <c r="AI6" s="8" t="s">
        <v>17</v>
      </c>
      <c r="AJ6" s="8" t="s">
        <v>312</v>
      </c>
      <c r="AK6" s="8" t="s">
        <v>92</v>
      </c>
      <c r="AL6" s="8" t="s">
        <v>93</v>
      </c>
      <c r="AM6" s="8" t="s">
        <v>94</v>
      </c>
      <c r="AN6" s="8" t="s">
        <v>95</v>
      </c>
      <c r="AO6" s="8" t="s">
        <v>83</v>
      </c>
      <c r="AP6" s="8" t="s">
        <v>110</v>
      </c>
      <c r="AQ6" s="8" t="s">
        <v>32</v>
      </c>
      <c r="AR6" s="8" t="s">
        <v>39</v>
      </c>
      <c r="AS6" s="8" t="s">
        <v>40</v>
      </c>
      <c r="AT6" s="8" t="s">
        <v>50</v>
      </c>
      <c r="AU6" s="8" t="s">
        <v>51</v>
      </c>
      <c r="AV6" s="8" t="s">
        <v>52</v>
      </c>
      <c r="AW6" s="8" t="s">
        <v>53</v>
      </c>
      <c r="AX6" s="8" t="s">
        <v>54</v>
      </c>
      <c r="AY6" s="8" t="s">
        <v>101</v>
      </c>
      <c r="AZ6" s="8" t="s">
        <v>102</v>
      </c>
      <c r="BA6" s="8" t="s">
        <v>103</v>
      </c>
      <c r="BB6" s="8" t="s">
        <v>113</v>
      </c>
      <c r="BC6" s="8" t="s">
        <v>114</v>
      </c>
      <c r="BD6" s="8" t="s">
        <v>18</v>
      </c>
      <c r="BE6" s="8" t="s">
        <v>19</v>
      </c>
      <c r="BF6" s="8" t="s">
        <v>115</v>
      </c>
      <c r="BG6" s="8" t="s">
        <v>116</v>
      </c>
      <c r="BH6" s="8" t="s">
        <v>117</v>
      </c>
      <c r="BI6" s="8" t="s">
        <v>104</v>
      </c>
      <c r="BJ6" s="8" t="s">
        <v>105</v>
      </c>
      <c r="BK6" s="8" t="s">
        <v>118</v>
      </c>
      <c r="BL6" s="8" t="s">
        <v>119</v>
      </c>
      <c r="BM6" s="8" t="s">
        <v>120</v>
      </c>
      <c r="BN6" s="8" t="s">
        <v>122</v>
      </c>
      <c r="BO6" s="8" t="s">
        <v>55</v>
      </c>
      <c r="BP6" s="8" t="s">
        <v>59</v>
      </c>
      <c r="BQ6" s="8" t="s">
        <v>60</v>
      </c>
      <c r="BR6" s="8" t="s">
        <v>61</v>
      </c>
      <c r="BS6" s="8" t="s">
        <v>62</v>
      </c>
      <c r="BT6" s="8" t="s">
        <v>96</v>
      </c>
      <c r="BU6" s="8" t="s">
        <v>313</v>
      </c>
      <c r="BV6" s="8" t="s">
        <v>98</v>
      </c>
      <c r="BW6" s="8" t="s">
        <v>63</v>
      </c>
      <c r="BX6" s="8" t="s">
        <v>64</v>
      </c>
      <c r="BY6" s="8" t="s">
        <v>65</v>
      </c>
      <c r="BZ6" s="8" t="s">
        <v>66</v>
      </c>
      <c r="CA6" s="8" t="s">
        <v>67</v>
      </c>
      <c r="CB6" s="8" t="s">
        <v>68</v>
      </c>
      <c r="CC6" s="8" t="s">
        <v>69</v>
      </c>
      <c r="CD6" s="8" t="s">
        <v>70</v>
      </c>
      <c r="CE6" s="8" t="s">
        <v>71</v>
      </c>
      <c r="CF6" s="8" t="s">
        <v>72</v>
      </c>
      <c r="CG6" s="8" t="s">
        <v>73</v>
      </c>
      <c r="CH6" s="8" t="s">
        <v>74</v>
      </c>
      <c r="CI6" s="8" t="s">
        <v>21</v>
      </c>
      <c r="CJ6" s="8" t="s">
        <v>22</v>
      </c>
      <c r="CK6" s="8" t="s">
        <v>23</v>
      </c>
      <c r="CL6" s="8" t="s">
        <v>24</v>
      </c>
      <c r="CM6" s="8" t="s">
        <v>25</v>
      </c>
      <c r="CN6" s="8" t="s">
        <v>26</v>
      </c>
      <c r="CO6" s="8" t="s">
        <v>27</v>
      </c>
      <c r="CP6" s="8" t="s">
        <v>28</v>
      </c>
      <c r="CQ6" s="8" t="s">
        <v>26</v>
      </c>
      <c r="CR6" s="8" t="s">
        <v>27</v>
      </c>
      <c r="CS6" s="8" t="s">
        <v>29</v>
      </c>
      <c r="CT6" s="8" t="s">
        <v>124</v>
      </c>
      <c r="CU6" s="8" t="s">
        <v>125</v>
      </c>
      <c r="CV6" s="67" t="s">
        <v>314</v>
      </c>
    </row>
    <row r="7" spans="1:100" ht="12.75" customHeight="1" x14ac:dyDescent="0.3">
      <c r="A7" s="61" t="s">
        <v>147</v>
      </c>
      <c r="B7" s="16">
        <v>1001</v>
      </c>
      <c r="C7" s="62" t="s">
        <v>148</v>
      </c>
      <c r="D7" s="18">
        <f ca="1">+E7+F7+G7</f>
        <v>15933698.949999999</v>
      </c>
      <c r="E7" s="17">
        <f t="shared" ref="E7:N16" ca="1" si="0">IFERROR(IF($C$2="Tele-Satış",INDIRECT("'"&amp;$B$2&amp;"'!"&amp;ADDRESS(MATCH($B7,INDIRECT("'"&amp;$B$2&amp;"'!$B$1:$B$1095"),0),MATCH(E$5,INDIRECT("'"&amp;$B$2&amp;"'!5:5"),0))),IF($C$2="E-Ticaret",INDIRECT("'"&amp;$B$2&amp;"'!"&amp;ADDRESS(MATCH($B7,INDIRECT("'"&amp;$B$2&amp;"'!$B$1:$B$1095"),0),MATCH(E$5,INDIRECT("'"&amp;$B$2&amp;"'!5:5"),0)+1)),IF($C$2="Geleneksel",INDIRECT("'"&amp;$B$2&amp;"'!"&amp;ADDRESS(MATCH($B7,INDIRECT("'"&amp;$B$2&amp;"'!$B$1:$B$1095"),0),MATCH(E$5,INDIRECT("'"&amp;$B$2&amp;"'!5:5"),0)+2)),INDIRECT("'"&amp;$B$2&amp;"'!"&amp;ADDRESS(MATCH($B7,INDIRECT("'"&amp;$B$2&amp;"'!$B$1:$B$1095"),0),MATCH(E$5,INDIRECT("'"&amp;$B$2&amp;"'!5:5"),0)))+INDIRECT("'"&amp;$B$2&amp;"'!"&amp;ADDRESS(MATCH($B7,INDIRECT("'"&amp;$B$2&amp;"'!$B$1:$B$1095"),0),MATCH(E$5,INDIRECT("'"&amp;$B$2&amp;"'!5:5"),0)+1))+INDIRECT("'"&amp;$B$2&amp;"'!"&amp;ADDRESS(MATCH($B7,INDIRECT("'"&amp;$B$2&amp;"'!$B$1:$B$1095"),0),MATCH(E$5,INDIRECT("'"&amp;$B$2&amp;"'!5:5"),0)+2))))),0)</f>
        <v>0</v>
      </c>
      <c r="F7" s="17">
        <f t="shared" ca="1" si="0"/>
        <v>0</v>
      </c>
      <c r="G7" s="17">
        <f t="shared" ca="1" si="0"/>
        <v>15933698.949999999</v>
      </c>
      <c r="H7" s="17">
        <f t="shared" ca="1" si="0"/>
        <v>51792.2</v>
      </c>
      <c r="I7" s="17">
        <f t="shared" ca="1" si="0"/>
        <v>0</v>
      </c>
      <c r="J7" s="17">
        <f t="shared" ca="1" si="0"/>
        <v>0</v>
      </c>
      <c r="K7" s="17">
        <f t="shared" ca="1" si="0"/>
        <v>0</v>
      </c>
      <c r="L7" s="17">
        <f t="shared" ca="1" si="0"/>
        <v>0</v>
      </c>
      <c r="M7" s="17">
        <f t="shared" ca="1" si="0"/>
        <v>0</v>
      </c>
      <c r="N7" s="17">
        <f t="shared" ca="1" si="0"/>
        <v>0</v>
      </c>
      <c r="O7" s="17">
        <f t="shared" ref="O7:X16" ca="1" si="1">IFERROR(IF($C$2="Tele-Satış",INDIRECT("'"&amp;$B$2&amp;"'!"&amp;ADDRESS(MATCH($B7,INDIRECT("'"&amp;$B$2&amp;"'!$B$1:$B$1095"),0),MATCH(O$5,INDIRECT("'"&amp;$B$2&amp;"'!5:5"),0))),IF($C$2="E-Ticaret",INDIRECT("'"&amp;$B$2&amp;"'!"&amp;ADDRESS(MATCH($B7,INDIRECT("'"&amp;$B$2&amp;"'!$B$1:$B$1095"),0),MATCH(O$5,INDIRECT("'"&amp;$B$2&amp;"'!5:5"),0)+1)),IF($C$2="Geleneksel",INDIRECT("'"&amp;$B$2&amp;"'!"&amp;ADDRESS(MATCH($B7,INDIRECT("'"&amp;$B$2&amp;"'!$B$1:$B$1095"),0),MATCH(O$5,INDIRECT("'"&amp;$B$2&amp;"'!5:5"),0)+2)),INDIRECT("'"&amp;$B$2&amp;"'!"&amp;ADDRESS(MATCH($B7,INDIRECT("'"&amp;$B$2&amp;"'!$B$1:$B$1095"),0),MATCH(O$5,INDIRECT("'"&amp;$B$2&amp;"'!5:5"),0)))+INDIRECT("'"&amp;$B$2&amp;"'!"&amp;ADDRESS(MATCH($B7,INDIRECT("'"&amp;$B$2&amp;"'!$B$1:$B$1095"),0),MATCH(O$5,INDIRECT("'"&amp;$B$2&amp;"'!5:5"),0)+1))+INDIRECT("'"&amp;$B$2&amp;"'!"&amp;ADDRESS(MATCH($B7,INDIRECT("'"&amp;$B$2&amp;"'!$B$1:$B$1095"),0),MATCH(O$5,INDIRECT("'"&amp;$B$2&amp;"'!5:5"),0)+2))))),0)</f>
        <v>9621418.2100000009</v>
      </c>
      <c r="P7" s="17">
        <f t="shared" ca="1" si="1"/>
        <v>0</v>
      </c>
      <c r="Q7" s="17">
        <f t="shared" ca="1" si="1"/>
        <v>0</v>
      </c>
      <c r="R7" s="17">
        <f t="shared" ca="1" si="1"/>
        <v>0</v>
      </c>
      <c r="S7" s="17">
        <f t="shared" ca="1" si="1"/>
        <v>0</v>
      </c>
      <c r="T7" s="17">
        <f t="shared" ca="1" si="1"/>
        <v>0</v>
      </c>
      <c r="U7" s="17">
        <f t="shared" ca="1" si="1"/>
        <v>0</v>
      </c>
      <c r="V7" s="17">
        <f t="shared" ca="1" si="1"/>
        <v>0</v>
      </c>
      <c r="W7" s="17">
        <f t="shared" ca="1" si="1"/>
        <v>0</v>
      </c>
      <c r="X7" s="17">
        <f t="shared" ca="1" si="1"/>
        <v>0</v>
      </c>
      <c r="Y7" s="17">
        <f t="shared" ref="Y7:AH16" ca="1" si="2">IFERROR(IF($C$2="Tele-Satış",INDIRECT("'"&amp;$B$2&amp;"'!"&amp;ADDRESS(MATCH($B7,INDIRECT("'"&amp;$B$2&amp;"'!$B$1:$B$1095"),0),MATCH(Y$5,INDIRECT("'"&amp;$B$2&amp;"'!5:5"),0))),IF($C$2="E-Ticaret",INDIRECT("'"&amp;$B$2&amp;"'!"&amp;ADDRESS(MATCH($B7,INDIRECT("'"&amp;$B$2&amp;"'!$B$1:$B$1095"),0),MATCH(Y$5,INDIRECT("'"&amp;$B$2&amp;"'!5:5"),0)+1)),IF($C$2="Geleneksel",INDIRECT("'"&amp;$B$2&amp;"'!"&amp;ADDRESS(MATCH($B7,INDIRECT("'"&amp;$B$2&amp;"'!$B$1:$B$1095"),0),MATCH(Y$5,INDIRECT("'"&amp;$B$2&amp;"'!5:5"),0)+2)),INDIRECT("'"&amp;$B$2&amp;"'!"&amp;ADDRESS(MATCH($B7,INDIRECT("'"&amp;$B$2&amp;"'!$B$1:$B$1095"),0),MATCH(Y$5,INDIRECT("'"&amp;$B$2&amp;"'!5:5"),0)))+INDIRECT("'"&amp;$B$2&amp;"'!"&amp;ADDRESS(MATCH($B7,INDIRECT("'"&amp;$B$2&amp;"'!$B$1:$B$1095"),0),MATCH(Y$5,INDIRECT("'"&amp;$B$2&amp;"'!5:5"),0)+1))+INDIRECT("'"&amp;$B$2&amp;"'!"&amp;ADDRESS(MATCH($B7,INDIRECT("'"&amp;$B$2&amp;"'!$B$1:$B$1095"),0),MATCH(Y$5,INDIRECT("'"&amp;$B$2&amp;"'!5:5"),0)+2))))),0)</f>
        <v>0</v>
      </c>
      <c r="Z7" s="17">
        <f t="shared" ca="1" si="2"/>
        <v>7402230.4199999999</v>
      </c>
      <c r="AA7" s="17">
        <f t="shared" ca="1" si="2"/>
        <v>0</v>
      </c>
      <c r="AB7" s="17">
        <f t="shared" ca="1" si="2"/>
        <v>0</v>
      </c>
      <c r="AC7" s="17">
        <f t="shared" ca="1" si="2"/>
        <v>0</v>
      </c>
      <c r="AD7" s="17">
        <f t="shared" ca="1" si="2"/>
        <v>0</v>
      </c>
      <c r="AE7" s="17">
        <f t="shared" ca="1" si="2"/>
        <v>0</v>
      </c>
      <c r="AF7" s="17">
        <f t="shared" ca="1" si="2"/>
        <v>0</v>
      </c>
      <c r="AG7" s="17">
        <f t="shared" ca="1" si="2"/>
        <v>0</v>
      </c>
      <c r="AH7" s="17">
        <f t="shared" ca="1" si="2"/>
        <v>0</v>
      </c>
      <c r="AI7" s="17">
        <f t="shared" ref="AI7:AR16" ca="1" si="3">IFERROR(IF($C$2="Tele-Satış",INDIRECT("'"&amp;$B$2&amp;"'!"&amp;ADDRESS(MATCH($B7,INDIRECT("'"&amp;$B$2&amp;"'!$B$1:$B$1095"),0),MATCH(AI$5,INDIRECT("'"&amp;$B$2&amp;"'!5:5"),0))),IF($C$2="E-Ticaret",INDIRECT("'"&amp;$B$2&amp;"'!"&amp;ADDRESS(MATCH($B7,INDIRECT("'"&amp;$B$2&amp;"'!$B$1:$B$1095"),0),MATCH(AI$5,INDIRECT("'"&amp;$B$2&amp;"'!5:5"),0)+1)),IF($C$2="Geleneksel",INDIRECT("'"&amp;$B$2&amp;"'!"&amp;ADDRESS(MATCH($B7,INDIRECT("'"&amp;$B$2&amp;"'!$B$1:$B$1095"),0),MATCH(AI$5,INDIRECT("'"&amp;$B$2&amp;"'!5:5"),0)+2)),INDIRECT("'"&amp;$B$2&amp;"'!"&amp;ADDRESS(MATCH($B7,INDIRECT("'"&amp;$B$2&amp;"'!$B$1:$B$1095"),0),MATCH(AI$5,INDIRECT("'"&amp;$B$2&amp;"'!5:5"),0)))+INDIRECT("'"&amp;$B$2&amp;"'!"&amp;ADDRESS(MATCH($B7,INDIRECT("'"&amp;$B$2&amp;"'!$B$1:$B$1095"),0),MATCH(AI$5,INDIRECT("'"&amp;$B$2&amp;"'!5:5"),0)+1))+INDIRECT("'"&amp;$B$2&amp;"'!"&amp;ADDRESS(MATCH($B7,INDIRECT("'"&amp;$B$2&amp;"'!$B$1:$B$1095"),0),MATCH(AI$5,INDIRECT("'"&amp;$B$2&amp;"'!5:5"),0)+2))))),0)</f>
        <v>0</v>
      </c>
      <c r="AJ7" s="17">
        <f t="shared" ca="1" si="3"/>
        <v>0</v>
      </c>
      <c r="AK7" s="17">
        <f t="shared" ca="1" si="3"/>
        <v>0</v>
      </c>
      <c r="AL7" s="17">
        <f t="shared" ca="1" si="3"/>
        <v>0</v>
      </c>
      <c r="AM7" s="17">
        <f t="shared" ca="1" si="3"/>
        <v>2119302.91</v>
      </c>
      <c r="AN7" s="17">
        <f t="shared" ca="1" si="3"/>
        <v>0</v>
      </c>
      <c r="AO7" s="17">
        <f t="shared" ca="1" si="3"/>
        <v>0</v>
      </c>
      <c r="AP7" s="17">
        <f t="shared" ca="1" si="3"/>
        <v>0</v>
      </c>
      <c r="AQ7" s="17">
        <f t="shared" ca="1" si="3"/>
        <v>0</v>
      </c>
      <c r="AR7" s="17">
        <f t="shared" ca="1" si="3"/>
        <v>0</v>
      </c>
      <c r="AS7" s="17">
        <f t="shared" ref="AS7:BB16" ca="1" si="4">IFERROR(IF($C$2="Tele-Satış",INDIRECT("'"&amp;$B$2&amp;"'!"&amp;ADDRESS(MATCH($B7,INDIRECT("'"&amp;$B$2&amp;"'!$B$1:$B$1095"),0),MATCH(AS$5,INDIRECT("'"&amp;$B$2&amp;"'!5:5"),0))),IF($C$2="E-Ticaret",INDIRECT("'"&amp;$B$2&amp;"'!"&amp;ADDRESS(MATCH($B7,INDIRECT("'"&amp;$B$2&amp;"'!$B$1:$B$1095"),0),MATCH(AS$5,INDIRECT("'"&amp;$B$2&amp;"'!5:5"),0)+1)),IF($C$2="Geleneksel",INDIRECT("'"&amp;$B$2&amp;"'!"&amp;ADDRESS(MATCH($B7,INDIRECT("'"&amp;$B$2&amp;"'!$B$1:$B$1095"),0),MATCH(AS$5,INDIRECT("'"&amp;$B$2&amp;"'!5:5"),0)+2)),INDIRECT("'"&amp;$B$2&amp;"'!"&amp;ADDRESS(MATCH($B7,INDIRECT("'"&amp;$B$2&amp;"'!$B$1:$B$1095"),0),MATCH(AS$5,INDIRECT("'"&amp;$B$2&amp;"'!5:5"),0)))+INDIRECT("'"&amp;$B$2&amp;"'!"&amp;ADDRESS(MATCH($B7,INDIRECT("'"&amp;$B$2&amp;"'!$B$1:$B$1095"),0),MATCH(AS$5,INDIRECT("'"&amp;$B$2&amp;"'!5:5"),0)+1))+INDIRECT("'"&amp;$B$2&amp;"'!"&amp;ADDRESS(MATCH($B7,INDIRECT("'"&amp;$B$2&amp;"'!$B$1:$B$1095"),0),MATCH(AS$5,INDIRECT("'"&amp;$B$2&amp;"'!5:5"),0)+2))))),0)</f>
        <v>0</v>
      </c>
      <c r="AT7" s="17">
        <f t="shared" ca="1" si="4"/>
        <v>708155.34</v>
      </c>
      <c r="AU7" s="17">
        <f t="shared" ca="1" si="4"/>
        <v>0</v>
      </c>
      <c r="AV7" s="17">
        <f t="shared" ca="1" si="4"/>
        <v>0</v>
      </c>
      <c r="AW7" s="17">
        <f t="shared" ca="1" si="4"/>
        <v>0</v>
      </c>
      <c r="AX7" s="17">
        <f t="shared" ca="1" si="4"/>
        <v>0</v>
      </c>
      <c r="AY7" s="17">
        <f t="shared" ca="1" si="4"/>
        <v>0</v>
      </c>
      <c r="AZ7" s="17">
        <f t="shared" ca="1" si="4"/>
        <v>0</v>
      </c>
      <c r="BA7" s="17">
        <f t="shared" ca="1" si="4"/>
        <v>0</v>
      </c>
      <c r="BB7" s="17">
        <f t="shared" ca="1" si="4"/>
        <v>0</v>
      </c>
      <c r="BC7" s="17">
        <f t="shared" ref="BC7:BL16" ca="1" si="5">IFERROR(IF($C$2="Tele-Satış",INDIRECT("'"&amp;$B$2&amp;"'!"&amp;ADDRESS(MATCH($B7,INDIRECT("'"&amp;$B$2&amp;"'!$B$1:$B$1095"),0),MATCH(BC$5,INDIRECT("'"&amp;$B$2&amp;"'!5:5"),0))),IF($C$2="E-Ticaret",INDIRECT("'"&amp;$B$2&amp;"'!"&amp;ADDRESS(MATCH($B7,INDIRECT("'"&amp;$B$2&amp;"'!$B$1:$B$1095"),0),MATCH(BC$5,INDIRECT("'"&amp;$B$2&amp;"'!5:5"),0)+1)),IF($C$2="Geleneksel",INDIRECT("'"&amp;$B$2&amp;"'!"&amp;ADDRESS(MATCH($B7,INDIRECT("'"&amp;$B$2&amp;"'!$B$1:$B$1095"),0),MATCH(BC$5,INDIRECT("'"&amp;$B$2&amp;"'!5:5"),0)+2)),INDIRECT("'"&amp;$B$2&amp;"'!"&amp;ADDRESS(MATCH($B7,INDIRECT("'"&amp;$B$2&amp;"'!$B$1:$B$1095"),0),MATCH(BC$5,INDIRECT("'"&amp;$B$2&amp;"'!5:5"),0)))+INDIRECT("'"&amp;$B$2&amp;"'!"&amp;ADDRESS(MATCH($B7,INDIRECT("'"&amp;$B$2&amp;"'!$B$1:$B$1095"),0),MATCH(BC$5,INDIRECT("'"&amp;$B$2&amp;"'!5:5"),0)+1))+INDIRECT("'"&amp;$B$2&amp;"'!"&amp;ADDRESS(MATCH($B7,INDIRECT("'"&amp;$B$2&amp;"'!$B$1:$B$1095"),0),MATCH(BC$5,INDIRECT("'"&amp;$B$2&amp;"'!5:5"),0)+2))))),0)</f>
        <v>0</v>
      </c>
      <c r="BD7" s="17">
        <f t="shared" ca="1" si="5"/>
        <v>1412873.29</v>
      </c>
      <c r="BE7" s="17">
        <f t="shared" ca="1" si="5"/>
        <v>0</v>
      </c>
      <c r="BF7" s="17">
        <f t="shared" ca="1" si="5"/>
        <v>0</v>
      </c>
      <c r="BG7" s="17">
        <f t="shared" ca="1" si="5"/>
        <v>0</v>
      </c>
      <c r="BH7" s="17">
        <f t="shared" ca="1" si="5"/>
        <v>0</v>
      </c>
      <c r="BI7" s="17">
        <f t="shared" ca="1" si="5"/>
        <v>0</v>
      </c>
      <c r="BJ7" s="17">
        <f t="shared" ca="1" si="5"/>
        <v>0</v>
      </c>
      <c r="BK7" s="17">
        <f t="shared" ca="1" si="5"/>
        <v>0</v>
      </c>
      <c r="BL7" s="17">
        <f t="shared" ca="1" si="5"/>
        <v>0</v>
      </c>
      <c r="BM7" s="17">
        <f t="shared" ref="BM7:BV16" ca="1" si="6">IFERROR(IF($C$2="Tele-Satış",INDIRECT("'"&amp;$B$2&amp;"'!"&amp;ADDRESS(MATCH($B7,INDIRECT("'"&amp;$B$2&amp;"'!$B$1:$B$1095"),0),MATCH(BM$5,INDIRECT("'"&amp;$B$2&amp;"'!5:5"),0))),IF($C$2="E-Ticaret",INDIRECT("'"&amp;$B$2&amp;"'!"&amp;ADDRESS(MATCH($B7,INDIRECT("'"&amp;$B$2&amp;"'!$B$1:$B$1095"),0),MATCH(BM$5,INDIRECT("'"&amp;$B$2&amp;"'!5:5"),0)+1)),IF($C$2="Geleneksel",INDIRECT("'"&amp;$B$2&amp;"'!"&amp;ADDRESS(MATCH($B7,INDIRECT("'"&amp;$B$2&amp;"'!$B$1:$B$1095"),0),MATCH(BM$5,INDIRECT("'"&amp;$B$2&amp;"'!5:5"),0)+2)),INDIRECT("'"&amp;$B$2&amp;"'!"&amp;ADDRESS(MATCH($B7,INDIRECT("'"&amp;$B$2&amp;"'!$B$1:$B$1095"),0),MATCH(BM$5,INDIRECT("'"&amp;$B$2&amp;"'!5:5"),0)))+INDIRECT("'"&amp;$B$2&amp;"'!"&amp;ADDRESS(MATCH($B7,INDIRECT("'"&amp;$B$2&amp;"'!$B$1:$B$1095"),0),MATCH(BM$5,INDIRECT("'"&amp;$B$2&amp;"'!5:5"),0)+1))+INDIRECT("'"&amp;$B$2&amp;"'!"&amp;ADDRESS(MATCH($B7,INDIRECT("'"&amp;$B$2&amp;"'!$B$1:$B$1095"),0),MATCH(BM$5,INDIRECT("'"&amp;$B$2&amp;"'!5:5"),0)+2))))),0)</f>
        <v>0</v>
      </c>
      <c r="BN7" s="17">
        <f t="shared" ca="1" si="6"/>
        <v>0</v>
      </c>
      <c r="BO7" s="17">
        <f t="shared" ca="1" si="6"/>
        <v>0</v>
      </c>
      <c r="BP7" s="17">
        <f t="shared" ca="1" si="6"/>
        <v>0</v>
      </c>
      <c r="BQ7" s="17">
        <f t="shared" ca="1" si="6"/>
        <v>0</v>
      </c>
      <c r="BR7" s="17">
        <f t="shared" ca="1" si="6"/>
        <v>0</v>
      </c>
      <c r="BS7" s="17">
        <f t="shared" ca="1" si="6"/>
        <v>0</v>
      </c>
      <c r="BT7" s="17">
        <f t="shared" ca="1" si="6"/>
        <v>0</v>
      </c>
      <c r="BU7" s="17">
        <f t="shared" ca="1" si="6"/>
        <v>0</v>
      </c>
      <c r="BV7" s="17">
        <f t="shared" ca="1" si="6"/>
        <v>0</v>
      </c>
      <c r="BW7" s="17">
        <f t="shared" ref="BW7:CI16" ca="1" si="7">IFERROR(IF($C$2="Tele-Satış",INDIRECT("'"&amp;$B$2&amp;"'!"&amp;ADDRESS(MATCH($B7,INDIRECT("'"&amp;$B$2&amp;"'!$B$1:$B$1095"),0),MATCH(BW$5,INDIRECT("'"&amp;$B$2&amp;"'!5:5"),0))),IF($C$2="E-Ticaret",INDIRECT("'"&amp;$B$2&amp;"'!"&amp;ADDRESS(MATCH($B7,INDIRECT("'"&amp;$B$2&amp;"'!$B$1:$B$1095"),0),MATCH(BW$5,INDIRECT("'"&amp;$B$2&amp;"'!5:5"),0)+1)),IF($C$2="Geleneksel",INDIRECT("'"&amp;$B$2&amp;"'!"&amp;ADDRESS(MATCH($B7,INDIRECT("'"&amp;$B$2&amp;"'!$B$1:$B$1095"),0),MATCH(BW$5,INDIRECT("'"&amp;$B$2&amp;"'!5:5"),0)+2)),INDIRECT("'"&amp;$B$2&amp;"'!"&amp;ADDRESS(MATCH($B7,INDIRECT("'"&amp;$B$2&amp;"'!$B$1:$B$1095"),0),MATCH(BW$5,INDIRECT("'"&amp;$B$2&amp;"'!5:5"),0)))+INDIRECT("'"&amp;$B$2&amp;"'!"&amp;ADDRESS(MATCH($B7,INDIRECT("'"&amp;$B$2&amp;"'!$B$1:$B$1095"),0),MATCH(BW$5,INDIRECT("'"&amp;$B$2&amp;"'!5:5"),0)+1))+INDIRECT("'"&amp;$B$2&amp;"'!"&amp;ADDRESS(MATCH($B7,INDIRECT("'"&amp;$B$2&amp;"'!$B$1:$B$1095"),0),MATCH(BW$5,INDIRECT("'"&amp;$B$2&amp;"'!5:5"),0)+2))))),0)</f>
        <v>0</v>
      </c>
      <c r="BX7" s="17">
        <f t="shared" ca="1" si="7"/>
        <v>0</v>
      </c>
      <c r="BY7" s="17">
        <f t="shared" ca="1" si="7"/>
        <v>0</v>
      </c>
      <c r="BZ7" s="17">
        <f t="shared" ca="1" si="7"/>
        <v>0</v>
      </c>
      <c r="CA7" s="17">
        <f t="shared" ca="1" si="7"/>
        <v>0</v>
      </c>
      <c r="CB7" s="17">
        <f t="shared" ca="1" si="7"/>
        <v>0</v>
      </c>
      <c r="CC7" s="17">
        <f t="shared" ca="1" si="7"/>
        <v>0</v>
      </c>
      <c r="CD7" s="17">
        <f t="shared" ca="1" si="7"/>
        <v>0</v>
      </c>
      <c r="CE7" s="17">
        <f t="shared" ca="1" si="7"/>
        <v>0</v>
      </c>
      <c r="CF7" s="17">
        <f t="shared" ca="1" si="7"/>
        <v>0</v>
      </c>
      <c r="CG7" s="17">
        <f t="shared" ca="1" si="7"/>
        <v>0</v>
      </c>
      <c r="CH7" s="17">
        <f t="shared" ca="1" si="7"/>
        <v>0</v>
      </c>
      <c r="CI7" s="17">
        <f t="shared" ca="1" si="7"/>
        <v>0</v>
      </c>
      <c r="CJ7" s="18">
        <f ca="1">CK7+CL7+CM7+CP7</f>
        <v>0</v>
      </c>
      <c r="CK7" s="17">
        <f t="shared" ref="CK7:CL26" ca="1" si="8">IFERROR(IF($C$2="Tele-Satış",INDIRECT("'"&amp;$B$2&amp;"'!"&amp;ADDRESS(MATCH($B7,INDIRECT("'"&amp;$B$2&amp;"'!$B$1:$B$1095"),0),MATCH(CK$5,INDIRECT("'"&amp;$B$2&amp;"'!5:5"),0))),IF($C$2="E-Ticaret",INDIRECT("'"&amp;$B$2&amp;"'!"&amp;ADDRESS(MATCH($B7,INDIRECT("'"&amp;$B$2&amp;"'!$B$1:$B$1095"),0),MATCH(CK$5,INDIRECT("'"&amp;$B$2&amp;"'!5:5"),0)+1)),IF($C$2="Geleneksel",INDIRECT("'"&amp;$B$2&amp;"'!"&amp;ADDRESS(MATCH($B7,INDIRECT("'"&amp;$B$2&amp;"'!$B$1:$B$1095"),0),MATCH(CK$5,INDIRECT("'"&amp;$B$2&amp;"'!5:5"),0)+2)),INDIRECT("'"&amp;$B$2&amp;"'!"&amp;ADDRESS(MATCH($B7,INDIRECT("'"&amp;$B$2&amp;"'!$B$1:$B$1095"),0),MATCH(CK$5,INDIRECT("'"&amp;$B$2&amp;"'!5:5"),0)))+INDIRECT("'"&amp;$B$2&amp;"'!"&amp;ADDRESS(MATCH($B7,INDIRECT("'"&amp;$B$2&amp;"'!$B$1:$B$1095"),0),MATCH(CK$5,INDIRECT("'"&amp;$B$2&amp;"'!5:5"),0)+1))+INDIRECT("'"&amp;$B$2&amp;"'!"&amp;ADDRESS(MATCH($B7,INDIRECT("'"&amp;$B$2&amp;"'!$B$1:$B$1095"),0),MATCH(CK$5,INDIRECT("'"&amp;$B$2&amp;"'!5:5"),0)+2))))),0)</f>
        <v>0</v>
      </c>
      <c r="CL7" s="17">
        <f t="shared" ca="1" si="8"/>
        <v>0</v>
      </c>
      <c r="CM7" s="18">
        <f ca="1">+CN7+CO7</f>
        <v>0</v>
      </c>
      <c r="CN7" s="17">
        <f t="shared" ref="CN7:CO26" ca="1" si="9">IFERROR(IF($C$2="Tele-Satış",INDIRECT("'"&amp;$B$2&amp;"'!"&amp;ADDRESS(MATCH($B7,INDIRECT("'"&amp;$B$2&amp;"'!$B$1:$B$1095"),0),MATCH(CN$5,INDIRECT("'"&amp;$B$2&amp;"'!5:5"),0))),IF($C$2="E-Ticaret",INDIRECT("'"&amp;$B$2&amp;"'!"&amp;ADDRESS(MATCH($B7,INDIRECT("'"&amp;$B$2&amp;"'!$B$1:$B$1095"),0),MATCH(CN$5,INDIRECT("'"&amp;$B$2&amp;"'!5:5"),0)+1)),IF($C$2="Geleneksel",INDIRECT("'"&amp;$B$2&amp;"'!"&amp;ADDRESS(MATCH($B7,INDIRECT("'"&amp;$B$2&amp;"'!$B$1:$B$1095"),0),MATCH(CN$5,INDIRECT("'"&amp;$B$2&amp;"'!5:5"),0)+2)),INDIRECT("'"&amp;$B$2&amp;"'!"&amp;ADDRESS(MATCH($B7,INDIRECT("'"&amp;$B$2&amp;"'!$B$1:$B$1095"),0),MATCH(CN$5,INDIRECT("'"&amp;$B$2&amp;"'!5:5"),0)))+INDIRECT("'"&amp;$B$2&amp;"'!"&amp;ADDRESS(MATCH($B7,INDIRECT("'"&amp;$B$2&amp;"'!$B$1:$B$1095"),0),MATCH(CN$5,INDIRECT("'"&amp;$B$2&amp;"'!5:5"),0)+1))+INDIRECT("'"&amp;$B$2&amp;"'!"&amp;ADDRESS(MATCH($B7,INDIRECT("'"&amp;$B$2&amp;"'!$B$1:$B$1095"),0),MATCH(CN$5,INDIRECT("'"&amp;$B$2&amp;"'!5:5"),0)+2))))),0)</f>
        <v>0</v>
      </c>
      <c r="CO7" s="17">
        <f t="shared" ca="1" si="9"/>
        <v>0</v>
      </c>
      <c r="CP7" s="18">
        <f ca="1">+CQ7+CR7</f>
        <v>0</v>
      </c>
      <c r="CQ7" s="17">
        <f t="shared" ref="CQ7:CU16" ca="1" si="10">IFERROR(IF($C$2="Tele-Satış",INDIRECT("'"&amp;$B$2&amp;"'!"&amp;ADDRESS(MATCH($B7,INDIRECT("'"&amp;$B$2&amp;"'!$B$1:$B$1095"),0),MATCH(CQ$5,INDIRECT("'"&amp;$B$2&amp;"'!5:5"),0))),IF($C$2="E-Ticaret",INDIRECT("'"&amp;$B$2&amp;"'!"&amp;ADDRESS(MATCH($B7,INDIRECT("'"&amp;$B$2&amp;"'!$B$1:$B$1095"),0),MATCH(CQ$5,INDIRECT("'"&amp;$B$2&amp;"'!5:5"),0)+1)),IF($C$2="Geleneksel",INDIRECT("'"&amp;$B$2&amp;"'!"&amp;ADDRESS(MATCH($B7,INDIRECT("'"&amp;$B$2&amp;"'!$B$1:$B$1095"),0),MATCH(CQ$5,INDIRECT("'"&amp;$B$2&amp;"'!5:5"),0)+2)),INDIRECT("'"&amp;$B$2&amp;"'!"&amp;ADDRESS(MATCH($B7,INDIRECT("'"&amp;$B$2&amp;"'!$B$1:$B$1095"),0),MATCH(CQ$5,INDIRECT("'"&amp;$B$2&amp;"'!5:5"),0)))+INDIRECT("'"&amp;$B$2&amp;"'!"&amp;ADDRESS(MATCH($B7,INDIRECT("'"&amp;$B$2&amp;"'!$B$1:$B$1095"),0),MATCH(CQ$5,INDIRECT("'"&amp;$B$2&amp;"'!5:5"),0)+1))+INDIRECT("'"&amp;$B$2&amp;"'!"&amp;ADDRESS(MATCH($B7,INDIRECT("'"&amp;$B$2&amp;"'!$B$1:$B$1095"),0),MATCH(CQ$5,INDIRECT("'"&amp;$B$2&amp;"'!5:5"),0)+2))))),0)</f>
        <v>0</v>
      </c>
      <c r="CR7" s="17">
        <f t="shared" ca="1" si="10"/>
        <v>0</v>
      </c>
      <c r="CS7" s="17">
        <f t="shared" ca="1" si="10"/>
        <v>27565.18</v>
      </c>
      <c r="CT7" s="17">
        <f t="shared" ca="1" si="10"/>
        <v>0</v>
      </c>
      <c r="CU7" s="17">
        <f t="shared" ca="1" si="10"/>
        <v>0</v>
      </c>
      <c r="CV7" s="18">
        <f t="shared" ref="CV7:CV56" ca="1" si="11">+D7+SUM(H7:CJ7)+SUM(CS7:CU7)</f>
        <v>37277036.499999993</v>
      </c>
    </row>
    <row r="8" spans="1:100" ht="12.75" customHeight="1" x14ac:dyDescent="0.3">
      <c r="A8" s="61" t="s">
        <v>150</v>
      </c>
      <c r="B8" s="16">
        <v>1003</v>
      </c>
      <c r="C8" s="62" t="s">
        <v>148</v>
      </c>
      <c r="D8" s="18">
        <f t="shared" ref="D8:D22" ca="1" si="12">+E8+F8+G8</f>
        <v>1283472327.1300001</v>
      </c>
      <c r="E8" s="17">
        <f t="shared" ca="1" si="0"/>
        <v>180417093.99000001</v>
      </c>
      <c r="F8" s="17">
        <f t="shared" ca="1" si="0"/>
        <v>475991941.05999994</v>
      </c>
      <c r="G8" s="17">
        <f t="shared" ca="1" si="0"/>
        <v>627063292.08000016</v>
      </c>
      <c r="H8" s="17">
        <f t="shared" ca="1" si="0"/>
        <v>308416167.04000008</v>
      </c>
      <c r="I8" s="17">
        <f t="shared" ca="1" si="0"/>
        <v>145360.75999999046</v>
      </c>
      <c r="J8" s="17">
        <f t="shared" ca="1" si="0"/>
        <v>74800</v>
      </c>
      <c r="K8" s="17">
        <f t="shared" ca="1" si="0"/>
        <v>0</v>
      </c>
      <c r="L8" s="17">
        <f t="shared" ca="1" si="0"/>
        <v>0</v>
      </c>
      <c r="M8" s="17">
        <f t="shared" ca="1" si="0"/>
        <v>0</v>
      </c>
      <c r="N8" s="17">
        <f t="shared" ca="1" si="0"/>
        <v>0</v>
      </c>
      <c r="O8" s="17">
        <f t="shared" ca="1" si="1"/>
        <v>84816722.480000019</v>
      </c>
      <c r="P8" s="17">
        <f t="shared" ca="1" si="1"/>
        <v>0</v>
      </c>
      <c r="Q8" s="17">
        <f t="shared" ca="1" si="1"/>
        <v>3487483.6100000143</v>
      </c>
      <c r="R8" s="17">
        <f t="shared" ca="1" si="1"/>
        <v>0</v>
      </c>
      <c r="S8" s="17">
        <f t="shared" ca="1" si="1"/>
        <v>0</v>
      </c>
      <c r="T8" s="17">
        <f t="shared" ca="1" si="1"/>
        <v>417771489.52999926</v>
      </c>
      <c r="U8" s="17">
        <f t="shared" ca="1" si="1"/>
        <v>0</v>
      </c>
      <c r="V8" s="17">
        <f t="shared" ca="1" si="1"/>
        <v>11719300.439999938</v>
      </c>
      <c r="W8" s="17">
        <f t="shared" ca="1" si="1"/>
        <v>239055021.83000016</v>
      </c>
      <c r="X8" s="17">
        <f t="shared" ca="1" si="1"/>
        <v>5596</v>
      </c>
      <c r="Y8" s="17">
        <f t="shared" ca="1" si="2"/>
        <v>3153375.6400000006</v>
      </c>
      <c r="Z8" s="17">
        <f t="shared" ca="1" si="2"/>
        <v>131485744.84999999</v>
      </c>
      <c r="AA8" s="17">
        <f t="shared" ca="1" si="2"/>
        <v>2967.519999999553</v>
      </c>
      <c r="AB8" s="17">
        <f t="shared" ca="1" si="2"/>
        <v>0</v>
      </c>
      <c r="AC8" s="17">
        <f t="shared" ca="1" si="2"/>
        <v>225082.11999999732</v>
      </c>
      <c r="AD8" s="17">
        <f t="shared" ca="1" si="2"/>
        <v>2477234.3199999928</v>
      </c>
      <c r="AE8" s="17">
        <f t="shared" ca="1" si="2"/>
        <v>0</v>
      </c>
      <c r="AF8" s="17">
        <f t="shared" ca="1" si="2"/>
        <v>989493.96999999881</v>
      </c>
      <c r="AG8" s="17">
        <f t="shared" ca="1" si="2"/>
        <v>0</v>
      </c>
      <c r="AH8" s="17">
        <f t="shared" ca="1" si="2"/>
        <v>1160740.7199999988</v>
      </c>
      <c r="AI8" s="17">
        <f t="shared" ca="1" si="3"/>
        <v>0</v>
      </c>
      <c r="AJ8" s="17">
        <f t="shared" ca="1" si="3"/>
        <v>0</v>
      </c>
      <c r="AK8" s="17">
        <f t="shared" ca="1" si="3"/>
        <v>4630.5300000001444</v>
      </c>
      <c r="AL8" s="17">
        <f t="shared" ca="1" si="3"/>
        <v>0</v>
      </c>
      <c r="AM8" s="17">
        <f t="shared" ca="1" si="3"/>
        <v>38574271.280000001</v>
      </c>
      <c r="AN8" s="17">
        <f t="shared" ca="1" si="3"/>
        <v>0</v>
      </c>
      <c r="AO8" s="17">
        <f t="shared" ca="1" si="3"/>
        <v>0</v>
      </c>
      <c r="AP8" s="17">
        <f t="shared" ca="1" si="3"/>
        <v>233083.62000000104</v>
      </c>
      <c r="AQ8" s="17">
        <f t="shared" ca="1" si="3"/>
        <v>0</v>
      </c>
      <c r="AR8" s="17">
        <f t="shared" ca="1" si="3"/>
        <v>0</v>
      </c>
      <c r="AS8" s="17">
        <f t="shared" ca="1" si="4"/>
        <v>0</v>
      </c>
      <c r="AT8" s="17">
        <f t="shared" ca="1" si="4"/>
        <v>0</v>
      </c>
      <c r="AU8" s="17">
        <f t="shared" ca="1" si="4"/>
        <v>0</v>
      </c>
      <c r="AV8" s="17">
        <f t="shared" ca="1" si="4"/>
        <v>0</v>
      </c>
      <c r="AW8" s="17">
        <f t="shared" ca="1" si="4"/>
        <v>0</v>
      </c>
      <c r="AX8" s="17">
        <f t="shared" ca="1" si="4"/>
        <v>0</v>
      </c>
      <c r="AY8" s="17">
        <f t="shared" ca="1" si="4"/>
        <v>0</v>
      </c>
      <c r="AZ8" s="17">
        <f t="shared" ca="1" si="4"/>
        <v>0</v>
      </c>
      <c r="BA8" s="17">
        <f t="shared" ca="1" si="4"/>
        <v>0</v>
      </c>
      <c r="BB8" s="17">
        <f t="shared" ca="1" si="4"/>
        <v>0</v>
      </c>
      <c r="BC8" s="17">
        <f t="shared" ca="1" si="5"/>
        <v>0</v>
      </c>
      <c r="BD8" s="17">
        <f t="shared" ca="1" si="5"/>
        <v>3967753.0300000012</v>
      </c>
      <c r="BE8" s="17">
        <f t="shared" ca="1" si="5"/>
        <v>0</v>
      </c>
      <c r="BF8" s="17">
        <f t="shared" ca="1" si="5"/>
        <v>0</v>
      </c>
      <c r="BG8" s="17">
        <f t="shared" ca="1" si="5"/>
        <v>0</v>
      </c>
      <c r="BH8" s="17">
        <f t="shared" ca="1" si="5"/>
        <v>0</v>
      </c>
      <c r="BI8" s="17">
        <f t="shared" ca="1" si="5"/>
        <v>0</v>
      </c>
      <c r="BJ8" s="17">
        <f t="shared" ca="1" si="5"/>
        <v>0</v>
      </c>
      <c r="BK8" s="17">
        <f t="shared" ca="1" si="5"/>
        <v>0</v>
      </c>
      <c r="BL8" s="17">
        <f t="shared" ca="1" si="5"/>
        <v>0</v>
      </c>
      <c r="BM8" s="17">
        <f t="shared" ca="1" si="6"/>
        <v>-248566.60999999568</v>
      </c>
      <c r="BN8" s="17">
        <f t="shared" ca="1" si="6"/>
        <v>47350.919999999925</v>
      </c>
      <c r="BO8" s="17">
        <f t="shared" ca="1" si="6"/>
        <v>0</v>
      </c>
      <c r="BP8" s="17">
        <f t="shared" ca="1" si="6"/>
        <v>1985064917.5699999</v>
      </c>
      <c r="BQ8" s="17">
        <f t="shared" ca="1" si="6"/>
        <v>546769.49000000022</v>
      </c>
      <c r="BR8" s="17">
        <f t="shared" ca="1" si="6"/>
        <v>96882311.389999777</v>
      </c>
      <c r="BS8" s="17">
        <f t="shared" ca="1" si="6"/>
        <v>30672248.330000013</v>
      </c>
      <c r="BT8" s="17">
        <f t="shared" ca="1" si="6"/>
        <v>0</v>
      </c>
      <c r="BU8" s="17">
        <f t="shared" ca="1" si="6"/>
        <v>0</v>
      </c>
      <c r="BV8" s="17">
        <f t="shared" ca="1" si="6"/>
        <v>996536.79999999702</v>
      </c>
      <c r="BW8" s="17">
        <f t="shared" ca="1" si="7"/>
        <v>0</v>
      </c>
      <c r="BX8" s="17">
        <f t="shared" ca="1" si="7"/>
        <v>4024.3700000000026</v>
      </c>
      <c r="BY8" s="17">
        <f t="shared" ca="1" si="7"/>
        <v>0</v>
      </c>
      <c r="BZ8" s="17">
        <f t="shared" ca="1" si="7"/>
        <v>0</v>
      </c>
      <c r="CA8" s="17">
        <f t="shared" ca="1" si="7"/>
        <v>-144836.79000000004</v>
      </c>
      <c r="CB8" s="17">
        <f t="shared" ca="1" si="7"/>
        <v>-2810139.0999999642</v>
      </c>
      <c r="CC8" s="17">
        <f t="shared" ca="1" si="7"/>
        <v>-540.80999999999995</v>
      </c>
      <c r="CD8" s="17">
        <f t="shared" ca="1" si="7"/>
        <v>2077213.12</v>
      </c>
      <c r="CE8" s="17">
        <f t="shared" ca="1" si="7"/>
        <v>48297.139999999898</v>
      </c>
      <c r="CF8" s="17">
        <f t="shared" ca="1" si="7"/>
        <v>0</v>
      </c>
      <c r="CG8" s="17">
        <f t="shared" ca="1" si="7"/>
        <v>-18254.070000000065</v>
      </c>
      <c r="CH8" s="17">
        <f t="shared" ca="1" si="7"/>
        <v>278031.49</v>
      </c>
      <c r="CI8" s="17">
        <f t="shared" ca="1" si="7"/>
        <v>0</v>
      </c>
      <c r="CJ8" s="18">
        <f t="shared" ref="CJ8:CJ71" ca="1" si="13">CK8+CL8+CM8+CP8</f>
        <v>1392952188.7599988</v>
      </c>
      <c r="CK8" s="17">
        <f t="shared" ca="1" si="8"/>
        <v>0</v>
      </c>
      <c r="CL8" s="17">
        <f t="shared" ca="1" si="8"/>
        <v>0</v>
      </c>
      <c r="CM8" s="18">
        <f t="shared" ref="CM8:CM71" ca="1" si="14">+CN8+CO8</f>
        <v>132277151.83</v>
      </c>
      <c r="CN8" s="17">
        <f t="shared" ca="1" si="9"/>
        <v>0</v>
      </c>
      <c r="CO8" s="17">
        <f t="shared" ca="1" si="9"/>
        <v>132277151.83</v>
      </c>
      <c r="CP8" s="18">
        <f t="shared" ref="CP8:CP71" ca="1" si="15">+CQ8+CR8</f>
        <v>1260675036.9299989</v>
      </c>
      <c r="CQ8" s="17">
        <f t="shared" ca="1" si="10"/>
        <v>16902718.579999998</v>
      </c>
      <c r="CR8" s="17">
        <f t="shared" ca="1" si="10"/>
        <v>1243772318.349999</v>
      </c>
      <c r="CS8" s="17">
        <f t="shared" ca="1" si="10"/>
        <v>4938.01</v>
      </c>
      <c r="CT8" s="17">
        <f t="shared" ca="1" si="10"/>
        <v>0</v>
      </c>
      <c r="CU8" s="17">
        <f t="shared" ca="1" si="10"/>
        <v>0</v>
      </c>
      <c r="CV8" s="18">
        <f t="shared" ca="1" si="11"/>
        <v>6037591136.4299974</v>
      </c>
    </row>
    <row r="9" spans="1:100" ht="12.75" customHeight="1" x14ac:dyDescent="0.3">
      <c r="A9" s="61" t="s">
        <v>152</v>
      </c>
      <c r="B9" s="16">
        <v>1004</v>
      </c>
      <c r="C9" s="62" t="s">
        <v>148</v>
      </c>
      <c r="D9" s="18">
        <f t="shared" ca="1" si="12"/>
        <v>335614557.86800003</v>
      </c>
      <c r="E9" s="17">
        <f t="shared" ca="1" si="0"/>
        <v>1599520.3000000003</v>
      </c>
      <c r="F9" s="17">
        <f t="shared" ca="1" si="0"/>
        <v>167961655.83800003</v>
      </c>
      <c r="G9" s="17">
        <f t="shared" ca="1" si="0"/>
        <v>166053381.72999999</v>
      </c>
      <c r="H9" s="17">
        <f t="shared" ca="1" si="0"/>
        <v>141676997.09000009</v>
      </c>
      <c r="I9" s="17">
        <f t="shared" ca="1" si="0"/>
        <v>993519.4600000002</v>
      </c>
      <c r="J9" s="17">
        <f t="shared" ca="1" si="0"/>
        <v>0</v>
      </c>
      <c r="K9" s="17">
        <f t="shared" ca="1" si="0"/>
        <v>0</v>
      </c>
      <c r="L9" s="17">
        <f t="shared" ca="1" si="0"/>
        <v>0</v>
      </c>
      <c r="M9" s="17">
        <f t="shared" ca="1" si="0"/>
        <v>0</v>
      </c>
      <c r="N9" s="17">
        <f t="shared" ca="1" si="0"/>
        <v>0</v>
      </c>
      <c r="O9" s="17">
        <f t="shared" ca="1" si="1"/>
        <v>59184794.059999995</v>
      </c>
      <c r="P9" s="17">
        <f t="shared" ca="1" si="1"/>
        <v>0</v>
      </c>
      <c r="Q9" s="17">
        <f t="shared" ca="1" si="1"/>
        <v>13191242.93</v>
      </c>
      <c r="R9" s="17">
        <f t="shared" ca="1" si="1"/>
        <v>0</v>
      </c>
      <c r="S9" s="17">
        <f t="shared" ca="1" si="1"/>
        <v>0</v>
      </c>
      <c r="T9" s="17">
        <f t="shared" ca="1" si="1"/>
        <v>553656813.64999986</v>
      </c>
      <c r="U9" s="17">
        <f t="shared" ca="1" si="1"/>
        <v>74452545.030000001</v>
      </c>
      <c r="V9" s="17">
        <f t="shared" ca="1" si="1"/>
        <v>824661.84</v>
      </c>
      <c r="W9" s="17">
        <f t="shared" ca="1" si="1"/>
        <v>4179920.42</v>
      </c>
      <c r="X9" s="17">
        <f t="shared" ca="1" si="1"/>
        <v>0</v>
      </c>
      <c r="Y9" s="17">
        <f t="shared" ca="1" si="2"/>
        <v>562162.81999999995</v>
      </c>
      <c r="Z9" s="17">
        <f t="shared" ca="1" si="2"/>
        <v>43696223.649999902</v>
      </c>
      <c r="AA9" s="17">
        <f t="shared" ca="1" si="2"/>
        <v>0</v>
      </c>
      <c r="AB9" s="17">
        <f t="shared" ca="1" si="2"/>
        <v>0</v>
      </c>
      <c r="AC9" s="17">
        <f t="shared" ca="1" si="2"/>
        <v>174543.49</v>
      </c>
      <c r="AD9" s="17">
        <f t="shared" ca="1" si="2"/>
        <v>256120.67000000013</v>
      </c>
      <c r="AE9" s="17">
        <f t="shared" ca="1" si="2"/>
        <v>0</v>
      </c>
      <c r="AF9" s="17">
        <f t="shared" ca="1" si="2"/>
        <v>22408.309999999998</v>
      </c>
      <c r="AG9" s="17">
        <f t="shared" ca="1" si="2"/>
        <v>0</v>
      </c>
      <c r="AH9" s="17">
        <f t="shared" ca="1" si="2"/>
        <v>951003.05</v>
      </c>
      <c r="AI9" s="17">
        <f t="shared" ca="1" si="3"/>
        <v>0</v>
      </c>
      <c r="AJ9" s="17">
        <f t="shared" ca="1" si="3"/>
        <v>6099762.1899999995</v>
      </c>
      <c r="AK9" s="17">
        <f t="shared" ca="1" si="3"/>
        <v>0</v>
      </c>
      <c r="AL9" s="17">
        <f t="shared" ca="1" si="3"/>
        <v>0</v>
      </c>
      <c r="AM9" s="17">
        <f t="shared" ca="1" si="3"/>
        <v>74275463.590000004</v>
      </c>
      <c r="AN9" s="17">
        <f t="shared" ca="1" si="3"/>
        <v>0</v>
      </c>
      <c r="AO9" s="17">
        <f t="shared" ca="1" si="3"/>
        <v>0</v>
      </c>
      <c r="AP9" s="17">
        <f t="shared" ca="1" si="3"/>
        <v>0</v>
      </c>
      <c r="AQ9" s="17">
        <f t="shared" ca="1" si="3"/>
        <v>0</v>
      </c>
      <c r="AR9" s="17">
        <f t="shared" ca="1" si="3"/>
        <v>0</v>
      </c>
      <c r="AS9" s="17">
        <f t="shared" ca="1" si="4"/>
        <v>0</v>
      </c>
      <c r="AT9" s="17">
        <f t="shared" ca="1" si="4"/>
        <v>0</v>
      </c>
      <c r="AU9" s="17">
        <f t="shared" ca="1" si="4"/>
        <v>0</v>
      </c>
      <c r="AV9" s="17">
        <f t="shared" ca="1" si="4"/>
        <v>0</v>
      </c>
      <c r="AW9" s="17">
        <f t="shared" ca="1" si="4"/>
        <v>0</v>
      </c>
      <c r="AX9" s="17">
        <f t="shared" ca="1" si="4"/>
        <v>0</v>
      </c>
      <c r="AY9" s="17">
        <f t="shared" ca="1" si="4"/>
        <v>0</v>
      </c>
      <c r="AZ9" s="17">
        <f t="shared" ca="1" si="4"/>
        <v>0</v>
      </c>
      <c r="BA9" s="17">
        <f t="shared" ca="1" si="4"/>
        <v>0</v>
      </c>
      <c r="BB9" s="17">
        <f t="shared" ca="1" si="4"/>
        <v>0</v>
      </c>
      <c r="BC9" s="17">
        <f t="shared" ca="1" si="5"/>
        <v>0</v>
      </c>
      <c r="BD9" s="17">
        <f t="shared" ca="1" si="5"/>
        <v>3930382.9500000007</v>
      </c>
      <c r="BE9" s="17">
        <f t="shared" ca="1" si="5"/>
        <v>0</v>
      </c>
      <c r="BF9" s="17">
        <f t="shared" ca="1" si="5"/>
        <v>0</v>
      </c>
      <c r="BG9" s="17">
        <f t="shared" ca="1" si="5"/>
        <v>0</v>
      </c>
      <c r="BH9" s="17">
        <f t="shared" ca="1" si="5"/>
        <v>0</v>
      </c>
      <c r="BI9" s="17">
        <f t="shared" ca="1" si="5"/>
        <v>0</v>
      </c>
      <c r="BJ9" s="17">
        <f t="shared" ca="1" si="5"/>
        <v>0</v>
      </c>
      <c r="BK9" s="17">
        <f t="shared" ca="1" si="5"/>
        <v>0</v>
      </c>
      <c r="BL9" s="17">
        <f t="shared" ca="1" si="5"/>
        <v>0</v>
      </c>
      <c r="BM9" s="17">
        <f t="shared" ca="1" si="6"/>
        <v>0</v>
      </c>
      <c r="BN9" s="17">
        <f t="shared" ca="1" si="6"/>
        <v>1923.8999999999999</v>
      </c>
      <c r="BO9" s="17">
        <f t="shared" ca="1" si="6"/>
        <v>0</v>
      </c>
      <c r="BP9" s="17">
        <f t="shared" ca="1" si="6"/>
        <v>27497717.620000001</v>
      </c>
      <c r="BQ9" s="17">
        <f t="shared" ca="1" si="6"/>
        <v>95052096.48999998</v>
      </c>
      <c r="BR9" s="17">
        <f t="shared" ca="1" si="6"/>
        <v>18780807.750000004</v>
      </c>
      <c r="BS9" s="17">
        <f t="shared" ca="1" si="6"/>
        <v>12371984.120000001</v>
      </c>
      <c r="BT9" s="17">
        <f t="shared" ca="1" si="6"/>
        <v>0</v>
      </c>
      <c r="BU9" s="17">
        <f t="shared" ca="1" si="6"/>
        <v>0</v>
      </c>
      <c r="BV9" s="17">
        <f t="shared" ca="1" si="6"/>
        <v>19566394.579999998</v>
      </c>
      <c r="BW9" s="17">
        <f t="shared" ca="1" si="7"/>
        <v>0</v>
      </c>
      <c r="BX9" s="17">
        <f t="shared" ca="1" si="7"/>
        <v>0</v>
      </c>
      <c r="BY9" s="17">
        <f t="shared" ca="1" si="7"/>
        <v>0</v>
      </c>
      <c r="BZ9" s="17">
        <f t="shared" ca="1" si="7"/>
        <v>0</v>
      </c>
      <c r="CA9" s="17">
        <f t="shared" ca="1" si="7"/>
        <v>0</v>
      </c>
      <c r="CB9" s="17">
        <f t="shared" ca="1" si="7"/>
        <v>-7.44</v>
      </c>
      <c r="CC9" s="17">
        <f t="shared" ca="1" si="7"/>
        <v>0</v>
      </c>
      <c r="CD9" s="17">
        <f t="shared" ca="1" si="7"/>
        <v>17.100000000000001</v>
      </c>
      <c r="CE9" s="17">
        <f t="shared" ca="1" si="7"/>
        <v>0</v>
      </c>
      <c r="CF9" s="17">
        <f t="shared" ca="1" si="7"/>
        <v>0</v>
      </c>
      <c r="CG9" s="17">
        <f t="shared" ca="1" si="7"/>
        <v>0</v>
      </c>
      <c r="CH9" s="17">
        <f t="shared" ca="1" si="7"/>
        <v>0</v>
      </c>
      <c r="CI9" s="17">
        <f t="shared" ca="1" si="7"/>
        <v>0</v>
      </c>
      <c r="CJ9" s="18">
        <f t="shared" ca="1" si="13"/>
        <v>1774922247.6900001</v>
      </c>
      <c r="CK9" s="17">
        <f t="shared" ca="1" si="8"/>
        <v>0</v>
      </c>
      <c r="CL9" s="17">
        <f t="shared" ca="1" si="8"/>
        <v>91967.360000000001</v>
      </c>
      <c r="CM9" s="18">
        <f t="shared" ca="1" si="14"/>
        <v>515095593.17000037</v>
      </c>
      <c r="CN9" s="17">
        <f t="shared" ca="1" si="9"/>
        <v>134080685.02000016</v>
      </c>
      <c r="CO9" s="17">
        <f t="shared" ca="1" si="9"/>
        <v>381014908.15000021</v>
      </c>
      <c r="CP9" s="18">
        <f t="shared" ca="1" si="15"/>
        <v>1259734687.1599996</v>
      </c>
      <c r="CQ9" s="17">
        <f t="shared" ca="1" si="10"/>
        <v>209463832.09000009</v>
      </c>
      <c r="CR9" s="17">
        <f t="shared" ca="1" si="10"/>
        <v>1050270855.0699995</v>
      </c>
      <c r="CS9" s="17">
        <f t="shared" ca="1" si="10"/>
        <v>1205051.3700000001</v>
      </c>
      <c r="CT9" s="17">
        <f t="shared" ca="1" si="10"/>
        <v>0</v>
      </c>
      <c r="CU9" s="17">
        <f t="shared" ca="1" si="10"/>
        <v>0</v>
      </c>
      <c r="CV9" s="18">
        <f t="shared" ca="1" si="11"/>
        <v>3263141356.2479992</v>
      </c>
    </row>
    <row r="10" spans="1:100" ht="12.75" customHeight="1" x14ac:dyDescent="0.3">
      <c r="A10" s="61" t="s">
        <v>154</v>
      </c>
      <c r="B10" s="16">
        <v>1005</v>
      </c>
      <c r="C10" s="62" t="s">
        <v>148</v>
      </c>
      <c r="D10" s="18">
        <f t="shared" ca="1" si="12"/>
        <v>1847704283.8300002</v>
      </c>
      <c r="E10" s="17">
        <f t="shared" ca="1" si="0"/>
        <v>299678641.15253597</v>
      </c>
      <c r="F10" s="17">
        <f t="shared" ca="1" si="0"/>
        <v>686412222.6628114</v>
      </c>
      <c r="G10" s="17">
        <f t="shared" ca="1" si="0"/>
        <v>861613420.01465273</v>
      </c>
      <c r="H10" s="17">
        <f t="shared" ca="1" si="0"/>
        <v>2969089.81</v>
      </c>
      <c r="I10" s="17">
        <f t="shared" ca="1" si="0"/>
        <v>17421130.689999998</v>
      </c>
      <c r="J10" s="17">
        <f t="shared" ca="1" si="0"/>
        <v>0</v>
      </c>
      <c r="K10" s="17">
        <f t="shared" ca="1" si="0"/>
        <v>20950533.780000001</v>
      </c>
      <c r="L10" s="17">
        <f t="shared" ca="1" si="0"/>
        <v>0</v>
      </c>
      <c r="M10" s="17">
        <f t="shared" ca="1" si="0"/>
        <v>0</v>
      </c>
      <c r="N10" s="17">
        <f t="shared" ca="1" si="0"/>
        <v>0</v>
      </c>
      <c r="O10" s="17">
        <f t="shared" ca="1" si="1"/>
        <v>183658683.25999999</v>
      </c>
      <c r="P10" s="17">
        <f t="shared" ca="1" si="1"/>
        <v>0</v>
      </c>
      <c r="Q10" s="17">
        <f t="shared" ca="1" si="1"/>
        <v>226884508.54999998</v>
      </c>
      <c r="R10" s="17">
        <f t="shared" ca="1" si="1"/>
        <v>0</v>
      </c>
      <c r="S10" s="17">
        <f t="shared" ca="1" si="1"/>
        <v>0</v>
      </c>
      <c r="T10" s="17">
        <f t="shared" ca="1" si="1"/>
        <v>672231687.10000002</v>
      </c>
      <c r="U10" s="17">
        <f t="shared" ca="1" si="1"/>
        <v>0</v>
      </c>
      <c r="V10" s="17">
        <f t="shared" ca="1" si="1"/>
        <v>389012239.13000304</v>
      </c>
      <c r="W10" s="17">
        <f t="shared" ca="1" si="1"/>
        <v>127521892.94999997</v>
      </c>
      <c r="X10" s="17">
        <f t="shared" ca="1" si="1"/>
        <v>0</v>
      </c>
      <c r="Y10" s="17">
        <f t="shared" ca="1" si="2"/>
        <v>21649900.57</v>
      </c>
      <c r="Z10" s="17">
        <f t="shared" ca="1" si="2"/>
        <v>278845686.33000702</v>
      </c>
      <c r="AA10" s="17">
        <f t="shared" ca="1" si="2"/>
        <v>0</v>
      </c>
      <c r="AB10" s="17">
        <f t="shared" ca="1" si="2"/>
        <v>0</v>
      </c>
      <c r="AC10" s="17">
        <f t="shared" ca="1" si="2"/>
        <v>207287.25000000012</v>
      </c>
      <c r="AD10" s="17">
        <f t="shared" ca="1" si="2"/>
        <v>2677278.6000000397</v>
      </c>
      <c r="AE10" s="17">
        <f t="shared" ca="1" si="2"/>
        <v>0</v>
      </c>
      <c r="AF10" s="17">
        <f t="shared" ca="1" si="2"/>
        <v>1219986.1399999999</v>
      </c>
      <c r="AG10" s="17">
        <f t="shared" ca="1" si="2"/>
        <v>120572880.77</v>
      </c>
      <c r="AH10" s="17">
        <f t="shared" ca="1" si="2"/>
        <v>40862190.259999998</v>
      </c>
      <c r="AI10" s="17">
        <f t="shared" ca="1" si="3"/>
        <v>3765140</v>
      </c>
      <c r="AJ10" s="17">
        <f t="shared" ca="1" si="3"/>
        <v>20723734.75</v>
      </c>
      <c r="AK10" s="17">
        <f t="shared" ca="1" si="3"/>
        <v>103815.84</v>
      </c>
      <c r="AL10" s="17">
        <f t="shared" ca="1" si="3"/>
        <v>0</v>
      </c>
      <c r="AM10" s="17">
        <f t="shared" ca="1" si="3"/>
        <v>48485356.829999998</v>
      </c>
      <c r="AN10" s="17">
        <f t="shared" ca="1" si="3"/>
        <v>0</v>
      </c>
      <c r="AO10" s="17">
        <f t="shared" ca="1" si="3"/>
        <v>0</v>
      </c>
      <c r="AP10" s="17">
        <f t="shared" ca="1" si="3"/>
        <v>68999.28</v>
      </c>
      <c r="AQ10" s="17">
        <f t="shared" ca="1" si="3"/>
        <v>0</v>
      </c>
      <c r="AR10" s="17">
        <f t="shared" ca="1" si="3"/>
        <v>0</v>
      </c>
      <c r="AS10" s="17">
        <f t="shared" ca="1" si="4"/>
        <v>0</v>
      </c>
      <c r="AT10" s="17">
        <f t="shared" ca="1" si="4"/>
        <v>0</v>
      </c>
      <c r="AU10" s="17">
        <f t="shared" ca="1" si="4"/>
        <v>0</v>
      </c>
      <c r="AV10" s="17">
        <f t="shared" ca="1" si="4"/>
        <v>0</v>
      </c>
      <c r="AW10" s="17">
        <f t="shared" ca="1" si="4"/>
        <v>0</v>
      </c>
      <c r="AX10" s="17">
        <f t="shared" ca="1" si="4"/>
        <v>0</v>
      </c>
      <c r="AY10" s="17">
        <f t="shared" ca="1" si="4"/>
        <v>0</v>
      </c>
      <c r="AZ10" s="17">
        <f t="shared" ca="1" si="4"/>
        <v>0</v>
      </c>
      <c r="BA10" s="17">
        <f t="shared" ca="1" si="4"/>
        <v>0</v>
      </c>
      <c r="BB10" s="17">
        <f t="shared" ca="1" si="4"/>
        <v>0</v>
      </c>
      <c r="BC10" s="17">
        <f t="shared" ca="1" si="5"/>
        <v>0</v>
      </c>
      <c r="BD10" s="17">
        <f t="shared" ca="1" si="5"/>
        <v>50218195.689999692</v>
      </c>
      <c r="BE10" s="17">
        <f t="shared" ca="1" si="5"/>
        <v>0</v>
      </c>
      <c r="BF10" s="17">
        <f t="shared" ca="1" si="5"/>
        <v>0</v>
      </c>
      <c r="BG10" s="17">
        <f t="shared" ca="1" si="5"/>
        <v>0</v>
      </c>
      <c r="BH10" s="17">
        <f t="shared" ca="1" si="5"/>
        <v>0</v>
      </c>
      <c r="BI10" s="17">
        <f t="shared" ca="1" si="5"/>
        <v>70855226.290000007</v>
      </c>
      <c r="BJ10" s="17">
        <f t="shared" ca="1" si="5"/>
        <v>0</v>
      </c>
      <c r="BK10" s="17">
        <f t="shared" ca="1" si="5"/>
        <v>0</v>
      </c>
      <c r="BL10" s="17">
        <f t="shared" ca="1" si="5"/>
        <v>0</v>
      </c>
      <c r="BM10" s="17">
        <f t="shared" ca="1" si="6"/>
        <v>74598821.940000013</v>
      </c>
      <c r="BN10" s="17">
        <f t="shared" ca="1" si="6"/>
        <v>5713972.7999999998</v>
      </c>
      <c r="BO10" s="17">
        <f t="shared" ca="1" si="6"/>
        <v>0</v>
      </c>
      <c r="BP10" s="17">
        <f t="shared" ca="1" si="6"/>
        <v>8303677.7100000009</v>
      </c>
      <c r="BQ10" s="17">
        <f t="shared" ca="1" si="6"/>
        <v>2976784.51</v>
      </c>
      <c r="BR10" s="17">
        <f t="shared" ca="1" si="6"/>
        <v>70940075.560000002</v>
      </c>
      <c r="BS10" s="17">
        <f t="shared" ca="1" si="6"/>
        <v>5815497.4099999983</v>
      </c>
      <c r="BT10" s="17">
        <f t="shared" ca="1" si="6"/>
        <v>0</v>
      </c>
      <c r="BU10" s="17">
        <f t="shared" ca="1" si="6"/>
        <v>0</v>
      </c>
      <c r="BV10" s="17">
        <f t="shared" ca="1" si="6"/>
        <v>86046.44</v>
      </c>
      <c r="BW10" s="17">
        <f t="shared" ca="1" si="7"/>
        <v>0</v>
      </c>
      <c r="BX10" s="17">
        <f t="shared" ca="1" si="7"/>
        <v>2082211.08</v>
      </c>
      <c r="BY10" s="17">
        <f t="shared" ca="1" si="7"/>
        <v>0</v>
      </c>
      <c r="BZ10" s="17">
        <f t="shared" ca="1" si="7"/>
        <v>50742118.039999999</v>
      </c>
      <c r="CA10" s="17">
        <f t="shared" ca="1" si="7"/>
        <v>24664995.640000001</v>
      </c>
      <c r="CB10" s="17">
        <f t="shared" ca="1" si="7"/>
        <v>824978473.59000003</v>
      </c>
      <c r="CC10" s="17">
        <f t="shared" ca="1" si="7"/>
        <v>5235601.21</v>
      </c>
      <c r="CD10" s="17">
        <f t="shared" ca="1" si="7"/>
        <v>194823033.59</v>
      </c>
      <c r="CE10" s="17">
        <f t="shared" ca="1" si="7"/>
        <v>936599.63999999897</v>
      </c>
      <c r="CF10" s="17">
        <f t="shared" ca="1" si="7"/>
        <v>0</v>
      </c>
      <c r="CG10" s="17">
        <f t="shared" ca="1" si="7"/>
        <v>4405032.92</v>
      </c>
      <c r="CH10" s="17">
        <f t="shared" ca="1" si="7"/>
        <v>34121700.280000001</v>
      </c>
      <c r="CI10" s="17">
        <f t="shared" ca="1" si="7"/>
        <v>3957.14</v>
      </c>
      <c r="CJ10" s="18">
        <f t="shared" ca="1" si="13"/>
        <v>187820691.75127301</v>
      </c>
      <c r="CK10" s="17">
        <f t="shared" ca="1" si="8"/>
        <v>41286</v>
      </c>
      <c r="CL10" s="17">
        <f t="shared" ca="1" si="8"/>
        <v>0</v>
      </c>
      <c r="CM10" s="18">
        <f t="shared" ca="1" si="14"/>
        <v>57220387.409983695</v>
      </c>
      <c r="CN10" s="17">
        <f t="shared" ca="1" si="9"/>
        <v>33650761.161476813</v>
      </c>
      <c r="CO10" s="17">
        <f t="shared" ca="1" si="9"/>
        <v>23569626.248506881</v>
      </c>
      <c r="CP10" s="18">
        <f t="shared" ca="1" si="15"/>
        <v>130559018.34128931</v>
      </c>
      <c r="CQ10" s="17">
        <f t="shared" ca="1" si="10"/>
        <v>33565415.27064465</v>
      </c>
      <c r="CR10" s="17">
        <f t="shared" ca="1" si="10"/>
        <v>96993603.070644662</v>
      </c>
      <c r="CS10" s="17">
        <f t="shared" ca="1" si="10"/>
        <v>4467446.47</v>
      </c>
      <c r="CT10" s="17">
        <f t="shared" ca="1" si="10"/>
        <v>0</v>
      </c>
      <c r="CU10" s="17">
        <f t="shared" ca="1" si="10"/>
        <v>0</v>
      </c>
      <c r="CV10" s="18">
        <f t="shared" ca="1" si="11"/>
        <v>5651326465.4212837</v>
      </c>
    </row>
    <row r="11" spans="1:100" ht="12.75" customHeight="1" x14ac:dyDescent="0.3">
      <c r="A11" s="61" t="s">
        <v>156</v>
      </c>
      <c r="B11" s="16">
        <v>1006</v>
      </c>
      <c r="C11" s="62" t="s">
        <v>148</v>
      </c>
      <c r="D11" s="18">
        <f t="shared" ca="1" si="12"/>
        <v>1866362.5500000003</v>
      </c>
      <c r="E11" s="17">
        <f t="shared" ca="1" si="0"/>
        <v>126050.77</v>
      </c>
      <c r="F11" s="17">
        <f t="shared" ca="1" si="0"/>
        <v>2408247.2200000002</v>
      </c>
      <c r="G11" s="17">
        <f t="shared" ca="1" si="0"/>
        <v>-667935.43999999994</v>
      </c>
      <c r="H11" s="17">
        <f t="shared" ca="1" si="0"/>
        <v>0</v>
      </c>
      <c r="I11" s="17">
        <f t="shared" ca="1" si="0"/>
        <v>1574444.93</v>
      </c>
      <c r="J11" s="17">
        <f t="shared" ca="1" si="0"/>
        <v>0</v>
      </c>
      <c r="K11" s="17">
        <f t="shared" ca="1" si="0"/>
        <v>159821.34</v>
      </c>
      <c r="L11" s="17">
        <f t="shared" ca="1" si="0"/>
        <v>0</v>
      </c>
      <c r="M11" s="17">
        <f t="shared" ca="1" si="0"/>
        <v>0</v>
      </c>
      <c r="N11" s="17">
        <f t="shared" ca="1" si="0"/>
        <v>0</v>
      </c>
      <c r="O11" s="17">
        <f t="shared" ca="1" si="1"/>
        <v>0</v>
      </c>
      <c r="P11" s="17">
        <f t="shared" ca="1" si="1"/>
        <v>0</v>
      </c>
      <c r="Q11" s="17">
        <f t="shared" ca="1" si="1"/>
        <v>0</v>
      </c>
      <c r="R11" s="17">
        <f t="shared" ca="1" si="1"/>
        <v>0</v>
      </c>
      <c r="S11" s="17">
        <f t="shared" ca="1" si="1"/>
        <v>0</v>
      </c>
      <c r="T11" s="17">
        <f t="shared" ca="1" si="1"/>
        <v>401170346.17000002</v>
      </c>
      <c r="U11" s="17">
        <f t="shared" ca="1" si="1"/>
        <v>16045.93</v>
      </c>
      <c r="V11" s="17">
        <f t="shared" ca="1" si="1"/>
        <v>4065546.4</v>
      </c>
      <c r="W11" s="17">
        <f t="shared" ca="1" si="1"/>
        <v>54282808.890000001</v>
      </c>
      <c r="X11" s="17">
        <f t="shared" ca="1" si="1"/>
        <v>0</v>
      </c>
      <c r="Y11" s="17">
        <f t="shared" ca="1" si="2"/>
        <v>116809.49</v>
      </c>
      <c r="Z11" s="17">
        <f t="shared" ca="1" si="2"/>
        <v>6766440.6100000003</v>
      </c>
      <c r="AA11" s="17">
        <f t="shared" ca="1" si="2"/>
        <v>502</v>
      </c>
      <c r="AB11" s="17">
        <f t="shared" ca="1" si="2"/>
        <v>0</v>
      </c>
      <c r="AC11" s="17">
        <f t="shared" ca="1" si="2"/>
        <v>0</v>
      </c>
      <c r="AD11" s="17">
        <f t="shared" ca="1" si="2"/>
        <v>2790.31</v>
      </c>
      <c r="AE11" s="17">
        <f t="shared" ca="1" si="2"/>
        <v>0</v>
      </c>
      <c r="AF11" s="17">
        <f t="shared" ca="1" si="2"/>
        <v>0</v>
      </c>
      <c r="AG11" s="17">
        <f t="shared" ca="1" si="2"/>
        <v>0</v>
      </c>
      <c r="AH11" s="17">
        <f t="shared" ca="1" si="2"/>
        <v>0</v>
      </c>
      <c r="AI11" s="17">
        <f t="shared" ca="1" si="3"/>
        <v>0</v>
      </c>
      <c r="AJ11" s="17">
        <f t="shared" ca="1" si="3"/>
        <v>1634133.27</v>
      </c>
      <c r="AK11" s="17">
        <f t="shared" ca="1" si="3"/>
        <v>0</v>
      </c>
      <c r="AL11" s="17">
        <f t="shared" ca="1" si="3"/>
        <v>0</v>
      </c>
      <c r="AM11" s="17">
        <f t="shared" ca="1" si="3"/>
        <v>7824.5</v>
      </c>
      <c r="AN11" s="17">
        <f t="shared" ca="1" si="3"/>
        <v>0</v>
      </c>
      <c r="AO11" s="17">
        <f t="shared" ca="1" si="3"/>
        <v>0</v>
      </c>
      <c r="AP11" s="17">
        <f t="shared" ca="1" si="3"/>
        <v>1670.88</v>
      </c>
      <c r="AQ11" s="17">
        <f t="shared" ca="1" si="3"/>
        <v>0</v>
      </c>
      <c r="AR11" s="17">
        <f t="shared" ca="1" si="3"/>
        <v>0</v>
      </c>
      <c r="AS11" s="17">
        <f t="shared" ca="1" si="4"/>
        <v>0</v>
      </c>
      <c r="AT11" s="17">
        <f t="shared" ca="1" si="4"/>
        <v>8378166.3899999997</v>
      </c>
      <c r="AU11" s="17">
        <f t="shared" ca="1" si="4"/>
        <v>3904.53</v>
      </c>
      <c r="AV11" s="17">
        <f t="shared" ca="1" si="4"/>
        <v>12417.31</v>
      </c>
      <c r="AW11" s="17">
        <f t="shared" ca="1" si="4"/>
        <v>0</v>
      </c>
      <c r="AX11" s="17">
        <f t="shared" ca="1" si="4"/>
        <v>9535.36</v>
      </c>
      <c r="AY11" s="17">
        <f t="shared" ca="1" si="4"/>
        <v>0</v>
      </c>
      <c r="AZ11" s="17">
        <f t="shared" ca="1" si="4"/>
        <v>0</v>
      </c>
      <c r="BA11" s="17">
        <f t="shared" ca="1" si="4"/>
        <v>0</v>
      </c>
      <c r="BB11" s="17">
        <f t="shared" ca="1" si="4"/>
        <v>0</v>
      </c>
      <c r="BC11" s="17">
        <f t="shared" ca="1" si="5"/>
        <v>0</v>
      </c>
      <c r="BD11" s="17">
        <f t="shared" ca="1" si="5"/>
        <v>474214.76</v>
      </c>
      <c r="BE11" s="17">
        <f t="shared" ca="1" si="5"/>
        <v>0</v>
      </c>
      <c r="BF11" s="17">
        <f t="shared" ca="1" si="5"/>
        <v>0</v>
      </c>
      <c r="BG11" s="17">
        <f t="shared" ca="1" si="5"/>
        <v>0</v>
      </c>
      <c r="BH11" s="17">
        <f t="shared" ca="1" si="5"/>
        <v>0</v>
      </c>
      <c r="BI11" s="17">
        <f t="shared" ca="1" si="5"/>
        <v>0</v>
      </c>
      <c r="BJ11" s="17">
        <f t="shared" ca="1" si="5"/>
        <v>0</v>
      </c>
      <c r="BK11" s="17">
        <f t="shared" ca="1" si="5"/>
        <v>0</v>
      </c>
      <c r="BL11" s="17">
        <f t="shared" ca="1" si="5"/>
        <v>1643.58</v>
      </c>
      <c r="BM11" s="17">
        <f t="shared" ca="1" si="6"/>
        <v>0</v>
      </c>
      <c r="BN11" s="17">
        <f t="shared" ca="1" si="6"/>
        <v>11552871.619999999</v>
      </c>
      <c r="BO11" s="17">
        <f t="shared" ca="1" si="6"/>
        <v>0</v>
      </c>
      <c r="BP11" s="17">
        <f t="shared" ca="1" si="6"/>
        <v>785166.07</v>
      </c>
      <c r="BQ11" s="17">
        <f t="shared" ca="1" si="6"/>
        <v>0</v>
      </c>
      <c r="BR11" s="17">
        <f t="shared" ca="1" si="6"/>
        <v>10.220000000000001</v>
      </c>
      <c r="BS11" s="17">
        <f t="shared" ca="1" si="6"/>
        <v>126064.47</v>
      </c>
      <c r="BT11" s="17">
        <f t="shared" ca="1" si="6"/>
        <v>0</v>
      </c>
      <c r="BU11" s="17">
        <f t="shared" ca="1" si="6"/>
        <v>0</v>
      </c>
      <c r="BV11" s="17">
        <f t="shared" ca="1" si="6"/>
        <v>0</v>
      </c>
      <c r="BW11" s="17">
        <f t="shared" ca="1" si="7"/>
        <v>0</v>
      </c>
      <c r="BX11" s="17">
        <f t="shared" ca="1" si="7"/>
        <v>958883.7</v>
      </c>
      <c r="BY11" s="17">
        <f t="shared" ca="1" si="7"/>
        <v>0</v>
      </c>
      <c r="BZ11" s="17">
        <f t="shared" ca="1" si="7"/>
        <v>0</v>
      </c>
      <c r="CA11" s="17">
        <f t="shared" ca="1" si="7"/>
        <v>9073687.9299999997</v>
      </c>
      <c r="CB11" s="17">
        <f t="shared" ca="1" si="7"/>
        <v>296849564.55000001</v>
      </c>
      <c r="CC11" s="17">
        <f t="shared" ca="1" si="7"/>
        <v>1386397.24</v>
      </c>
      <c r="CD11" s="17">
        <f t="shared" ca="1" si="7"/>
        <v>84359877.689999998</v>
      </c>
      <c r="CE11" s="17">
        <f t="shared" ca="1" si="7"/>
        <v>0</v>
      </c>
      <c r="CF11" s="17">
        <f t="shared" ca="1" si="7"/>
        <v>0</v>
      </c>
      <c r="CG11" s="17">
        <f t="shared" ca="1" si="7"/>
        <v>2024598</v>
      </c>
      <c r="CH11" s="17">
        <f t="shared" ca="1" si="7"/>
        <v>15333773.619999999</v>
      </c>
      <c r="CI11" s="17">
        <f t="shared" ca="1" si="7"/>
        <v>0</v>
      </c>
      <c r="CJ11" s="18">
        <f t="shared" ca="1" si="13"/>
        <v>20623754.02</v>
      </c>
      <c r="CK11" s="17">
        <f t="shared" ca="1" si="8"/>
        <v>0</v>
      </c>
      <c r="CL11" s="17">
        <f t="shared" ca="1" si="8"/>
        <v>0</v>
      </c>
      <c r="CM11" s="18">
        <f t="shared" ca="1" si="14"/>
        <v>20749022.940000001</v>
      </c>
      <c r="CN11" s="17">
        <f t="shared" ca="1" si="9"/>
        <v>0</v>
      </c>
      <c r="CO11" s="17">
        <f t="shared" ca="1" si="9"/>
        <v>20749022.940000001</v>
      </c>
      <c r="CP11" s="18">
        <f t="shared" ca="1" si="15"/>
        <v>-125268.92</v>
      </c>
      <c r="CQ11" s="17">
        <f t="shared" ca="1" si="10"/>
        <v>0</v>
      </c>
      <c r="CR11" s="17">
        <f t="shared" ca="1" si="10"/>
        <v>-125268.92</v>
      </c>
      <c r="CS11" s="17">
        <f t="shared" ca="1" si="10"/>
        <v>71233.16</v>
      </c>
      <c r="CT11" s="17">
        <f t="shared" ca="1" si="10"/>
        <v>0</v>
      </c>
      <c r="CU11" s="17">
        <f t="shared" ca="1" si="10"/>
        <v>0</v>
      </c>
      <c r="CV11" s="18">
        <f t="shared" ca="1" si="11"/>
        <v>923691311.49000001</v>
      </c>
    </row>
    <row r="12" spans="1:100" ht="12.75" customHeight="1" x14ac:dyDescent="0.3">
      <c r="A12" s="61" t="s">
        <v>158</v>
      </c>
      <c r="B12" s="16">
        <v>1007</v>
      </c>
      <c r="C12" s="62" t="s">
        <v>148</v>
      </c>
      <c r="D12" s="18">
        <f t="shared" ca="1" si="12"/>
        <v>0</v>
      </c>
      <c r="E12" s="17">
        <f t="shared" ca="1" si="0"/>
        <v>0</v>
      </c>
      <c r="F12" s="17">
        <f t="shared" ca="1" si="0"/>
        <v>0</v>
      </c>
      <c r="G12" s="17">
        <f t="shared" ca="1" si="0"/>
        <v>0</v>
      </c>
      <c r="H12" s="17">
        <f t="shared" ca="1" si="0"/>
        <v>0</v>
      </c>
      <c r="I12" s="17">
        <f t="shared" ca="1" si="0"/>
        <v>0</v>
      </c>
      <c r="J12" s="17">
        <f t="shared" ca="1" si="0"/>
        <v>0</v>
      </c>
      <c r="K12" s="17">
        <f t="shared" ca="1" si="0"/>
        <v>0</v>
      </c>
      <c r="L12" s="17">
        <f t="shared" ca="1" si="0"/>
        <v>0</v>
      </c>
      <c r="M12" s="17">
        <f t="shared" ca="1" si="0"/>
        <v>0</v>
      </c>
      <c r="N12" s="17">
        <f t="shared" ca="1" si="0"/>
        <v>0</v>
      </c>
      <c r="O12" s="17">
        <f t="shared" ca="1" si="1"/>
        <v>0</v>
      </c>
      <c r="P12" s="17">
        <f t="shared" ca="1" si="1"/>
        <v>0</v>
      </c>
      <c r="Q12" s="17">
        <f t="shared" ca="1" si="1"/>
        <v>0</v>
      </c>
      <c r="R12" s="17">
        <f t="shared" ca="1" si="1"/>
        <v>0</v>
      </c>
      <c r="S12" s="17">
        <f t="shared" ca="1" si="1"/>
        <v>0</v>
      </c>
      <c r="T12" s="17">
        <f t="shared" ca="1" si="1"/>
        <v>0</v>
      </c>
      <c r="U12" s="17">
        <f t="shared" ca="1" si="1"/>
        <v>0</v>
      </c>
      <c r="V12" s="17">
        <f t="shared" ca="1" si="1"/>
        <v>0</v>
      </c>
      <c r="W12" s="17">
        <f t="shared" ca="1" si="1"/>
        <v>0</v>
      </c>
      <c r="X12" s="17">
        <f t="shared" ca="1" si="1"/>
        <v>0</v>
      </c>
      <c r="Y12" s="17">
        <f t="shared" ca="1" si="2"/>
        <v>0</v>
      </c>
      <c r="Z12" s="17">
        <f t="shared" ca="1" si="2"/>
        <v>0</v>
      </c>
      <c r="AA12" s="17">
        <f t="shared" ca="1" si="2"/>
        <v>0</v>
      </c>
      <c r="AB12" s="17">
        <f t="shared" ca="1" si="2"/>
        <v>0</v>
      </c>
      <c r="AC12" s="17">
        <f t="shared" ca="1" si="2"/>
        <v>0</v>
      </c>
      <c r="AD12" s="17">
        <f t="shared" ca="1" si="2"/>
        <v>0</v>
      </c>
      <c r="AE12" s="17">
        <f t="shared" ca="1" si="2"/>
        <v>0</v>
      </c>
      <c r="AF12" s="17">
        <f t="shared" ca="1" si="2"/>
        <v>0</v>
      </c>
      <c r="AG12" s="17">
        <f t="shared" ca="1" si="2"/>
        <v>0</v>
      </c>
      <c r="AH12" s="17">
        <f t="shared" ca="1" si="2"/>
        <v>0</v>
      </c>
      <c r="AI12" s="17">
        <f t="shared" ca="1" si="3"/>
        <v>0</v>
      </c>
      <c r="AJ12" s="17">
        <f t="shared" ca="1" si="3"/>
        <v>0</v>
      </c>
      <c r="AK12" s="17">
        <f t="shared" ca="1" si="3"/>
        <v>0</v>
      </c>
      <c r="AL12" s="17">
        <f t="shared" ca="1" si="3"/>
        <v>0</v>
      </c>
      <c r="AM12" s="17">
        <f t="shared" ca="1" si="3"/>
        <v>0</v>
      </c>
      <c r="AN12" s="17">
        <f t="shared" ca="1" si="3"/>
        <v>0</v>
      </c>
      <c r="AO12" s="17">
        <f t="shared" ca="1" si="3"/>
        <v>0</v>
      </c>
      <c r="AP12" s="17">
        <f t="shared" ca="1" si="3"/>
        <v>0</v>
      </c>
      <c r="AQ12" s="17">
        <f t="shared" ca="1" si="3"/>
        <v>0</v>
      </c>
      <c r="AR12" s="17">
        <f t="shared" ca="1" si="3"/>
        <v>0</v>
      </c>
      <c r="AS12" s="17">
        <f t="shared" ca="1" si="4"/>
        <v>0</v>
      </c>
      <c r="AT12" s="17">
        <f t="shared" ca="1" si="4"/>
        <v>0</v>
      </c>
      <c r="AU12" s="17">
        <f t="shared" ca="1" si="4"/>
        <v>0</v>
      </c>
      <c r="AV12" s="17">
        <f t="shared" ca="1" si="4"/>
        <v>0</v>
      </c>
      <c r="AW12" s="17">
        <f t="shared" ca="1" si="4"/>
        <v>0</v>
      </c>
      <c r="AX12" s="17">
        <f t="shared" ca="1" si="4"/>
        <v>0</v>
      </c>
      <c r="AY12" s="17">
        <f t="shared" ca="1" si="4"/>
        <v>0</v>
      </c>
      <c r="AZ12" s="17">
        <f t="shared" ca="1" si="4"/>
        <v>0</v>
      </c>
      <c r="BA12" s="17">
        <f t="shared" ca="1" si="4"/>
        <v>0</v>
      </c>
      <c r="BB12" s="17">
        <f t="shared" ca="1" si="4"/>
        <v>0</v>
      </c>
      <c r="BC12" s="17">
        <f t="shared" ca="1" si="5"/>
        <v>0</v>
      </c>
      <c r="BD12" s="17">
        <f t="shared" ca="1" si="5"/>
        <v>0</v>
      </c>
      <c r="BE12" s="17">
        <f t="shared" ca="1" si="5"/>
        <v>0</v>
      </c>
      <c r="BF12" s="17">
        <f t="shared" ca="1" si="5"/>
        <v>0</v>
      </c>
      <c r="BG12" s="17">
        <f t="shared" ca="1" si="5"/>
        <v>0</v>
      </c>
      <c r="BH12" s="17">
        <f t="shared" ca="1" si="5"/>
        <v>0</v>
      </c>
      <c r="BI12" s="17">
        <f t="shared" ca="1" si="5"/>
        <v>81783261.270247772</v>
      </c>
      <c r="BJ12" s="17">
        <f t="shared" ca="1" si="5"/>
        <v>0</v>
      </c>
      <c r="BK12" s="17">
        <f t="shared" ca="1" si="5"/>
        <v>0</v>
      </c>
      <c r="BL12" s="17">
        <f t="shared" ca="1" si="5"/>
        <v>0</v>
      </c>
      <c r="BM12" s="17">
        <f t="shared" ca="1" si="6"/>
        <v>0</v>
      </c>
      <c r="BN12" s="17">
        <f t="shared" ca="1" si="6"/>
        <v>0</v>
      </c>
      <c r="BO12" s="17">
        <f t="shared" ca="1" si="6"/>
        <v>0</v>
      </c>
      <c r="BP12" s="17">
        <f t="shared" ca="1" si="6"/>
        <v>0</v>
      </c>
      <c r="BQ12" s="17">
        <f t="shared" ca="1" si="6"/>
        <v>0</v>
      </c>
      <c r="BR12" s="17">
        <f t="shared" ca="1" si="6"/>
        <v>0</v>
      </c>
      <c r="BS12" s="17">
        <f t="shared" ca="1" si="6"/>
        <v>0</v>
      </c>
      <c r="BT12" s="17">
        <f t="shared" ca="1" si="6"/>
        <v>0</v>
      </c>
      <c r="BU12" s="17">
        <f t="shared" ca="1" si="6"/>
        <v>0</v>
      </c>
      <c r="BV12" s="17">
        <f t="shared" ca="1" si="6"/>
        <v>0</v>
      </c>
      <c r="BW12" s="17">
        <f t="shared" ca="1" si="7"/>
        <v>0</v>
      </c>
      <c r="BX12" s="17">
        <f t="shared" ca="1" si="7"/>
        <v>0</v>
      </c>
      <c r="BY12" s="17">
        <f t="shared" ca="1" si="7"/>
        <v>0</v>
      </c>
      <c r="BZ12" s="17">
        <f t="shared" ca="1" si="7"/>
        <v>0</v>
      </c>
      <c r="CA12" s="17">
        <f t="shared" ca="1" si="7"/>
        <v>0</v>
      </c>
      <c r="CB12" s="17">
        <f t="shared" ca="1" si="7"/>
        <v>0</v>
      </c>
      <c r="CC12" s="17">
        <f t="shared" ca="1" si="7"/>
        <v>0</v>
      </c>
      <c r="CD12" s="17">
        <f t="shared" ca="1" si="7"/>
        <v>0</v>
      </c>
      <c r="CE12" s="17">
        <f t="shared" ca="1" si="7"/>
        <v>0</v>
      </c>
      <c r="CF12" s="17">
        <f t="shared" ca="1" si="7"/>
        <v>0</v>
      </c>
      <c r="CG12" s="17">
        <f t="shared" ca="1" si="7"/>
        <v>0</v>
      </c>
      <c r="CH12" s="17">
        <f t="shared" ca="1" si="7"/>
        <v>0</v>
      </c>
      <c r="CI12" s="17">
        <f t="shared" ca="1" si="7"/>
        <v>0</v>
      </c>
      <c r="CJ12" s="18">
        <f t="shared" ca="1" si="13"/>
        <v>0</v>
      </c>
      <c r="CK12" s="17">
        <f t="shared" ca="1" si="8"/>
        <v>0</v>
      </c>
      <c r="CL12" s="17">
        <f t="shared" ca="1" si="8"/>
        <v>0</v>
      </c>
      <c r="CM12" s="18">
        <f t="shared" ca="1" si="14"/>
        <v>0</v>
      </c>
      <c r="CN12" s="17">
        <f t="shared" ca="1" si="9"/>
        <v>0</v>
      </c>
      <c r="CO12" s="17">
        <f t="shared" ca="1" si="9"/>
        <v>0</v>
      </c>
      <c r="CP12" s="18">
        <f t="shared" ca="1" si="15"/>
        <v>0</v>
      </c>
      <c r="CQ12" s="17">
        <f t="shared" ca="1" si="10"/>
        <v>0</v>
      </c>
      <c r="CR12" s="17">
        <f t="shared" ca="1" si="10"/>
        <v>0</v>
      </c>
      <c r="CS12" s="17">
        <f t="shared" ca="1" si="10"/>
        <v>0</v>
      </c>
      <c r="CT12" s="17">
        <f t="shared" ca="1" si="10"/>
        <v>0</v>
      </c>
      <c r="CU12" s="17">
        <f t="shared" ca="1" si="10"/>
        <v>0</v>
      </c>
      <c r="CV12" s="18">
        <f t="shared" ca="1" si="11"/>
        <v>81783261.270247772</v>
      </c>
    </row>
    <row r="13" spans="1:100" ht="12.75" customHeight="1" x14ac:dyDescent="0.3">
      <c r="A13" s="61" t="s">
        <v>160</v>
      </c>
      <c r="B13" s="16">
        <v>1008</v>
      </c>
      <c r="C13" s="62" t="s">
        <v>148</v>
      </c>
      <c r="D13" s="18">
        <f t="shared" ca="1" si="12"/>
        <v>130997395.34</v>
      </c>
      <c r="E13" s="17">
        <f t="shared" ca="1" si="0"/>
        <v>148048.32000000001</v>
      </c>
      <c r="F13" s="17">
        <f t="shared" ca="1" si="0"/>
        <v>66370353.600000001</v>
      </c>
      <c r="G13" s="17">
        <f t="shared" ca="1" si="0"/>
        <v>64478993.420000002</v>
      </c>
      <c r="H13" s="17">
        <f t="shared" ca="1" si="0"/>
        <v>9855246.9199999999</v>
      </c>
      <c r="I13" s="17">
        <f t="shared" ca="1" si="0"/>
        <v>79386.87</v>
      </c>
      <c r="J13" s="17">
        <f t="shared" ca="1" si="0"/>
        <v>0</v>
      </c>
      <c r="K13" s="17">
        <f t="shared" ca="1" si="0"/>
        <v>0</v>
      </c>
      <c r="L13" s="17">
        <f t="shared" ca="1" si="0"/>
        <v>0</v>
      </c>
      <c r="M13" s="17">
        <f t="shared" ca="1" si="0"/>
        <v>0</v>
      </c>
      <c r="N13" s="17">
        <f t="shared" ca="1" si="0"/>
        <v>0</v>
      </c>
      <c r="O13" s="17">
        <f t="shared" ca="1" si="1"/>
        <v>2472535.65</v>
      </c>
      <c r="P13" s="17">
        <f t="shared" ca="1" si="1"/>
        <v>0</v>
      </c>
      <c r="Q13" s="17">
        <f t="shared" ca="1" si="1"/>
        <v>467443.01</v>
      </c>
      <c r="R13" s="17">
        <f t="shared" ca="1" si="1"/>
        <v>0</v>
      </c>
      <c r="S13" s="17">
        <f t="shared" ca="1" si="1"/>
        <v>0</v>
      </c>
      <c r="T13" s="17">
        <f t="shared" ca="1" si="1"/>
        <v>459305378.59999996</v>
      </c>
      <c r="U13" s="17">
        <f t="shared" ca="1" si="1"/>
        <v>6680649.5206359997</v>
      </c>
      <c r="V13" s="17">
        <f t="shared" ca="1" si="1"/>
        <v>279059.94</v>
      </c>
      <c r="W13" s="17">
        <f t="shared" ca="1" si="1"/>
        <v>791426.73</v>
      </c>
      <c r="X13" s="17">
        <f t="shared" ca="1" si="1"/>
        <v>99684</v>
      </c>
      <c r="Y13" s="17">
        <f t="shared" ca="1" si="2"/>
        <v>5130.6400000000003</v>
      </c>
      <c r="Z13" s="17">
        <f t="shared" ca="1" si="2"/>
        <v>204461.34</v>
      </c>
      <c r="AA13" s="17">
        <f t="shared" ca="1" si="2"/>
        <v>0</v>
      </c>
      <c r="AB13" s="17">
        <f t="shared" ca="1" si="2"/>
        <v>0</v>
      </c>
      <c r="AC13" s="17">
        <f t="shared" ca="1" si="2"/>
        <v>101078.76</v>
      </c>
      <c r="AD13" s="17">
        <f t="shared" ca="1" si="2"/>
        <v>49691.7</v>
      </c>
      <c r="AE13" s="17">
        <f t="shared" ca="1" si="2"/>
        <v>0</v>
      </c>
      <c r="AF13" s="17">
        <f t="shared" ca="1" si="2"/>
        <v>1401.86</v>
      </c>
      <c r="AG13" s="17">
        <f t="shared" ca="1" si="2"/>
        <v>165895202.84</v>
      </c>
      <c r="AH13" s="17">
        <f t="shared" ca="1" si="2"/>
        <v>0</v>
      </c>
      <c r="AI13" s="17">
        <f t="shared" ca="1" si="3"/>
        <v>0</v>
      </c>
      <c r="AJ13" s="17">
        <f t="shared" ca="1" si="3"/>
        <v>1517013.67</v>
      </c>
      <c r="AK13" s="17">
        <f t="shared" ca="1" si="3"/>
        <v>36257.14</v>
      </c>
      <c r="AL13" s="17">
        <f t="shared" ca="1" si="3"/>
        <v>0</v>
      </c>
      <c r="AM13" s="17">
        <f t="shared" ca="1" si="3"/>
        <v>0</v>
      </c>
      <c r="AN13" s="17">
        <f t="shared" ca="1" si="3"/>
        <v>0</v>
      </c>
      <c r="AO13" s="17">
        <f t="shared" ca="1" si="3"/>
        <v>0</v>
      </c>
      <c r="AP13" s="17">
        <f t="shared" ca="1" si="3"/>
        <v>0.01</v>
      </c>
      <c r="AQ13" s="17">
        <f t="shared" ca="1" si="3"/>
        <v>0</v>
      </c>
      <c r="AR13" s="17">
        <f t="shared" ca="1" si="3"/>
        <v>0</v>
      </c>
      <c r="AS13" s="17">
        <f t="shared" ca="1" si="4"/>
        <v>0</v>
      </c>
      <c r="AT13" s="17">
        <f t="shared" ca="1" si="4"/>
        <v>0</v>
      </c>
      <c r="AU13" s="17">
        <f t="shared" ca="1" si="4"/>
        <v>715470.24</v>
      </c>
      <c r="AV13" s="17">
        <f t="shared" ca="1" si="4"/>
        <v>628886.22</v>
      </c>
      <c r="AW13" s="17">
        <f t="shared" ca="1" si="4"/>
        <v>0</v>
      </c>
      <c r="AX13" s="17">
        <f t="shared" ca="1" si="4"/>
        <v>629119.4</v>
      </c>
      <c r="AY13" s="17">
        <f t="shared" ca="1" si="4"/>
        <v>0</v>
      </c>
      <c r="AZ13" s="17">
        <f t="shared" ca="1" si="4"/>
        <v>0</v>
      </c>
      <c r="BA13" s="17">
        <f t="shared" ca="1" si="4"/>
        <v>0</v>
      </c>
      <c r="BB13" s="17">
        <f t="shared" ca="1" si="4"/>
        <v>0</v>
      </c>
      <c r="BC13" s="17">
        <f t="shared" ca="1" si="5"/>
        <v>0</v>
      </c>
      <c r="BD13" s="17">
        <f t="shared" ca="1" si="5"/>
        <v>6609.6</v>
      </c>
      <c r="BE13" s="17">
        <f t="shared" ca="1" si="5"/>
        <v>0</v>
      </c>
      <c r="BF13" s="17">
        <f t="shared" ca="1" si="5"/>
        <v>0</v>
      </c>
      <c r="BG13" s="17">
        <f t="shared" ca="1" si="5"/>
        <v>0</v>
      </c>
      <c r="BH13" s="17">
        <f t="shared" ca="1" si="5"/>
        <v>0</v>
      </c>
      <c r="BI13" s="17">
        <f t="shared" ca="1" si="5"/>
        <v>0</v>
      </c>
      <c r="BJ13" s="17">
        <f t="shared" ca="1" si="5"/>
        <v>0</v>
      </c>
      <c r="BK13" s="17">
        <f t="shared" ca="1" si="5"/>
        <v>0</v>
      </c>
      <c r="BL13" s="17">
        <f t="shared" ca="1" si="5"/>
        <v>0</v>
      </c>
      <c r="BM13" s="17">
        <f t="shared" ca="1" si="6"/>
        <v>0</v>
      </c>
      <c r="BN13" s="17">
        <f t="shared" ca="1" si="6"/>
        <v>8958.49</v>
      </c>
      <c r="BO13" s="17">
        <f t="shared" ca="1" si="6"/>
        <v>0</v>
      </c>
      <c r="BP13" s="17">
        <f t="shared" ca="1" si="6"/>
        <v>364273.25</v>
      </c>
      <c r="BQ13" s="17">
        <f t="shared" ca="1" si="6"/>
        <v>0</v>
      </c>
      <c r="BR13" s="17">
        <f t="shared" ca="1" si="6"/>
        <v>9377837.3000000007</v>
      </c>
      <c r="BS13" s="17">
        <f t="shared" ca="1" si="6"/>
        <v>4158720.16</v>
      </c>
      <c r="BT13" s="17">
        <f t="shared" ca="1" si="6"/>
        <v>0</v>
      </c>
      <c r="BU13" s="17">
        <f t="shared" ca="1" si="6"/>
        <v>0</v>
      </c>
      <c r="BV13" s="17">
        <f t="shared" ca="1" si="6"/>
        <v>0</v>
      </c>
      <c r="BW13" s="17">
        <f t="shared" ca="1" si="7"/>
        <v>0</v>
      </c>
      <c r="BX13" s="17">
        <f t="shared" ca="1" si="7"/>
        <v>0</v>
      </c>
      <c r="BY13" s="17">
        <f t="shared" ca="1" si="7"/>
        <v>0</v>
      </c>
      <c r="BZ13" s="17">
        <f t="shared" ca="1" si="7"/>
        <v>0</v>
      </c>
      <c r="CA13" s="17">
        <f t="shared" ca="1" si="7"/>
        <v>0</v>
      </c>
      <c r="CB13" s="17">
        <f t="shared" ca="1" si="7"/>
        <v>0</v>
      </c>
      <c r="CC13" s="17">
        <f t="shared" ca="1" si="7"/>
        <v>0</v>
      </c>
      <c r="CD13" s="17">
        <f t="shared" ca="1" si="7"/>
        <v>0</v>
      </c>
      <c r="CE13" s="17">
        <f t="shared" ca="1" si="7"/>
        <v>0</v>
      </c>
      <c r="CF13" s="17">
        <f t="shared" ca="1" si="7"/>
        <v>0</v>
      </c>
      <c r="CG13" s="17">
        <f t="shared" ca="1" si="7"/>
        <v>0</v>
      </c>
      <c r="CH13" s="17">
        <f t="shared" ca="1" si="7"/>
        <v>0</v>
      </c>
      <c r="CI13" s="17">
        <f t="shared" ca="1" si="7"/>
        <v>0</v>
      </c>
      <c r="CJ13" s="18">
        <f t="shared" ca="1" si="13"/>
        <v>3577129.17</v>
      </c>
      <c r="CK13" s="17">
        <f t="shared" ca="1" si="8"/>
        <v>0</v>
      </c>
      <c r="CL13" s="17">
        <f t="shared" ca="1" si="8"/>
        <v>0</v>
      </c>
      <c r="CM13" s="18">
        <f t="shared" ca="1" si="14"/>
        <v>3563269.83</v>
      </c>
      <c r="CN13" s="17">
        <f t="shared" ca="1" si="9"/>
        <v>0</v>
      </c>
      <c r="CO13" s="17">
        <f t="shared" ca="1" si="9"/>
        <v>3563269.83</v>
      </c>
      <c r="CP13" s="18">
        <f t="shared" ca="1" si="15"/>
        <v>13859.34</v>
      </c>
      <c r="CQ13" s="17">
        <f t="shared" ca="1" si="10"/>
        <v>13859.34</v>
      </c>
      <c r="CR13" s="17">
        <f t="shared" ca="1" si="10"/>
        <v>0</v>
      </c>
      <c r="CS13" s="17">
        <f t="shared" ca="1" si="10"/>
        <v>41012.720000000001</v>
      </c>
      <c r="CT13" s="17">
        <f t="shared" ca="1" si="10"/>
        <v>0</v>
      </c>
      <c r="CU13" s="17">
        <f t="shared" ca="1" si="10"/>
        <v>0</v>
      </c>
      <c r="CV13" s="18">
        <f t="shared" ca="1" si="11"/>
        <v>798346461.0906359</v>
      </c>
    </row>
    <row r="14" spans="1:100" ht="12.75" customHeight="1" x14ac:dyDescent="0.3">
      <c r="A14" s="61" t="s">
        <v>161</v>
      </c>
      <c r="B14" s="16">
        <v>1009</v>
      </c>
      <c r="C14" s="62" t="s">
        <v>148</v>
      </c>
      <c r="D14" s="18">
        <f t="shared" ca="1" si="12"/>
        <v>2492062071.4100003</v>
      </c>
      <c r="E14" s="17">
        <f t="shared" ca="1" si="0"/>
        <v>206302.65</v>
      </c>
      <c r="F14" s="17">
        <f t="shared" ca="1" si="0"/>
        <v>604014463.23756719</v>
      </c>
      <c r="G14" s="17">
        <f t="shared" ca="1" si="0"/>
        <v>1887841305.5224333</v>
      </c>
      <c r="H14" s="17">
        <f t="shared" ca="1" si="0"/>
        <v>3198822.96</v>
      </c>
      <c r="I14" s="17">
        <f t="shared" ca="1" si="0"/>
        <v>3589.91</v>
      </c>
      <c r="J14" s="17">
        <f t="shared" ca="1" si="0"/>
        <v>0</v>
      </c>
      <c r="K14" s="17">
        <f t="shared" ca="1" si="0"/>
        <v>0</v>
      </c>
      <c r="L14" s="17">
        <f t="shared" ca="1" si="0"/>
        <v>0</v>
      </c>
      <c r="M14" s="17">
        <f t="shared" ca="1" si="0"/>
        <v>0</v>
      </c>
      <c r="N14" s="17">
        <f t="shared" ca="1" si="0"/>
        <v>0</v>
      </c>
      <c r="O14" s="17">
        <f t="shared" ca="1" si="1"/>
        <v>24051318.16</v>
      </c>
      <c r="P14" s="17">
        <f t="shared" ca="1" si="1"/>
        <v>0</v>
      </c>
      <c r="Q14" s="17">
        <f t="shared" ca="1" si="1"/>
        <v>816835.57000000007</v>
      </c>
      <c r="R14" s="17">
        <f t="shared" ca="1" si="1"/>
        <v>0</v>
      </c>
      <c r="S14" s="17">
        <f t="shared" ca="1" si="1"/>
        <v>0</v>
      </c>
      <c r="T14" s="17">
        <f t="shared" ca="1" si="1"/>
        <v>922980151.73000002</v>
      </c>
      <c r="U14" s="17">
        <f t="shared" ca="1" si="1"/>
        <v>59219516.740000002</v>
      </c>
      <c r="V14" s="17">
        <f t="shared" ca="1" si="1"/>
        <v>572633.35000000009</v>
      </c>
      <c r="W14" s="17">
        <f t="shared" ca="1" si="1"/>
        <v>2436160.5999999996</v>
      </c>
      <c r="X14" s="17">
        <f t="shared" ca="1" si="1"/>
        <v>0</v>
      </c>
      <c r="Y14" s="17">
        <f t="shared" ca="1" si="2"/>
        <v>4136196.31</v>
      </c>
      <c r="Z14" s="17">
        <f t="shared" ca="1" si="2"/>
        <v>8784371.8599999975</v>
      </c>
      <c r="AA14" s="17">
        <f t="shared" ca="1" si="2"/>
        <v>0</v>
      </c>
      <c r="AB14" s="17">
        <f t="shared" ca="1" si="2"/>
        <v>0</v>
      </c>
      <c r="AC14" s="17">
        <f t="shared" ca="1" si="2"/>
        <v>25944.44</v>
      </c>
      <c r="AD14" s="17">
        <f t="shared" ca="1" si="2"/>
        <v>164807.46999999997</v>
      </c>
      <c r="AE14" s="17">
        <f t="shared" ca="1" si="2"/>
        <v>0</v>
      </c>
      <c r="AF14" s="17">
        <f t="shared" ca="1" si="2"/>
        <v>16119.01</v>
      </c>
      <c r="AG14" s="17">
        <f t="shared" ca="1" si="2"/>
        <v>0</v>
      </c>
      <c r="AH14" s="17">
        <f t="shared" ca="1" si="2"/>
        <v>0</v>
      </c>
      <c r="AI14" s="17">
        <f t="shared" ca="1" si="3"/>
        <v>0</v>
      </c>
      <c r="AJ14" s="17">
        <f t="shared" ca="1" si="3"/>
        <v>4229094.07</v>
      </c>
      <c r="AK14" s="17">
        <f t="shared" ca="1" si="3"/>
        <v>0</v>
      </c>
      <c r="AL14" s="17">
        <f t="shared" ca="1" si="3"/>
        <v>0</v>
      </c>
      <c r="AM14" s="17">
        <f t="shared" ca="1" si="3"/>
        <v>908227.01</v>
      </c>
      <c r="AN14" s="17">
        <f t="shared" ca="1" si="3"/>
        <v>0</v>
      </c>
      <c r="AO14" s="17">
        <f t="shared" ca="1" si="3"/>
        <v>0</v>
      </c>
      <c r="AP14" s="17">
        <f t="shared" ca="1" si="3"/>
        <v>4664.5199999999995</v>
      </c>
      <c r="AQ14" s="17">
        <f t="shared" ca="1" si="3"/>
        <v>0</v>
      </c>
      <c r="AR14" s="17">
        <f t="shared" ca="1" si="3"/>
        <v>0</v>
      </c>
      <c r="AS14" s="17">
        <f t="shared" ca="1" si="4"/>
        <v>0</v>
      </c>
      <c r="AT14" s="17">
        <f t="shared" ca="1" si="4"/>
        <v>0</v>
      </c>
      <c r="AU14" s="17">
        <f t="shared" ca="1" si="4"/>
        <v>0</v>
      </c>
      <c r="AV14" s="17">
        <f t="shared" ca="1" si="4"/>
        <v>0</v>
      </c>
      <c r="AW14" s="17">
        <f t="shared" ca="1" si="4"/>
        <v>0</v>
      </c>
      <c r="AX14" s="17">
        <f t="shared" ca="1" si="4"/>
        <v>0</v>
      </c>
      <c r="AY14" s="17">
        <f t="shared" ca="1" si="4"/>
        <v>0</v>
      </c>
      <c r="AZ14" s="17">
        <f t="shared" ca="1" si="4"/>
        <v>0</v>
      </c>
      <c r="BA14" s="17">
        <f t="shared" ca="1" si="4"/>
        <v>0</v>
      </c>
      <c r="BB14" s="17">
        <f t="shared" ca="1" si="4"/>
        <v>0</v>
      </c>
      <c r="BC14" s="17">
        <f t="shared" ca="1" si="5"/>
        <v>0</v>
      </c>
      <c r="BD14" s="17">
        <f t="shared" ca="1" si="5"/>
        <v>138658.03</v>
      </c>
      <c r="BE14" s="17">
        <f t="shared" ca="1" si="5"/>
        <v>0</v>
      </c>
      <c r="BF14" s="17">
        <f t="shared" ca="1" si="5"/>
        <v>0</v>
      </c>
      <c r="BG14" s="17">
        <f t="shared" ca="1" si="5"/>
        <v>0</v>
      </c>
      <c r="BH14" s="17">
        <f t="shared" ca="1" si="5"/>
        <v>0</v>
      </c>
      <c r="BI14" s="17">
        <f t="shared" ca="1" si="5"/>
        <v>0</v>
      </c>
      <c r="BJ14" s="17">
        <f t="shared" ca="1" si="5"/>
        <v>0</v>
      </c>
      <c r="BK14" s="17">
        <f t="shared" ca="1" si="5"/>
        <v>0</v>
      </c>
      <c r="BL14" s="17">
        <f t="shared" ca="1" si="5"/>
        <v>0</v>
      </c>
      <c r="BM14" s="17">
        <f t="shared" ca="1" si="6"/>
        <v>0</v>
      </c>
      <c r="BN14" s="17">
        <f t="shared" ca="1" si="6"/>
        <v>3747.4799999999996</v>
      </c>
      <c r="BO14" s="17">
        <f t="shared" ca="1" si="6"/>
        <v>0</v>
      </c>
      <c r="BP14" s="17">
        <f t="shared" ca="1" si="6"/>
        <v>272178.01</v>
      </c>
      <c r="BQ14" s="17">
        <f t="shared" ca="1" si="6"/>
        <v>129480.23</v>
      </c>
      <c r="BR14" s="17">
        <f t="shared" ca="1" si="6"/>
        <v>12240386.550000001</v>
      </c>
      <c r="BS14" s="17">
        <f t="shared" ca="1" si="6"/>
        <v>1584786.34</v>
      </c>
      <c r="BT14" s="17">
        <f t="shared" ca="1" si="6"/>
        <v>0</v>
      </c>
      <c r="BU14" s="17">
        <f t="shared" ca="1" si="6"/>
        <v>0</v>
      </c>
      <c r="BV14" s="17">
        <f t="shared" ca="1" si="6"/>
        <v>0</v>
      </c>
      <c r="BW14" s="17">
        <f t="shared" ca="1" si="7"/>
        <v>0</v>
      </c>
      <c r="BX14" s="17">
        <f t="shared" ca="1" si="7"/>
        <v>1200281.45</v>
      </c>
      <c r="BY14" s="17">
        <f t="shared" ca="1" si="7"/>
        <v>0</v>
      </c>
      <c r="BZ14" s="17">
        <f t="shared" ca="1" si="7"/>
        <v>0</v>
      </c>
      <c r="CA14" s="17">
        <f t="shared" ca="1" si="7"/>
        <v>11281761.279999999</v>
      </c>
      <c r="CB14" s="17">
        <f t="shared" ca="1" si="7"/>
        <v>369891018.56</v>
      </c>
      <c r="CC14" s="17">
        <f t="shared" ca="1" si="7"/>
        <v>1733332.61</v>
      </c>
      <c r="CD14" s="17">
        <f t="shared" ca="1" si="7"/>
        <v>106323764.81999999</v>
      </c>
      <c r="CE14" s="17">
        <f t="shared" ca="1" si="7"/>
        <v>0</v>
      </c>
      <c r="CF14" s="17">
        <f t="shared" ca="1" si="7"/>
        <v>0</v>
      </c>
      <c r="CG14" s="17">
        <f t="shared" ca="1" si="7"/>
        <v>2523141.63</v>
      </c>
      <c r="CH14" s="17">
        <f t="shared" ca="1" si="7"/>
        <v>19284725.960000001</v>
      </c>
      <c r="CI14" s="17">
        <f t="shared" ca="1" si="7"/>
        <v>0</v>
      </c>
      <c r="CJ14" s="18">
        <f t="shared" ca="1" si="13"/>
        <v>446492600.22000378</v>
      </c>
      <c r="CK14" s="17">
        <f t="shared" ca="1" si="8"/>
        <v>18295.280000686413</v>
      </c>
      <c r="CL14" s="17">
        <f t="shared" ca="1" si="8"/>
        <v>0</v>
      </c>
      <c r="CM14" s="18">
        <f t="shared" ca="1" si="14"/>
        <v>74513570.560000107</v>
      </c>
      <c r="CN14" s="17">
        <f t="shared" ca="1" si="9"/>
        <v>275748</v>
      </c>
      <c r="CO14" s="17">
        <f t="shared" ca="1" si="9"/>
        <v>74237822.560000107</v>
      </c>
      <c r="CP14" s="18">
        <f t="shared" ca="1" si="15"/>
        <v>371960734.38000298</v>
      </c>
      <c r="CQ14" s="17">
        <f t="shared" ca="1" si="10"/>
        <v>12418152.609999999</v>
      </c>
      <c r="CR14" s="17">
        <f t="shared" ca="1" si="10"/>
        <v>359542581.77000296</v>
      </c>
      <c r="CS14" s="17">
        <f t="shared" ca="1" si="10"/>
        <v>3472810.1499999901</v>
      </c>
      <c r="CT14" s="17">
        <f t="shared" ca="1" si="10"/>
        <v>0</v>
      </c>
      <c r="CU14" s="17">
        <f t="shared" ca="1" si="10"/>
        <v>0</v>
      </c>
      <c r="CV14" s="18">
        <f t="shared" ca="1" si="11"/>
        <v>4500183198.4400043</v>
      </c>
    </row>
    <row r="15" spans="1:100" ht="12.75" customHeight="1" x14ac:dyDescent="0.3">
      <c r="A15" s="61" t="s">
        <v>163</v>
      </c>
      <c r="B15" s="16">
        <v>1010</v>
      </c>
      <c r="C15" s="62" t="s">
        <v>148</v>
      </c>
      <c r="D15" s="18">
        <f t="shared" ca="1" si="12"/>
        <v>0</v>
      </c>
      <c r="E15" s="17">
        <f t="shared" ca="1" si="0"/>
        <v>0</v>
      </c>
      <c r="F15" s="17">
        <f t="shared" ca="1" si="0"/>
        <v>0</v>
      </c>
      <c r="G15" s="17">
        <f t="shared" ca="1" si="0"/>
        <v>0</v>
      </c>
      <c r="H15" s="17">
        <f t="shared" ca="1" si="0"/>
        <v>0</v>
      </c>
      <c r="I15" s="17">
        <f t="shared" ca="1" si="0"/>
        <v>0</v>
      </c>
      <c r="J15" s="17">
        <f t="shared" ca="1" si="0"/>
        <v>0</v>
      </c>
      <c r="K15" s="17">
        <f t="shared" ca="1" si="0"/>
        <v>0</v>
      </c>
      <c r="L15" s="17">
        <f t="shared" ca="1" si="0"/>
        <v>0</v>
      </c>
      <c r="M15" s="17">
        <f t="shared" ca="1" si="0"/>
        <v>0</v>
      </c>
      <c r="N15" s="17">
        <f t="shared" ca="1" si="0"/>
        <v>0</v>
      </c>
      <c r="O15" s="17">
        <f t="shared" ca="1" si="1"/>
        <v>0</v>
      </c>
      <c r="P15" s="17">
        <f t="shared" ca="1" si="1"/>
        <v>0</v>
      </c>
      <c r="Q15" s="17">
        <f t="shared" ca="1" si="1"/>
        <v>0</v>
      </c>
      <c r="R15" s="17">
        <f t="shared" ca="1" si="1"/>
        <v>0</v>
      </c>
      <c r="S15" s="17">
        <f t="shared" ca="1" si="1"/>
        <v>0</v>
      </c>
      <c r="T15" s="17">
        <f t="shared" ca="1" si="1"/>
        <v>0</v>
      </c>
      <c r="U15" s="17">
        <f t="shared" ca="1" si="1"/>
        <v>0</v>
      </c>
      <c r="V15" s="17">
        <f t="shared" ca="1" si="1"/>
        <v>0</v>
      </c>
      <c r="W15" s="17">
        <f t="shared" ca="1" si="1"/>
        <v>0</v>
      </c>
      <c r="X15" s="17">
        <f t="shared" ca="1" si="1"/>
        <v>0</v>
      </c>
      <c r="Y15" s="17">
        <f t="shared" ca="1" si="2"/>
        <v>0</v>
      </c>
      <c r="Z15" s="17">
        <f t="shared" ca="1" si="2"/>
        <v>0</v>
      </c>
      <c r="AA15" s="17">
        <f t="shared" ca="1" si="2"/>
        <v>0</v>
      </c>
      <c r="AB15" s="17">
        <f t="shared" ca="1" si="2"/>
        <v>0</v>
      </c>
      <c r="AC15" s="17">
        <f t="shared" ca="1" si="2"/>
        <v>0</v>
      </c>
      <c r="AD15" s="17">
        <f t="shared" ca="1" si="2"/>
        <v>0</v>
      </c>
      <c r="AE15" s="17">
        <f t="shared" ca="1" si="2"/>
        <v>0</v>
      </c>
      <c r="AF15" s="17">
        <f t="shared" ca="1" si="2"/>
        <v>0</v>
      </c>
      <c r="AG15" s="17">
        <f t="shared" ca="1" si="2"/>
        <v>0</v>
      </c>
      <c r="AH15" s="17">
        <f t="shared" ca="1" si="2"/>
        <v>0</v>
      </c>
      <c r="AI15" s="17">
        <f t="shared" ca="1" si="3"/>
        <v>0</v>
      </c>
      <c r="AJ15" s="17">
        <f t="shared" ca="1" si="3"/>
        <v>0</v>
      </c>
      <c r="AK15" s="17">
        <f t="shared" ca="1" si="3"/>
        <v>0</v>
      </c>
      <c r="AL15" s="17">
        <f t="shared" ca="1" si="3"/>
        <v>0</v>
      </c>
      <c r="AM15" s="17">
        <f t="shared" ca="1" si="3"/>
        <v>0</v>
      </c>
      <c r="AN15" s="17">
        <f t="shared" ca="1" si="3"/>
        <v>0</v>
      </c>
      <c r="AO15" s="17">
        <f t="shared" ca="1" si="3"/>
        <v>0</v>
      </c>
      <c r="AP15" s="17">
        <f t="shared" ca="1" si="3"/>
        <v>0</v>
      </c>
      <c r="AQ15" s="17">
        <f t="shared" ca="1" si="3"/>
        <v>0</v>
      </c>
      <c r="AR15" s="17">
        <f t="shared" ca="1" si="3"/>
        <v>0</v>
      </c>
      <c r="AS15" s="17">
        <f t="shared" ca="1" si="4"/>
        <v>0</v>
      </c>
      <c r="AT15" s="17">
        <f t="shared" ca="1" si="4"/>
        <v>0</v>
      </c>
      <c r="AU15" s="17">
        <f t="shared" ca="1" si="4"/>
        <v>0</v>
      </c>
      <c r="AV15" s="17">
        <f t="shared" ca="1" si="4"/>
        <v>0</v>
      </c>
      <c r="AW15" s="17">
        <f t="shared" ca="1" si="4"/>
        <v>0</v>
      </c>
      <c r="AX15" s="17">
        <f t="shared" ca="1" si="4"/>
        <v>0</v>
      </c>
      <c r="AY15" s="17">
        <f t="shared" ca="1" si="4"/>
        <v>0</v>
      </c>
      <c r="AZ15" s="17">
        <f t="shared" ca="1" si="4"/>
        <v>0</v>
      </c>
      <c r="BA15" s="17">
        <f t="shared" ca="1" si="4"/>
        <v>0</v>
      </c>
      <c r="BB15" s="17">
        <f t="shared" ca="1" si="4"/>
        <v>0</v>
      </c>
      <c r="BC15" s="17">
        <f t="shared" ca="1" si="5"/>
        <v>0</v>
      </c>
      <c r="BD15" s="17">
        <f t="shared" ca="1" si="5"/>
        <v>0</v>
      </c>
      <c r="BE15" s="17">
        <f t="shared" ca="1" si="5"/>
        <v>0</v>
      </c>
      <c r="BF15" s="17">
        <f t="shared" ca="1" si="5"/>
        <v>0</v>
      </c>
      <c r="BG15" s="17">
        <f t="shared" ca="1" si="5"/>
        <v>0</v>
      </c>
      <c r="BH15" s="17">
        <f t="shared" ca="1" si="5"/>
        <v>0</v>
      </c>
      <c r="BI15" s="17">
        <f t="shared" ca="1" si="5"/>
        <v>0</v>
      </c>
      <c r="BJ15" s="17">
        <f t="shared" ca="1" si="5"/>
        <v>0</v>
      </c>
      <c r="BK15" s="17">
        <f t="shared" ca="1" si="5"/>
        <v>0</v>
      </c>
      <c r="BL15" s="17">
        <f t="shared" ca="1" si="5"/>
        <v>0</v>
      </c>
      <c r="BM15" s="17">
        <f t="shared" ca="1" si="6"/>
        <v>0</v>
      </c>
      <c r="BN15" s="17">
        <f t="shared" ca="1" si="6"/>
        <v>0</v>
      </c>
      <c r="BO15" s="17">
        <f t="shared" ca="1" si="6"/>
        <v>0</v>
      </c>
      <c r="BP15" s="17">
        <f t="shared" ca="1" si="6"/>
        <v>33124125.16000003</v>
      </c>
      <c r="BQ15" s="17">
        <f t="shared" ca="1" si="6"/>
        <v>0</v>
      </c>
      <c r="BR15" s="17">
        <f t="shared" ca="1" si="6"/>
        <v>0</v>
      </c>
      <c r="BS15" s="17">
        <f t="shared" ca="1" si="6"/>
        <v>3459509921.1150799</v>
      </c>
      <c r="BT15" s="17">
        <f t="shared" ca="1" si="6"/>
        <v>0</v>
      </c>
      <c r="BU15" s="17">
        <f t="shared" ca="1" si="6"/>
        <v>0</v>
      </c>
      <c r="BV15" s="17">
        <f t="shared" ca="1" si="6"/>
        <v>0</v>
      </c>
      <c r="BW15" s="17">
        <f t="shared" ca="1" si="7"/>
        <v>0</v>
      </c>
      <c r="BX15" s="17">
        <f t="shared" ca="1" si="7"/>
        <v>0</v>
      </c>
      <c r="BY15" s="17">
        <f t="shared" ca="1" si="7"/>
        <v>0</v>
      </c>
      <c r="BZ15" s="17">
        <f t="shared" ca="1" si="7"/>
        <v>0</v>
      </c>
      <c r="CA15" s="17">
        <f t="shared" ca="1" si="7"/>
        <v>0</v>
      </c>
      <c r="CB15" s="17">
        <f t="shared" ca="1" si="7"/>
        <v>0</v>
      </c>
      <c r="CC15" s="17">
        <f t="shared" ca="1" si="7"/>
        <v>0</v>
      </c>
      <c r="CD15" s="17">
        <f t="shared" ca="1" si="7"/>
        <v>0</v>
      </c>
      <c r="CE15" s="17">
        <f t="shared" ca="1" si="7"/>
        <v>0</v>
      </c>
      <c r="CF15" s="17">
        <f t="shared" ca="1" si="7"/>
        <v>0</v>
      </c>
      <c r="CG15" s="17">
        <f t="shared" ca="1" si="7"/>
        <v>0</v>
      </c>
      <c r="CH15" s="17">
        <f t="shared" ca="1" si="7"/>
        <v>0</v>
      </c>
      <c r="CI15" s="17">
        <f t="shared" ca="1" si="7"/>
        <v>128.59047619047618</v>
      </c>
      <c r="CJ15" s="18">
        <f t="shared" ca="1" si="13"/>
        <v>0</v>
      </c>
      <c r="CK15" s="17">
        <f t="shared" ca="1" si="8"/>
        <v>0</v>
      </c>
      <c r="CL15" s="17">
        <f t="shared" ca="1" si="8"/>
        <v>0</v>
      </c>
      <c r="CM15" s="18">
        <f t="shared" ca="1" si="14"/>
        <v>0</v>
      </c>
      <c r="CN15" s="17">
        <f t="shared" ca="1" si="9"/>
        <v>0</v>
      </c>
      <c r="CO15" s="17">
        <f t="shared" ca="1" si="9"/>
        <v>0</v>
      </c>
      <c r="CP15" s="18">
        <f t="shared" ca="1" si="15"/>
        <v>0</v>
      </c>
      <c r="CQ15" s="17">
        <f t="shared" ca="1" si="10"/>
        <v>0</v>
      </c>
      <c r="CR15" s="17">
        <f t="shared" ca="1" si="10"/>
        <v>0</v>
      </c>
      <c r="CS15" s="17">
        <f t="shared" ca="1" si="10"/>
        <v>0</v>
      </c>
      <c r="CT15" s="17">
        <f t="shared" ca="1" si="10"/>
        <v>0</v>
      </c>
      <c r="CU15" s="17">
        <f t="shared" ca="1" si="10"/>
        <v>0</v>
      </c>
      <c r="CV15" s="18">
        <f t="shared" ca="1" si="11"/>
        <v>3492634174.8655558</v>
      </c>
    </row>
    <row r="16" spans="1:100" ht="12.75" customHeight="1" x14ac:dyDescent="0.3">
      <c r="A16" s="61" t="s">
        <v>165</v>
      </c>
      <c r="B16" s="16">
        <v>1011</v>
      </c>
      <c r="C16" s="62" t="s">
        <v>148</v>
      </c>
      <c r="D16" s="18">
        <f t="shared" ca="1" si="12"/>
        <v>0</v>
      </c>
      <c r="E16" s="17">
        <f t="shared" ca="1" si="0"/>
        <v>0</v>
      </c>
      <c r="F16" s="17">
        <f t="shared" ca="1" si="0"/>
        <v>0</v>
      </c>
      <c r="G16" s="17">
        <f t="shared" ca="1" si="0"/>
        <v>0</v>
      </c>
      <c r="H16" s="17">
        <f t="shared" ca="1" si="0"/>
        <v>0</v>
      </c>
      <c r="I16" s="17">
        <f t="shared" ca="1" si="0"/>
        <v>0</v>
      </c>
      <c r="J16" s="17">
        <f t="shared" ca="1" si="0"/>
        <v>0</v>
      </c>
      <c r="K16" s="17">
        <f t="shared" ca="1" si="0"/>
        <v>0</v>
      </c>
      <c r="L16" s="17">
        <f t="shared" ca="1" si="0"/>
        <v>0</v>
      </c>
      <c r="M16" s="17">
        <f t="shared" ca="1" si="0"/>
        <v>0</v>
      </c>
      <c r="N16" s="17">
        <f t="shared" ca="1" si="0"/>
        <v>0</v>
      </c>
      <c r="O16" s="17">
        <f t="shared" ca="1" si="1"/>
        <v>0</v>
      </c>
      <c r="P16" s="17">
        <f t="shared" ca="1" si="1"/>
        <v>0</v>
      </c>
      <c r="Q16" s="17">
        <f t="shared" ca="1" si="1"/>
        <v>0</v>
      </c>
      <c r="R16" s="17">
        <f t="shared" ca="1" si="1"/>
        <v>0</v>
      </c>
      <c r="S16" s="17">
        <f t="shared" ca="1" si="1"/>
        <v>0</v>
      </c>
      <c r="T16" s="17">
        <f t="shared" ca="1" si="1"/>
        <v>0</v>
      </c>
      <c r="U16" s="17">
        <f t="shared" ca="1" si="1"/>
        <v>0</v>
      </c>
      <c r="V16" s="17">
        <f t="shared" ca="1" si="1"/>
        <v>0</v>
      </c>
      <c r="W16" s="17">
        <f t="shared" ca="1" si="1"/>
        <v>0</v>
      </c>
      <c r="X16" s="17">
        <f t="shared" ca="1" si="1"/>
        <v>0</v>
      </c>
      <c r="Y16" s="17">
        <f t="shared" ca="1" si="2"/>
        <v>0</v>
      </c>
      <c r="Z16" s="17">
        <f t="shared" ca="1" si="2"/>
        <v>0</v>
      </c>
      <c r="AA16" s="17">
        <f t="shared" ca="1" si="2"/>
        <v>0</v>
      </c>
      <c r="AB16" s="17">
        <f t="shared" ca="1" si="2"/>
        <v>0</v>
      </c>
      <c r="AC16" s="17">
        <f t="shared" ca="1" si="2"/>
        <v>0</v>
      </c>
      <c r="AD16" s="17">
        <f t="shared" ca="1" si="2"/>
        <v>0</v>
      </c>
      <c r="AE16" s="17">
        <f t="shared" ca="1" si="2"/>
        <v>0</v>
      </c>
      <c r="AF16" s="17">
        <f t="shared" ca="1" si="2"/>
        <v>0</v>
      </c>
      <c r="AG16" s="17">
        <f t="shared" ca="1" si="2"/>
        <v>0</v>
      </c>
      <c r="AH16" s="17">
        <f t="shared" ca="1" si="2"/>
        <v>0</v>
      </c>
      <c r="AI16" s="17">
        <f t="shared" ca="1" si="3"/>
        <v>0</v>
      </c>
      <c r="AJ16" s="17">
        <f t="shared" ca="1" si="3"/>
        <v>0</v>
      </c>
      <c r="AK16" s="17">
        <f t="shared" ca="1" si="3"/>
        <v>0</v>
      </c>
      <c r="AL16" s="17">
        <f t="shared" ca="1" si="3"/>
        <v>0</v>
      </c>
      <c r="AM16" s="17">
        <f t="shared" ca="1" si="3"/>
        <v>0</v>
      </c>
      <c r="AN16" s="17">
        <f t="shared" ca="1" si="3"/>
        <v>0</v>
      </c>
      <c r="AO16" s="17">
        <f t="shared" ca="1" si="3"/>
        <v>0</v>
      </c>
      <c r="AP16" s="17">
        <f t="shared" ca="1" si="3"/>
        <v>0</v>
      </c>
      <c r="AQ16" s="17">
        <f t="shared" ca="1" si="3"/>
        <v>0</v>
      </c>
      <c r="AR16" s="17">
        <f t="shared" ca="1" si="3"/>
        <v>0</v>
      </c>
      <c r="AS16" s="17">
        <f t="shared" ca="1" si="4"/>
        <v>0</v>
      </c>
      <c r="AT16" s="17">
        <f t="shared" ca="1" si="4"/>
        <v>0</v>
      </c>
      <c r="AU16" s="17">
        <f t="shared" ca="1" si="4"/>
        <v>0</v>
      </c>
      <c r="AV16" s="17">
        <f t="shared" ca="1" si="4"/>
        <v>0</v>
      </c>
      <c r="AW16" s="17">
        <f t="shared" ca="1" si="4"/>
        <v>0</v>
      </c>
      <c r="AX16" s="17">
        <f t="shared" ca="1" si="4"/>
        <v>0</v>
      </c>
      <c r="AY16" s="17">
        <f t="shared" ca="1" si="4"/>
        <v>0</v>
      </c>
      <c r="AZ16" s="17">
        <f t="shared" ca="1" si="4"/>
        <v>0</v>
      </c>
      <c r="BA16" s="17">
        <f t="shared" ca="1" si="4"/>
        <v>0</v>
      </c>
      <c r="BB16" s="17">
        <f t="shared" ca="1" si="4"/>
        <v>0</v>
      </c>
      <c r="BC16" s="17">
        <f t="shared" ca="1" si="5"/>
        <v>0</v>
      </c>
      <c r="BD16" s="17">
        <f t="shared" ca="1" si="5"/>
        <v>0</v>
      </c>
      <c r="BE16" s="17">
        <f t="shared" ca="1" si="5"/>
        <v>0</v>
      </c>
      <c r="BF16" s="17">
        <f t="shared" ca="1" si="5"/>
        <v>0</v>
      </c>
      <c r="BG16" s="17">
        <f t="shared" ca="1" si="5"/>
        <v>0</v>
      </c>
      <c r="BH16" s="17">
        <f t="shared" ca="1" si="5"/>
        <v>0</v>
      </c>
      <c r="BI16" s="17">
        <f t="shared" ca="1" si="5"/>
        <v>28730946.919338994</v>
      </c>
      <c r="BJ16" s="17">
        <f t="shared" ca="1" si="5"/>
        <v>36751431.746249996</v>
      </c>
      <c r="BK16" s="17">
        <f t="shared" ca="1" si="5"/>
        <v>0</v>
      </c>
      <c r="BL16" s="17">
        <f t="shared" ca="1" si="5"/>
        <v>0</v>
      </c>
      <c r="BM16" s="17">
        <f t="shared" ca="1" si="6"/>
        <v>0</v>
      </c>
      <c r="BN16" s="17">
        <f t="shared" ca="1" si="6"/>
        <v>0</v>
      </c>
      <c r="BO16" s="17">
        <f t="shared" ca="1" si="6"/>
        <v>0</v>
      </c>
      <c r="BP16" s="17">
        <f t="shared" ca="1" si="6"/>
        <v>0</v>
      </c>
      <c r="BQ16" s="17">
        <f t="shared" ca="1" si="6"/>
        <v>0</v>
      </c>
      <c r="BR16" s="17">
        <f t="shared" ca="1" si="6"/>
        <v>0</v>
      </c>
      <c r="BS16" s="17">
        <f t="shared" ca="1" si="6"/>
        <v>0</v>
      </c>
      <c r="BT16" s="17">
        <f t="shared" ca="1" si="6"/>
        <v>0</v>
      </c>
      <c r="BU16" s="17">
        <f t="shared" ca="1" si="6"/>
        <v>0</v>
      </c>
      <c r="BV16" s="17">
        <f t="shared" ca="1" si="6"/>
        <v>0</v>
      </c>
      <c r="BW16" s="17">
        <f t="shared" ca="1" si="7"/>
        <v>0</v>
      </c>
      <c r="BX16" s="17">
        <f t="shared" ca="1" si="7"/>
        <v>0</v>
      </c>
      <c r="BY16" s="17">
        <f t="shared" ca="1" si="7"/>
        <v>0</v>
      </c>
      <c r="BZ16" s="17">
        <f t="shared" ca="1" si="7"/>
        <v>0</v>
      </c>
      <c r="CA16" s="17">
        <f t="shared" ca="1" si="7"/>
        <v>0</v>
      </c>
      <c r="CB16" s="17">
        <f t="shared" ca="1" si="7"/>
        <v>0</v>
      </c>
      <c r="CC16" s="17">
        <f t="shared" ca="1" si="7"/>
        <v>0</v>
      </c>
      <c r="CD16" s="17">
        <f t="shared" ca="1" si="7"/>
        <v>0</v>
      </c>
      <c r="CE16" s="17">
        <f t="shared" ca="1" si="7"/>
        <v>0</v>
      </c>
      <c r="CF16" s="17">
        <f t="shared" ca="1" si="7"/>
        <v>0</v>
      </c>
      <c r="CG16" s="17">
        <f t="shared" ca="1" si="7"/>
        <v>0</v>
      </c>
      <c r="CH16" s="17">
        <f t="shared" ca="1" si="7"/>
        <v>0</v>
      </c>
      <c r="CI16" s="17">
        <f t="shared" ca="1" si="7"/>
        <v>0</v>
      </c>
      <c r="CJ16" s="18">
        <f t="shared" ca="1" si="13"/>
        <v>0</v>
      </c>
      <c r="CK16" s="17">
        <f t="shared" ca="1" si="8"/>
        <v>0</v>
      </c>
      <c r="CL16" s="17">
        <f t="shared" ca="1" si="8"/>
        <v>0</v>
      </c>
      <c r="CM16" s="18">
        <f t="shared" ca="1" si="14"/>
        <v>0</v>
      </c>
      <c r="CN16" s="17">
        <f t="shared" ca="1" si="9"/>
        <v>0</v>
      </c>
      <c r="CO16" s="17">
        <f t="shared" ca="1" si="9"/>
        <v>0</v>
      </c>
      <c r="CP16" s="18">
        <f t="shared" ca="1" si="15"/>
        <v>0</v>
      </c>
      <c r="CQ16" s="17">
        <f t="shared" ca="1" si="10"/>
        <v>0</v>
      </c>
      <c r="CR16" s="17">
        <f t="shared" ca="1" si="10"/>
        <v>0</v>
      </c>
      <c r="CS16" s="17">
        <f t="shared" ca="1" si="10"/>
        <v>0</v>
      </c>
      <c r="CT16" s="17">
        <f t="shared" ca="1" si="10"/>
        <v>0</v>
      </c>
      <c r="CU16" s="17">
        <f t="shared" ca="1" si="10"/>
        <v>0</v>
      </c>
      <c r="CV16" s="18">
        <f t="shared" ca="1" si="11"/>
        <v>65482378.66558899</v>
      </c>
    </row>
    <row r="17" spans="1:100" ht="12.75" customHeight="1" x14ac:dyDescent="0.3">
      <c r="A17" s="61" t="s">
        <v>167</v>
      </c>
      <c r="B17" s="16">
        <v>1012</v>
      </c>
      <c r="C17" s="62" t="s">
        <v>148</v>
      </c>
      <c r="D17" s="18">
        <f t="shared" ca="1" si="12"/>
        <v>5062340.6499999985</v>
      </c>
      <c r="E17" s="17">
        <f t="shared" ref="E17:N26" ca="1" si="16">IFERROR(IF($C$2="Tele-Satış",INDIRECT("'"&amp;$B$2&amp;"'!"&amp;ADDRESS(MATCH($B17,INDIRECT("'"&amp;$B$2&amp;"'!$B$1:$B$1095"),0),MATCH(E$5,INDIRECT("'"&amp;$B$2&amp;"'!5:5"),0))),IF($C$2="E-Ticaret",INDIRECT("'"&amp;$B$2&amp;"'!"&amp;ADDRESS(MATCH($B17,INDIRECT("'"&amp;$B$2&amp;"'!$B$1:$B$1095"),0),MATCH(E$5,INDIRECT("'"&amp;$B$2&amp;"'!5:5"),0)+1)),IF($C$2="Geleneksel",INDIRECT("'"&amp;$B$2&amp;"'!"&amp;ADDRESS(MATCH($B17,INDIRECT("'"&amp;$B$2&amp;"'!$B$1:$B$1095"),0),MATCH(E$5,INDIRECT("'"&amp;$B$2&amp;"'!5:5"),0)+2)),INDIRECT("'"&amp;$B$2&amp;"'!"&amp;ADDRESS(MATCH($B17,INDIRECT("'"&amp;$B$2&amp;"'!$B$1:$B$1095"),0),MATCH(E$5,INDIRECT("'"&amp;$B$2&amp;"'!5:5"),0)))+INDIRECT("'"&amp;$B$2&amp;"'!"&amp;ADDRESS(MATCH($B17,INDIRECT("'"&amp;$B$2&amp;"'!$B$1:$B$1095"),0),MATCH(E$5,INDIRECT("'"&amp;$B$2&amp;"'!5:5"),0)+1))+INDIRECT("'"&amp;$B$2&amp;"'!"&amp;ADDRESS(MATCH($B17,INDIRECT("'"&amp;$B$2&amp;"'!$B$1:$B$1095"),0),MATCH(E$5,INDIRECT("'"&amp;$B$2&amp;"'!5:5"),0)+2))))),0)</f>
        <v>23281</v>
      </c>
      <c r="F17" s="17">
        <f t="shared" ca="1" si="16"/>
        <v>21812635.969999999</v>
      </c>
      <c r="G17" s="17">
        <f t="shared" ca="1" si="16"/>
        <v>-16773576.32</v>
      </c>
      <c r="H17" s="17">
        <f t="shared" ca="1" si="16"/>
        <v>15945606.970000001</v>
      </c>
      <c r="I17" s="17">
        <f t="shared" ca="1" si="16"/>
        <v>35364.589999999997</v>
      </c>
      <c r="J17" s="17">
        <f t="shared" ca="1" si="16"/>
        <v>0</v>
      </c>
      <c r="K17" s="17">
        <f t="shared" ca="1" si="16"/>
        <v>0</v>
      </c>
      <c r="L17" s="17">
        <f t="shared" ca="1" si="16"/>
        <v>0</v>
      </c>
      <c r="M17" s="17">
        <f t="shared" ca="1" si="16"/>
        <v>0</v>
      </c>
      <c r="N17" s="17">
        <f t="shared" ca="1" si="16"/>
        <v>0</v>
      </c>
      <c r="O17" s="17">
        <f t="shared" ref="O17:X26" ca="1" si="17">IFERROR(IF($C$2="Tele-Satış",INDIRECT("'"&amp;$B$2&amp;"'!"&amp;ADDRESS(MATCH($B17,INDIRECT("'"&amp;$B$2&amp;"'!$B$1:$B$1095"),0),MATCH(O$5,INDIRECT("'"&amp;$B$2&amp;"'!5:5"),0))),IF($C$2="E-Ticaret",INDIRECT("'"&amp;$B$2&amp;"'!"&amp;ADDRESS(MATCH($B17,INDIRECT("'"&amp;$B$2&amp;"'!$B$1:$B$1095"),0),MATCH(O$5,INDIRECT("'"&amp;$B$2&amp;"'!5:5"),0)+1)),IF($C$2="Geleneksel",INDIRECT("'"&amp;$B$2&amp;"'!"&amp;ADDRESS(MATCH($B17,INDIRECT("'"&amp;$B$2&amp;"'!$B$1:$B$1095"),0),MATCH(O$5,INDIRECT("'"&amp;$B$2&amp;"'!5:5"),0)+2)),INDIRECT("'"&amp;$B$2&amp;"'!"&amp;ADDRESS(MATCH($B17,INDIRECT("'"&amp;$B$2&amp;"'!$B$1:$B$1095"),0),MATCH(O$5,INDIRECT("'"&amp;$B$2&amp;"'!5:5"),0)))+INDIRECT("'"&amp;$B$2&amp;"'!"&amp;ADDRESS(MATCH($B17,INDIRECT("'"&amp;$B$2&amp;"'!$B$1:$B$1095"),0),MATCH(O$5,INDIRECT("'"&amp;$B$2&amp;"'!5:5"),0)+1))+INDIRECT("'"&amp;$B$2&amp;"'!"&amp;ADDRESS(MATCH($B17,INDIRECT("'"&amp;$B$2&amp;"'!$B$1:$B$1095"),0),MATCH(O$5,INDIRECT("'"&amp;$B$2&amp;"'!5:5"),0)+2))))),0)</f>
        <v>22392045.859999999</v>
      </c>
      <c r="P17" s="17">
        <f t="shared" ca="1" si="17"/>
        <v>0</v>
      </c>
      <c r="Q17" s="17">
        <f t="shared" ca="1" si="17"/>
        <v>1514168</v>
      </c>
      <c r="R17" s="17">
        <f t="shared" ca="1" si="17"/>
        <v>0</v>
      </c>
      <c r="S17" s="17">
        <f t="shared" ca="1" si="17"/>
        <v>0</v>
      </c>
      <c r="T17" s="17">
        <f t="shared" ca="1" si="17"/>
        <v>1260933.28</v>
      </c>
      <c r="U17" s="17">
        <f t="shared" ca="1" si="17"/>
        <v>0</v>
      </c>
      <c r="V17" s="17">
        <f t="shared" ca="1" si="17"/>
        <v>349696.70999999996</v>
      </c>
      <c r="W17" s="17">
        <f t="shared" ca="1" si="17"/>
        <v>2168820.7999999998</v>
      </c>
      <c r="X17" s="17">
        <f t="shared" ca="1" si="17"/>
        <v>0</v>
      </c>
      <c r="Y17" s="17">
        <f t="shared" ref="Y17:AH26" ca="1" si="18">IFERROR(IF($C$2="Tele-Satış",INDIRECT("'"&amp;$B$2&amp;"'!"&amp;ADDRESS(MATCH($B17,INDIRECT("'"&amp;$B$2&amp;"'!$B$1:$B$1095"),0),MATCH(Y$5,INDIRECT("'"&amp;$B$2&amp;"'!5:5"),0))),IF($C$2="E-Ticaret",INDIRECT("'"&amp;$B$2&amp;"'!"&amp;ADDRESS(MATCH($B17,INDIRECT("'"&amp;$B$2&amp;"'!$B$1:$B$1095"),0),MATCH(Y$5,INDIRECT("'"&amp;$B$2&amp;"'!5:5"),0)+1)),IF($C$2="Geleneksel",INDIRECT("'"&amp;$B$2&amp;"'!"&amp;ADDRESS(MATCH($B17,INDIRECT("'"&amp;$B$2&amp;"'!$B$1:$B$1095"),0),MATCH(Y$5,INDIRECT("'"&amp;$B$2&amp;"'!5:5"),0)+2)),INDIRECT("'"&amp;$B$2&amp;"'!"&amp;ADDRESS(MATCH($B17,INDIRECT("'"&amp;$B$2&amp;"'!$B$1:$B$1095"),0),MATCH(Y$5,INDIRECT("'"&amp;$B$2&amp;"'!5:5"),0)))+INDIRECT("'"&amp;$B$2&amp;"'!"&amp;ADDRESS(MATCH($B17,INDIRECT("'"&amp;$B$2&amp;"'!$B$1:$B$1095"),0),MATCH(Y$5,INDIRECT("'"&amp;$B$2&amp;"'!5:5"),0)+1))+INDIRECT("'"&amp;$B$2&amp;"'!"&amp;ADDRESS(MATCH($B17,INDIRECT("'"&amp;$B$2&amp;"'!$B$1:$B$1095"),0),MATCH(Y$5,INDIRECT("'"&amp;$B$2&amp;"'!5:5"),0)+2))))),0)</f>
        <v>334322</v>
      </c>
      <c r="Z17" s="17">
        <f t="shared" ca="1" si="18"/>
        <v>-51931.41</v>
      </c>
      <c r="AA17" s="17">
        <f t="shared" ca="1" si="18"/>
        <v>0</v>
      </c>
      <c r="AB17" s="17">
        <f t="shared" ca="1" si="18"/>
        <v>0</v>
      </c>
      <c r="AC17" s="17">
        <f t="shared" ca="1" si="18"/>
        <v>542109</v>
      </c>
      <c r="AD17" s="17">
        <f t="shared" ca="1" si="18"/>
        <v>1800440</v>
      </c>
      <c r="AE17" s="17">
        <f t="shared" ca="1" si="18"/>
        <v>0</v>
      </c>
      <c r="AF17" s="17">
        <f t="shared" ca="1" si="18"/>
        <v>100027.45</v>
      </c>
      <c r="AG17" s="17">
        <f t="shared" ca="1" si="18"/>
        <v>86276.47</v>
      </c>
      <c r="AH17" s="17">
        <f t="shared" ca="1" si="18"/>
        <v>0</v>
      </c>
      <c r="AI17" s="17">
        <f t="shared" ref="AI17:AR26" ca="1" si="19">IFERROR(IF($C$2="Tele-Satış",INDIRECT("'"&amp;$B$2&amp;"'!"&amp;ADDRESS(MATCH($B17,INDIRECT("'"&amp;$B$2&amp;"'!$B$1:$B$1095"),0),MATCH(AI$5,INDIRECT("'"&amp;$B$2&amp;"'!5:5"),0))),IF($C$2="E-Ticaret",INDIRECT("'"&amp;$B$2&amp;"'!"&amp;ADDRESS(MATCH($B17,INDIRECT("'"&amp;$B$2&amp;"'!$B$1:$B$1095"),0),MATCH(AI$5,INDIRECT("'"&amp;$B$2&amp;"'!5:5"),0)+1)),IF($C$2="Geleneksel",INDIRECT("'"&amp;$B$2&amp;"'!"&amp;ADDRESS(MATCH($B17,INDIRECT("'"&amp;$B$2&amp;"'!$B$1:$B$1095"),0),MATCH(AI$5,INDIRECT("'"&amp;$B$2&amp;"'!5:5"),0)+2)),INDIRECT("'"&amp;$B$2&amp;"'!"&amp;ADDRESS(MATCH($B17,INDIRECT("'"&amp;$B$2&amp;"'!$B$1:$B$1095"),0),MATCH(AI$5,INDIRECT("'"&amp;$B$2&amp;"'!5:5"),0)))+INDIRECT("'"&amp;$B$2&amp;"'!"&amp;ADDRESS(MATCH($B17,INDIRECT("'"&amp;$B$2&amp;"'!$B$1:$B$1095"),0),MATCH(AI$5,INDIRECT("'"&amp;$B$2&amp;"'!5:5"),0)+1))+INDIRECT("'"&amp;$B$2&amp;"'!"&amp;ADDRESS(MATCH($B17,INDIRECT("'"&amp;$B$2&amp;"'!$B$1:$B$1095"),0),MATCH(AI$5,INDIRECT("'"&amp;$B$2&amp;"'!5:5"),0)+2))))),0)</f>
        <v>0</v>
      </c>
      <c r="AJ17" s="17">
        <f t="shared" ca="1" si="19"/>
        <v>0</v>
      </c>
      <c r="AK17" s="17">
        <f t="shared" ca="1" si="19"/>
        <v>905</v>
      </c>
      <c r="AL17" s="17">
        <f t="shared" ca="1" si="19"/>
        <v>0</v>
      </c>
      <c r="AM17" s="17">
        <f t="shared" ca="1" si="19"/>
        <v>863978.32</v>
      </c>
      <c r="AN17" s="17">
        <f t="shared" ca="1" si="19"/>
        <v>52500</v>
      </c>
      <c r="AO17" s="17">
        <f t="shared" ca="1" si="19"/>
        <v>0</v>
      </c>
      <c r="AP17" s="17">
        <f t="shared" ca="1" si="19"/>
        <v>49013.87</v>
      </c>
      <c r="AQ17" s="17">
        <f t="shared" ca="1" si="19"/>
        <v>0</v>
      </c>
      <c r="AR17" s="17">
        <f t="shared" ca="1" si="19"/>
        <v>0</v>
      </c>
      <c r="AS17" s="17">
        <f t="shared" ref="AS17:BB26" ca="1" si="20">IFERROR(IF($C$2="Tele-Satış",INDIRECT("'"&amp;$B$2&amp;"'!"&amp;ADDRESS(MATCH($B17,INDIRECT("'"&amp;$B$2&amp;"'!$B$1:$B$1095"),0),MATCH(AS$5,INDIRECT("'"&amp;$B$2&amp;"'!5:5"),0))),IF($C$2="E-Ticaret",INDIRECT("'"&amp;$B$2&amp;"'!"&amp;ADDRESS(MATCH($B17,INDIRECT("'"&amp;$B$2&amp;"'!$B$1:$B$1095"),0),MATCH(AS$5,INDIRECT("'"&amp;$B$2&amp;"'!5:5"),0)+1)),IF($C$2="Geleneksel",INDIRECT("'"&amp;$B$2&amp;"'!"&amp;ADDRESS(MATCH($B17,INDIRECT("'"&amp;$B$2&amp;"'!$B$1:$B$1095"),0),MATCH(AS$5,INDIRECT("'"&amp;$B$2&amp;"'!5:5"),0)+2)),INDIRECT("'"&amp;$B$2&amp;"'!"&amp;ADDRESS(MATCH($B17,INDIRECT("'"&amp;$B$2&amp;"'!$B$1:$B$1095"),0),MATCH(AS$5,INDIRECT("'"&amp;$B$2&amp;"'!5:5"),0)))+INDIRECT("'"&amp;$B$2&amp;"'!"&amp;ADDRESS(MATCH($B17,INDIRECT("'"&amp;$B$2&amp;"'!$B$1:$B$1095"),0),MATCH(AS$5,INDIRECT("'"&amp;$B$2&amp;"'!5:5"),0)+1))+INDIRECT("'"&amp;$B$2&amp;"'!"&amp;ADDRESS(MATCH($B17,INDIRECT("'"&amp;$B$2&amp;"'!$B$1:$B$1095"),0),MATCH(AS$5,INDIRECT("'"&amp;$B$2&amp;"'!5:5"),0)+2))))),0)</f>
        <v>0</v>
      </c>
      <c r="AT17" s="17">
        <f t="shared" ca="1" si="20"/>
        <v>189105280.33000001</v>
      </c>
      <c r="AU17" s="17">
        <f t="shared" ca="1" si="20"/>
        <v>8654571.8399999999</v>
      </c>
      <c r="AV17" s="17">
        <f t="shared" ca="1" si="20"/>
        <v>9994291.7899999991</v>
      </c>
      <c r="AW17" s="17">
        <f t="shared" ca="1" si="20"/>
        <v>0</v>
      </c>
      <c r="AX17" s="17">
        <f t="shared" ca="1" si="20"/>
        <v>5852717.5899999999</v>
      </c>
      <c r="AY17" s="17">
        <f t="shared" ca="1" si="20"/>
        <v>0</v>
      </c>
      <c r="AZ17" s="17">
        <f t="shared" ca="1" si="20"/>
        <v>0</v>
      </c>
      <c r="BA17" s="17">
        <f t="shared" ca="1" si="20"/>
        <v>0</v>
      </c>
      <c r="BB17" s="17">
        <f t="shared" ca="1" si="20"/>
        <v>0</v>
      </c>
      <c r="BC17" s="17">
        <f t="shared" ref="BC17:BL26" ca="1" si="21">IFERROR(IF($C$2="Tele-Satış",INDIRECT("'"&amp;$B$2&amp;"'!"&amp;ADDRESS(MATCH($B17,INDIRECT("'"&amp;$B$2&amp;"'!$B$1:$B$1095"),0),MATCH(BC$5,INDIRECT("'"&amp;$B$2&amp;"'!5:5"),0))),IF($C$2="E-Ticaret",INDIRECT("'"&amp;$B$2&amp;"'!"&amp;ADDRESS(MATCH($B17,INDIRECT("'"&amp;$B$2&amp;"'!$B$1:$B$1095"),0),MATCH(BC$5,INDIRECT("'"&amp;$B$2&amp;"'!5:5"),0)+1)),IF($C$2="Geleneksel",INDIRECT("'"&amp;$B$2&amp;"'!"&amp;ADDRESS(MATCH($B17,INDIRECT("'"&amp;$B$2&amp;"'!$B$1:$B$1095"),0),MATCH(BC$5,INDIRECT("'"&amp;$B$2&amp;"'!5:5"),0)+2)),INDIRECT("'"&amp;$B$2&amp;"'!"&amp;ADDRESS(MATCH($B17,INDIRECT("'"&amp;$B$2&amp;"'!$B$1:$B$1095"),0),MATCH(BC$5,INDIRECT("'"&amp;$B$2&amp;"'!5:5"),0)))+INDIRECT("'"&amp;$B$2&amp;"'!"&amp;ADDRESS(MATCH($B17,INDIRECT("'"&amp;$B$2&amp;"'!$B$1:$B$1095"),0),MATCH(BC$5,INDIRECT("'"&amp;$B$2&amp;"'!5:5"),0)+1))+INDIRECT("'"&amp;$B$2&amp;"'!"&amp;ADDRESS(MATCH($B17,INDIRECT("'"&amp;$B$2&amp;"'!$B$1:$B$1095"),0),MATCH(BC$5,INDIRECT("'"&amp;$B$2&amp;"'!5:5"),0)+2))))),0)</f>
        <v>0</v>
      </c>
      <c r="BD17" s="17">
        <f t="shared" ca="1" si="21"/>
        <v>5319.07</v>
      </c>
      <c r="BE17" s="17">
        <f t="shared" ca="1" si="21"/>
        <v>0</v>
      </c>
      <c r="BF17" s="17">
        <f t="shared" ca="1" si="21"/>
        <v>0</v>
      </c>
      <c r="BG17" s="17">
        <f t="shared" ca="1" si="21"/>
        <v>0</v>
      </c>
      <c r="BH17" s="17">
        <f t="shared" ca="1" si="21"/>
        <v>0</v>
      </c>
      <c r="BI17" s="17">
        <f t="shared" ca="1" si="21"/>
        <v>0</v>
      </c>
      <c r="BJ17" s="17">
        <f t="shared" ca="1" si="21"/>
        <v>0</v>
      </c>
      <c r="BK17" s="17">
        <f t="shared" ca="1" si="21"/>
        <v>0</v>
      </c>
      <c r="BL17" s="17">
        <f t="shared" ca="1" si="21"/>
        <v>0</v>
      </c>
      <c r="BM17" s="17">
        <f t="shared" ref="BM17:BV26" ca="1" si="22">IFERROR(IF($C$2="Tele-Satış",INDIRECT("'"&amp;$B$2&amp;"'!"&amp;ADDRESS(MATCH($B17,INDIRECT("'"&amp;$B$2&amp;"'!$B$1:$B$1095"),0),MATCH(BM$5,INDIRECT("'"&amp;$B$2&amp;"'!5:5"),0))),IF($C$2="E-Ticaret",INDIRECT("'"&amp;$B$2&amp;"'!"&amp;ADDRESS(MATCH($B17,INDIRECT("'"&amp;$B$2&amp;"'!$B$1:$B$1095"),0),MATCH(BM$5,INDIRECT("'"&amp;$B$2&amp;"'!5:5"),0)+1)),IF($C$2="Geleneksel",INDIRECT("'"&amp;$B$2&amp;"'!"&amp;ADDRESS(MATCH($B17,INDIRECT("'"&amp;$B$2&amp;"'!$B$1:$B$1095"),0),MATCH(BM$5,INDIRECT("'"&amp;$B$2&amp;"'!5:5"),0)+2)),INDIRECT("'"&amp;$B$2&amp;"'!"&amp;ADDRESS(MATCH($B17,INDIRECT("'"&amp;$B$2&amp;"'!$B$1:$B$1095"),0),MATCH(BM$5,INDIRECT("'"&amp;$B$2&amp;"'!5:5"),0)))+INDIRECT("'"&amp;$B$2&amp;"'!"&amp;ADDRESS(MATCH($B17,INDIRECT("'"&amp;$B$2&amp;"'!$B$1:$B$1095"),0),MATCH(BM$5,INDIRECT("'"&amp;$B$2&amp;"'!5:5"),0)+1))+INDIRECT("'"&amp;$B$2&amp;"'!"&amp;ADDRESS(MATCH($B17,INDIRECT("'"&amp;$B$2&amp;"'!$B$1:$B$1095"),0),MATCH(BM$5,INDIRECT("'"&amp;$B$2&amp;"'!5:5"),0)+2))))),0)</f>
        <v>0</v>
      </c>
      <c r="BN17" s="17">
        <f t="shared" ca="1" si="22"/>
        <v>150122275.28999999</v>
      </c>
      <c r="BO17" s="17">
        <f t="shared" ca="1" si="22"/>
        <v>0</v>
      </c>
      <c r="BP17" s="17">
        <f t="shared" ca="1" si="22"/>
        <v>10689276.640000001</v>
      </c>
      <c r="BQ17" s="17">
        <f t="shared" ca="1" si="22"/>
        <v>0</v>
      </c>
      <c r="BR17" s="17">
        <f t="shared" ca="1" si="22"/>
        <v>37068771.07</v>
      </c>
      <c r="BS17" s="17">
        <f t="shared" ca="1" si="22"/>
        <v>6556612.1200000001</v>
      </c>
      <c r="BT17" s="17">
        <f t="shared" ca="1" si="22"/>
        <v>0</v>
      </c>
      <c r="BU17" s="17">
        <f t="shared" ca="1" si="22"/>
        <v>0</v>
      </c>
      <c r="BV17" s="17">
        <f t="shared" ca="1" si="22"/>
        <v>153332</v>
      </c>
      <c r="BW17" s="17">
        <f t="shared" ref="BW17:CI26" ca="1" si="23">IFERROR(IF($C$2="Tele-Satış",INDIRECT("'"&amp;$B$2&amp;"'!"&amp;ADDRESS(MATCH($B17,INDIRECT("'"&amp;$B$2&amp;"'!$B$1:$B$1095"),0),MATCH(BW$5,INDIRECT("'"&amp;$B$2&amp;"'!5:5"),0))),IF($C$2="E-Ticaret",INDIRECT("'"&amp;$B$2&amp;"'!"&amp;ADDRESS(MATCH($B17,INDIRECT("'"&amp;$B$2&amp;"'!$B$1:$B$1095"),0),MATCH(BW$5,INDIRECT("'"&amp;$B$2&amp;"'!5:5"),0)+1)),IF($C$2="Geleneksel",INDIRECT("'"&amp;$B$2&amp;"'!"&amp;ADDRESS(MATCH($B17,INDIRECT("'"&amp;$B$2&amp;"'!$B$1:$B$1095"),0),MATCH(BW$5,INDIRECT("'"&amp;$B$2&amp;"'!5:5"),0)+2)),INDIRECT("'"&amp;$B$2&amp;"'!"&amp;ADDRESS(MATCH($B17,INDIRECT("'"&amp;$B$2&amp;"'!$B$1:$B$1095"),0),MATCH(BW$5,INDIRECT("'"&amp;$B$2&amp;"'!5:5"),0)))+INDIRECT("'"&amp;$B$2&amp;"'!"&amp;ADDRESS(MATCH($B17,INDIRECT("'"&amp;$B$2&amp;"'!$B$1:$B$1095"),0),MATCH(BW$5,INDIRECT("'"&amp;$B$2&amp;"'!5:5"),0)+1))+INDIRECT("'"&amp;$B$2&amp;"'!"&amp;ADDRESS(MATCH($B17,INDIRECT("'"&amp;$B$2&amp;"'!$B$1:$B$1095"),0),MATCH(BW$5,INDIRECT("'"&amp;$B$2&amp;"'!5:5"),0)+2))))),0)</f>
        <v>0</v>
      </c>
      <c r="BX17" s="17">
        <f t="shared" ca="1" si="23"/>
        <v>0</v>
      </c>
      <c r="BY17" s="17">
        <f t="shared" ca="1" si="23"/>
        <v>0</v>
      </c>
      <c r="BZ17" s="17">
        <f t="shared" ca="1" si="23"/>
        <v>0</v>
      </c>
      <c r="CA17" s="17">
        <f t="shared" ca="1" si="23"/>
        <v>0</v>
      </c>
      <c r="CB17" s="17">
        <f t="shared" ca="1" si="23"/>
        <v>0</v>
      </c>
      <c r="CC17" s="17">
        <f t="shared" ca="1" si="23"/>
        <v>0</v>
      </c>
      <c r="CD17" s="17">
        <f t="shared" ca="1" si="23"/>
        <v>0</v>
      </c>
      <c r="CE17" s="17">
        <f t="shared" ca="1" si="23"/>
        <v>0</v>
      </c>
      <c r="CF17" s="17">
        <f t="shared" ca="1" si="23"/>
        <v>0</v>
      </c>
      <c r="CG17" s="17">
        <f t="shared" ca="1" si="23"/>
        <v>0</v>
      </c>
      <c r="CH17" s="17">
        <f t="shared" ca="1" si="23"/>
        <v>0</v>
      </c>
      <c r="CI17" s="17">
        <f t="shared" ca="1" si="23"/>
        <v>0</v>
      </c>
      <c r="CJ17" s="18">
        <f t="shared" ca="1" si="13"/>
        <v>0</v>
      </c>
      <c r="CK17" s="17">
        <f t="shared" ca="1" si="8"/>
        <v>0</v>
      </c>
      <c r="CL17" s="17">
        <f t="shared" ca="1" si="8"/>
        <v>0</v>
      </c>
      <c r="CM17" s="18">
        <f t="shared" ca="1" si="14"/>
        <v>0</v>
      </c>
      <c r="CN17" s="17">
        <f t="shared" ca="1" si="9"/>
        <v>0</v>
      </c>
      <c r="CO17" s="17">
        <f t="shared" ca="1" si="9"/>
        <v>0</v>
      </c>
      <c r="CP17" s="18">
        <f t="shared" ca="1" si="15"/>
        <v>0</v>
      </c>
      <c r="CQ17" s="17">
        <f t="shared" ref="CQ17:CU26" ca="1" si="24">IFERROR(IF($C$2="Tele-Satış",INDIRECT("'"&amp;$B$2&amp;"'!"&amp;ADDRESS(MATCH($B17,INDIRECT("'"&amp;$B$2&amp;"'!$B$1:$B$1095"),0),MATCH(CQ$5,INDIRECT("'"&amp;$B$2&amp;"'!5:5"),0))),IF($C$2="E-Ticaret",INDIRECT("'"&amp;$B$2&amp;"'!"&amp;ADDRESS(MATCH($B17,INDIRECT("'"&amp;$B$2&amp;"'!$B$1:$B$1095"),0),MATCH(CQ$5,INDIRECT("'"&amp;$B$2&amp;"'!5:5"),0)+1)),IF($C$2="Geleneksel",INDIRECT("'"&amp;$B$2&amp;"'!"&amp;ADDRESS(MATCH($B17,INDIRECT("'"&amp;$B$2&amp;"'!$B$1:$B$1095"),0),MATCH(CQ$5,INDIRECT("'"&amp;$B$2&amp;"'!5:5"),0)+2)),INDIRECT("'"&amp;$B$2&amp;"'!"&amp;ADDRESS(MATCH($B17,INDIRECT("'"&amp;$B$2&amp;"'!$B$1:$B$1095"),0),MATCH(CQ$5,INDIRECT("'"&amp;$B$2&amp;"'!5:5"),0)))+INDIRECT("'"&amp;$B$2&amp;"'!"&amp;ADDRESS(MATCH($B17,INDIRECT("'"&amp;$B$2&amp;"'!$B$1:$B$1095"),0),MATCH(CQ$5,INDIRECT("'"&amp;$B$2&amp;"'!5:5"),0)+1))+INDIRECT("'"&amp;$B$2&amp;"'!"&amp;ADDRESS(MATCH($B17,INDIRECT("'"&amp;$B$2&amp;"'!$B$1:$B$1095"),0),MATCH(CQ$5,INDIRECT("'"&amp;$B$2&amp;"'!5:5"),0)+2))))),0)</f>
        <v>0</v>
      </c>
      <c r="CR17" s="17">
        <f t="shared" ca="1" si="24"/>
        <v>0</v>
      </c>
      <c r="CS17" s="17">
        <f t="shared" ca="1" si="24"/>
        <v>9368.7199999999993</v>
      </c>
      <c r="CT17" s="17">
        <f t="shared" ca="1" si="24"/>
        <v>128150</v>
      </c>
      <c r="CU17" s="17">
        <f t="shared" ca="1" si="24"/>
        <v>0</v>
      </c>
      <c r="CV17" s="18">
        <f t="shared" ca="1" si="11"/>
        <v>470846584.01999998</v>
      </c>
    </row>
    <row r="18" spans="1:100" ht="12.75" customHeight="1" x14ac:dyDescent="0.3">
      <c r="A18" s="61" t="s">
        <v>169</v>
      </c>
      <c r="B18" s="16">
        <v>1013</v>
      </c>
      <c r="C18" s="62" t="s">
        <v>148</v>
      </c>
      <c r="D18" s="18">
        <f t="shared" ca="1" si="12"/>
        <v>15558.836001060696</v>
      </c>
      <c r="E18" s="17">
        <f t="shared" ca="1" si="16"/>
        <v>612.81297881386092</v>
      </c>
      <c r="F18" s="17">
        <f t="shared" ca="1" si="16"/>
        <v>10029.807148318714</v>
      </c>
      <c r="G18" s="17">
        <f t="shared" ca="1" si="16"/>
        <v>4916.2158739281203</v>
      </c>
      <c r="H18" s="17">
        <f t="shared" ca="1" si="16"/>
        <v>0</v>
      </c>
      <c r="I18" s="17">
        <f t="shared" ca="1" si="16"/>
        <v>48168.15</v>
      </c>
      <c r="J18" s="17">
        <f t="shared" ca="1" si="16"/>
        <v>0</v>
      </c>
      <c r="K18" s="17">
        <f t="shared" ca="1" si="16"/>
        <v>0</v>
      </c>
      <c r="L18" s="17">
        <f t="shared" ca="1" si="16"/>
        <v>0</v>
      </c>
      <c r="M18" s="17">
        <f t="shared" ca="1" si="16"/>
        <v>0</v>
      </c>
      <c r="N18" s="17">
        <f t="shared" ca="1" si="16"/>
        <v>0</v>
      </c>
      <c r="O18" s="17">
        <f t="shared" ca="1" si="17"/>
        <v>114285.71</v>
      </c>
      <c r="P18" s="17">
        <f t="shared" ca="1" si="17"/>
        <v>0</v>
      </c>
      <c r="Q18" s="17">
        <f t="shared" ca="1" si="17"/>
        <v>0</v>
      </c>
      <c r="R18" s="17">
        <f t="shared" ca="1" si="17"/>
        <v>0</v>
      </c>
      <c r="S18" s="17">
        <f t="shared" ca="1" si="17"/>
        <v>0</v>
      </c>
      <c r="T18" s="17">
        <f t="shared" ca="1" si="17"/>
        <v>0</v>
      </c>
      <c r="U18" s="17">
        <f t="shared" ca="1" si="17"/>
        <v>0</v>
      </c>
      <c r="V18" s="17">
        <f t="shared" ca="1" si="17"/>
        <v>0</v>
      </c>
      <c r="W18" s="17">
        <f t="shared" ca="1" si="17"/>
        <v>2068.9</v>
      </c>
      <c r="X18" s="17">
        <f t="shared" ca="1" si="17"/>
        <v>0</v>
      </c>
      <c r="Y18" s="17">
        <f t="shared" ca="1" si="18"/>
        <v>22631.08</v>
      </c>
      <c r="Z18" s="17">
        <f t="shared" ca="1" si="18"/>
        <v>45533.104700000004</v>
      </c>
      <c r="AA18" s="17">
        <f t="shared" ca="1" si="18"/>
        <v>0</v>
      </c>
      <c r="AB18" s="17">
        <f t="shared" ca="1" si="18"/>
        <v>0</v>
      </c>
      <c r="AC18" s="17">
        <f t="shared" ca="1" si="18"/>
        <v>834.45299999999997</v>
      </c>
      <c r="AD18" s="17">
        <f t="shared" ca="1" si="18"/>
        <v>1945.2921999999999</v>
      </c>
      <c r="AE18" s="17">
        <f t="shared" ca="1" si="18"/>
        <v>0</v>
      </c>
      <c r="AF18" s="17">
        <f t="shared" ca="1" si="18"/>
        <v>0</v>
      </c>
      <c r="AG18" s="17">
        <f t="shared" ca="1" si="18"/>
        <v>0</v>
      </c>
      <c r="AH18" s="17">
        <f t="shared" ca="1" si="18"/>
        <v>0</v>
      </c>
      <c r="AI18" s="17">
        <f t="shared" ca="1" si="19"/>
        <v>0</v>
      </c>
      <c r="AJ18" s="17">
        <f t="shared" ca="1" si="19"/>
        <v>1495475.55</v>
      </c>
      <c r="AK18" s="17">
        <f t="shared" ca="1" si="19"/>
        <v>0</v>
      </c>
      <c r="AL18" s="17">
        <f t="shared" ca="1" si="19"/>
        <v>0</v>
      </c>
      <c r="AM18" s="17">
        <f t="shared" ca="1" si="19"/>
        <v>28571.43</v>
      </c>
      <c r="AN18" s="17">
        <f t="shared" ca="1" si="19"/>
        <v>0</v>
      </c>
      <c r="AO18" s="17">
        <f t="shared" ca="1" si="19"/>
        <v>0</v>
      </c>
      <c r="AP18" s="17">
        <f t="shared" ca="1" si="19"/>
        <v>0</v>
      </c>
      <c r="AQ18" s="17">
        <f t="shared" ca="1" si="19"/>
        <v>0</v>
      </c>
      <c r="AR18" s="17">
        <f t="shared" ca="1" si="19"/>
        <v>0</v>
      </c>
      <c r="AS18" s="17">
        <f t="shared" ca="1" si="20"/>
        <v>0</v>
      </c>
      <c r="AT18" s="17">
        <f t="shared" ca="1" si="20"/>
        <v>163212.48449999999</v>
      </c>
      <c r="AU18" s="17">
        <f t="shared" ca="1" si="20"/>
        <v>199.1404</v>
      </c>
      <c r="AV18" s="17">
        <f t="shared" ca="1" si="20"/>
        <v>0</v>
      </c>
      <c r="AW18" s="17">
        <f t="shared" ca="1" si="20"/>
        <v>0</v>
      </c>
      <c r="AX18" s="17">
        <f t="shared" ca="1" si="20"/>
        <v>211.0504</v>
      </c>
      <c r="AY18" s="17">
        <f t="shared" ca="1" si="20"/>
        <v>0</v>
      </c>
      <c r="AZ18" s="17">
        <f t="shared" ca="1" si="20"/>
        <v>0</v>
      </c>
      <c r="BA18" s="17">
        <f t="shared" ca="1" si="20"/>
        <v>0</v>
      </c>
      <c r="BB18" s="17">
        <f t="shared" ca="1" si="20"/>
        <v>0</v>
      </c>
      <c r="BC18" s="17">
        <f t="shared" ca="1" si="21"/>
        <v>0</v>
      </c>
      <c r="BD18" s="17">
        <f t="shared" ca="1" si="21"/>
        <v>2438.2837</v>
      </c>
      <c r="BE18" s="17">
        <f t="shared" ca="1" si="21"/>
        <v>0</v>
      </c>
      <c r="BF18" s="17">
        <f t="shared" ca="1" si="21"/>
        <v>0</v>
      </c>
      <c r="BG18" s="17">
        <f t="shared" ca="1" si="21"/>
        <v>0</v>
      </c>
      <c r="BH18" s="17">
        <f t="shared" ca="1" si="21"/>
        <v>0</v>
      </c>
      <c r="BI18" s="17">
        <f t="shared" ca="1" si="21"/>
        <v>0</v>
      </c>
      <c r="BJ18" s="17">
        <f t="shared" ca="1" si="21"/>
        <v>0</v>
      </c>
      <c r="BK18" s="17">
        <f t="shared" ca="1" si="21"/>
        <v>0</v>
      </c>
      <c r="BL18" s="17">
        <f t="shared" ca="1" si="21"/>
        <v>0</v>
      </c>
      <c r="BM18" s="17">
        <f t="shared" ca="1" si="22"/>
        <v>0</v>
      </c>
      <c r="BN18" s="17">
        <f t="shared" ca="1" si="22"/>
        <v>1568.18</v>
      </c>
      <c r="BO18" s="17">
        <f t="shared" ca="1" si="22"/>
        <v>0</v>
      </c>
      <c r="BP18" s="17">
        <f t="shared" ca="1" si="22"/>
        <v>1935.39</v>
      </c>
      <c r="BQ18" s="17">
        <f t="shared" ca="1" si="22"/>
        <v>0</v>
      </c>
      <c r="BR18" s="17">
        <f t="shared" ca="1" si="22"/>
        <v>0</v>
      </c>
      <c r="BS18" s="17">
        <f t="shared" ca="1" si="22"/>
        <v>11991.97</v>
      </c>
      <c r="BT18" s="17">
        <f t="shared" ca="1" si="22"/>
        <v>0</v>
      </c>
      <c r="BU18" s="17">
        <f t="shared" ca="1" si="22"/>
        <v>0</v>
      </c>
      <c r="BV18" s="17">
        <f t="shared" ca="1" si="22"/>
        <v>0</v>
      </c>
      <c r="BW18" s="17">
        <f t="shared" ca="1" si="23"/>
        <v>0</v>
      </c>
      <c r="BX18" s="17">
        <f t="shared" ca="1" si="23"/>
        <v>0</v>
      </c>
      <c r="BY18" s="17">
        <f t="shared" ca="1" si="23"/>
        <v>0</v>
      </c>
      <c r="BZ18" s="17">
        <f t="shared" ca="1" si="23"/>
        <v>0</v>
      </c>
      <c r="CA18" s="17">
        <f t="shared" ca="1" si="23"/>
        <v>0</v>
      </c>
      <c r="CB18" s="17">
        <f t="shared" ca="1" si="23"/>
        <v>0</v>
      </c>
      <c r="CC18" s="17">
        <f t="shared" ca="1" si="23"/>
        <v>0</v>
      </c>
      <c r="CD18" s="17">
        <f t="shared" ca="1" si="23"/>
        <v>0</v>
      </c>
      <c r="CE18" s="17">
        <f t="shared" ca="1" si="23"/>
        <v>0</v>
      </c>
      <c r="CF18" s="17">
        <f t="shared" ca="1" si="23"/>
        <v>0</v>
      </c>
      <c r="CG18" s="17">
        <f t="shared" ca="1" si="23"/>
        <v>0</v>
      </c>
      <c r="CH18" s="17">
        <f t="shared" ca="1" si="23"/>
        <v>0</v>
      </c>
      <c r="CI18" s="17">
        <f t="shared" ca="1" si="23"/>
        <v>0</v>
      </c>
      <c r="CJ18" s="18">
        <f t="shared" ca="1" si="13"/>
        <v>0</v>
      </c>
      <c r="CK18" s="17">
        <f t="shared" ca="1" si="8"/>
        <v>0</v>
      </c>
      <c r="CL18" s="17">
        <f t="shared" ca="1" si="8"/>
        <v>0</v>
      </c>
      <c r="CM18" s="18">
        <f t="shared" ca="1" si="14"/>
        <v>0</v>
      </c>
      <c r="CN18" s="17">
        <f t="shared" ca="1" si="9"/>
        <v>0</v>
      </c>
      <c r="CO18" s="17">
        <f t="shared" ca="1" si="9"/>
        <v>0</v>
      </c>
      <c r="CP18" s="18">
        <f t="shared" ca="1" si="15"/>
        <v>0</v>
      </c>
      <c r="CQ18" s="17">
        <f t="shared" ca="1" si="24"/>
        <v>0</v>
      </c>
      <c r="CR18" s="17">
        <f t="shared" ca="1" si="24"/>
        <v>0</v>
      </c>
      <c r="CS18" s="17">
        <f t="shared" ca="1" si="24"/>
        <v>18616.769999999997</v>
      </c>
      <c r="CT18" s="17">
        <f t="shared" ca="1" si="24"/>
        <v>0</v>
      </c>
      <c r="CU18" s="17">
        <f t="shared" ca="1" si="24"/>
        <v>0</v>
      </c>
      <c r="CV18" s="18">
        <f t="shared" ca="1" si="11"/>
        <v>1975245.7749010606</v>
      </c>
    </row>
    <row r="19" spans="1:100" ht="12.75" customHeight="1" x14ac:dyDescent="0.3">
      <c r="A19" s="61" t="s">
        <v>171</v>
      </c>
      <c r="B19" s="16">
        <v>1016</v>
      </c>
      <c r="C19" s="62" t="s">
        <v>148</v>
      </c>
      <c r="D19" s="18">
        <f t="shared" ca="1" si="12"/>
        <v>0</v>
      </c>
      <c r="E19" s="17">
        <f t="shared" ca="1" si="16"/>
        <v>0</v>
      </c>
      <c r="F19" s="17">
        <f t="shared" ca="1" si="16"/>
        <v>0</v>
      </c>
      <c r="G19" s="17">
        <f t="shared" ca="1" si="16"/>
        <v>0</v>
      </c>
      <c r="H19" s="17">
        <f t="shared" ca="1" si="16"/>
        <v>0</v>
      </c>
      <c r="I19" s="17">
        <f t="shared" ca="1" si="16"/>
        <v>0</v>
      </c>
      <c r="J19" s="17">
        <f t="shared" ca="1" si="16"/>
        <v>0</v>
      </c>
      <c r="K19" s="17">
        <f t="shared" ca="1" si="16"/>
        <v>0</v>
      </c>
      <c r="L19" s="17">
        <f t="shared" ca="1" si="16"/>
        <v>3191216.65</v>
      </c>
      <c r="M19" s="17">
        <f t="shared" ca="1" si="16"/>
        <v>0</v>
      </c>
      <c r="N19" s="17">
        <f t="shared" ca="1" si="16"/>
        <v>0</v>
      </c>
      <c r="O19" s="17">
        <f t="shared" ca="1" si="17"/>
        <v>0</v>
      </c>
      <c r="P19" s="17">
        <f t="shared" ca="1" si="17"/>
        <v>0</v>
      </c>
      <c r="Q19" s="17">
        <f t="shared" ca="1" si="17"/>
        <v>0</v>
      </c>
      <c r="R19" s="17">
        <f t="shared" ca="1" si="17"/>
        <v>0</v>
      </c>
      <c r="S19" s="17">
        <f t="shared" ca="1" si="17"/>
        <v>0</v>
      </c>
      <c r="T19" s="17">
        <f t="shared" ca="1" si="17"/>
        <v>0</v>
      </c>
      <c r="U19" s="17">
        <f t="shared" ca="1" si="17"/>
        <v>0</v>
      </c>
      <c r="V19" s="17">
        <f t="shared" ca="1" si="17"/>
        <v>0</v>
      </c>
      <c r="W19" s="17">
        <f t="shared" ca="1" si="17"/>
        <v>0</v>
      </c>
      <c r="X19" s="17">
        <f t="shared" ca="1" si="17"/>
        <v>0</v>
      </c>
      <c r="Y19" s="17">
        <f t="shared" ca="1" si="18"/>
        <v>0</v>
      </c>
      <c r="Z19" s="17">
        <f t="shared" ca="1" si="18"/>
        <v>0</v>
      </c>
      <c r="AA19" s="17">
        <f t="shared" ca="1" si="18"/>
        <v>0</v>
      </c>
      <c r="AB19" s="17">
        <f t="shared" ca="1" si="18"/>
        <v>0</v>
      </c>
      <c r="AC19" s="17">
        <f t="shared" ca="1" si="18"/>
        <v>0</v>
      </c>
      <c r="AD19" s="17">
        <f t="shared" ca="1" si="18"/>
        <v>0</v>
      </c>
      <c r="AE19" s="17">
        <f t="shared" ca="1" si="18"/>
        <v>0</v>
      </c>
      <c r="AF19" s="17">
        <f t="shared" ca="1" si="18"/>
        <v>0</v>
      </c>
      <c r="AG19" s="17">
        <f t="shared" ca="1" si="18"/>
        <v>0</v>
      </c>
      <c r="AH19" s="17">
        <f t="shared" ca="1" si="18"/>
        <v>0</v>
      </c>
      <c r="AI19" s="17">
        <f t="shared" ca="1" si="19"/>
        <v>0</v>
      </c>
      <c r="AJ19" s="17">
        <f t="shared" ca="1" si="19"/>
        <v>0</v>
      </c>
      <c r="AK19" s="17">
        <f t="shared" ca="1" si="19"/>
        <v>0</v>
      </c>
      <c r="AL19" s="17">
        <f t="shared" ca="1" si="19"/>
        <v>0</v>
      </c>
      <c r="AM19" s="17">
        <f t="shared" ca="1" si="19"/>
        <v>0</v>
      </c>
      <c r="AN19" s="17">
        <f t="shared" ca="1" si="19"/>
        <v>0</v>
      </c>
      <c r="AO19" s="17">
        <f t="shared" ca="1" si="19"/>
        <v>0</v>
      </c>
      <c r="AP19" s="17">
        <f t="shared" ca="1" si="19"/>
        <v>0</v>
      </c>
      <c r="AQ19" s="17">
        <f t="shared" ca="1" si="19"/>
        <v>0</v>
      </c>
      <c r="AR19" s="17">
        <f t="shared" ca="1" si="19"/>
        <v>0</v>
      </c>
      <c r="AS19" s="17">
        <f t="shared" ca="1" si="20"/>
        <v>0</v>
      </c>
      <c r="AT19" s="17">
        <f t="shared" ca="1" si="20"/>
        <v>0</v>
      </c>
      <c r="AU19" s="17">
        <f t="shared" ca="1" si="20"/>
        <v>0</v>
      </c>
      <c r="AV19" s="17">
        <f t="shared" ca="1" si="20"/>
        <v>0</v>
      </c>
      <c r="AW19" s="17">
        <f t="shared" ca="1" si="20"/>
        <v>0</v>
      </c>
      <c r="AX19" s="17">
        <f t="shared" ca="1" si="20"/>
        <v>0</v>
      </c>
      <c r="AY19" s="17">
        <f t="shared" ca="1" si="20"/>
        <v>0</v>
      </c>
      <c r="AZ19" s="17">
        <f t="shared" ca="1" si="20"/>
        <v>0</v>
      </c>
      <c r="BA19" s="17">
        <f t="shared" ca="1" si="20"/>
        <v>0</v>
      </c>
      <c r="BB19" s="17">
        <f t="shared" ca="1" si="20"/>
        <v>0</v>
      </c>
      <c r="BC19" s="17">
        <f t="shared" ca="1" si="21"/>
        <v>0</v>
      </c>
      <c r="BD19" s="17">
        <f t="shared" ca="1" si="21"/>
        <v>0</v>
      </c>
      <c r="BE19" s="17">
        <f t="shared" ca="1" si="21"/>
        <v>0</v>
      </c>
      <c r="BF19" s="17">
        <f t="shared" ca="1" si="21"/>
        <v>0</v>
      </c>
      <c r="BG19" s="17">
        <f t="shared" ca="1" si="21"/>
        <v>0</v>
      </c>
      <c r="BH19" s="17">
        <f t="shared" ca="1" si="21"/>
        <v>0</v>
      </c>
      <c r="BI19" s="17">
        <f t="shared" ca="1" si="21"/>
        <v>66727996</v>
      </c>
      <c r="BJ19" s="17">
        <f t="shared" ca="1" si="21"/>
        <v>19898390</v>
      </c>
      <c r="BK19" s="17">
        <f t="shared" ca="1" si="21"/>
        <v>0</v>
      </c>
      <c r="BL19" s="17">
        <f t="shared" ca="1" si="21"/>
        <v>0</v>
      </c>
      <c r="BM19" s="17">
        <f t="shared" ca="1" si="22"/>
        <v>0</v>
      </c>
      <c r="BN19" s="17">
        <f t="shared" ca="1" si="22"/>
        <v>0</v>
      </c>
      <c r="BO19" s="17">
        <f t="shared" ca="1" si="22"/>
        <v>0</v>
      </c>
      <c r="BP19" s="17">
        <f t="shared" ca="1" si="22"/>
        <v>0</v>
      </c>
      <c r="BQ19" s="17">
        <f t="shared" ca="1" si="22"/>
        <v>0</v>
      </c>
      <c r="BR19" s="17">
        <f t="shared" ca="1" si="22"/>
        <v>0</v>
      </c>
      <c r="BS19" s="17">
        <f t="shared" ca="1" si="22"/>
        <v>0</v>
      </c>
      <c r="BT19" s="17">
        <f t="shared" ca="1" si="22"/>
        <v>0</v>
      </c>
      <c r="BU19" s="17">
        <f t="shared" ca="1" si="22"/>
        <v>0</v>
      </c>
      <c r="BV19" s="17">
        <f t="shared" ca="1" si="22"/>
        <v>0</v>
      </c>
      <c r="BW19" s="17">
        <f t="shared" ca="1" si="23"/>
        <v>0</v>
      </c>
      <c r="BX19" s="17">
        <f t="shared" ca="1" si="23"/>
        <v>0</v>
      </c>
      <c r="BY19" s="17">
        <f t="shared" ca="1" si="23"/>
        <v>0</v>
      </c>
      <c r="BZ19" s="17">
        <f t="shared" ca="1" si="23"/>
        <v>0</v>
      </c>
      <c r="CA19" s="17">
        <f t="shared" ca="1" si="23"/>
        <v>0</v>
      </c>
      <c r="CB19" s="17">
        <f t="shared" ca="1" si="23"/>
        <v>0</v>
      </c>
      <c r="CC19" s="17">
        <f t="shared" ca="1" si="23"/>
        <v>0</v>
      </c>
      <c r="CD19" s="17">
        <f t="shared" ca="1" si="23"/>
        <v>0</v>
      </c>
      <c r="CE19" s="17">
        <f t="shared" ca="1" si="23"/>
        <v>0</v>
      </c>
      <c r="CF19" s="17">
        <f t="shared" ca="1" si="23"/>
        <v>0</v>
      </c>
      <c r="CG19" s="17">
        <f t="shared" ca="1" si="23"/>
        <v>0</v>
      </c>
      <c r="CH19" s="17">
        <f t="shared" ca="1" si="23"/>
        <v>0</v>
      </c>
      <c r="CI19" s="17">
        <f t="shared" ca="1" si="23"/>
        <v>0</v>
      </c>
      <c r="CJ19" s="18">
        <f t="shared" ca="1" si="13"/>
        <v>0</v>
      </c>
      <c r="CK19" s="17">
        <f t="shared" ca="1" si="8"/>
        <v>0</v>
      </c>
      <c r="CL19" s="17">
        <f t="shared" ca="1" si="8"/>
        <v>0</v>
      </c>
      <c r="CM19" s="18">
        <f t="shared" ca="1" si="14"/>
        <v>0</v>
      </c>
      <c r="CN19" s="17">
        <f t="shared" ca="1" si="9"/>
        <v>0</v>
      </c>
      <c r="CO19" s="17">
        <f t="shared" ca="1" si="9"/>
        <v>0</v>
      </c>
      <c r="CP19" s="18">
        <f t="shared" ca="1" si="15"/>
        <v>0</v>
      </c>
      <c r="CQ19" s="17">
        <f t="shared" ca="1" si="24"/>
        <v>0</v>
      </c>
      <c r="CR19" s="17">
        <f t="shared" ca="1" si="24"/>
        <v>0</v>
      </c>
      <c r="CS19" s="17">
        <f t="shared" ca="1" si="24"/>
        <v>0</v>
      </c>
      <c r="CT19" s="17">
        <f t="shared" ca="1" si="24"/>
        <v>0</v>
      </c>
      <c r="CU19" s="17">
        <f t="shared" ca="1" si="24"/>
        <v>0</v>
      </c>
      <c r="CV19" s="18">
        <f t="shared" ca="1" si="11"/>
        <v>89817602.650000006</v>
      </c>
    </row>
    <row r="20" spans="1:100" ht="12.75" customHeight="1" x14ac:dyDescent="0.3">
      <c r="A20" s="61" t="s">
        <v>173</v>
      </c>
      <c r="B20" s="16">
        <v>1017</v>
      </c>
      <c r="C20" s="62" t="s">
        <v>148</v>
      </c>
      <c r="D20" s="18">
        <f t="shared" ca="1" si="12"/>
        <v>5087512.0600000005</v>
      </c>
      <c r="E20" s="17">
        <f t="shared" ca="1" si="16"/>
        <v>4123224.6400000006</v>
      </c>
      <c r="F20" s="17">
        <f t="shared" ca="1" si="16"/>
        <v>910839.25</v>
      </c>
      <c r="G20" s="17">
        <f t="shared" ca="1" si="16"/>
        <v>53448.17</v>
      </c>
      <c r="H20" s="17">
        <f t="shared" ca="1" si="16"/>
        <v>0</v>
      </c>
      <c r="I20" s="17">
        <f t="shared" ca="1" si="16"/>
        <v>1636560.9</v>
      </c>
      <c r="J20" s="17">
        <f t="shared" ca="1" si="16"/>
        <v>0</v>
      </c>
      <c r="K20" s="17">
        <f t="shared" ca="1" si="16"/>
        <v>0</v>
      </c>
      <c r="L20" s="17">
        <f t="shared" ca="1" si="16"/>
        <v>2500</v>
      </c>
      <c r="M20" s="17">
        <f t="shared" ca="1" si="16"/>
        <v>0</v>
      </c>
      <c r="N20" s="17">
        <f t="shared" ca="1" si="16"/>
        <v>0</v>
      </c>
      <c r="O20" s="17">
        <f t="shared" ca="1" si="17"/>
        <v>0</v>
      </c>
      <c r="P20" s="17">
        <f t="shared" ca="1" si="17"/>
        <v>0</v>
      </c>
      <c r="Q20" s="17">
        <f t="shared" ca="1" si="17"/>
        <v>1085354.02</v>
      </c>
      <c r="R20" s="17">
        <f t="shared" ca="1" si="17"/>
        <v>0</v>
      </c>
      <c r="S20" s="17">
        <f t="shared" ca="1" si="17"/>
        <v>0</v>
      </c>
      <c r="T20" s="17">
        <f t="shared" ca="1" si="17"/>
        <v>76906827.219999999</v>
      </c>
      <c r="U20" s="17">
        <f t="shared" ca="1" si="17"/>
        <v>6490170.5099999998</v>
      </c>
      <c r="V20" s="17">
        <f t="shared" ca="1" si="17"/>
        <v>1511264.99</v>
      </c>
      <c r="W20" s="17">
        <f t="shared" ca="1" si="17"/>
        <v>6040384.8300000001</v>
      </c>
      <c r="X20" s="17">
        <f t="shared" ca="1" si="17"/>
        <v>0</v>
      </c>
      <c r="Y20" s="17">
        <f t="shared" ca="1" si="18"/>
        <v>428083.81</v>
      </c>
      <c r="Z20" s="17">
        <f t="shared" ca="1" si="18"/>
        <v>1830122.23</v>
      </c>
      <c r="AA20" s="17">
        <f t="shared" ca="1" si="18"/>
        <v>0</v>
      </c>
      <c r="AB20" s="17">
        <f t="shared" ca="1" si="18"/>
        <v>0</v>
      </c>
      <c r="AC20" s="17">
        <f t="shared" ca="1" si="18"/>
        <v>74319.89</v>
      </c>
      <c r="AD20" s="17">
        <f t="shared" ca="1" si="18"/>
        <v>101810.51000000001</v>
      </c>
      <c r="AE20" s="17">
        <f t="shared" ca="1" si="18"/>
        <v>0</v>
      </c>
      <c r="AF20" s="17">
        <f t="shared" ca="1" si="18"/>
        <v>0</v>
      </c>
      <c r="AG20" s="17">
        <f t="shared" ca="1" si="18"/>
        <v>0</v>
      </c>
      <c r="AH20" s="17">
        <f t="shared" ca="1" si="18"/>
        <v>0</v>
      </c>
      <c r="AI20" s="17">
        <f t="shared" ca="1" si="19"/>
        <v>0</v>
      </c>
      <c r="AJ20" s="17">
        <f t="shared" ca="1" si="19"/>
        <v>1775483.81</v>
      </c>
      <c r="AK20" s="17">
        <f t="shared" ca="1" si="19"/>
        <v>0</v>
      </c>
      <c r="AL20" s="17">
        <f t="shared" ca="1" si="19"/>
        <v>0</v>
      </c>
      <c r="AM20" s="17">
        <f t="shared" ca="1" si="19"/>
        <v>1667.5</v>
      </c>
      <c r="AN20" s="17">
        <f t="shared" ca="1" si="19"/>
        <v>0</v>
      </c>
      <c r="AO20" s="17">
        <f t="shared" ca="1" si="19"/>
        <v>0</v>
      </c>
      <c r="AP20" s="17">
        <f t="shared" ca="1" si="19"/>
        <v>92098.44</v>
      </c>
      <c r="AQ20" s="17">
        <f t="shared" ca="1" si="19"/>
        <v>0</v>
      </c>
      <c r="AR20" s="17">
        <f t="shared" ca="1" si="19"/>
        <v>0</v>
      </c>
      <c r="AS20" s="17">
        <f t="shared" ca="1" si="20"/>
        <v>0</v>
      </c>
      <c r="AT20" s="17">
        <f t="shared" ca="1" si="20"/>
        <v>0</v>
      </c>
      <c r="AU20" s="17">
        <f t="shared" ca="1" si="20"/>
        <v>0</v>
      </c>
      <c r="AV20" s="17">
        <f t="shared" ca="1" si="20"/>
        <v>0</v>
      </c>
      <c r="AW20" s="17">
        <f t="shared" ca="1" si="20"/>
        <v>0</v>
      </c>
      <c r="AX20" s="17">
        <f t="shared" ca="1" si="20"/>
        <v>0</v>
      </c>
      <c r="AY20" s="17">
        <f t="shared" ca="1" si="20"/>
        <v>0</v>
      </c>
      <c r="AZ20" s="17">
        <f t="shared" ca="1" si="20"/>
        <v>0</v>
      </c>
      <c r="BA20" s="17">
        <f t="shared" ca="1" si="20"/>
        <v>0</v>
      </c>
      <c r="BB20" s="17">
        <f t="shared" ca="1" si="20"/>
        <v>0</v>
      </c>
      <c r="BC20" s="17">
        <f t="shared" ca="1" si="21"/>
        <v>0</v>
      </c>
      <c r="BD20" s="17">
        <f t="shared" ca="1" si="21"/>
        <v>261902.21999999997</v>
      </c>
      <c r="BE20" s="17">
        <f t="shared" ca="1" si="21"/>
        <v>0</v>
      </c>
      <c r="BF20" s="17">
        <f t="shared" ca="1" si="21"/>
        <v>0</v>
      </c>
      <c r="BG20" s="17">
        <f t="shared" ca="1" si="21"/>
        <v>0</v>
      </c>
      <c r="BH20" s="17">
        <f t="shared" ca="1" si="21"/>
        <v>0</v>
      </c>
      <c r="BI20" s="17">
        <f t="shared" ca="1" si="21"/>
        <v>0</v>
      </c>
      <c r="BJ20" s="17">
        <f t="shared" ca="1" si="21"/>
        <v>0</v>
      </c>
      <c r="BK20" s="17">
        <f t="shared" ca="1" si="21"/>
        <v>0</v>
      </c>
      <c r="BL20" s="17">
        <f t="shared" ca="1" si="21"/>
        <v>0</v>
      </c>
      <c r="BM20" s="17">
        <f t="shared" ca="1" si="22"/>
        <v>0</v>
      </c>
      <c r="BN20" s="17">
        <f t="shared" ca="1" si="22"/>
        <v>51771.34</v>
      </c>
      <c r="BO20" s="17">
        <f t="shared" ca="1" si="22"/>
        <v>0</v>
      </c>
      <c r="BP20" s="17">
        <f t="shared" ca="1" si="22"/>
        <v>24134.400000000001</v>
      </c>
      <c r="BQ20" s="17">
        <f t="shared" ca="1" si="22"/>
        <v>0</v>
      </c>
      <c r="BR20" s="17">
        <f t="shared" ca="1" si="22"/>
        <v>1440330.0699999998</v>
      </c>
      <c r="BS20" s="17">
        <f t="shared" ca="1" si="22"/>
        <v>291034.39</v>
      </c>
      <c r="BT20" s="17">
        <f t="shared" ca="1" si="22"/>
        <v>0</v>
      </c>
      <c r="BU20" s="17">
        <f t="shared" ca="1" si="22"/>
        <v>0</v>
      </c>
      <c r="BV20" s="17">
        <f t="shared" ca="1" si="22"/>
        <v>0</v>
      </c>
      <c r="BW20" s="17">
        <f t="shared" ca="1" si="23"/>
        <v>0</v>
      </c>
      <c r="BX20" s="17">
        <f t="shared" ca="1" si="23"/>
        <v>0</v>
      </c>
      <c r="BY20" s="17">
        <f t="shared" ca="1" si="23"/>
        <v>0</v>
      </c>
      <c r="BZ20" s="17">
        <f t="shared" ca="1" si="23"/>
        <v>147206655.78999999</v>
      </c>
      <c r="CA20" s="17">
        <f t="shared" ca="1" si="23"/>
        <v>0</v>
      </c>
      <c r="CB20" s="17">
        <f t="shared" ca="1" si="23"/>
        <v>10633101.949999999</v>
      </c>
      <c r="CC20" s="17">
        <f t="shared" ca="1" si="23"/>
        <v>0</v>
      </c>
      <c r="CD20" s="17">
        <f t="shared" ca="1" si="23"/>
        <v>0</v>
      </c>
      <c r="CE20" s="17">
        <f t="shared" ca="1" si="23"/>
        <v>0</v>
      </c>
      <c r="CF20" s="17">
        <f t="shared" ca="1" si="23"/>
        <v>0</v>
      </c>
      <c r="CG20" s="17">
        <f t="shared" ca="1" si="23"/>
        <v>0</v>
      </c>
      <c r="CH20" s="17">
        <f t="shared" ca="1" si="23"/>
        <v>940260.7</v>
      </c>
      <c r="CI20" s="17">
        <f t="shared" ca="1" si="23"/>
        <v>0</v>
      </c>
      <c r="CJ20" s="18">
        <f t="shared" ca="1" si="13"/>
        <v>70381997.090000004</v>
      </c>
      <c r="CK20" s="17">
        <f t="shared" ca="1" si="8"/>
        <v>8754.9</v>
      </c>
      <c r="CL20" s="17">
        <f t="shared" ca="1" si="8"/>
        <v>0</v>
      </c>
      <c r="CM20" s="18">
        <f t="shared" ca="1" si="14"/>
        <v>60000965.190000005</v>
      </c>
      <c r="CN20" s="17">
        <f t="shared" ca="1" si="9"/>
        <v>428549.70999999996</v>
      </c>
      <c r="CO20" s="17">
        <f t="shared" ca="1" si="9"/>
        <v>59572415.480000004</v>
      </c>
      <c r="CP20" s="18">
        <f t="shared" ca="1" si="15"/>
        <v>10372277</v>
      </c>
      <c r="CQ20" s="17">
        <f t="shared" ca="1" si="24"/>
        <v>1052862.0699999998</v>
      </c>
      <c r="CR20" s="17">
        <f t="shared" ca="1" si="24"/>
        <v>9319414.9299999997</v>
      </c>
      <c r="CS20" s="17">
        <f t="shared" ca="1" si="24"/>
        <v>285293.13</v>
      </c>
      <c r="CT20" s="17">
        <f t="shared" ca="1" si="24"/>
        <v>0</v>
      </c>
      <c r="CU20" s="17">
        <f t="shared" ca="1" si="24"/>
        <v>0</v>
      </c>
      <c r="CV20" s="18">
        <f t="shared" ca="1" si="11"/>
        <v>334580641.80000001</v>
      </c>
    </row>
    <row r="21" spans="1:100" ht="12.75" customHeight="1" x14ac:dyDescent="0.3">
      <c r="A21" s="61" t="s">
        <v>175</v>
      </c>
      <c r="B21" s="16">
        <v>1018</v>
      </c>
      <c r="C21" s="62" t="s">
        <v>148</v>
      </c>
      <c r="D21" s="18">
        <f t="shared" ca="1" si="12"/>
        <v>7251124.54</v>
      </c>
      <c r="E21" s="17">
        <f t="shared" ca="1" si="16"/>
        <v>1736014.97</v>
      </c>
      <c r="F21" s="17">
        <f t="shared" ca="1" si="16"/>
        <v>2709094.99</v>
      </c>
      <c r="G21" s="17">
        <f t="shared" ca="1" si="16"/>
        <v>2806014.58</v>
      </c>
      <c r="H21" s="17">
        <f t="shared" ca="1" si="16"/>
        <v>0</v>
      </c>
      <c r="I21" s="17">
        <f t="shared" ca="1" si="16"/>
        <v>47047.77</v>
      </c>
      <c r="J21" s="17">
        <f t="shared" ca="1" si="16"/>
        <v>0</v>
      </c>
      <c r="K21" s="17">
        <f t="shared" ca="1" si="16"/>
        <v>0</v>
      </c>
      <c r="L21" s="17">
        <f t="shared" ca="1" si="16"/>
        <v>0</v>
      </c>
      <c r="M21" s="17">
        <f t="shared" ca="1" si="16"/>
        <v>0</v>
      </c>
      <c r="N21" s="17">
        <f t="shared" ca="1" si="16"/>
        <v>0</v>
      </c>
      <c r="O21" s="17">
        <f t="shared" ca="1" si="17"/>
        <v>16382.21</v>
      </c>
      <c r="P21" s="17">
        <f t="shared" ca="1" si="17"/>
        <v>0</v>
      </c>
      <c r="Q21" s="17">
        <f t="shared" ca="1" si="17"/>
        <v>0</v>
      </c>
      <c r="R21" s="17">
        <f t="shared" ca="1" si="17"/>
        <v>0</v>
      </c>
      <c r="S21" s="17">
        <f t="shared" ca="1" si="17"/>
        <v>0</v>
      </c>
      <c r="T21" s="17">
        <f t="shared" ca="1" si="17"/>
        <v>493669.92</v>
      </c>
      <c r="U21" s="17">
        <f t="shared" ca="1" si="17"/>
        <v>0</v>
      </c>
      <c r="V21" s="17">
        <f t="shared" ca="1" si="17"/>
        <v>1729782.51</v>
      </c>
      <c r="W21" s="17">
        <f t="shared" ca="1" si="17"/>
        <v>56569847.230000004</v>
      </c>
      <c r="X21" s="17">
        <f t="shared" ca="1" si="17"/>
        <v>0</v>
      </c>
      <c r="Y21" s="17">
        <f t="shared" ca="1" si="18"/>
        <v>806529.07</v>
      </c>
      <c r="Z21" s="17">
        <f t="shared" ca="1" si="18"/>
        <v>590862.65</v>
      </c>
      <c r="AA21" s="17">
        <f t="shared" ca="1" si="18"/>
        <v>0</v>
      </c>
      <c r="AB21" s="17">
        <f t="shared" ca="1" si="18"/>
        <v>0</v>
      </c>
      <c r="AC21" s="17">
        <f t="shared" ca="1" si="18"/>
        <v>27191.18</v>
      </c>
      <c r="AD21" s="17">
        <f t="shared" ca="1" si="18"/>
        <v>225281.04</v>
      </c>
      <c r="AE21" s="17">
        <f t="shared" ca="1" si="18"/>
        <v>0</v>
      </c>
      <c r="AF21" s="17">
        <f t="shared" ca="1" si="18"/>
        <v>0</v>
      </c>
      <c r="AG21" s="17">
        <f t="shared" ca="1" si="18"/>
        <v>0</v>
      </c>
      <c r="AH21" s="17">
        <f t="shared" ca="1" si="18"/>
        <v>0</v>
      </c>
      <c r="AI21" s="17">
        <f t="shared" ca="1" si="19"/>
        <v>0</v>
      </c>
      <c r="AJ21" s="17">
        <f t="shared" ca="1" si="19"/>
        <v>0</v>
      </c>
      <c r="AK21" s="17">
        <f t="shared" ca="1" si="19"/>
        <v>3000</v>
      </c>
      <c r="AL21" s="17">
        <f t="shared" ca="1" si="19"/>
        <v>0</v>
      </c>
      <c r="AM21" s="17">
        <f t="shared" ca="1" si="19"/>
        <v>0</v>
      </c>
      <c r="AN21" s="17">
        <f t="shared" ca="1" si="19"/>
        <v>0</v>
      </c>
      <c r="AO21" s="17">
        <f t="shared" ca="1" si="19"/>
        <v>0</v>
      </c>
      <c r="AP21" s="17">
        <f t="shared" ca="1" si="19"/>
        <v>229745.79</v>
      </c>
      <c r="AQ21" s="17">
        <f t="shared" ca="1" si="19"/>
        <v>0</v>
      </c>
      <c r="AR21" s="17">
        <f t="shared" ca="1" si="19"/>
        <v>0</v>
      </c>
      <c r="AS21" s="17">
        <f t="shared" ca="1" si="20"/>
        <v>0</v>
      </c>
      <c r="AT21" s="17">
        <f t="shared" ca="1" si="20"/>
        <v>0</v>
      </c>
      <c r="AU21" s="17">
        <f t="shared" ca="1" si="20"/>
        <v>0</v>
      </c>
      <c r="AV21" s="17">
        <f t="shared" ca="1" si="20"/>
        <v>0</v>
      </c>
      <c r="AW21" s="17">
        <f t="shared" ca="1" si="20"/>
        <v>0</v>
      </c>
      <c r="AX21" s="17">
        <f t="shared" ca="1" si="20"/>
        <v>0</v>
      </c>
      <c r="AY21" s="17">
        <f t="shared" ca="1" si="20"/>
        <v>0</v>
      </c>
      <c r="AZ21" s="17">
        <f t="shared" ca="1" si="20"/>
        <v>0</v>
      </c>
      <c r="BA21" s="17">
        <f t="shared" ca="1" si="20"/>
        <v>0</v>
      </c>
      <c r="BB21" s="17">
        <f t="shared" ca="1" si="20"/>
        <v>0</v>
      </c>
      <c r="BC21" s="17">
        <f t="shared" ca="1" si="21"/>
        <v>0</v>
      </c>
      <c r="BD21" s="17">
        <f t="shared" ca="1" si="21"/>
        <v>1796167.94</v>
      </c>
      <c r="BE21" s="17">
        <f t="shared" ca="1" si="21"/>
        <v>0</v>
      </c>
      <c r="BF21" s="17">
        <f t="shared" ca="1" si="21"/>
        <v>0</v>
      </c>
      <c r="BG21" s="17">
        <f t="shared" ca="1" si="21"/>
        <v>0</v>
      </c>
      <c r="BH21" s="17">
        <f t="shared" ca="1" si="21"/>
        <v>0</v>
      </c>
      <c r="BI21" s="17">
        <f t="shared" ca="1" si="21"/>
        <v>0</v>
      </c>
      <c r="BJ21" s="17">
        <f t="shared" ca="1" si="21"/>
        <v>0</v>
      </c>
      <c r="BK21" s="17">
        <f t="shared" ca="1" si="21"/>
        <v>0</v>
      </c>
      <c r="BL21" s="17">
        <f t="shared" ca="1" si="21"/>
        <v>0</v>
      </c>
      <c r="BM21" s="17">
        <f t="shared" ca="1" si="22"/>
        <v>0</v>
      </c>
      <c r="BN21" s="17">
        <f t="shared" ca="1" si="22"/>
        <v>668873</v>
      </c>
      <c r="BO21" s="17">
        <f t="shared" ca="1" si="22"/>
        <v>0</v>
      </c>
      <c r="BP21" s="17">
        <f t="shared" ca="1" si="22"/>
        <v>2020464.81</v>
      </c>
      <c r="BQ21" s="17">
        <f t="shared" ca="1" si="22"/>
        <v>0</v>
      </c>
      <c r="BR21" s="17">
        <f t="shared" ca="1" si="22"/>
        <v>2635999.0699999998</v>
      </c>
      <c r="BS21" s="17">
        <f t="shared" ca="1" si="22"/>
        <v>281993.73</v>
      </c>
      <c r="BT21" s="17">
        <f t="shared" ca="1" si="22"/>
        <v>0</v>
      </c>
      <c r="BU21" s="17">
        <f t="shared" ca="1" si="22"/>
        <v>0</v>
      </c>
      <c r="BV21" s="17">
        <f t="shared" ca="1" si="22"/>
        <v>0</v>
      </c>
      <c r="BW21" s="17">
        <f t="shared" ca="1" si="23"/>
        <v>0</v>
      </c>
      <c r="BX21" s="17">
        <f t="shared" ca="1" si="23"/>
        <v>0</v>
      </c>
      <c r="BY21" s="17">
        <f t="shared" ca="1" si="23"/>
        <v>0</v>
      </c>
      <c r="BZ21" s="17">
        <f t="shared" ca="1" si="23"/>
        <v>0</v>
      </c>
      <c r="CA21" s="17">
        <f t="shared" ca="1" si="23"/>
        <v>0</v>
      </c>
      <c r="CB21" s="17">
        <f t="shared" ca="1" si="23"/>
        <v>0</v>
      </c>
      <c r="CC21" s="17">
        <f t="shared" ca="1" si="23"/>
        <v>0</v>
      </c>
      <c r="CD21" s="17">
        <f t="shared" ca="1" si="23"/>
        <v>0</v>
      </c>
      <c r="CE21" s="17">
        <f t="shared" ca="1" si="23"/>
        <v>0</v>
      </c>
      <c r="CF21" s="17">
        <f t="shared" ca="1" si="23"/>
        <v>0</v>
      </c>
      <c r="CG21" s="17">
        <f t="shared" ca="1" si="23"/>
        <v>0</v>
      </c>
      <c r="CH21" s="17">
        <f t="shared" ca="1" si="23"/>
        <v>0</v>
      </c>
      <c r="CI21" s="17">
        <f t="shared" ca="1" si="23"/>
        <v>0</v>
      </c>
      <c r="CJ21" s="18">
        <f t="shared" ca="1" si="13"/>
        <v>329109.92</v>
      </c>
      <c r="CK21" s="17">
        <f t="shared" ca="1" si="8"/>
        <v>0</v>
      </c>
      <c r="CL21" s="17">
        <f t="shared" ca="1" si="8"/>
        <v>0</v>
      </c>
      <c r="CM21" s="18">
        <f t="shared" ca="1" si="14"/>
        <v>329109.92</v>
      </c>
      <c r="CN21" s="17">
        <f t="shared" ca="1" si="9"/>
        <v>329109.92</v>
      </c>
      <c r="CO21" s="17">
        <f t="shared" ca="1" si="9"/>
        <v>0</v>
      </c>
      <c r="CP21" s="18">
        <f t="shared" ca="1" si="15"/>
        <v>0</v>
      </c>
      <c r="CQ21" s="17">
        <f t="shared" ca="1" si="24"/>
        <v>0</v>
      </c>
      <c r="CR21" s="17">
        <f t="shared" ca="1" si="24"/>
        <v>0</v>
      </c>
      <c r="CS21" s="17">
        <f t="shared" ca="1" si="24"/>
        <v>8284.5</v>
      </c>
      <c r="CT21" s="17">
        <f t="shared" ca="1" si="24"/>
        <v>0</v>
      </c>
      <c r="CU21" s="17">
        <f t="shared" ca="1" si="24"/>
        <v>0</v>
      </c>
      <c r="CV21" s="18">
        <f t="shared" ca="1" si="11"/>
        <v>75731356.88000001</v>
      </c>
    </row>
    <row r="22" spans="1:100" ht="12.75" customHeight="1" x14ac:dyDescent="0.3">
      <c r="A22" s="61" t="s">
        <v>177</v>
      </c>
      <c r="B22" s="16">
        <v>1020</v>
      </c>
      <c r="C22" s="62" t="s">
        <v>148</v>
      </c>
      <c r="D22" s="18">
        <f t="shared" ca="1" si="12"/>
        <v>1451890262.7100005</v>
      </c>
      <c r="E22" s="17">
        <f t="shared" ca="1" si="16"/>
        <v>925495.72</v>
      </c>
      <c r="F22" s="17">
        <f t="shared" ca="1" si="16"/>
        <v>717269328.38000035</v>
      </c>
      <c r="G22" s="17">
        <f t="shared" ca="1" si="16"/>
        <v>733695438.61000001</v>
      </c>
      <c r="H22" s="17">
        <f t="shared" ca="1" si="16"/>
        <v>60448.34</v>
      </c>
      <c r="I22" s="17">
        <f t="shared" ca="1" si="16"/>
        <v>2002486.13</v>
      </c>
      <c r="J22" s="17">
        <f t="shared" ca="1" si="16"/>
        <v>0</v>
      </c>
      <c r="K22" s="17">
        <f t="shared" ca="1" si="16"/>
        <v>48562.5</v>
      </c>
      <c r="L22" s="17">
        <f t="shared" ca="1" si="16"/>
        <v>0</v>
      </c>
      <c r="M22" s="17">
        <f t="shared" ca="1" si="16"/>
        <v>0</v>
      </c>
      <c r="N22" s="17">
        <f t="shared" ca="1" si="16"/>
        <v>0</v>
      </c>
      <c r="O22" s="17">
        <f t="shared" ca="1" si="17"/>
        <v>117768777.47</v>
      </c>
      <c r="P22" s="17">
        <f t="shared" ca="1" si="17"/>
        <v>0</v>
      </c>
      <c r="Q22" s="17">
        <f t="shared" ca="1" si="17"/>
        <v>280573247.12</v>
      </c>
      <c r="R22" s="17">
        <f t="shared" ca="1" si="17"/>
        <v>0</v>
      </c>
      <c r="S22" s="17">
        <f t="shared" ca="1" si="17"/>
        <v>0</v>
      </c>
      <c r="T22" s="17">
        <f t="shared" ca="1" si="17"/>
        <v>1058797747.0800004</v>
      </c>
      <c r="U22" s="17">
        <f t="shared" ca="1" si="17"/>
        <v>191636977.84</v>
      </c>
      <c r="V22" s="17">
        <f t="shared" ca="1" si="17"/>
        <v>4762820.5500000622</v>
      </c>
      <c r="W22" s="17">
        <f t="shared" ca="1" si="17"/>
        <v>453623566.23999959</v>
      </c>
      <c r="X22" s="17">
        <f t="shared" ca="1" si="17"/>
        <v>2624502.71</v>
      </c>
      <c r="Y22" s="17">
        <f t="shared" ca="1" si="18"/>
        <v>181884949.11000001</v>
      </c>
      <c r="Z22" s="17">
        <f t="shared" ca="1" si="18"/>
        <v>408181199.35000002</v>
      </c>
      <c r="AA22" s="17">
        <f t="shared" ca="1" si="18"/>
        <v>0</v>
      </c>
      <c r="AB22" s="17">
        <f t="shared" ca="1" si="18"/>
        <v>0</v>
      </c>
      <c r="AC22" s="17">
        <f t="shared" ca="1" si="18"/>
        <v>0</v>
      </c>
      <c r="AD22" s="17">
        <f t="shared" ca="1" si="18"/>
        <v>7279657.7999999998</v>
      </c>
      <c r="AE22" s="17">
        <f t="shared" ca="1" si="18"/>
        <v>0</v>
      </c>
      <c r="AF22" s="17">
        <f t="shared" ca="1" si="18"/>
        <v>15666754.27</v>
      </c>
      <c r="AG22" s="17">
        <f t="shared" ca="1" si="18"/>
        <v>435935788.13</v>
      </c>
      <c r="AH22" s="17">
        <f t="shared" ca="1" si="18"/>
        <v>207123085.09</v>
      </c>
      <c r="AI22" s="17">
        <f t="shared" ca="1" si="19"/>
        <v>18341674.699999999</v>
      </c>
      <c r="AJ22" s="17">
        <f t="shared" ca="1" si="19"/>
        <v>27482204.520000007</v>
      </c>
      <c r="AK22" s="17">
        <f t="shared" ca="1" si="19"/>
        <v>7736.79</v>
      </c>
      <c r="AL22" s="17">
        <f t="shared" ca="1" si="19"/>
        <v>0</v>
      </c>
      <c r="AM22" s="17">
        <f t="shared" ca="1" si="19"/>
        <v>16212929.609999999</v>
      </c>
      <c r="AN22" s="17">
        <f t="shared" ca="1" si="19"/>
        <v>21238095.239999998</v>
      </c>
      <c r="AO22" s="17">
        <f t="shared" ca="1" si="19"/>
        <v>0</v>
      </c>
      <c r="AP22" s="17">
        <f t="shared" ca="1" si="19"/>
        <v>3019069.4399999999</v>
      </c>
      <c r="AQ22" s="17">
        <f t="shared" ca="1" si="19"/>
        <v>0</v>
      </c>
      <c r="AR22" s="17">
        <f t="shared" ca="1" si="19"/>
        <v>0</v>
      </c>
      <c r="AS22" s="17">
        <f t="shared" ca="1" si="20"/>
        <v>0</v>
      </c>
      <c r="AT22" s="17">
        <f t="shared" ca="1" si="20"/>
        <v>298587217.67000014</v>
      </c>
      <c r="AU22" s="17">
        <f t="shared" ca="1" si="20"/>
        <v>297939630.3900001</v>
      </c>
      <c r="AV22" s="17">
        <f t="shared" ca="1" si="20"/>
        <v>0</v>
      </c>
      <c r="AW22" s="17">
        <f t="shared" ca="1" si="20"/>
        <v>0</v>
      </c>
      <c r="AX22" s="17">
        <f t="shared" ca="1" si="20"/>
        <v>0</v>
      </c>
      <c r="AY22" s="17">
        <f t="shared" ca="1" si="20"/>
        <v>0</v>
      </c>
      <c r="AZ22" s="17">
        <f t="shared" ca="1" si="20"/>
        <v>0</v>
      </c>
      <c r="BA22" s="17">
        <f t="shared" ca="1" si="20"/>
        <v>0</v>
      </c>
      <c r="BB22" s="17">
        <f t="shared" ca="1" si="20"/>
        <v>0</v>
      </c>
      <c r="BC22" s="17">
        <f t="shared" ca="1" si="21"/>
        <v>0</v>
      </c>
      <c r="BD22" s="17">
        <f t="shared" ca="1" si="21"/>
        <v>27231227.390000001</v>
      </c>
      <c r="BE22" s="17">
        <f t="shared" ca="1" si="21"/>
        <v>0</v>
      </c>
      <c r="BF22" s="17">
        <f t="shared" ca="1" si="21"/>
        <v>0</v>
      </c>
      <c r="BG22" s="17">
        <f t="shared" ca="1" si="21"/>
        <v>0</v>
      </c>
      <c r="BH22" s="17">
        <f t="shared" ca="1" si="21"/>
        <v>7521.44</v>
      </c>
      <c r="BI22" s="17">
        <f t="shared" ca="1" si="21"/>
        <v>77568486.209999993</v>
      </c>
      <c r="BJ22" s="17">
        <f t="shared" ca="1" si="21"/>
        <v>0</v>
      </c>
      <c r="BK22" s="17">
        <f t="shared" ca="1" si="21"/>
        <v>0</v>
      </c>
      <c r="BL22" s="17">
        <f t="shared" ca="1" si="21"/>
        <v>3334.56</v>
      </c>
      <c r="BM22" s="17">
        <f t="shared" ca="1" si="22"/>
        <v>0</v>
      </c>
      <c r="BN22" s="17">
        <f t="shared" ca="1" si="22"/>
        <v>421022.95</v>
      </c>
      <c r="BO22" s="17">
        <f t="shared" ca="1" si="22"/>
        <v>0</v>
      </c>
      <c r="BP22" s="17">
        <f t="shared" ca="1" si="22"/>
        <v>29841649.54999987</v>
      </c>
      <c r="BQ22" s="17">
        <f t="shared" ca="1" si="22"/>
        <v>2425855.2799999998</v>
      </c>
      <c r="BR22" s="17">
        <f t="shared" ca="1" si="22"/>
        <v>3287130337.3999991</v>
      </c>
      <c r="BS22" s="17">
        <f t="shared" ca="1" si="22"/>
        <v>40464159.850000001</v>
      </c>
      <c r="BT22" s="17">
        <f t="shared" ca="1" si="22"/>
        <v>0</v>
      </c>
      <c r="BU22" s="17">
        <f t="shared" ca="1" si="22"/>
        <v>0</v>
      </c>
      <c r="BV22" s="17">
        <f t="shared" ca="1" si="22"/>
        <v>0</v>
      </c>
      <c r="BW22" s="17">
        <f t="shared" ca="1" si="23"/>
        <v>0</v>
      </c>
      <c r="BX22" s="17">
        <f t="shared" ca="1" si="23"/>
        <v>11996107.189999979</v>
      </c>
      <c r="BY22" s="17">
        <f t="shared" ca="1" si="23"/>
        <v>0</v>
      </c>
      <c r="BZ22" s="17">
        <f t="shared" ca="1" si="23"/>
        <v>0</v>
      </c>
      <c r="CA22" s="17">
        <f t="shared" ca="1" si="23"/>
        <v>113059007.55</v>
      </c>
      <c r="CB22" s="17">
        <f t="shared" ca="1" si="23"/>
        <v>3703591412.650002</v>
      </c>
      <c r="CC22" s="17">
        <f t="shared" ca="1" si="23"/>
        <v>17349945.900000021</v>
      </c>
      <c r="CD22" s="17">
        <f t="shared" ca="1" si="23"/>
        <v>1060009733.9099995</v>
      </c>
      <c r="CE22" s="17">
        <f t="shared" ca="1" si="23"/>
        <v>337478.25</v>
      </c>
      <c r="CF22" s="17">
        <f t="shared" ca="1" si="23"/>
        <v>0</v>
      </c>
      <c r="CG22" s="17">
        <f t="shared" ca="1" si="23"/>
        <v>25261839.839999992</v>
      </c>
      <c r="CH22" s="17">
        <f t="shared" ca="1" si="23"/>
        <v>192430423.73000008</v>
      </c>
      <c r="CI22" s="17">
        <f t="shared" ca="1" si="23"/>
        <v>0</v>
      </c>
      <c r="CJ22" s="18">
        <f t="shared" ca="1" si="13"/>
        <v>2871601381.1599989</v>
      </c>
      <c r="CK22" s="17">
        <f t="shared" ca="1" si="8"/>
        <v>6665</v>
      </c>
      <c r="CL22" s="17">
        <f t="shared" ca="1" si="8"/>
        <v>6237</v>
      </c>
      <c r="CM22" s="18">
        <f t="shared" ca="1" si="14"/>
        <v>1137403864.6099999</v>
      </c>
      <c r="CN22" s="17">
        <f t="shared" ca="1" si="9"/>
        <v>3314649.56</v>
      </c>
      <c r="CO22" s="17">
        <f t="shared" ca="1" si="9"/>
        <v>1134089215.05</v>
      </c>
      <c r="CP22" s="18">
        <f t="shared" ca="1" si="15"/>
        <v>1734184614.5499988</v>
      </c>
      <c r="CQ22" s="17">
        <f t="shared" ca="1" si="24"/>
        <v>97541287.620000005</v>
      </c>
      <c r="CR22" s="17">
        <f t="shared" ca="1" si="24"/>
        <v>1636643326.9299986</v>
      </c>
      <c r="CS22" s="17">
        <f t="shared" ca="1" si="24"/>
        <v>5861565.5200000033</v>
      </c>
      <c r="CT22" s="17">
        <f t="shared" ca="1" si="24"/>
        <v>0</v>
      </c>
      <c r="CU22" s="17">
        <f t="shared" ca="1" si="24"/>
        <v>0</v>
      </c>
      <c r="CV22" s="18">
        <f t="shared" ca="1" si="11"/>
        <v>16969281881.129999</v>
      </c>
    </row>
    <row r="23" spans="1:100" ht="12.75" customHeight="1" x14ac:dyDescent="0.3">
      <c r="A23" s="61" t="s">
        <v>179</v>
      </c>
      <c r="B23" s="16">
        <v>1022</v>
      </c>
      <c r="C23" s="62" t="s">
        <v>148</v>
      </c>
      <c r="D23" s="18">
        <f ca="1">+E23+F23+G23</f>
        <v>210097694.62999821</v>
      </c>
      <c r="E23" s="17">
        <f t="shared" ca="1" si="16"/>
        <v>803596.76</v>
      </c>
      <c r="F23" s="17">
        <f t="shared" ca="1" si="16"/>
        <v>102856385.92045665</v>
      </c>
      <c r="G23" s="17">
        <f t="shared" ca="1" si="16"/>
        <v>106437711.94954157</v>
      </c>
      <c r="H23" s="17">
        <f t="shared" ca="1" si="16"/>
        <v>7.3599999999999905</v>
      </c>
      <c r="I23" s="17">
        <f t="shared" ca="1" si="16"/>
        <v>414113.61</v>
      </c>
      <c r="J23" s="17">
        <f t="shared" ca="1" si="16"/>
        <v>0</v>
      </c>
      <c r="K23" s="17">
        <f t="shared" ca="1" si="16"/>
        <v>0</v>
      </c>
      <c r="L23" s="17">
        <f t="shared" ca="1" si="16"/>
        <v>0</v>
      </c>
      <c r="M23" s="17">
        <f t="shared" ca="1" si="16"/>
        <v>0</v>
      </c>
      <c r="N23" s="17">
        <f t="shared" ca="1" si="16"/>
        <v>0</v>
      </c>
      <c r="O23" s="17">
        <f t="shared" ca="1" si="17"/>
        <v>192378073.76000005</v>
      </c>
      <c r="P23" s="17">
        <f t="shared" ca="1" si="17"/>
        <v>0</v>
      </c>
      <c r="Q23" s="17">
        <f t="shared" ca="1" si="17"/>
        <v>1586055.3299999998</v>
      </c>
      <c r="R23" s="17">
        <f t="shared" ca="1" si="17"/>
        <v>0</v>
      </c>
      <c r="S23" s="17">
        <f t="shared" ca="1" si="17"/>
        <v>0</v>
      </c>
      <c r="T23" s="17">
        <f t="shared" ca="1" si="17"/>
        <v>4087340.3100000005</v>
      </c>
      <c r="U23" s="17">
        <f t="shared" ca="1" si="17"/>
        <v>156065399.73000002</v>
      </c>
      <c r="V23" s="17">
        <f t="shared" ca="1" si="17"/>
        <v>911706.38</v>
      </c>
      <c r="W23" s="17">
        <f t="shared" ca="1" si="17"/>
        <v>6293800.25</v>
      </c>
      <c r="X23" s="17">
        <f t="shared" ca="1" si="17"/>
        <v>0</v>
      </c>
      <c r="Y23" s="17">
        <f t="shared" ca="1" si="18"/>
        <v>2904033.1299999994</v>
      </c>
      <c r="Z23" s="17">
        <f t="shared" ca="1" si="18"/>
        <v>16009544.73</v>
      </c>
      <c r="AA23" s="17">
        <f t="shared" ca="1" si="18"/>
        <v>0</v>
      </c>
      <c r="AB23" s="17">
        <f t="shared" ca="1" si="18"/>
        <v>0</v>
      </c>
      <c r="AC23" s="17">
        <f t="shared" ca="1" si="18"/>
        <v>419.5600000000012</v>
      </c>
      <c r="AD23" s="17">
        <f t="shared" ca="1" si="18"/>
        <v>11676.610000000002</v>
      </c>
      <c r="AE23" s="17">
        <f t="shared" ca="1" si="18"/>
        <v>0</v>
      </c>
      <c r="AF23" s="17">
        <f t="shared" ca="1" si="18"/>
        <v>0</v>
      </c>
      <c r="AG23" s="17">
        <f t="shared" ca="1" si="18"/>
        <v>0</v>
      </c>
      <c r="AH23" s="17">
        <f t="shared" ca="1" si="18"/>
        <v>0</v>
      </c>
      <c r="AI23" s="17">
        <f t="shared" ca="1" si="19"/>
        <v>0</v>
      </c>
      <c r="AJ23" s="17">
        <f t="shared" ca="1" si="19"/>
        <v>0</v>
      </c>
      <c r="AK23" s="17">
        <f t="shared" ca="1" si="19"/>
        <v>0</v>
      </c>
      <c r="AL23" s="17">
        <f t="shared" ca="1" si="19"/>
        <v>0</v>
      </c>
      <c r="AM23" s="17">
        <f t="shared" ca="1" si="19"/>
        <v>174292.91</v>
      </c>
      <c r="AN23" s="17">
        <f t="shared" ca="1" si="19"/>
        <v>0</v>
      </c>
      <c r="AO23" s="17">
        <f t="shared" ca="1" si="19"/>
        <v>0</v>
      </c>
      <c r="AP23" s="17">
        <f t="shared" ca="1" si="19"/>
        <v>13771.21</v>
      </c>
      <c r="AQ23" s="17">
        <f t="shared" ca="1" si="19"/>
        <v>0</v>
      </c>
      <c r="AR23" s="17">
        <f t="shared" ca="1" si="19"/>
        <v>0</v>
      </c>
      <c r="AS23" s="17">
        <f t="shared" ca="1" si="20"/>
        <v>0</v>
      </c>
      <c r="AT23" s="17">
        <f t="shared" ca="1" si="20"/>
        <v>821952.04</v>
      </c>
      <c r="AU23" s="17">
        <f t="shared" ca="1" si="20"/>
        <v>1899.3700000000001</v>
      </c>
      <c r="AV23" s="17">
        <f t="shared" ca="1" si="20"/>
        <v>3035.7199999999993</v>
      </c>
      <c r="AW23" s="17">
        <f t="shared" ca="1" si="20"/>
        <v>0</v>
      </c>
      <c r="AX23" s="17">
        <f t="shared" ca="1" si="20"/>
        <v>676.91000000000008</v>
      </c>
      <c r="AY23" s="17">
        <f t="shared" ca="1" si="20"/>
        <v>0</v>
      </c>
      <c r="AZ23" s="17">
        <f t="shared" ca="1" si="20"/>
        <v>0</v>
      </c>
      <c r="BA23" s="17">
        <f t="shared" ca="1" si="20"/>
        <v>0</v>
      </c>
      <c r="BB23" s="17">
        <f t="shared" ca="1" si="20"/>
        <v>0</v>
      </c>
      <c r="BC23" s="17">
        <f t="shared" ca="1" si="21"/>
        <v>0</v>
      </c>
      <c r="BD23" s="17">
        <f t="shared" ca="1" si="21"/>
        <v>2389576.2799999998</v>
      </c>
      <c r="BE23" s="17">
        <f t="shared" ca="1" si="21"/>
        <v>0</v>
      </c>
      <c r="BF23" s="17">
        <f t="shared" ca="1" si="21"/>
        <v>0</v>
      </c>
      <c r="BG23" s="17">
        <f t="shared" ca="1" si="21"/>
        <v>0</v>
      </c>
      <c r="BH23" s="17">
        <f t="shared" ca="1" si="21"/>
        <v>0</v>
      </c>
      <c r="BI23" s="17">
        <f t="shared" ca="1" si="21"/>
        <v>0</v>
      </c>
      <c r="BJ23" s="17">
        <f t="shared" ca="1" si="21"/>
        <v>0</v>
      </c>
      <c r="BK23" s="17">
        <f t="shared" ca="1" si="21"/>
        <v>0</v>
      </c>
      <c r="BL23" s="17">
        <f t="shared" ca="1" si="21"/>
        <v>0</v>
      </c>
      <c r="BM23" s="17">
        <f t="shared" ca="1" si="22"/>
        <v>0</v>
      </c>
      <c r="BN23" s="17">
        <f t="shared" ca="1" si="22"/>
        <v>52683.390000000007</v>
      </c>
      <c r="BO23" s="17">
        <f t="shared" ca="1" si="22"/>
        <v>0</v>
      </c>
      <c r="BP23" s="17">
        <f t="shared" ca="1" si="22"/>
        <v>347414.97</v>
      </c>
      <c r="BQ23" s="17">
        <f t="shared" ca="1" si="22"/>
        <v>4601031.0599998375</v>
      </c>
      <c r="BR23" s="17">
        <f t="shared" ca="1" si="22"/>
        <v>6184270.1599999992</v>
      </c>
      <c r="BS23" s="17">
        <f t="shared" ca="1" si="22"/>
        <v>3267699.0200000005</v>
      </c>
      <c r="BT23" s="17">
        <f t="shared" ca="1" si="22"/>
        <v>0</v>
      </c>
      <c r="BU23" s="17">
        <f t="shared" ca="1" si="22"/>
        <v>0</v>
      </c>
      <c r="BV23" s="17">
        <f t="shared" ca="1" si="22"/>
        <v>0</v>
      </c>
      <c r="BW23" s="17">
        <f t="shared" ca="1" si="23"/>
        <v>0</v>
      </c>
      <c r="BX23" s="17">
        <f t="shared" ca="1" si="23"/>
        <v>0</v>
      </c>
      <c r="BY23" s="17">
        <f t="shared" ca="1" si="23"/>
        <v>0</v>
      </c>
      <c r="BZ23" s="17">
        <f t="shared" ca="1" si="23"/>
        <v>0</v>
      </c>
      <c r="CA23" s="17">
        <f t="shared" ca="1" si="23"/>
        <v>1147330.47</v>
      </c>
      <c r="CB23" s="17">
        <f t="shared" ca="1" si="23"/>
        <v>0</v>
      </c>
      <c r="CC23" s="17">
        <f t="shared" ca="1" si="23"/>
        <v>0</v>
      </c>
      <c r="CD23" s="17">
        <f t="shared" ca="1" si="23"/>
        <v>0</v>
      </c>
      <c r="CE23" s="17">
        <f t="shared" ca="1" si="23"/>
        <v>0</v>
      </c>
      <c r="CF23" s="17">
        <f t="shared" ca="1" si="23"/>
        <v>0</v>
      </c>
      <c r="CG23" s="17">
        <f t="shared" ca="1" si="23"/>
        <v>0</v>
      </c>
      <c r="CH23" s="17">
        <f t="shared" ca="1" si="23"/>
        <v>0</v>
      </c>
      <c r="CI23" s="17">
        <f t="shared" ca="1" si="23"/>
        <v>0</v>
      </c>
      <c r="CJ23" s="18">
        <f t="shared" ca="1" si="13"/>
        <v>933166.99</v>
      </c>
      <c r="CK23" s="17">
        <f t="shared" ca="1" si="8"/>
        <v>0</v>
      </c>
      <c r="CL23" s="17">
        <f t="shared" ca="1" si="8"/>
        <v>0</v>
      </c>
      <c r="CM23" s="18">
        <f t="shared" ca="1" si="14"/>
        <v>754830.99</v>
      </c>
      <c r="CN23" s="17">
        <f t="shared" ca="1" si="9"/>
        <v>16594</v>
      </c>
      <c r="CO23" s="17">
        <f t="shared" ca="1" si="9"/>
        <v>738236.99</v>
      </c>
      <c r="CP23" s="18">
        <f t="shared" ca="1" si="15"/>
        <v>178336</v>
      </c>
      <c r="CQ23" s="17">
        <f t="shared" ca="1" si="24"/>
        <v>0</v>
      </c>
      <c r="CR23" s="17">
        <f t="shared" ca="1" si="24"/>
        <v>178336</v>
      </c>
      <c r="CS23" s="17">
        <f t="shared" ca="1" si="24"/>
        <v>23328709.639999703</v>
      </c>
      <c r="CT23" s="17">
        <f t="shared" ca="1" si="24"/>
        <v>946651.64</v>
      </c>
      <c r="CU23" s="17">
        <f t="shared" ca="1" si="24"/>
        <v>0</v>
      </c>
      <c r="CV23" s="18">
        <f t="shared" ca="1" si="11"/>
        <v>634974027.16999793</v>
      </c>
    </row>
    <row r="24" spans="1:100" ht="12.75" customHeight="1" x14ac:dyDescent="0.3">
      <c r="A24" s="61" t="s">
        <v>181</v>
      </c>
      <c r="B24" s="16">
        <v>1025</v>
      </c>
      <c r="C24" s="62" t="s">
        <v>148</v>
      </c>
      <c r="D24" s="18">
        <f ca="1">+E24+F24+G24</f>
        <v>27700624.80999998</v>
      </c>
      <c r="E24" s="17">
        <f t="shared" ca="1" si="16"/>
        <v>386871.72</v>
      </c>
      <c r="F24" s="17">
        <f t="shared" ca="1" si="16"/>
        <v>5693854.9499999797</v>
      </c>
      <c r="G24" s="17">
        <f t="shared" ca="1" si="16"/>
        <v>21619898.140000001</v>
      </c>
      <c r="H24" s="17">
        <f t="shared" ca="1" si="16"/>
        <v>254469.98</v>
      </c>
      <c r="I24" s="17">
        <f t="shared" ca="1" si="16"/>
        <v>436449.03</v>
      </c>
      <c r="J24" s="17">
        <f t="shared" ca="1" si="16"/>
        <v>100480.47</v>
      </c>
      <c r="K24" s="17">
        <f t="shared" ca="1" si="16"/>
        <v>0</v>
      </c>
      <c r="L24" s="17">
        <f t="shared" ca="1" si="16"/>
        <v>0</v>
      </c>
      <c r="M24" s="17">
        <f t="shared" ca="1" si="16"/>
        <v>0</v>
      </c>
      <c r="N24" s="17">
        <f t="shared" ca="1" si="16"/>
        <v>0</v>
      </c>
      <c r="O24" s="17">
        <f t="shared" ca="1" si="17"/>
        <v>9987608.5999999996</v>
      </c>
      <c r="P24" s="17">
        <f t="shared" ca="1" si="17"/>
        <v>0</v>
      </c>
      <c r="Q24" s="17">
        <f t="shared" ca="1" si="17"/>
        <v>31973.94</v>
      </c>
      <c r="R24" s="17">
        <f t="shared" ca="1" si="17"/>
        <v>0</v>
      </c>
      <c r="S24" s="17">
        <f t="shared" ca="1" si="17"/>
        <v>0</v>
      </c>
      <c r="T24" s="17">
        <f t="shared" ca="1" si="17"/>
        <v>171972761.03</v>
      </c>
      <c r="U24" s="17">
        <f t="shared" ca="1" si="17"/>
        <v>6677622.96</v>
      </c>
      <c r="V24" s="17">
        <f t="shared" ca="1" si="17"/>
        <v>1944162.52</v>
      </c>
      <c r="W24" s="17">
        <f t="shared" ca="1" si="17"/>
        <v>25087466.760000002</v>
      </c>
      <c r="X24" s="17">
        <f t="shared" ca="1" si="17"/>
        <v>0</v>
      </c>
      <c r="Y24" s="17">
        <f t="shared" ca="1" si="18"/>
        <v>3015058.39</v>
      </c>
      <c r="Z24" s="17">
        <f t="shared" ca="1" si="18"/>
        <v>18029699.960000001</v>
      </c>
      <c r="AA24" s="17">
        <f t="shared" ca="1" si="18"/>
        <v>0</v>
      </c>
      <c r="AB24" s="17">
        <f t="shared" ca="1" si="18"/>
        <v>0</v>
      </c>
      <c r="AC24" s="17">
        <f t="shared" ca="1" si="18"/>
        <v>267784.650000013</v>
      </c>
      <c r="AD24" s="17">
        <f t="shared" ca="1" si="18"/>
        <v>883437.92000000097</v>
      </c>
      <c r="AE24" s="17">
        <f t="shared" ca="1" si="18"/>
        <v>0</v>
      </c>
      <c r="AF24" s="17">
        <f t="shared" ca="1" si="18"/>
        <v>246353.48</v>
      </c>
      <c r="AG24" s="17">
        <f t="shared" ca="1" si="18"/>
        <v>0</v>
      </c>
      <c r="AH24" s="17">
        <f t="shared" ca="1" si="18"/>
        <v>0</v>
      </c>
      <c r="AI24" s="17">
        <f t="shared" ca="1" si="19"/>
        <v>0</v>
      </c>
      <c r="AJ24" s="17">
        <f t="shared" ca="1" si="19"/>
        <v>2102945.9147024499</v>
      </c>
      <c r="AK24" s="17">
        <f t="shared" ca="1" si="19"/>
        <v>0</v>
      </c>
      <c r="AL24" s="17">
        <f t="shared" ca="1" si="19"/>
        <v>0</v>
      </c>
      <c r="AM24" s="17">
        <f t="shared" ca="1" si="19"/>
        <v>303144.65999999997</v>
      </c>
      <c r="AN24" s="17">
        <f t="shared" ca="1" si="19"/>
        <v>26190.48</v>
      </c>
      <c r="AO24" s="17">
        <f t="shared" ca="1" si="19"/>
        <v>0</v>
      </c>
      <c r="AP24" s="17">
        <f t="shared" ca="1" si="19"/>
        <v>763019.04</v>
      </c>
      <c r="AQ24" s="17">
        <f t="shared" ca="1" si="19"/>
        <v>0</v>
      </c>
      <c r="AR24" s="17">
        <f t="shared" ca="1" si="19"/>
        <v>0</v>
      </c>
      <c r="AS24" s="17">
        <f t="shared" ca="1" si="20"/>
        <v>0</v>
      </c>
      <c r="AT24" s="17">
        <f t="shared" ca="1" si="20"/>
        <v>84451039.569999903</v>
      </c>
      <c r="AU24" s="17">
        <f t="shared" ca="1" si="20"/>
        <v>4225757.74</v>
      </c>
      <c r="AV24" s="17">
        <f t="shared" ca="1" si="20"/>
        <v>4225655.0899999896</v>
      </c>
      <c r="AW24" s="17">
        <f t="shared" ca="1" si="20"/>
        <v>0</v>
      </c>
      <c r="AX24" s="17">
        <f t="shared" ca="1" si="20"/>
        <v>0</v>
      </c>
      <c r="AY24" s="17">
        <f t="shared" ca="1" si="20"/>
        <v>0</v>
      </c>
      <c r="AZ24" s="17">
        <f t="shared" ca="1" si="20"/>
        <v>0</v>
      </c>
      <c r="BA24" s="17">
        <f t="shared" ca="1" si="20"/>
        <v>0</v>
      </c>
      <c r="BB24" s="17">
        <f t="shared" ca="1" si="20"/>
        <v>0</v>
      </c>
      <c r="BC24" s="17">
        <f t="shared" ca="1" si="21"/>
        <v>0</v>
      </c>
      <c r="BD24" s="17">
        <f t="shared" ca="1" si="21"/>
        <v>5377642.5000000102</v>
      </c>
      <c r="BE24" s="17">
        <f t="shared" ca="1" si="21"/>
        <v>0</v>
      </c>
      <c r="BF24" s="17">
        <f t="shared" ca="1" si="21"/>
        <v>0</v>
      </c>
      <c r="BG24" s="17">
        <f t="shared" ca="1" si="21"/>
        <v>0</v>
      </c>
      <c r="BH24" s="17">
        <f t="shared" ca="1" si="21"/>
        <v>0</v>
      </c>
      <c r="BI24" s="17">
        <f t="shared" ca="1" si="21"/>
        <v>0</v>
      </c>
      <c r="BJ24" s="17">
        <f t="shared" ca="1" si="21"/>
        <v>0</v>
      </c>
      <c r="BK24" s="17">
        <f t="shared" ca="1" si="21"/>
        <v>0</v>
      </c>
      <c r="BL24" s="17">
        <f t="shared" ca="1" si="21"/>
        <v>0</v>
      </c>
      <c r="BM24" s="17">
        <f t="shared" ca="1" si="22"/>
        <v>0</v>
      </c>
      <c r="BN24" s="17">
        <f t="shared" ca="1" si="22"/>
        <v>97191.909999999902</v>
      </c>
      <c r="BO24" s="17">
        <f t="shared" ca="1" si="22"/>
        <v>0</v>
      </c>
      <c r="BP24" s="17">
        <f t="shared" ca="1" si="22"/>
        <v>28958552.689999599</v>
      </c>
      <c r="BQ24" s="17">
        <f t="shared" ca="1" si="22"/>
        <v>0</v>
      </c>
      <c r="BR24" s="17">
        <f t="shared" ca="1" si="22"/>
        <v>3749748.57</v>
      </c>
      <c r="BS24" s="17">
        <f t="shared" ca="1" si="22"/>
        <v>8033826.5699999202</v>
      </c>
      <c r="BT24" s="17">
        <f t="shared" ca="1" si="22"/>
        <v>0</v>
      </c>
      <c r="BU24" s="17">
        <f t="shared" ca="1" si="22"/>
        <v>0</v>
      </c>
      <c r="BV24" s="17">
        <f t="shared" ca="1" si="22"/>
        <v>0</v>
      </c>
      <c r="BW24" s="17">
        <f t="shared" ca="1" si="23"/>
        <v>0</v>
      </c>
      <c r="BX24" s="17">
        <f t="shared" ca="1" si="23"/>
        <v>3838217.7356500002</v>
      </c>
      <c r="BY24" s="17">
        <f t="shared" ca="1" si="23"/>
        <v>0</v>
      </c>
      <c r="BZ24" s="17">
        <f t="shared" ca="1" si="23"/>
        <v>0</v>
      </c>
      <c r="CA24" s="17">
        <f t="shared" ca="1" si="23"/>
        <v>36198193.910949998</v>
      </c>
      <c r="CB24" s="17">
        <f t="shared" ca="1" si="23"/>
        <v>1185523364.2811</v>
      </c>
      <c r="CC24" s="17">
        <f t="shared" ca="1" si="23"/>
        <v>5549719.5060999999</v>
      </c>
      <c r="CD24" s="17">
        <f t="shared" ca="1" si="23"/>
        <v>368169408.92629999</v>
      </c>
      <c r="CE24" s="17">
        <f t="shared" ca="1" si="23"/>
        <v>0</v>
      </c>
      <c r="CF24" s="17">
        <f t="shared" ca="1" si="23"/>
        <v>0</v>
      </c>
      <c r="CG24" s="17">
        <f t="shared" ca="1" si="23"/>
        <v>8086222.6189000001</v>
      </c>
      <c r="CH24" s="17">
        <f t="shared" ca="1" si="23"/>
        <v>61564033.521300003</v>
      </c>
      <c r="CI24" s="17">
        <f t="shared" ca="1" si="23"/>
        <v>3096</v>
      </c>
      <c r="CJ24" s="18">
        <f t="shared" ca="1" si="13"/>
        <v>171465216.91999701</v>
      </c>
      <c r="CK24" s="17">
        <f t="shared" ca="1" si="8"/>
        <v>3500</v>
      </c>
      <c r="CL24" s="17">
        <f t="shared" ca="1" si="8"/>
        <v>0</v>
      </c>
      <c r="CM24" s="18">
        <f t="shared" ca="1" si="14"/>
        <v>159071665.09999701</v>
      </c>
      <c r="CN24" s="17">
        <f t="shared" ca="1" si="9"/>
        <v>0</v>
      </c>
      <c r="CO24" s="17">
        <f t="shared" ca="1" si="9"/>
        <v>159071665.09999701</v>
      </c>
      <c r="CP24" s="18">
        <f t="shared" ca="1" si="15"/>
        <v>12390051.82</v>
      </c>
      <c r="CQ24" s="17">
        <f t="shared" ca="1" si="24"/>
        <v>590132.81999999995</v>
      </c>
      <c r="CR24" s="17">
        <f t="shared" ca="1" si="24"/>
        <v>11799919</v>
      </c>
      <c r="CS24" s="17">
        <f t="shared" ca="1" si="24"/>
        <v>86525.32</v>
      </c>
      <c r="CT24" s="17">
        <f t="shared" ca="1" si="24"/>
        <v>0</v>
      </c>
      <c r="CU24" s="17">
        <f t="shared" ca="1" si="24"/>
        <v>0</v>
      </c>
      <c r="CV24" s="18">
        <f t="shared" ca="1" si="11"/>
        <v>2249434667.9749994</v>
      </c>
    </row>
    <row r="25" spans="1:100" ht="12.75" customHeight="1" x14ac:dyDescent="0.3">
      <c r="A25" s="61" t="s">
        <v>183</v>
      </c>
      <c r="B25" s="16">
        <v>1027</v>
      </c>
      <c r="C25" s="62" t="s">
        <v>148</v>
      </c>
      <c r="D25" s="18">
        <f t="shared" ref="D25:D72" ca="1" si="25">+E25+F25+G25</f>
        <v>1571.3600000000001</v>
      </c>
      <c r="E25" s="17">
        <f t="shared" ca="1" si="16"/>
        <v>1571.3600000000001</v>
      </c>
      <c r="F25" s="17">
        <f t="shared" ca="1" si="16"/>
        <v>0</v>
      </c>
      <c r="G25" s="17">
        <f t="shared" ca="1" si="16"/>
        <v>0</v>
      </c>
      <c r="H25" s="17">
        <f t="shared" ca="1" si="16"/>
        <v>0</v>
      </c>
      <c r="I25" s="17">
        <f t="shared" ca="1" si="16"/>
        <v>40488.350000000006</v>
      </c>
      <c r="J25" s="17">
        <f t="shared" ca="1" si="16"/>
        <v>0</v>
      </c>
      <c r="K25" s="17">
        <f t="shared" ca="1" si="16"/>
        <v>0</v>
      </c>
      <c r="L25" s="17">
        <f t="shared" ca="1" si="16"/>
        <v>0</v>
      </c>
      <c r="M25" s="17">
        <f t="shared" ca="1" si="16"/>
        <v>0</v>
      </c>
      <c r="N25" s="17">
        <f t="shared" ca="1" si="16"/>
        <v>0</v>
      </c>
      <c r="O25" s="17">
        <f t="shared" ca="1" si="17"/>
        <v>0</v>
      </c>
      <c r="P25" s="17">
        <f t="shared" ca="1" si="17"/>
        <v>0</v>
      </c>
      <c r="Q25" s="17">
        <f t="shared" ca="1" si="17"/>
        <v>0</v>
      </c>
      <c r="R25" s="17">
        <f t="shared" ca="1" si="17"/>
        <v>0</v>
      </c>
      <c r="S25" s="17">
        <f t="shared" ca="1" si="17"/>
        <v>0</v>
      </c>
      <c r="T25" s="17">
        <f t="shared" ca="1" si="17"/>
        <v>176023.53000000003</v>
      </c>
      <c r="U25" s="17">
        <f t="shared" ca="1" si="17"/>
        <v>0</v>
      </c>
      <c r="V25" s="17">
        <f t="shared" ca="1" si="17"/>
        <v>14933.06</v>
      </c>
      <c r="W25" s="17">
        <f t="shared" ca="1" si="17"/>
        <v>150476.82</v>
      </c>
      <c r="X25" s="17">
        <f t="shared" ca="1" si="17"/>
        <v>0</v>
      </c>
      <c r="Y25" s="17">
        <f t="shared" ca="1" si="18"/>
        <v>299.99</v>
      </c>
      <c r="Z25" s="17">
        <f t="shared" ca="1" si="18"/>
        <v>-319.97000000000003</v>
      </c>
      <c r="AA25" s="17">
        <f t="shared" ca="1" si="18"/>
        <v>0</v>
      </c>
      <c r="AB25" s="17">
        <f t="shared" ca="1" si="18"/>
        <v>0</v>
      </c>
      <c r="AC25" s="17">
        <f t="shared" ca="1" si="18"/>
        <v>65</v>
      </c>
      <c r="AD25" s="17">
        <f t="shared" ca="1" si="18"/>
        <v>4.5200000000000005</v>
      </c>
      <c r="AE25" s="17">
        <f t="shared" ca="1" si="18"/>
        <v>0</v>
      </c>
      <c r="AF25" s="17">
        <f t="shared" ca="1" si="18"/>
        <v>0</v>
      </c>
      <c r="AG25" s="17">
        <f t="shared" ca="1" si="18"/>
        <v>0</v>
      </c>
      <c r="AH25" s="17">
        <f t="shared" ca="1" si="18"/>
        <v>0</v>
      </c>
      <c r="AI25" s="17">
        <f t="shared" ca="1" si="19"/>
        <v>0</v>
      </c>
      <c r="AJ25" s="17">
        <f t="shared" ca="1" si="19"/>
        <v>0</v>
      </c>
      <c r="AK25" s="17">
        <f t="shared" ca="1" si="19"/>
        <v>0</v>
      </c>
      <c r="AL25" s="17">
        <f t="shared" ca="1" si="19"/>
        <v>0</v>
      </c>
      <c r="AM25" s="17">
        <f t="shared" ca="1" si="19"/>
        <v>0</v>
      </c>
      <c r="AN25" s="17">
        <f t="shared" ca="1" si="19"/>
        <v>0</v>
      </c>
      <c r="AO25" s="17">
        <f t="shared" ca="1" si="19"/>
        <v>0</v>
      </c>
      <c r="AP25" s="17">
        <f t="shared" ca="1" si="19"/>
        <v>0.05</v>
      </c>
      <c r="AQ25" s="17">
        <f t="shared" ca="1" si="19"/>
        <v>0</v>
      </c>
      <c r="AR25" s="17">
        <f t="shared" ca="1" si="19"/>
        <v>0</v>
      </c>
      <c r="AS25" s="17">
        <f t="shared" ca="1" si="20"/>
        <v>0</v>
      </c>
      <c r="AT25" s="17">
        <f t="shared" ca="1" si="20"/>
        <v>23051.14</v>
      </c>
      <c r="AU25" s="17">
        <f t="shared" ca="1" si="20"/>
        <v>37.11</v>
      </c>
      <c r="AV25" s="17">
        <f t="shared" ca="1" si="20"/>
        <v>70.59</v>
      </c>
      <c r="AW25" s="17">
        <f t="shared" ca="1" si="20"/>
        <v>0</v>
      </c>
      <c r="AX25" s="17">
        <f t="shared" ca="1" si="20"/>
        <v>3.82</v>
      </c>
      <c r="AY25" s="17">
        <f t="shared" ca="1" si="20"/>
        <v>0</v>
      </c>
      <c r="AZ25" s="17">
        <f t="shared" ca="1" si="20"/>
        <v>0</v>
      </c>
      <c r="BA25" s="17">
        <f t="shared" ca="1" si="20"/>
        <v>0</v>
      </c>
      <c r="BB25" s="17">
        <f t="shared" ca="1" si="20"/>
        <v>0</v>
      </c>
      <c r="BC25" s="17">
        <f t="shared" ca="1" si="21"/>
        <v>0</v>
      </c>
      <c r="BD25" s="17">
        <f t="shared" ca="1" si="21"/>
        <v>2485.4300000000003</v>
      </c>
      <c r="BE25" s="17">
        <f t="shared" ca="1" si="21"/>
        <v>0</v>
      </c>
      <c r="BF25" s="17">
        <f t="shared" ca="1" si="21"/>
        <v>0</v>
      </c>
      <c r="BG25" s="17">
        <f t="shared" ca="1" si="21"/>
        <v>0</v>
      </c>
      <c r="BH25" s="17">
        <f t="shared" ca="1" si="21"/>
        <v>0</v>
      </c>
      <c r="BI25" s="17">
        <f t="shared" ca="1" si="21"/>
        <v>0</v>
      </c>
      <c r="BJ25" s="17">
        <f t="shared" ca="1" si="21"/>
        <v>0</v>
      </c>
      <c r="BK25" s="17">
        <f t="shared" ca="1" si="21"/>
        <v>0</v>
      </c>
      <c r="BL25" s="17">
        <f t="shared" ca="1" si="21"/>
        <v>0</v>
      </c>
      <c r="BM25" s="17">
        <f t="shared" ca="1" si="22"/>
        <v>0</v>
      </c>
      <c r="BN25" s="17">
        <f t="shared" ca="1" si="22"/>
        <v>214.46</v>
      </c>
      <c r="BO25" s="17">
        <f t="shared" ca="1" si="22"/>
        <v>0</v>
      </c>
      <c r="BP25" s="17">
        <f t="shared" ca="1" si="22"/>
        <v>39.76</v>
      </c>
      <c r="BQ25" s="17">
        <f t="shared" ca="1" si="22"/>
        <v>16530.55</v>
      </c>
      <c r="BR25" s="17">
        <f t="shared" ca="1" si="22"/>
        <v>397288.52</v>
      </c>
      <c r="BS25" s="17">
        <f t="shared" ca="1" si="22"/>
        <v>1065</v>
      </c>
      <c r="BT25" s="17">
        <f t="shared" ca="1" si="22"/>
        <v>0</v>
      </c>
      <c r="BU25" s="17">
        <f t="shared" ca="1" si="22"/>
        <v>0</v>
      </c>
      <c r="BV25" s="17">
        <f t="shared" ca="1" si="22"/>
        <v>0</v>
      </c>
      <c r="BW25" s="17">
        <f t="shared" ca="1" si="23"/>
        <v>0</v>
      </c>
      <c r="BX25" s="17">
        <f t="shared" ca="1" si="23"/>
        <v>0</v>
      </c>
      <c r="BY25" s="17">
        <f t="shared" ca="1" si="23"/>
        <v>0</v>
      </c>
      <c r="BZ25" s="17">
        <f t="shared" ca="1" si="23"/>
        <v>0</v>
      </c>
      <c r="CA25" s="17">
        <f t="shared" ca="1" si="23"/>
        <v>0</v>
      </c>
      <c r="CB25" s="17">
        <f t="shared" ca="1" si="23"/>
        <v>0</v>
      </c>
      <c r="CC25" s="17">
        <f t="shared" ca="1" si="23"/>
        <v>0</v>
      </c>
      <c r="CD25" s="17">
        <f t="shared" ca="1" si="23"/>
        <v>0</v>
      </c>
      <c r="CE25" s="17">
        <f t="shared" ca="1" si="23"/>
        <v>0</v>
      </c>
      <c r="CF25" s="17">
        <f t="shared" ca="1" si="23"/>
        <v>0</v>
      </c>
      <c r="CG25" s="17">
        <f t="shared" ca="1" si="23"/>
        <v>0</v>
      </c>
      <c r="CH25" s="17">
        <f t="shared" ca="1" si="23"/>
        <v>0</v>
      </c>
      <c r="CI25" s="17">
        <f t="shared" ca="1" si="23"/>
        <v>0</v>
      </c>
      <c r="CJ25" s="18">
        <f t="shared" ca="1" si="13"/>
        <v>38990.110000000044</v>
      </c>
      <c r="CK25" s="17">
        <f t="shared" ca="1" si="8"/>
        <v>0</v>
      </c>
      <c r="CL25" s="17">
        <f t="shared" ca="1" si="8"/>
        <v>4477.5</v>
      </c>
      <c r="CM25" s="18">
        <f t="shared" ca="1" si="14"/>
        <v>364712.35000000003</v>
      </c>
      <c r="CN25" s="17">
        <f t="shared" ca="1" si="9"/>
        <v>-4341.01</v>
      </c>
      <c r="CO25" s="17">
        <f t="shared" ca="1" si="9"/>
        <v>369053.36000000004</v>
      </c>
      <c r="CP25" s="18">
        <f t="shared" ca="1" si="15"/>
        <v>-330199.74</v>
      </c>
      <c r="CQ25" s="17">
        <f t="shared" ca="1" si="24"/>
        <v>0</v>
      </c>
      <c r="CR25" s="17">
        <f t="shared" ca="1" si="24"/>
        <v>-330199.74</v>
      </c>
      <c r="CS25" s="17">
        <f t="shared" ca="1" si="24"/>
        <v>3571.11</v>
      </c>
      <c r="CT25" s="17">
        <f t="shared" ca="1" si="24"/>
        <v>0</v>
      </c>
      <c r="CU25" s="17">
        <f t="shared" ca="1" si="24"/>
        <v>0</v>
      </c>
      <c r="CV25" s="18">
        <f t="shared" ca="1" si="11"/>
        <v>866890.31</v>
      </c>
    </row>
    <row r="26" spans="1:100" ht="12.75" customHeight="1" x14ac:dyDescent="0.3">
      <c r="A26" s="61" t="s">
        <v>185</v>
      </c>
      <c r="B26" s="16">
        <v>1028</v>
      </c>
      <c r="C26" s="62" t="s">
        <v>148</v>
      </c>
      <c r="D26" s="18">
        <f t="shared" ca="1" si="25"/>
        <v>389207698.92605644</v>
      </c>
      <c r="E26" s="17">
        <f t="shared" ca="1" si="16"/>
        <v>2111578.2821434983</v>
      </c>
      <c r="F26" s="17">
        <f t="shared" ca="1" si="16"/>
        <v>372833477.37626112</v>
      </c>
      <c r="G26" s="17">
        <f t="shared" ca="1" si="16"/>
        <v>14262643.267651852</v>
      </c>
      <c r="H26" s="17">
        <f t="shared" ca="1" si="16"/>
        <v>121.89000424</v>
      </c>
      <c r="I26" s="17">
        <f t="shared" ca="1" si="16"/>
        <v>1054087.0699825</v>
      </c>
      <c r="J26" s="17">
        <f t="shared" ca="1" si="16"/>
        <v>0</v>
      </c>
      <c r="K26" s="17">
        <f t="shared" ca="1" si="16"/>
        <v>0</v>
      </c>
      <c r="L26" s="17">
        <f t="shared" ca="1" si="16"/>
        <v>0</v>
      </c>
      <c r="M26" s="17">
        <f t="shared" ca="1" si="16"/>
        <v>0</v>
      </c>
      <c r="N26" s="17">
        <f t="shared" ca="1" si="16"/>
        <v>0</v>
      </c>
      <c r="O26" s="17">
        <f t="shared" ca="1" si="17"/>
        <v>7068262.0797187388</v>
      </c>
      <c r="P26" s="17">
        <f t="shared" ca="1" si="17"/>
        <v>0</v>
      </c>
      <c r="Q26" s="17">
        <f t="shared" ca="1" si="17"/>
        <v>65742.989801999996</v>
      </c>
      <c r="R26" s="17">
        <f t="shared" ca="1" si="17"/>
        <v>0</v>
      </c>
      <c r="S26" s="17">
        <f t="shared" ca="1" si="17"/>
        <v>0</v>
      </c>
      <c r="T26" s="17">
        <f t="shared" ca="1" si="17"/>
        <v>219446740.80534509</v>
      </c>
      <c r="U26" s="17">
        <f t="shared" ca="1" si="17"/>
        <v>15454076.031762002</v>
      </c>
      <c r="V26" s="17">
        <f t="shared" ca="1" si="17"/>
        <v>1017265.1381624734</v>
      </c>
      <c r="W26" s="17">
        <f t="shared" ca="1" si="17"/>
        <v>7052340.5727362884</v>
      </c>
      <c r="X26" s="17">
        <f t="shared" ca="1" si="17"/>
        <v>0</v>
      </c>
      <c r="Y26" s="17">
        <f t="shared" ca="1" si="18"/>
        <v>135351.53707200001</v>
      </c>
      <c r="Z26" s="17">
        <f t="shared" ca="1" si="18"/>
        <v>5244284.9758086856</v>
      </c>
      <c r="AA26" s="17">
        <f t="shared" ca="1" si="18"/>
        <v>0</v>
      </c>
      <c r="AB26" s="17">
        <f t="shared" ca="1" si="18"/>
        <v>0</v>
      </c>
      <c r="AC26" s="17">
        <f t="shared" ca="1" si="18"/>
        <v>40841.859014932998</v>
      </c>
      <c r="AD26" s="17">
        <f t="shared" ca="1" si="18"/>
        <v>216238.21518580141</v>
      </c>
      <c r="AE26" s="17">
        <f t="shared" ca="1" si="18"/>
        <v>0</v>
      </c>
      <c r="AF26" s="17">
        <f t="shared" ca="1" si="18"/>
        <v>0</v>
      </c>
      <c r="AG26" s="17">
        <f t="shared" ca="1" si="18"/>
        <v>0</v>
      </c>
      <c r="AH26" s="17">
        <f t="shared" ca="1" si="18"/>
        <v>0</v>
      </c>
      <c r="AI26" s="17">
        <f t="shared" ca="1" si="19"/>
        <v>0</v>
      </c>
      <c r="AJ26" s="17">
        <f t="shared" ca="1" si="19"/>
        <v>1544093.09</v>
      </c>
      <c r="AK26" s="17">
        <f t="shared" ca="1" si="19"/>
        <v>0</v>
      </c>
      <c r="AL26" s="17">
        <f t="shared" ca="1" si="19"/>
        <v>0</v>
      </c>
      <c r="AM26" s="17">
        <f t="shared" ca="1" si="19"/>
        <v>28500</v>
      </c>
      <c r="AN26" s="17">
        <f t="shared" ca="1" si="19"/>
        <v>0</v>
      </c>
      <c r="AO26" s="17">
        <f t="shared" ca="1" si="19"/>
        <v>0</v>
      </c>
      <c r="AP26" s="17">
        <f t="shared" ca="1" si="19"/>
        <v>20735.795321099999</v>
      </c>
      <c r="AQ26" s="17">
        <f t="shared" ca="1" si="19"/>
        <v>0</v>
      </c>
      <c r="AR26" s="17">
        <f t="shared" ca="1" si="19"/>
        <v>0</v>
      </c>
      <c r="AS26" s="17">
        <f t="shared" ca="1" si="20"/>
        <v>0</v>
      </c>
      <c r="AT26" s="17">
        <f t="shared" ca="1" si="20"/>
        <v>0</v>
      </c>
      <c r="AU26" s="17">
        <f t="shared" ca="1" si="20"/>
        <v>0</v>
      </c>
      <c r="AV26" s="17">
        <f t="shared" ca="1" si="20"/>
        <v>0</v>
      </c>
      <c r="AW26" s="17">
        <f t="shared" ca="1" si="20"/>
        <v>0</v>
      </c>
      <c r="AX26" s="17">
        <f t="shared" ca="1" si="20"/>
        <v>0</v>
      </c>
      <c r="AY26" s="17">
        <f t="shared" ca="1" si="20"/>
        <v>0</v>
      </c>
      <c r="AZ26" s="17">
        <f t="shared" ca="1" si="20"/>
        <v>0</v>
      </c>
      <c r="BA26" s="17">
        <f t="shared" ca="1" si="20"/>
        <v>0</v>
      </c>
      <c r="BB26" s="17">
        <f t="shared" ca="1" si="20"/>
        <v>0</v>
      </c>
      <c r="BC26" s="17">
        <f t="shared" ca="1" si="21"/>
        <v>0</v>
      </c>
      <c r="BD26" s="17">
        <f t="shared" ca="1" si="21"/>
        <v>151649.42120514152</v>
      </c>
      <c r="BE26" s="17">
        <f t="shared" ca="1" si="21"/>
        <v>0</v>
      </c>
      <c r="BF26" s="17">
        <f t="shared" ca="1" si="21"/>
        <v>0</v>
      </c>
      <c r="BG26" s="17">
        <f t="shared" ca="1" si="21"/>
        <v>0</v>
      </c>
      <c r="BH26" s="17">
        <f t="shared" ca="1" si="21"/>
        <v>0</v>
      </c>
      <c r="BI26" s="17">
        <f t="shared" ca="1" si="21"/>
        <v>0</v>
      </c>
      <c r="BJ26" s="17">
        <f t="shared" ca="1" si="21"/>
        <v>0</v>
      </c>
      <c r="BK26" s="17">
        <f t="shared" ca="1" si="21"/>
        <v>0</v>
      </c>
      <c r="BL26" s="17">
        <f t="shared" ca="1" si="21"/>
        <v>0</v>
      </c>
      <c r="BM26" s="17">
        <f t="shared" ca="1" si="22"/>
        <v>0</v>
      </c>
      <c r="BN26" s="17">
        <f t="shared" ca="1" si="22"/>
        <v>5337.4401125292989</v>
      </c>
      <c r="BO26" s="17">
        <f t="shared" ca="1" si="22"/>
        <v>0</v>
      </c>
      <c r="BP26" s="17">
        <f t="shared" ca="1" si="22"/>
        <v>5354550.5499999989</v>
      </c>
      <c r="BQ26" s="17">
        <f t="shared" ca="1" si="22"/>
        <v>0</v>
      </c>
      <c r="BR26" s="17">
        <f t="shared" ca="1" si="22"/>
        <v>13881355.008265596</v>
      </c>
      <c r="BS26" s="17">
        <f t="shared" ca="1" si="22"/>
        <v>3055808.035979284</v>
      </c>
      <c r="BT26" s="17">
        <f t="shared" ca="1" si="22"/>
        <v>0</v>
      </c>
      <c r="BU26" s="17">
        <f t="shared" ca="1" si="22"/>
        <v>0</v>
      </c>
      <c r="BV26" s="17">
        <f t="shared" ca="1" si="22"/>
        <v>0</v>
      </c>
      <c r="BW26" s="17">
        <f t="shared" ca="1" si="23"/>
        <v>0</v>
      </c>
      <c r="BX26" s="17">
        <f t="shared" ca="1" si="23"/>
        <v>0</v>
      </c>
      <c r="BY26" s="17">
        <f t="shared" ca="1" si="23"/>
        <v>0</v>
      </c>
      <c r="BZ26" s="17">
        <f t="shared" ca="1" si="23"/>
        <v>0</v>
      </c>
      <c r="CA26" s="17">
        <f t="shared" ca="1" si="23"/>
        <v>0</v>
      </c>
      <c r="CB26" s="17">
        <f t="shared" ca="1" si="23"/>
        <v>0</v>
      </c>
      <c r="CC26" s="17">
        <f t="shared" ca="1" si="23"/>
        <v>0</v>
      </c>
      <c r="CD26" s="17">
        <f t="shared" ca="1" si="23"/>
        <v>0</v>
      </c>
      <c r="CE26" s="17">
        <f t="shared" ca="1" si="23"/>
        <v>0</v>
      </c>
      <c r="CF26" s="17">
        <f t="shared" ca="1" si="23"/>
        <v>0</v>
      </c>
      <c r="CG26" s="17">
        <f t="shared" ca="1" si="23"/>
        <v>0</v>
      </c>
      <c r="CH26" s="17">
        <f t="shared" ca="1" si="23"/>
        <v>0</v>
      </c>
      <c r="CI26" s="17">
        <f t="shared" ca="1" si="23"/>
        <v>0</v>
      </c>
      <c r="CJ26" s="18">
        <f t="shared" ca="1" si="13"/>
        <v>147683238.1388976</v>
      </c>
      <c r="CK26" s="17">
        <f t="shared" ca="1" si="8"/>
        <v>4500</v>
      </c>
      <c r="CL26" s="17">
        <f t="shared" ca="1" si="8"/>
        <v>4252.5</v>
      </c>
      <c r="CM26" s="18">
        <f t="shared" ca="1" si="14"/>
        <v>37468107.389999926</v>
      </c>
      <c r="CN26" s="17">
        <f t="shared" ca="1" si="9"/>
        <v>496963.29999999987</v>
      </c>
      <c r="CO26" s="17">
        <f t="shared" ca="1" si="9"/>
        <v>36971144.089999929</v>
      </c>
      <c r="CP26" s="18">
        <f t="shared" ca="1" si="15"/>
        <v>110206378.24889769</v>
      </c>
      <c r="CQ26" s="17">
        <f t="shared" ca="1" si="24"/>
        <v>4281324.7600000007</v>
      </c>
      <c r="CR26" s="17">
        <f t="shared" ca="1" si="24"/>
        <v>105925053.48889768</v>
      </c>
      <c r="CS26" s="17">
        <f t="shared" ca="1" si="24"/>
        <v>413702.85000000027</v>
      </c>
      <c r="CT26" s="17">
        <f t="shared" ca="1" si="24"/>
        <v>0</v>
      </c>
      <c r="CU26" s="17">
        <f t="shared" ca="1" si="24"/>
        <v>0</v>
      </c>
      <c r="CV26" s="18">
        <f t="shared" ca="1" si="11"/>
        <v>818142022.42043245</v>
      </c>
    </row>
    <row r="27" spans="1:100" ht="12.75" customHeight="1" x14ac:dyDescent="0.3">
      <c r="A27" s="61" t="s">
        <v>187</v>
      </c>
      <c r="B27" s="16">
        <v>1030</v>
      </c>
      <c r="C27" s="62" t="s">
        <v>148</v>
      </c>
      <c r="D27" s="18">
        <f t="shared" ca="1" si="25"/>
        <v>62311</v>
      </c>
      <c r="E27" s="17">
        <f t="shared" ref="E27:N36" ca="1" si="26">IFERROR(IF($C$2="Tele-Satış",INDIRECT("'"&amp;$B$2&amp;"'!"&amp;ADDRESS(MATCH($B27,INDIRECT("'"&amp;$B$2&amp;"'!$B$1:$B$1095"),0),MATCH(E$5,INDIRECT("'"&amp;$B$2&amp;"'!5:5"),0))),IF($C$2="E-Ticaret",INDIRECT("'"&amp;$B$2&amp;"'!"&amp;ADDRESS(MATCH($B27,INDIRECT("'"&amp;$B$2&amp;"'!$B$1:$B$1095"),0),MATCH(E$5,INDIRECT("'"&amp;$B$2&amp;"'!5:5"),0)+1)),IF($C$2="Geleneksel",INDIRECT("'"&amp;$B$2&amp;"'!"&amp;ADDRESS(MATCH($B27,INDIRECT("'"&amp;$B$2&amp;"'!$B$1:$B$1095"),0),MATCH(E$5,INDIRECT("'"&amp;$B$2&amp;"'!5:5"),0)+2)),INDIRECT("'"&amp;$B$2&amp;"'!"&amp;ADDRESS(MATCH($B27,INDIRECT("'"&amp;$B$2&amp;"'!$B$1:$B$1095"),0),MATCH(E$5,INDIRECT("'"&amp;$B$2&amp;"'!5:5"),0)))+INDIRECT("'"&amp;$B$2&amp;"'!"&amp;ADDRESS(MATCH($B27,INDIRECT("'"&amp;$B$2&amp;"'!$B$1:$B$1095"),0),MATCH(E$5,INDIRECT("'"&amp;$B$2&amp;"'!5:5"),0)+1))+INDIRECT("'"&amp;$B$2&amp;"'!"&amp;ADDRESS(MATCH($B27,INDIRECT("'"&amp;$B$2&amp;"'!$B$1:$B$1095"),0),MATCH(E$5,INDIRECT("'"&amp;$B$2&amp;"'!5:5"),0)+2))))),0)</f>
        <v>56076.53</v>
      </c>
      <c r="F27" s="17">
        <f t="shared" ca="1" si="26"/>
        <v>6234.47</v>
      </c>
      <c r="G27" s="17">
        <f t="shared" ca="1" si="26"/>
        <v>0</v>
      </c>
      <c r="H27" s="17">
        <f t="shared" ca="1" si="26"/>
        <v>0</v>
      </c>
      <c r="I27" s="17">
        <f t="shared" ca="1" si="26"/>
        <v>396310.74</v>
      </c>
      <c r="J27" s="17">
        <f t="shared" ca="1" si="26"/>
        <v>0</v>
      </c>
      <c r="K27" s="17">
        <f t="shared" ca="1" si="26"/>
        <v>1693286.61</v>
      </c>
      <c r="L27" s="17">
        <f t="shared" ca="1" si="26"/>
        <v>0</v>
      </c>
      <c r="M27" s="17">
        <f t="shared" ca="1" si="26"/>
        <v>0</v>
      </c>
      <c r="N27" s="17">
        <f t="shared" ca="1" si="26"/>
        <v>0</v>
      </c>
      <c r="O27" s="17">
        <f t="shared" ref="O27:X36" ca="1" si="27">IFERROR(IF($C$2="Tele-Satış",INDIRECT("'"&amp;$B$2&amp;"'!"&amp;ADDRESS(MATCH($B27,INDIRECT("'"&amp;$B$2&amp;"'!$B$1:$B$1095"),0),MATCH(O$5,INDIRECT("'"&amp;$B$2&amp;"'!5:5"),0))),IF($C$2="E-Ticaret",INDIRECT("'"&amp;$B$2&amp;"'!"&amp;ADDRESS(MATCH($B27,INDIRECT("'"&amp;$B$2&amp;"'!$B$1:$B$1095"),0),MATCH(O$5,INDIRECT("'"&amp;$B$2&amp;"'!5:5"),0)+1)),IF($C$2="Geleneksel",INDIRECT("'"&amp;$B$2&amp;"'!"&amp;ADDRESS(MATCH($B27,INDIRECT("'"&amp;$B$2&amp;"'!$B$1:$B$1095"),0),MATCH(O$5,INDIRECT("'"&amp;$B$2&amp;"'!5:5"),0)+2)),INDIRECT("'"&amp;$B$2&amp;"'!"&amp;ADDRESS(MATCH($B27,INDIRECT("'"&amp;$B$2&amp;"'!$B$1:$B$1095"),0),MATCH(O$5,INDIRECT("'"&amp;$B$2&amp;"'!5:5"),0)))+INDIRECT("'"&amp;$B$2&amp;"'!"&amp;ADDRESS(MATCH($B27,INDIRECT("'"&amp;$B$2&amp;"'!$B$1:$B$1095"),0),MATCH(O$5,INDIRECT("'"&amp;$B$2&amp;"'!5:5"),0)+1))+INDIRECT("'"&amp;$B$2&amp;"'!"&amp;ADDRESS(MATCH($B27,INDIRECT("'"&amp;$B$2&amp;"'!$B$1:$B$1095"),0),MATCH(O$5,INDIRECT("'"&amp;$B$2&amp;"'!5:5"),0)+2))))),0)</f>
        <v>0</v>
      </c>
      <c r="P27" s="17">
        <f t="shared" ca="1" si="27"/>
        <v>9889585.0700000003</v>
      </c>
      <c r="Q27" s="17">
        <f t="shared" ca="1" si="27"/>
        <v>0</v>
      </c>
      <c r="R27" s="17">
        <f t="shared" ca="1" si="27"/>
        <v>0</v>
      </c>
      <c r="S27" s="17">
        <f t="shared" ca="1" si="27"/>
        <v>0</v>
      </c>
      <c r="T27" s="17">
        <f t="shared" ca="1" si="27"/>
        <v>2377637.2599999998</v>
      </c>
      <c r="U27" s="17">
        <f t="shared" ca="1" si="27"/>
        <v>0</v>
      </c>
      <c r="V27" s="17">
        <f t="shared" ca="1" si="27"/>
        <v>1091550.82</v>
      </c>
      <c r="W27" s="17">
        <f t="shared" ca="1" si="27"/>
        <v>4256928.41</v>
      </c>
      <c r="X27" s="17">
        <f t="shared" ca="1" si="27"/>
        <v>0</v>
      </c>
      <c r="Y27" s="17">
        <f t="shared" ref="Y27:AH36" ca="1" si="28">IFERROR(IF($C$2="Tele-Satış",INDIRECT("'"&amp;$B$2&amp;"'!"&amp;ADDRESS(MATCH($B27,INDIRECT("'"&amp;$B$2&amp;"'!$B$1:$B$1095"),0),MATCH(Y$5,INDIRECT("'"&amp;$B$2&amp;"'!5:5"),0))),IF($C$2="E-Ticaret",INDIRECT("'"&amp;$B$2&amp;"'!"&amp;ADDRESS(MATCH($B27,INDIRECT("'"&amp;$B$2&amp;"'!$B$1:$B$1095"),0),MATCH(Y$5,INDIRECT("'"&amp;$B$2&amp;"'!5:5"),0)+1)),IF($C$2="Geleneksel",INDIRECT("'"&amp;$B$2&amp;"'!"&amp;ADDRESS(MATCH($B27,INDIRECT("'"&amp;$B$2&amp;"'!$B$1:$B$1095"),0),MATCH(Y$5,INDIRECT("'"&amp;$B$2&amp;"'!5:5"),0)+2)),INDIRECT("'"&amp;$B$2&amp;"'!"&amp;ADDRESS(MATCH($B27,INDIRECT("'"&amp;$B$2&amp;"'!$B$1:$B$1095"),0),MATCH(Y$5,INDIRECT("'"&amp;$B$2&amp;"'!5:5"),0)))+INDIRECT("'"&amp;$B$2&amp;"'!"&amp;ADDRESS(MATCH($B27,INDIRECT("'"&amp;$B$2&amp;"'!$B$1:$B$1095"),0),MATCH(Y$5,INDIRECT("'"&amp;$B$2&amp;"'!5:5"),0)+1))+INDIRECT("'"&amp;$B$2&amp;"'!"&amp;ADDRESS(MATCH($B27,INDIRECT("'"&amp;$B$2&amp;"'!$B$1:$B$1095"),0),MATCH(Y$5,INDIRECT("'"&amp;$B$2&amp;"'!5:5"),0)+2))))),0)</f>
        <v>13369.95</v>
      </c>
      <c r="Z27" s="17">
        <f t="shared" ca="1" si="28"/>
        <v>6840.82</v>
      </c>
      <c r="AA27" s="17">
        <f t="shared" ca="1" si="28"/>
        <v>0</v>
      </c>
      <c r="AB27" s="17">
        <f t="shared" ca="1" si="28"/>
        <v>0</v>
      </c>
      <c r="AC27" s="17">
        <f t="shared" ca="1" si="28"/>
        <v>834.39</v>
      </c>
      <c r="AD27" s="17">
        <f t="shared" ca="1" si="28"/>
        <v>1350</v>
      </c>
      <c r="AE27" s="17">
        <f t="shared" ca="1" si="28"/>
        <v>0</v>
      </c>
      <c r="AF27" s="17">
        <f t="shared" ca="1" si="28"/>
        <v>0</v>
      </c>
      <c r="AG27" s="17">
        <f t="shared" ca="1" si="28"/>
        <v>0</v>
      </c>
      <c r="AH27" s="17">
        <f t="shared" ca="1" si="28"/>
        <v>0</v>
      </c>
      <c r="AI27" s="17">
        <f t="shared" ref="AI27:AR36" ca="1" si="29">IFERROR(IF($C$2="Tele-Satış",INDIRECT("'"&amp;$B$2&amp;"'!"&amp;ADDRESS(MATCH($B27,INDIRECT("'"&amp;$B$2&amp;"'!$B$1:$B$1095"),0),MATCH(AI$5,INDIRECT("'"&amp;$B$2&amp;"'!5:5"),0))),IF($C$2="E-Ticaret",INDIRECT("'"&amp;$B$2&amp;"'!"&amp;ADDRESS(MATCH($B27,INDIRECT("'"&amp;$B$2&amp;"'!$B$1:$B$1095"),0),MATCH(AI$5,INDIRECT("'"&amp;$B$2&amp;"'!5:5"),0)+1)),IF($C$2="Geleneksel",INDIRECT("'"&amp;$B$2&amp;"'!"&amp;ADDRESS(MATCH($B27,INDIRECT("'"&amp;$B$2&amp;"'!$B$1:$B$1095"),0),MATCH(AI$5,INDIRECT("'"&amp;$B$2&amp;"'!5:5"),0)+2)),INDIRECT("'"&amp;$B$2&amp;"'!"&amp;ADDRESS(MATCH($B27,INDIRECT("'"&amp;$B$2&amp;"'!$B$1:$B$1095"),0),MATCH(AI$5,INDIRECT("'"&amp;$B$2&amp;"'!5:5"),0)))+INDIRECT("'"&amp;$B$2&amp;"'!"&amp;ADDRESS(MATCH($B27,INDIRECT("'"&amp;$B$2&amp;"'!$B$1:$B$1095"),0),MATCH(AI$5,INDIRECT("'"&amp;$B$2&amp;"'!5:5"),0)+1))+INDIRECT("'"&amp;$B$2&amp;"'!"&amp;ADDRESS(MATCH($B27,INDIRECT("'"&amp;$B$2&amp;"'!$B$1:$B$1095"),0),MATCH(AI$5,INDIRECT("'"&amp;$B$2&amp;"'!5:5"),0)+2))))),0)</f>
        <v>0</v>
      </c>
      <c r="AJ27" s="17">
        <f t="shared" ca="1" si="29"/>
        <v>0</v>
      </c>
      <c r="AK27" s="17">
        <f t="shared" ca="1" si="29"/>
        <v>0</v>
      </c>
      <c r="AL27" s="17">
        <f t="shared" ca="1" si="29"/>
        <v>0</v>
      </c>
      <c r="AM27" s="17">
        <f t="shared" ca="1" si="29"/>
        <v>235498.73</v>
      </c>
      <c r="AN27" s="17">
        <f t="shared" ca="1" si="29"/>
        <v>0</v>
      </c>
      <c r="AO27" s="17">
        <f t="shared" ca="1" si="29"/>
        <v>0</v>
      </c>
      <c r="AP27" s="17">
        <f t="shared" ca="1" si="29"/>
        <v>2420</v>
      </c>
      <c r="AQ27" s="17">
        <f t="shared" ca="1" si="29"/>
        <v>0</v>
      </c>
      <c r="AR27" s="17">
        <f t="shared" ca="1" si="29"/>
        <v>0</v>
      </c>
      <c r="AS27" s="17">
        <f t="shared" ref="AS27:BB36" ca="1" si="30">IFERROR(IF($C$2="Tele-Satış",INDIRECT("'"&amp;$B$2&amp;"'!"&amp;ADDRESS(MATCH($B27,INDIRECT("'"&amp;$B$2&amp;"'!$B$1:$B$1095"),0),MATCH(AS$5,INDIRECT("'"&amp;$B$2&amp;"'!5:5"),0))),IF($C$2="E-Ticaret",INDIRECT("'"&amp;$B$2&amp;"'!"&amp;ADDRESS(MATCH($B27,INDIRECT("'"&amp;$B$2&amp;"'!$B$1:$B$1095"),0),MATCH(AS$5,INDIRECT("'"&amp;$B$2&amp;"'!5:5"),0)+1)),IF($C$2="Geleneksel",INDIRECT("'"&amp;$B$2&amp;"'!"&amp;ADDRESS(MATCH($B27,INDIRECT("'"&amp;$B$2&amp;"'!$B$1:$B$1095"),0),MATCH(AS$5,INDIRECT("'"&amp;$B$2&amp;"'!5:5"),0)+2)),INDIRECT("'"&amp;$B$2&amp;"'!"&amp;ADDRESS(MATCH($B27,INDIRECT("'"&amp;$B$2&amp;"'!$B$1:$B$1095"),0),MATCH(AS$5,INDIRECT("'"&amp;$B$2&amp;"'!5:5"),0)))+INDIRECT("'"&amp;$B$2&amp;"'!"&amp;ADDRESS(MATCH($B27,INDIRECT("'"&amp;$B$2&amp;"'!$B$1:$B$1095"),0),MATCH(AS$5,INDIRECT("'"&amp;$B$2&amp;"'!5:5"),0)+1))+INDIRECT("'"&amp;$B$2&amp;"'!"&amp;ADDRESS(MATCH($B27,INDIRECT("'"&amp;$B$2&amp;"'!$B$1:$B$1095"),0),MATCH(AS$5,INDIRECT("'"&amp;$B$2&amp;"'!5:5"),0)+2))))),0)</f>
        <v>0</v>
      </c>
      <c r="AT27" s="17">
        <f t="shared" ca="1" si="30"/>
        <v>1529572.03</v>
      </c>
      <c r="AU27" s="17">
        <f t="shared" ca="1" si="30"/>
        <v>475.69</v>
      </c>
      <c r="AV27" s="17">
        <f t="shared" ca="1" si="30"/>
        <v>818.51</v>
      </c>
      <c r="AW27" s="17">
        <f t="shared" ca="1" si="30"/>
        <v>0</v>
      </c>
      <c r="AX27" s="17">
        <f t="shared" ca="1" si="30"/>
        <v>802.31</v>
      </c>
      <c r="AY27" s="17">
        <f t="shared" ca="1" si="30"/>
        <v>0</v>
      </c>
      <c r="AZ27" s="17">
        <f t="shared" ca="1" si="30"/>
        <v>0</v>
      </c>
      <c r="BA27" s="17">
        <f t="shared" ca="1" si="30"/>
        <v>0</v>
      </c>
      <c r="BB27" s="17">
        <f t="shared" ca="1" si="30"/>
        <v>0</v>
      </c>
      <c r="BC27" s="17">
        <f t="shared" ref="BC27:BL36" ca="1" si="31">IFERROR(IF($C$2="Tele-Satış",INDIRECT("'"&amp;$B$2&amp;"'!"&amp;ADDRESS(MATCH($B27,INDIRECT("'"&amp;$B$2&amp;"'!$B$1:$B$1095"),0),MATCH(BC$5,INDIRECT("'"&amp;$B$2&amp;"'!5:5"),0))),IF($C$2="E-Ticaret",INDIRECT("'"&amp;$B$2&amp;"'!"&amp;ADDRESS(MATCH($B27,INDIRECT("'"&amp;$B$2&amp;"'!$B$1:$B$1095"),0),MATCH(BC$5,INDIRECT("'"&amp;$B$2&amp;"'!5:5"),0)+1)),IF($C$2="Geleneksel",INDIRECT("'"&amp;$B$2&amp;"'!"&amp;ADDRESS(MATCH($B27,INDIRECT("'"&amp;$B$2&amp;"'!$B$1:$B$1095"),0),MATCH(BC$5,INDIRECT("'"&amp;$B$2&amp;"'!5:5"),0)+2)),INDIRECT("'"&amp;$B$2&amp;"'!"&amp;ADDRESS(MATCH($B27,INDIRECT("'"&amp;$B$2&amp;"'!$B$1:$B$1095"),0),MATCH(BC$5,INDIRECT("'"&amp;$B$2&amp;"'!5:5"),0)))+INDIRECT("'"&amp;$B$2&amp;"'!"&amp;ADDRESS(MATCH($B27,INDIRECT("'"&amp;$B$2&amp;"'!$B$1:$B$1095"),0),MATCH(BC$5,INDIRECT("'"&amp;$B$2&amp;"'!5:5"),0)+1))+INDIRECT("'"&amp;$B$2&amp;"'!"&amp;ADDRESS(MATCH($B27,INDIRECT("'"&amp;$B$2&amp;"'!$B$1:$B$1095"),0),MATCH(BC$5,INDIRECT("'"&amp;$B$2&amp;"'!5:5"),0)+2))))),0)</f>
        <v>0</v>
      </c>
      <c r="BD27" s="17">
        <f t="shared" ca="1" si="31"/>
        <v>412728.99</v>
      </c>
      <c r="BE27" s="17">
        <f t="shared" ca="1" si="31"/>
        <v>96</v>
      </c>
      <c r="BF27" s="17">
        <f t="shared" ca="1" si="31"/>
        <v>0</v>
      </c>
      <c r="BG27" s="17">
        <f t="shared" ca="1" si="31"/>
        <v>0</v>
      </c>
      <c r="BH27" s="17">
        <f t="shared" ca="1" si="31"/>
        <v>0</v>
      </c>
      <c r="BI27" s="17">
        <f t="shared" ca="1" si="31"/>
        <v>0</v>
      </c>
      <c r="BJ27" s="17">
        <f t="shared" ca="1" si="31"/>
        <v>0</v>
      </c>
      <c r="BK27" s="17">
        <f t="shared" ca="1" si="31"/>
        <v>0</v>
      </c>
      <c r="BL27" s="17">
        <f t="shared" ca="1" si="31"/>
        <v>0</v>
      </c>
      <c r="BM27" s="17">
        <f t="shared" ref="BM27:BV36" ca="1" si="32">IFERROR(IF($C$2="Tele-Satış",INDIRECT("'"&amp;$B$2&amp;"'!"&amp;ADDRESS(MATCH($B27,INDIRECT("'"&amp;$B$2&amp;"'!$B$1:$B$1095"),0),MATCH(BM$5,INDIRECT("'"&amp;$B$2&amp;"'!5:5"),0))),IF($C$2="E-Ticaret",INDIRECT("'"&amp;$B$2&amp;"'!"&amp;ADDRESS(MATCH($B27,INDIRECT("'"&amp;$B$2&amp;"'!$B$1:$B$1095"),0),MATCH(BM$5,INDIRECT("'"&amp;$B$2&amp;"'!5:5"),0)+1)),IF($C$2="Geleneksel",INDIRECT("'"&amp;$B$2&amp;"'!"&amp;ADDRESS(MATCH($B27,INDIRECT("'"&amp;$B$2&amp;"'!$B$1:$B$1095"),0),MATCH(BM$5,INDIRECT("'"&amp;$B$2&amp;"'!5:5"),0)+2)),INDIRECT("'"&amp;$B$2&amp;"'!"&amp;ADDRESS(MATCH($B27,INDIRECT("'"&amp;$B$2&amp;"'!$B$1:$B$1095"),0),MATCH(BM$5,INDIRECT("'"&amp;$B$2&amp;"'!5:5"),0)))+INDIRECT("'"&amp;$B$2&amp;"'!"&amp;ADDRESS(MATCH($B27,INDIRECT("'"&amp;$B$2&amp;"'!$B$1:$B$1095"),0),MATCH(BM$5,INDIRECT("'"&amp;$B$2&amp;"'!5:5"),0)+1))+INDIRECT("'"&amp;$B$2&amp;"'!"&amp;ADDRESS(MATCH($B27,INDIRECT("'"&amp;$B$2&amp;"'!$B$1:$B$1095"),0),MATCH(BM$5,INDIRECT("'"&amp;$B$2&amp;"'!5:5"),0)+2))))),0)</f>
        <v>0</v>
      </c>
      <c r="BN27" s="17">
        <f t="shared" ca="1" si="32"/>
        <v>35863.89</v>
      </c>
      <c r="BO27" s="17">
        <f t="shared" ca="1" si="32"/>
        <v>0</v>
      </c>
      <c r="BP27" s="17">
        <f t="shared" ca="1" si="32"/>
        <v>254.83</v>
      </c>
      <c r="BQ27" s="17">
        <f t="shared" ca="1" si="32"/>
        <v>0</v>
      </c>
      <c r="BR27" s="17">
        <f t="shared" ca="1" si="32"/>
        <v>0</v>
      </c>
      <c r="BS27" s="17">
        <f t="shared" ca="1" si="32"/>
        <v>342580.74</v>
      </c>
      <c r="BT27" s="17">
        <f t="shared" ca="1" si="32"/>
        <v>0</v>
      </c>
      <c r="BU27" s="17">
        <f t="shared" ca="1" si="32"/>
        <v>0</v>
      </c>
      <c r="BV27" s="17">
        <f t="shared" ca="1" si="32"/>
        <v>0</v>
      </c>
      <c r="BW27" s="17">
        <f t="shared" ref="BW27:CI36" ca="1" si="33">IFERROR(IF($C$2="Tele-Satış",INDIRECT("'"&amp;$B$2&amp;"'!"&amp;ADDRESS(MATCH($B27,INDIRECT("'"&amp;$B$2&amp;"'!$B$1:$B$1095"),0),MATCH(BW$5,INDIRECT("'"&amp;$B$2&amp;"'!5:5"),0))),IF($C$2="E-Ticaret",INDIRECT("'"&amp;$B$2&amp;"'!"&amp;ADDRESS(MATCH($B27,INDIRECT("'"&amp;$B$2&amp;"'!$B$1:$B$1095"),0),MATCH(BW$5,INDIRECT("'"&amp;$B$2&amp;"'!5:5"),0)+1)),IF($C$2="Geleneksel",INDIRECT("'"&amp;$B$2&amp;"'!"&amp;ADDRESS(MATCH($B27,INDIRECT("'"&amp;$B$2&amp;"'!$B$1:$B$1095"),0),MATCH(BW$5,INDIRECT("'"&amp;$B$2&amp;"'!5:5"),0)+2)),INDIRECT("'"&amp;$B$2&amp;"'!"&amp;ADDRESS(MATCH($B27,INDIRECT("'"&amp;$B$2&amp;"'!$B$1:$B$1095"),0),MATCH(BW$5,INDIRECT("'"&amp;$B$2&amp;"'!5:5"),0)))+INDIRECT("'"&amp;$B$2&amp;"'!"&amp;ADDRESS(MATCH($B27,INDIRECT("'"&amp;$B$2&amp;"'!$B$1:$B$1095"),0),MATCH(BW$5,INDIRECT("'"&amp;$B$2&amp;"'!5:5"),0)+1))+INDIRECT("'"&amp;$B$2&amp;"'!"&amp;ADDRESS(MATCH($B27,INDIRECT("'"&amp;$B$2&amp;"'!$B$1:$B$1095"),0),MATCH(BW$5,INDIRECT("'"&amp;$B$2&amp;"'!5:5"),0)+2))))),0)</f>
        <v>0</v>
      </c>
      <c r="BX27" s="17">
        <f t="shared" ca="1" si="33"/>
        <v>0</v>
      </c>
      <c r="BY27" s="17">
        <f t="shared" ca="1" si="33"/>
        <v>0</v>
      </c>
      <c r="BZ27" s="17">
        <f t="shared" ca="1" si="33"/>
        <v>0</v>
      </c>
      <c r="CA27" s="17">
        <f t="shared" ca="1" si="33"/>
        <v>0</v>
      </c>
      <c r="CB27" s="17">
        <f t="shared" ca="1" si="33"/>
        <v>37409.550000000003</v>
      </c>
      <c r="CC27" s="17">
        <f t="shared" ca="1" si="33"/>
        <v>0</v>
      </c>
      <c r="CD27" s="17">
        <f t="shared" ca="1" si="33"/>
        <v>0</v>
      </c>
      <c r="CE27" s="17">
        <f t="shared" ca="1" si="33"/>
        <v>0</v>
      </c>
      <c r="CF27" s="17">
        <f t="shared" ca="1" si="33"/>
        <v>0</v>
      </c>
      <c r="CG27" s="17">
        <f t="shared" ca="1" si="33"/>
        <v>0</v>
      </c>
      <c r="CH27" s="17">
        <f t="shared" ca="1" si="33"/>
        <v>0</v>
      </c>
      <c r="CI27" s="17">
        <f t="shared" ca="1" si="33"/>
        <v>16900</v>
      </c>
      <c r="CJ27" s="18">
        <f t="shared" ca="1" si="13"/>
        <v>701045534.45999992</v>
      </c>
      <c r="CK27" s="17">
        <f t="shared" ref="CK27:CL46" ca="1" si="34">IFERROR(IF($C$2="Tele-Satış",INDIRECT("'"&amp;$B$2&amp;"'!"&amp;ADDRESS(MATCH($B27,INDIRECT("'"&amp;$B$2&amp;"'!$B$1:$B$1095"),0),MATCH(CK$5,INDIRECT("'"&amp;$B$2&amp;"'!5:5"),0))),IF($C$2="E-Ticaret",INDIRECT("'"&amp;$B$2&amp;"'!"&amp;ADDRESS(MATCH($B27,INDIRECT("'"&amp;$B$2&amp;"'!$B$1:$B$1095"),0),MATCH(CK$5,INDIRECT("'"&amp;$B$2&amp;"'!5:5"),0)+1)),IF($C$2="Geleneksel",INDIRECT("'"&amp;$B$2&amp;"'!"&amp;ADDRESS(MATCH($B27,INDIRECT("'"&amp;$B$2&amp;"'!$B$1:$B$1095"),0),MATCH(CK$5,INDIRECT("'"&amp;$B$2&amp;"'!5:5"),0)+2)),INDIRECT("'"&amp;$B$2&amp;"'!"&amp;ADDRESS(MATCH($B27,INDIRECT("'"&amp;$B$2&amp;"'!$B$1:$B$1095"),0),MATCH(CK$5,INDIRECT("'"&amp;$B$2&amp;"'!5:5"),0)))+INDIRECT("'"&amp;$B$2&amp;"'!"&amp;ADDRESS(MATCH($B27,INDIRECT("'"&amp;$B$2&amp;"'!$B$1:$B$1095"),0),MATCH(CK$5,INDIRECT("'"&amp;$B$2&amp;"'!5:5"),0)+1))+INDIRECT("'"&amp;$B$2&amp;"'!"&amp;ADDRESS(MATCH($B27,INDIRECT("'"&amp;$B$2&amp;"'!$B$1:$B$1095"),0),MATCH(CK$5,INDIRECT("'"&amp;$B$2&amp;"'!5:5"),0)+2))))),0)</f>
        <v>0</v>
      </c>
      <c r="CL27" s="17">
        <f t="shared" ca="1" si="34"/>
        <v>0</v>
      </c>
      <c r="CM27" s="18">
        <f t="shared" ca="1" si="14"/>
        <v>1770863.53</v>
      </c>
      <c r="CN27" s="17">
        <f t="shared" ref="CN27:CO46" ca="1" si="35">IFERROR(IF($C$2="Tele-Satış",INDIRECT("'"&amp;$B$2&amp;"'!"&amp;ADDRESS(MATCH($B27,INDIRECT("'"&amp;$B$2&amp;"'!$B$1:$B$1095"),0),MATCH(CN$5,INDIRECT("'"&amp;$B$2&amp;"'!5:5"),0))),IF($C$2="E-Ticaret",INDIRECT("'"&amp;$B$2&amp;"'!"&amp;ADDRESS(MATCH($B27,INDIRECT("'"&amp;$B$2&amp;"'!$B$1:$B$1095"),0),MATCH(CN$5,INDIRECT("'"&amp;$B$2&amp;"'!5:5"),0)+1)),IF($C$2="Geleneksel",INDIRECT("'"&amp;$B$2&amp;"'!"&amp;ADDRESS(MATCH($B27,INDIRECT("'"&amp;$B$2&amp;"'!$B$1:$B$1095"),0),MATCH(CN$5,INDIRECT("'"&amp;$B$2&amp;"'!5:5"),0)+2)),INDIRECT("'"&amp;$B$2&amp;"'!"&amp;ADDRESS(MATCH($B27,INDIRECT("'"&amp;$B$2&amp;"'!$B$1:$B$1095"),0),MATCH(CN$5,INDIRECT("'"&amp;$B$2&amp;"'!5:5"),0)))+INDIRECT("'"&amp;$B$2&amp;"'!"&amp;ADDRESS(MATCH($B27,INDIRECT("'"&amp;$B$2&amp;"'!$B$1:$B$1095"),0),MATCH(CN$5,INDIRECT("'"&amp;$B$2&amp;"'!5:5"),0)+1))+INDIRECT("'"&amp;$B$2&amp;"'!"&amp;ADDRESS(MATCH($B27,INDIRECT("'"&amp;$B$2&amp;"'!$B$1:$B$1095"),0),MATCH(CN$5,INDIRECT("'"&amp;$B$2&amp;"'!5:5"),0)+2))))),0)</f>
        <v>0</v>
      </c>
      <c r="CO27" s="17">
        <f t="shared" ca="1" si="35"/>
        <v>1770863.53</v>
      </c>
      <c r="CP27" s="18">
        <f t="shared" ca="1" si="15"/>
        <v>699274670.92999995</v>
      </c>
      <c r="CQ27" s="17">
        <f t="shared" ref="CQ27:CU36" ca="1" si="36">IFERROR(IF($C$2="Tele-Satış",INDIRECT("'"&amp;$B$2&amp;"'!"&amp;ADDRESS(MATCH($B27,INDIRECT("'"&amp;$B$2&amp;"'!$B$1:$B$1095"),0),MATCH(CQ$5,INDIRECT("'"&amp;$B$2&amp;"'!5:5"),0))),IF($C$2="E-Ticaret",INDIRECT("'"&amp;$B$2&amp;"'!"&amp;ADDRESS(MATCH($B27,INDIRECT("'"&amp;$B$2&amp;"'!$B$1:$B$1095"),0),MATCH(CQ$5,INDIRECT("'"&amp;$B$2&amp;"'!5:5"),0)+1)),IF($C$2="Geleneksel",INDIRECT("'"&amp;$B$2&amp;"'!"&amp;ADDRESS(MATCH($B27,INDIRECT("'"&amp;$B$2&amp;"'!$B$1:$B$1095"),0),MATCH(CQ$5,INDIRECT("'"&amp;$B$2&amp;"'!5:5"),0)+2)),INDIRECT("'"&amp;$B$2&amp;"'!"&amp;ADDRESS(MATCH($B27,INDIRECT("'"&amp;$B$2&amp;"'!$B$1:$B$1095"),0),MATCH(CQ$5,INDIRECT("'"&amp;$B$2&amp;"'!5:5"),0)))+INDIRECT("'"&amp;$B$2&amp;"'!"&amp;ADDRESS(MATCH($B27,INDIRECT("'"&amp;$B$2&amp;"'!$B$1:$B$1095"),0),MATCH(CQ$5,INDIRECT("'"&amp;$B$2&amp;"'!5:5"),0)+1))+INDIRECT("'"&amp;$B$2&amp;"'!"&amp;ADDRESS(MATCH($B27,INDIRECT("'"&amp;$B$2&amp;"'!$B$1:$B$1095"),0),MATCH(CQ$5,INDIRECT("'"&amp;$B$2&amp;"'!5:5"),0)+2))))),0)</f>
        <v>0</v>
      </c>
      <c r="CR27" s="17">
        <f t="shared" ca="1" si="36"/>
        <v>699274670.92999995</v>
      </c>
      <c r="CS27" s="17">
        <f t="shared" ca="1" si="36"/>
        <v>411786.68</v>
      </c>
      <c r="CT27" s="17">
        <f t="shared" ca="1" si="36"/>
        <v>0</v>
      </c>
      <c r="CU27" s="17">
        <f t="shared" ca="1" si="36"/>
        <v>0</v>
      </c>
      <c r="CV27" s="18">
        <f t="shared" ca="1" si="11"/>
        <v>723862747.4799999</v>
      </c>
    </row>
    <row r="28" spans="1:100" ht="12.75" customHeight="1" x14ac:dyDescent="0.3">
      <c r="A28" s="61" t="s">
        <v>189</v>
      </c>
      <c r="B28" s="16">
        <v>1031</v>
      </c>
      <c r="C28" s="62" t="s">
        <v>148</v>
      </c>
      <c r="D28" s="18">
        <f t="shared" ca="1" si="25"/>
        <v>7938579.3399999999</v>
      </c>
      <c r="E28" s="17">
        <f t="shared" ca="1" si="26"/>
        <v>335548.83</v>
      </c>
      <c r="F28" s="17">
        <f t="shared" ca="1" si="26"/>
        <v>671650.1</v>
      </c>
      <c r="G28" s="17">
        <f t="shared" ca="1" si="26"/>
        <v>6931380.4100000001</v>
      </c>
      <c r="H28" s="17">
        <f t="shared" ca="1" si="26"/>
        <v>0</v>
      </c>
      <c r="I28" s="17">
        <f t="shared" ca="1" si="26"/>
        <v>20292.599999999999</v>
      </c>
      <c r="J28" s="17">
        <f t="shared" ca="1" si="26"/>
        <v>0</v>
      </c>
      <c r="K28" s="17">
        <f t="shared" ca="1" si="26"/>
        <v>0</v>
      </c>
      <c r="L28" s="17">
        <f t="shared" ca="1" si="26"/>
        <v>0</v>
      </c>
      <c r="M28" s="17">
        <f t="shared" ca="1" si="26"/>
        <v>0</v>
      </c>
      <c r="N28" s="17">
        <f t="shared" ca="1" si="26"/>
        <v>0</v>
      </c>
      <c r="O28" s="17">
        <f t="shared" ca="1" si="27"/>
        <v>391546.02</v>
      </c>
      <c r="P28" s="17">
        <f t="shared" ca="1" si="27"/>
        <v>0</v>
      </c>
      <c r="Q28" s="17">
        <f t="shared" ca="1" si="27"/>
        <v>0</v>
      </c>
      <c r="R28" s="17">
        <f t="shared" ca="1" si="27"/>
        <v>0</v>
      </c>
      <c r="S28" s="17">
        <f t="shared" ca="1" si="27"/>
        <v>0</v>
      </c>
      <c r="T28" s="17">
        <f t="shared" ca="1" si="27"/>
        <v>0</v>
      </c>
      <c r="U28" s="17">
        <f t="shared" ca="1" si="27"/>
        <v>0</v>
      </c>
      <c r="V28" s="17">
        <f t="shared" ca="1" si="27"/>
        <v>15941.21</v>
      </c>
      <c r="W28" s="17">
        <f t="shared" ca="1" si="27"/>
        <v>198304.21</v>
      </c>
      <c r="X28" s="17">
        <f t="shared" ca="1" si="27"/>
        <v>0</v>
      </c>
      <c r="Y28" s="17">
        <f t="shared" ca="1" si="28"/>
        <v>106181.82</v>
      </c>
      <c r="Z28" s="17">
        <f t="shared" ca="1" si="28"/>
        <v>3851759.9</v>
      </c>
      <c r="AA28" s="17">
        <f t="shared" ca="1" si="28"/>
        <v>0</v>
      </c>
      <c r="AB28" s="17">
        <f t="shared" ca="1" si="28"/>
        <v>0</v>
      </c>
      <c r="AC28" s="17">
        <f t="shared" ca="1" si="28"/>
        <v>0</v>
      </c>
      <c r="AD28" s="17">
        <f t="shared" ca="1" si="28"/>
        <v>59.58</v>
      </c>
      <c r="AE28" s="17">
        <f t="shared" ca="1" si="28"/>
        <v>0</v>
      </c>
      <c r="AF28" s="17">
        <f t="shared" ca="1" si="28"/>
        <v>0</v>
      </c>
      <c r="AG28" s="17">
        <f t="shared" ca="1" si="28"/>
        <v>0</v>
      </c>
      <c r="AH28" s="17">
        <f t="shared" ca="1" si="28"/>
        <v>0</v>
      </c>
      <c r="AI28" s="17">
        <f t="shared" ca="1" si="29"/>
        <v>0</v>
      </c>
      <c r="AJ28" s="17">
        <f t="shared" ca="1" si="29"/>
        <v>1319385.95</v>
      </c>
      <c r="AK28" s="17">
        <f t="shared" ca="1" si="29"/>
        <v>0</v>
      </c>
      <c r="AL28" s="17">
        <f t="shared" ca="1" si="29"/>
        <v>0</v>
      </c>
      <c r="AM28" s="17">
        <f t="shared" ca="1" si="29"/>
        <v>74318.100000000006</v>
      </c>
      <c r="AN28" s="17">
        <f t="shared" ca="1" si="29"/>
        <v>0</v>
      </c>
      <c r="AO28" s="17">
        <f t="shared" ca="1" si="29"/>
        <v>0</v>
      </c>
      <c r="AP28" s="17">
        <f t="shared" ca="1" si="29"/>
        <v>0</v>
      </c>
      <c r="AQ28" s="17">
        <f t="shared" ca="1" si="29"/>
        <v>0</v>
      </c>
      <c r="AR28" s="17">
        <f t="shared" ca="1" si="29"/>
        <v>0</v>
      </c>
      <c r="AS28" s="17">
        <f t="shared" ca="1" si="30"/>
        <v>0</v>
      </c>
      <c r="AT28" s="17">
        <f t="shared" ca="1" si="30"/>
        <v>0</v>
      </c>
      <c r="AU28" s="17">
        <f t="shared" ca="1" si="30"/>
        <v>0</v>
      </c>
      <c r="AV28" s="17">
        <f t="shared" ca="1" si="30"/>
        <v>0</v>
      </c>
      <c r="AW28" s="17">
        <f t="shared" ca="1" si="30"/>
        <v>0</v>
      </c>
      <c r="AX28" s="17">
        <f t="shared" ca="1" si="30"/>
        <v>0</v>
      </c>
      <c r="AY28" s="17">
        <f t="shared" ca="1" si="30"/>
        <v>0</v>
      </c>
      <c r="AZ28" s="17">
        <f t="shared" ca="1" si="30"/>
        <v>0</v>
      </c>
      <c r="BA28" s="17">
        <f t="shared" ca="1" si="30"/>
        <v>0</v>
      </c>
      <c r="BB28" s="17">
        <f t="shared" ca="1" si="30"/>
        <v>0</v>
      </c>
      <c r="BC28" s="17">
        <f t="shared" ca="1" si="31"/>
        <v>0</v>
      </c>
      <c r="BD28" s="17">
        <f t="shared" ca="1" si="31"/>
        <v>607.09</v>
      </c>
      <c r="BE28" s="17">
        <f t="shared" ca="1" si="31"/>
        <v>0</v>
      </c>
      <c r="BF28" s="17">
        <f t="shared" ca="1" si="31"/>
        <v>0</v>
      </c>
      <c r="BG28" s="17">
        <f t="shared" ca="1" si="31"/>
        <v>0</v>
      </c>
      <c r="BH28" s="17">
        <f t="shared" ca="1" si="31"/>
        <v>0</v>
      </c>
      <c r="BI28" s="17">
        <f t="shared" ca="1" si="31"/>
        <v>0</v>
      </c>
      <c r="BJ28" s="17">
        <f t="shared" ca="1" si="31"/>
        <v>0</v>
      </c>
      <c r="BK28" s="17">
        <f t="shared" ca="1" si="31"/>
        <v>0</v>
      </c>
      <c r="BL28" s="17">
        <f t="shared" ca="1" si="31"/>
        <v>0</v>
      </c>
      <c r="BM28" s="17">
        <f t="shared" ca="1" si="32"/>
        <v>0</v>
      </c>
      <c r="BN28" s="17">
        <f t="shared" ca="1" si="32"/>
        <v>834.01</v>
      </c>
      <c r="BO28" s="17">
        <f t="shared" ca="1" si="32"/>
        <v>0</v>
      </c>
      <c r="BP28" s="17">
        <f t="shared" ca="1" si="32"/>
        <v>3508.34</v>
      </c>
      <c r="BQ28" s="17">
        <f t="shared" ca="1" si="32"/>
        <v>0</v>
      </c>
      <c r="BR28" s="17">
        <f t="shared" ca="1" si="32"/>
        <v>289.8</v>
      </c>
      <c r="BS28" s="17">
        <f t="shared" ca="1" si="32"/>
        <v>1863.09</v>
      </c>
      <c r="BT28" s="17">
        <f t="shared" ca="1" si="32"/>
        <v>0</v>
      </c>
      <c r="BU28" s="17">
        <f t="shared" ca="1" si="32"/>
        <v>0</v>
      </c>
      <c r="BV28" s="17">
        <f t="shared" ca="1" si="32"/>
        <v>0</v>
      </c>
      <c r="BW28" s="17">
        <f t="shared" ca="1" si="33"/>
        <v>0</v>
      </c>
      <c r="BX28" s="17">
        <f t="shared" ca="1" si="33"/>
        <v>0</v>
      </c>
      <c r="BY28" s="17">
        <f t="shared" ca="1" si="33"/>
        <v>0</v>
      </c>
      <c r="BZ28" s="17">
        <f t="shared" ca="1" si="33"/>
        <v>0</v>
      </c>
      <c r="CA28" s="17">
        <f t="shared" ca="1" si="33"/>
        <v>0</v>
      </c>
      <c r="CB28" s="17">
        <f t="shared" ca="1" si="33"/>
        <v>0</v>
      </c>
      <c r="CC28" s="17">
        <f t="shared" ca="1" si="33"/>
        <v>0</v>
      </c>
      <c r="CD28" s="17">
        <f t="shared" ca="1" si="33"/>
        <v>0</v>
      </c>
      <c r="CE28" s="17">
        <f t="shared" ca="1" si="33"/>
        <v>0</v>
      </c>
      <c r="CF28" s="17">
        <f t="shared" ca="1" si="33"/>
        <v>0</v>
      </c>
      <c r="CG28" s="17">
        <f t="shared" ca="1" si="33"/>
        <v>0</v>
      </c>
      <c r="CH28" s="17">
        <f t="shared" ca="1" si="33"/>
        <v>0</v>
      </c>
      <c r="CI28" s="17">
        <f t="shared" ca="1" si="33"/>
        <v>0</v>
      </c>
      <c r="CJ28" s="18">
        <f t="shared" ca="1" si="13"/>
        <v>0</v>
      </c>
      <c r="CK28" s="17">
        <f t="shared" ca="1" si="34"/>
        <v>0</v>
      </c>
      <c r="CL28" s="17">
        <f t="shared" ca="1" si="34"/>
        <v>0</v>
      </c>
      <c r="CM28" s="18">
        <f t="shared" ca="1" si="14"/>
        <v>0</v>
      </c>
      <c r="CN28" s="17">
        <f t="shared" ca="1" si="35"/>
        <v>0</v>
      </c>
      <c r="CO28" s="17">
        <f t="shared" ca="1" si="35"/>
        <v>0</v>
      </c>
      <c r="CP28" s="18">
        <f t="shared" ca="1" si="15"/>
        <v>0</v>
      </c>
      <c r="CQ28" s="17">
        <f t="shared" ca="1" si="36"/>
        <v>0</v>
      </c>
      <c r="CR28" s="17">
        <f t="shared" ca="1" si="36"/>
        <v>0</v>
      </c>
      <c r="CS28" s="17">
        <f t="shared" ca="1" si="36"/>
        <v>3211.09</v>
      </c>
      <c r="CT28" s="17">
        <f t="shared" ca="1" si="36"/>
        <v>0</v>
      </c>
      <c r="CU28" s="17">
        <f t="shared" ca="1" si="36"/>
        <v>0</v>
      </c>
      <c r="CV28" s="18">
        <f t="shared" ca="1" si="11"/>
        <v>13926682.149999999</v>
      </c>
    </row>
    <row r="29" spans="1:100" ht="12.75" customHeight="1" x14ac:dyDescent="0.3">
      <c r="A29" s="61" t="s">
        <v>191</v>
      </c>
      <c r="B29" s="16">
        <v>1032</v>
      </c>
      <c r="C29" s="62" t="s">
        <v>148</v>
      </c>
      <c r="D29" s="18">
        <f t="shared" ca="1" si="25"/>
        <v>63646884.888000026</v>
      </c>
      <c r="E29" s="17">
        <f t="shared" ca="1" si="26"/>
        <v>6767811.3452504519</v>
      </c>
      <c r="F29" s="17">
        <f t="shared" ca="1" si="26"/>
        <v>40211069.980926827</v>
      </c>
      <c r="G29" s="17">
        <f t="shared" ca="1" si="26"/>
        <v>16668003.561822746</v>
      </c>
      <c r="H29" s="17">
        <f t="shared" ca="1" si="26"/>
        <v>12846906.085899999</v>
      </c>
      <c r="I29" s="17">
        <f t="shared" ca="1" si="26"/>
        <v>1104532.45</v>
      </c>
      <c r="J29" s="17">
        <f t="shared" ca="1" si="26"/>
        <v>0</v>
      </c>
      <c r="K29" s="17">
        <f t="shared" ca="1" si="26"/>
        <v>0</v>
      </c>
      <c r="L29" s="17">
        <f t="shared" ca="1" si="26"/>
        <v>0</v>
      </c>
      <c r="M29" s="17">
        <f t="shared" ca="1" si="26"/>
        <v>0</v>
      </c>
      <c r="N29" s="17">
        <f t="shared" ca="1" si="26"/>
        <v>0</v>
      </c>
      <c r="O29" s="17">
        <f t="shared" ca="1" si="27"/>
        <v>4607827.7300000014</v>
      </c>
      <c r="P29" s="17">
        <f t="shared" ca="1" si="27"/>
        <v>0</v>
      </c>
      <c r="Q29" s="17">
        <f t="shared" ca="1" si="27"/>
        <v>0</v>
      </c>
      <c r="R29" s="17">
        <f t="shared" ca="1" si="27"/>
        <v>0</v>
      </c>
      <c r="S29" s="17">
        <f t="shared" ca="1" si="27"/>
        <v>0</v>
      </c>
      <c r="T29" s="17">
        <f t="shared" ca="1" si="27"/>
        <v>320751334.32999998</v>
      </c>
      <c r="U29" s="17">
        <f t="shared" ca="1" si="27"/>
        <v>14526.620000000003</v>
      </c>
      <c r="V29" s="17">
        <f t="shared" ca="1" si="27"/>
        <v>654421.59999999986</v>
      </c>
      <c r="W29" s="17">
        <f t="shared" ca="1" si="27"/>
        <v>6455988.9199999999</v>
      </c>
      <c r="X29" s="17">
        <f t="shared" ca="1" si="27"/>
        <v>0</v>
      </c>
      <c r="Y29" s="17">
        <f t="shared" ca="1" si="28"/>
        <v>200713.36</v>
      </c>
      <c r="Z29" s="17">
        <f t="shared" ca="1" si="28"/>
        <v>20590663.730000004</v>
      </c>
      <c r="AA29" s="17">
        <f t="shared" ca="1" si="28"/>
        <v>0</v>
      </c>
      <c r="AB29" s="17">
        <f t="shared" ca="1" si="28"/>
        <v>0</v>
      </c>
      <c r="AC29" s="17">
        <f t="shared" ca="1" si="28"/>
        <v>92446.720000000001</v>
      </c>
      <c r="AD29" s="17">
        <f t="shared" ca="1" si="28"/>
        <v>4089202.3547</v>
      </c>
      <c r="AE29" s="17">
        <f t="shared" ca="1" si="28"/>
        <v>0</v>
      </c>
      <c r="AF29" s="17">
        <f t="shared" ca="1" si="28"/>
        <v>0</v>
      </c>
      <c r="AG29" s="17">
        <f t="shared" ca="1" si="28"/>
        <v>0</v>
      </c>
      <c r="AH29" s="17">
        <f t="shared" ca="1" si="28"/>
        <v>0</v>
      </c>
      <c r="AI29" s="17">
        <f t="shared" ca="1" si="29"/>
        <v>0</v>
      </c>
      <c r="AJ29" s="17">
        <f t="shared" ca="1" si="29"/>
        <v>2513629.86</v>
      </c>
      <c r="AK29" s="17">
        <f t="shared" ca="1" si="29"/>
        <v>100</v>
      </c>
      <c r="AL29" s="17">
        <f t="shared" ca="1" si="29"/>
        <v>0</v>
      </c>
      <c r="AM29" s="17">
        <f t="shared" ca="1" si="29"/>
        <v>0</v>
      </c>
      <c r="AN29" s="17">
        <f t="shared" ca="1" si="29"/>
        <v>2247</v>
      </c>
      <c r="AO29" s="17">
        <f t="shared" ca="1" si="29"/>
        <v>0</v>
      </c>
      <c r="AP29" s="17">
        <f t="shared" ca="1" si="29"/>
        <v>581.79</v>
      </c>
      <c r="AQ29" s="17">
        <f t="shared" ca="1" si="29"/>
        <v>0</v>
      </c>
      <c r="AR29" s="17">
        <f t="shared" ca="1" si="29"/>
        <v>0</v>
      </c>
      <c r="AS29" s="17">
        <f t="shared" ca="1" si="30"/>
        <v>0</v>
      </c>
      <c r="AT29" s="17">
        <f t="shared" ca="1" si="30"/>
        <v>71560444.995399982</v>
      </c>
      <c r="AU29" s="17">
        <f t="shared" ca="1" si="30"/>
        <v>9320705.9208999984</v>
      </c>
      <c r="AV29" s="17">
        <f t="shared" ca="1" si="30"/>
        <v>18941924.0418</v>
      </c>
      <c r="AW29" s="17">
        <f t="shared" ca="1" si="30"/>
        <v>0</v>
      </c>
      <c r="AX29" s="17">
        <f t="shared" ca="1" si="30"/>
        <v>9455719.4508999996</v>
      </c>
      <c r="AY29" s="17">
        <f t="shared" ca="1" si="30"/>
        <v>0</v>
      </c>
      <c r="AZ29" s="17">
        <f t="shared" ca="1" si="30"/>
        <v>0</v>
      </c>
      <c r="BA29" s="17">
        <f t="shared" ca="1" si="30"/>
        <v>0</v>
      </c>
      <c r="BB29" s="17">
        <f t="shared" ca="1" si="30"/>
        <v>0</v>
      </c>
      <c r="BC29" s="17">
        <f t="shared" ca="1" si="31"/>
        <v>0</v>
      </c>
      <c r="BD29" s="17">
        <f t="shared" ca="1" si="31"/>
        <v>6113945.9000000004</v>
      </c>
      <c r="BE29" s="17">
        <f t="shared" ca="1" si="31"/>
        <v>0</v>
      </c>
      <c r="BF29" s="17">
        <f t="shared" ca="1" si="31"/>
        <v>0</v>
      </c>
      <c r="BG29" s="17">
        <f t="shared" ca="1" si="31"/>
        <v>0</v>
      </c>
      <c r="BH29" s="17">
        <f t="shared" ca="1" si="31"/>
        <v>0</v>
      </c>
      <c r="BI29" s="17">
        <f t="shared" ca="1" si="31"/>
        <v>0</v>
      </c>
      <c r="BJ29" s="17">
        <f t="shared" ca="1" si="31"/>
        <v>0</v>
      </c>
      <c r="BK29" s="17">
        <f t="shared" ca="1" si="31"/>
        <v>0</v>
      </c>
      <c r="BL29" s="17">
        <f t="shared" ca="1" si="31"/>
        <v>0</v>
      </c>
      <c r="BM29" s="17">
        <f t="shared" ca="1" si="32"/>
        <v>0</v>
      </c>
      <c r="BN29" s="17">
        <f t="shared" ca="1" si="32"/>
        <v>549333.05999999994</v>
      </c>
      <c r="BO29" s="17">
        <f t="shared" ca="1" si="32"/>
        <v>0</v>
      </c>
      <c r="BP29" s="17">
        <f t="shared" ca="1" si="32"/>
        <v>1009947.936499998</v>
      </c>
      <c r="BQ29" s="17">
        <f t="shared" ca="1" si="32"/>
        <v>832982.4</v>
      </c>
      <c r="BR29" s="17">
        <f t="shared" ca="1" si="32"/>
        <v>418611494.89000005</v>
      </c>
      <c r="BS29" s="17">
        <f t="shared" ca="1" si="32"/>
        <v>20499353.580000009</v>
      </c>
      <c r="BT29" s="17">
        <f t="shared" ca="1" si="32"/>
        <v>0</v>
      </c>
      <c r="BU29" s="17">
        <f t="shared" ca="1" si="32"/>
        <v>0</v>
      </c>
      <c r="BV29" s="17">
        <f t="shared" ca="1" si="32"/>
        <v>487542.55</v>
      </c>
      <c r="BW29" s="17">
        <f t="shared" ca="1" si="33"/>
        <v>0</v>
      </c>
      <c r="BX29" s="17">
        <f t="shared" ca="1" si="33"/>
        <v>958883.7</v>
      </c>
      <c r="BY29" s="17">
        <f t="shared" ca="1" si="33"/>
        <v>0</v>
      </c>
      <c r="BZ29" s="17">
        <f t="shared" ca="1" si="33"/>
        <v>0</v>
      </c>
      <c r="CA29" s="17">
        <f t="shared" ca="1" si="33"/>
        <v>9073687.9399999995</v>
      </c>
      <c r="CB29" s="17">
        <f t="shared" ca="1" si="33"/>
        <v>296849361.44999999</v>
      </c>
      <c r="CC29" s="17">
        <f t="shared" ca="1" si="33"/>
        <v>1388642.77</v>
      </c>
      <c r="CD29" s="17">
        <f t="shared" ca="1" si="33"/>
        <v>0</v>
      </c>
      <c r="CE29" s="17">
        <f t="shared" ca="1" si="33"/>
        <v>0</v>
      </c>
      <c r="CF29" s="17">
        <f t="shared" ca="1" si="33"/>
        <v>2024597.99</v>
      </c>
      <c r="CG29" s="17">
        <f t="shared" ca="1" si="33"/>
        <v>84393301.189999998</v>
      </c>
      <c r="CH29" s="17">
        <f t="shared" ca="1" si="33"/>
        <v>15340423.6</v>
      </c>
      <c r="CI29" s="17">
        <f t="shared" ca="1" si="33"/>
        <v>0</v>
      </c>
      <c r="CJ29" s="18">
        <f t="shared" ca="1" si="13"/>
        <v>103012507.57001144</v>
      </c>
      <c r="CK29" s="17">
        <f t="shared" ca="1" si="34"/>
        <v>0</v>
      </c>
      <c r="CL29" s="17">
        <f t="shared" ca="1" si="34"/>
        <v>0</v>
      </c>
      <c r="CM29" s="18">
        <f t="shared" ca="1" si="14"/>
        <v>4139535.28</v>
      </c>
      <c r="CN29" s="17">
        <f t="shared" ca="1" si="35"/>
        <v>83619.12000000001</v>
      </c>
      <c r="CO29" s="17">
        <f t="shared" ca="1" si="35"/>
        <v>4055916.1599999997</v>
      </c>
      <c r="CP29" s="18">
        <f t="shared" ca="1" si="15"/>
        <v>98872972.290011436</v>
      </c>
      <c r="CQ29" s="17">
        <f t="shared" ca="1" si="36"/>
        <v>1346264.3100000005</v>
      </c>
      <c r="CR29" s="17">
        <f t="shared" ca="1" si="36"/>
        <v>97526707.980011433</v>
      </c>
      <c r="CS29" s="17">
        <f t="shared" ca="1" si="36"/>
        <v>1212220.3600000001</v>
      </c>
      <c r="CT29" s="17">
        <f t="shared" ca="1" si="36"/>
        <v>0</v>
      </c>
      <c r="CU29" s="17">
        <f t="shared" ca="1" si="36"/>
        <v>0</v>
      </c>
      <c r="CV29" s="18">
        <f t="shared" ca="1" si="11"/>
        <v>1509209028.7341115</v>
      </c>
    </row>
    <row r="30" spans="1:100" ht="12.75" customHeight="1" x14ac:dyDescent="0.3">
      <c r="A30" s="61" t="s">
        <v>193</v>
      </c>
      <c r="B30" s="16">
        <v>1034</v>
      </c>
      <c r="C30" s="62" t="s">
        <v>148</v>
      </c>
      <c r="D30" s="18">
        <f t="shared" ca="1" si="25"/>
        <v>1832638.0417066747</v>
      </c>
      <c r="E30" s="17">
        <f t="shared" ca="1" si="26"/>
        <v>631051.85610666906</v>
      </c>
      <c r="F30" s="17">
        <f t="shared" ca="1" si="26"/>
        <v>590803.59280000289</v>
      </c>
      <c r="G30" s="17">
        <f t="shared" ca="1" si="26"/>
        <v>610782.59280000289</v>
      </c>
      <c r="H30" s="17">
        <f t="shared" ca="1" si="26"/>
        <v>321790.57</v>
      </c>
      <c r="I30" s="17">
        <f t="shared" ca="1" si="26"/>
        <v>338468.68999999994</v>
      </c>
      <c r="J30" s="17">
        <f t="shared" ca="1" si="26"/>
        <v>0</v>
      </c>
      <c r="K30" s="17">
        <f t="shared" ca="1" si="26"/>
        <v>0</v>
      </c>
      <c r="L30" s="17">
        <f t="shared" ca="1" si="26"/>
        <v>0</v>
      </c>
      <c r="M30" s="17">
        <f t="shared" ca="1" si="26"/>
        <v>0</v>
      </c>
      <c r="N30" s="17">
        <f t="shared" ca="1" si="26"/>
        <v>0</v>
      </c>
      <c r="O30" s="17">
        <f t="shared" ca="1" si="27"/>
        <v>35522.97</v>
      </c>
      <c r="P30" s="17">
        <f t="shared" ca="1" si="27"/>
        <v>0</v>
      </c>
      <c r="Q30" s="17">
        <f t="shared" ca="1" si="27"/>
        <v>390278.38</v>
      </c>
      <c r="R30" s="17">
        <f t="shared" ca="1" si="27"/>
        <v>0</v>
      </c>
      <c r="S30" s="17">
        <f t="shared" ca="1" si="27"/>
        <v>0</v>
      </c>
      <c r="T30" s="17">
        <f t="shared" ca="1" si="27"/>
        <v>113137454.80235504</v>
      </c>
      <c r="U30" s="17">
        <f t="shared" ca="1" si="27"/>
        <v>2270794.8300000019</v>
      </c>
      <c r="V30" s="17">
        <f t="shared" ca="1" si="27"/>
        <v>569108.21999999951</v>
      </c>
      <c r="W30" s="17">
        <f t="shared" ca="1" si="27"/>
        <v>6432835.4700000193</v>
      </c>
      <c r="X30" s="17">
        <f t="shared" ca="1" si="27"/>
        <v>0</v>
      </c>
      <c r="Y30" s="17">
        <f t="shared" ca="1" si="28"/>
        <v>59800.55</v>
      </c>
      <c r="Z30" s="17">
        <f t="shared" ca="1" si="28"/>
        <v>69661.63</v>
      </c>
      <c r="AA30" s="17">
        <f t="shared" ca="1" si="28"/>
        <v>0</v>
      </c>
      <c r="AB30" s="17">
        <f t="shared" ca="1" si="28"/>
        <v>0</v>
      </c>
      <c r="AC30" s="17">
        <f t="shared" ca="1" si="28"/>
        <v>111730.35000000002</v>
      </c>
      <c r="AD30" s="17">
        <f t="shared" ca="1" si="28"/>
        <v>35993.259999999973</v>
      </c>
      <c r="AE30" s="17">
        <f t="shared" ca="1" si="28"/>
        <v>0</v>
      </c>
      <c r="AF30" s="17">
        <f t="shared" ca="1" si="28"/>
        <v>0</v>
      </c>
      <c r="AG30" s="17">
        <f t="shared" ca="1" si="28"/>
        <v>0</v>
      </c>
      <c r="AH30" s="17">
        <f t="shared" ca="1" si="28"/>
        <v>0</v>
      </c>
      <c r="AI30" s="17">
        <f t="shared" ca="1" si="29"/>
        <v>0</v>
      </c>
      <c r="AJ30" s="17">
        <f t="shared" ca="1" si="29"/>
        <v>1372234.74</v>
      </c>
      <c r="AK30" s="17">
        <f t="shared" ca="1" si="29"/>
        <v>149759.03999999992</v>
      </c>
      <c r="AL30" s="17">
        <f t="shared" ca="1" si="29"/>
        <v>0</v>
      </c>
      <c r="AM30" s="17">
        <f t="shared" ca="1" si="29"/>
        <v>0</v>
      </c>
      <c r="AN30" s="17">
        <f t="shared" ca="1" si="29"/>
        <v>0</v>
      </c>
      <c r="AO30" s="17">
        <f t="shared" ca="1" si="29"/>
        <v>0</v>
      </c>
      <c r="AP30" s="17">
        <f t="shared" ca="1" si="29"/>
        <v>1681341.42</v>
      </c>
      <c r="AQ30" s="17">
        <f t="shared" ca="1" si="29"/>
        <v>0</v>
      </c>
      <c r="AR30" s="17">
        <f t="shared" ca="1" si="29"/>
        <v>0</v>
      </c>
      <c r="AS30" s="17">
        <f t="shared" ca="1" si="30"/>
        <v>0</v>
      </c>
      <c r="AT30" s="17">
        <f t="shared" ca="1" si="30"/>
        <v>5234786.8500000006</v>
      </c>
      <c r="AU30" s="17">
        <f t="shared" ca="1" si="30"/>
        <v>204090.18000000002</v>
      </c>
      <c r="AV30" s="17">
        <f t="shared" ca="1" si="30"/>
        <v>406170.25999999983</v>
      </c>
      <c r="AW30" s="17">
        <f t="shared" ca="1" si="30"/>
        <v>0</v>
      </c>
      <c r="AX30" s="17">
        <f t="shared" ca="1" si="30"/>
        <v>202547.79000000004</v>
      </c>
      <c r="AY30" s="17">
        <f t="shared" ca="1" si="30"/>
        <v>0</v>
      </c>
      <c r="AZ30" s="17">
        <f t="shared" ca="1" si="30"/>
        <v>0</v>
      </c>
      <c r="BA30" s="17">
        <f t="shared" ca="1" si="30"/>
        <v>0</v>
      </c>
      <c r="BB30" s="17">
        <f t="shared" ca="1" si="30"/>
        <v>0</v>
      </c>
      <c r="BC30" s="17">
        <f t="shared" ca="1" si="31"/>
        <v>0</v>
      </c>
      <c r="BD30" s="17">
        <f t="shared" ca="1" si="31"/>
        <v>-4461.5100000000184</v>
      </c>
      <c r="BE30" s="17">
        <f t="shared" ca="1" si="31"/>
        <v>0</v>
      </c>
      <c r="BF30" s="17">
        <f t="shared" ca="1" si="31"/>
        <v>0</v>
      </c>
      <c r="BG30" s="17">
        <f t="shared" ca="1" si="31"/>
        <v>0</v>
      </c>
      <c r="BH30" s="17">
        <f t="shared" ca="1" si="31"/>
        <v>0</v>
      </c>
      <c r="BI30" s="17">
        <f t="shared" ca="1" si="31"/>
        <v>0</v>
      </c>
      <c r="BJ30" s="17">
        <f t="shared" ca="1" si="31"/>
        <v>0</v>
      </c>
      <c r="BK30" s="17">
        <f t="shared" ca="1" si="31"/>
        <v>0</v>
      </c>
      <c r="BL30" s="17">
        <f t="shared" ca="1" si="31"/>
        <v>0</v>
      </c>
      <c r="BM30" s="17">
        <f t="shared" ca="1" si="32"/>
        <v>0</v>
      </c>
      <c r="BN30" s="17">
        <f t="shared" ca="1" si="32"/>
        <v>277036.61</v>
      </c>
      <c r="BO30" s="17">
        <f t="shared" ca="1" si="32"/>
        <v>0</v>
      </c>
      <c r="BP30" s="17">
        <f t="shared" ca="1" si="32"/>
        <v>1283655.0199999998</v>
      </c>
      <c r="BQ30" s="17">
        <f t="shared" ca="1" si="32"/>
        <v>0</v>
      </c>
      <c r="BR30" s="17">
        <f t="shared" ca="1" si="32"/>
        <v>1152651.8299999998</v>
      </c>
      <c r="BS30" s="17">
        <f t="shared" ca="1" si="32"/>
        <v>1200266.1099999999</v>
      </c>
      <c r="BT30" s="17">
        <f t="shared" ca="1" si="32"/>
        <v>0</v>
      </c>
      <c r="BU30" s="17">
        <f t="shared" ca="1" si="32"/>
        <v>0</v>
      </c>
      <c r="BV30" s="17">
        <f t="shared" ca="1" si="32"/>
        <v>0</v>
      </c>
      <c r="BW30" s="17">
        <f t="shared" ca="1" si="33"/>
        <v>0</v>
      </c>
      <c r="BX30" s="17">
        <f t="shared" ca="1" si="33"/>
        <v>0</v>
      </c>
      <c r="BY30" s="17">
        <f t="shared" ca="1" si="33"/>
        <v>0</v>
      </c>
      <c r="BZ30" s="17">
        <f t="shared" ca="1" si="33"/>
        <v>0</v>
      </c>
      <c r="CA30" s="17">
        <f t="shared" ca="1" si="33"/>
        <v>0</v>
      </c>
      <c r="CB30" s="17">
        <f t="shared" ca="1" si="33"/>
        <v>0</v>
      </c>
      <c r="CC30" s="17">
        <f t="shared" ca="1" si="33"/>
        <v>0</v>
      </c>
      <c r="CD30" s="17">
        <f t="shared" ca="1" si="33"/>
        <v>0</v>
      </c>
      <c r="CE30" s="17">
        <f t="shared" ca="1" si="33"/>
        <v>0</v>
      </c>
      <c r="CF30" s="17">
        <f t="shared" ca="1" si="33"/>
        <v>0</v>
      </c>
      <c r="CG30" s="17">
        <f t="shared" ca="1" si="33"/>
        <v>0</v>
      </c>
      <c r="CH30" s="17">
        <f t="shared" ca="1" si="33"/>
        <v>0</v>
      </c>
      <c r="CI30" s="17">
        <f t="shared" ca="1" si="33"/>
        <v>0</v>
      </c>
      <c r="CJ30" s="18">
        <f t="shared" ca="1" si="13"/>
        <v>9088663.8699999899</v>
      </c>
      <c r="CK30" s="17">
        <f t="shared" ca="1" si="34"/>
        <v>0</v>
      </c>
      <c r="CL30" s="17">
        <f t="shared" ca="1" si="34"/>
        <v>0</v>
      </c>
      <c r="CM30" s="18">
        <f t="shared" ca="1" si="14"/>
        <v>0</v>
      </c>
      <c r="CN30" s="17">
        <f t="shared" ca="1" si="35"/>
        <v>0</v>
      </c>
      <c r="CO30" s="17">
        <f t="shared" ca="1" si="35"/>
        <v>0</v>
      </c>
      <c r="CP30" s="18">
        <f t="shared" ca="1" si="15"/>
        <v>9088663.8699999899</v>
      </c>
      <c r="CQ30" s="17">
        <f t="shared" ca="1" si="36"/>
        <v>0</v>
      </c>
      <c r="CR30" s="17">
        <f t="shared" ca="1" si="36"/>
        <v>9088663.8699999899</v>
      </c>
      <c r="CS30" s="17">
        <f t="shared" ca="1" si="36"/>
        <v>0</v>
      </c>
      <c r="CT30" s="17">
        <f t="shared" ca="1" si="36"/>
        <v>0</v>
      </c>
      <c r="CU30" s="17">
        <f t="shared" ca="1" si="36"/>
        <v>0</v>
      </c>
      <c r="CV30" s="18">
        <f t="shared" ca="1" si="11"/>
        <v>147854819.97406173</v>
      </c>
    </row>
    <row r="31" spans="1:100" ht="12.75" customHeight="1" x14ac:dyDescent="0.3">
      <c r="A31" s="61" t="s">
        <v>195</v>
      </c>
      <c r="B31" s="16">
        <v>1035</v>
      </c>
      <c r="C31" s="62" t="s">
        <v>148</v>
      </c>
      <c r="D31" s="18">
        <f t="shared" ca="1" si="25"/>
        <v>31501242.769016001</v>
      </c>
      <c r="E31" s="17">
        <f t="shared" ca="1" si="26"/>
        <v>377738.220501</v>
      </c>
      <c r="F31" s="17">
        <f t="shared" ca="1" si="26"/>
        <v>548537.57876900001</v>
      </c>
      <c r="G31" s="17">
        <f t="shared" ca="1" si="26"/>
        <v>30574966.969746001</v>
      </c>
      <c r="H31" s="17">
        <f t="shared" ca="1" si="26"/>
        <v>9940553.9266299997</v>
      </c>
      <c r="I31" s="17">
        <f t="shared" ca="1" si="26"/>
        <v>5692387.6900000004</v>
      </c>
      <c r="J31" s="17">
        <f t="shared" ca="1" si="26"/>
        <v>0</v>
      </c>
      <c r="K31" s="17">
        <f t="shared" ca="1" si="26"/>
        <v>-21927.31</v>
      </c>
      <c r="L31" s="17">
        <f t="shared" ca="1" si="26"/>
        <v>0</v>
      </c>
      <c r="M31" s="17">
        <f t="shared" ca="1" si="26"/>
        <v>0</v>
      </c>
      <c r="N31" s="17">
        <f t="shared" ca="1" si="26"/>
        <v>0</v>
      </c>
      <c r="O31" s="17">
        <f t="shared" ca="1" si="27"/>
        <v>799486.46922299999</v>
      </c>
      <c r="P31" s="17">
        <f t="shared" ca="1" si="27"/>
        <v>0</v>
      </c>
      <c r="Q31" s="17">
        <f t="shared" ca="1" si="27"/>
        <v>76401.119693000001</v>
      </c>
      <c r="R31" s="17">
        <f t="shared" ca="1" si="27"/>
        <v>0</v>
      </c>
      <c r="S31" s="17">
        <f t="shared" ca="1" si="27"/>
        <v>0</v>
      </c>
      <c r="T31" s="17">
        <f t="shared" ca="1" si="27"/>
        <v>84233517.13000001</v>
      </c>
      <c r="U31" s="17">
        <f t="shared" ca="1" si="27"/>
        <v>73236.290062999993</v>
      </c>
      <c r="V31" s="17">
        <f t="shared" ca="1" si="27"/>
        <v>6108889.2400000002</v>
      </c>
      <c r="W31" s="17">
        <f t="shared" ca="1" si="27"/>
        <v>51563064.200000003</v>
      </c>
      <c r="X31" s="17">
        <f t="shared" ca="1" si="27"/>
        <v>0</v>
      </c>
      <c r="Y31" s="17">
        <f t="shared" ca="1" si="28"/>
        <v>73146.319636999993</v>
      </c>
      <c r="Z31" s="17">
        <f t="shared" ca="1" si="28"/>
        <v>448460.47065999999</v>
      </c>
      <c r="AA31" s="17">
        <f t="shared" ca="1" si="28"/>
        <v>0</v>
      </c>
      <c r="AB31" s="17">
        <f t="shared" ca="1" si="28"/>
        <v>0</v>
      </c>
      <c r="AC31" s="17">
        <f t="shared" ca="1" si="28"/>
        <v>17626.790078999999</v>
      </c>
      <c r="AD31" s="17">
        <f t="shared" ca="1" si="28"/>
        <v>1138884.5934619999</v>
      </c>
      <c r="AE31" s="17">
        <f t="shared" ca="1" si="28"/>
        <v>0</v>
      </c>
      <c r="AF31" s="17">
        <f t="shared" ca="1" si="28"/>
        <v>0</v>
      </c>
      <c r="AG31" s="17">
        <f t="shared" ca="1" si="28"/>
        <v>0</v>
      </c>
      <c r="AH31" s="17">
        <f t="shared" ca="1" si="28"/>
        <v>0</v>
      </c>
      <c r="AI31" s="17">
        <f t="shared" ca="1" si="29"/>
        <v>0</v>
      </c>
      <c r="AJ31" s="17">
        <f t="shared" ca="1" si="29"/>
        <v>8687.5</v>
      </c>
      <c r="AK31" s="17">
        <f t="shared" ca="1" si="29"/>
        <v>0</v>
      </c>
      <c r="AL31" s="17">
        <f t="shared" ca="1" si="29"/>
        <v>0</v>
      </c>
      <c r="AM31" s="17">
        <f t="shared" ca="1" si="29"/>
        <v>3583893.322501</v>
      </c>
      <c r="AN31" s="17">
        <f t="shared" ca="1" si="29"/>
        <v>0</v>
      </c>
      <c r="AO31" s="17">
        <f t="shared" ca="1" si="29"/>
        <v>0</v>
      </c>
      <c r="AP31" s="17">
        <f t="shared" ca="1" si="29"/>
        <v>20726.060000000001</v>
      </c>
      <c r="AQ31" s="17">
        <f t="shared" ca="1" si="29"/>
        <v>0</v>
      </c>
      <c r="AR31" s="17">
        <f t="shared" ca="1" si="29"/>
        <v>0</v>
      </c>
      <c r="AS31" s="17">
        <f t="shared" ca="1" si="30"/>
        <v>0</v>
      </c>
      <c r="AT31" s="17">
        <f t="shared" ca="1" si="30"/>
        <v>12173181.627211001</v>
      </c>
      <c r="AU31" s="17">
        <f t="shared" ca="1" si="30"/>
        <v>1023040.162823</v>
      </c>
      <c r="AV31" s="17">
        <f t="shared" ca="1" si="30"/>
        <v>795867.564182</v>
      </c>
      <c r="AW31" s="17">
        <f t="shared" ca="1" si="30"/>
        <v>0</v>
      </c>
      <c r="AX31" s="17">
        <f t="shared" ca="1" si="30"/>
        <v>806700.96417599998</v>
      </c>
      <c r="AY31" s="17">
        <f t="shared" ca="1" si="30"/>
        <v>0</v>
      </c>
      <c r="AZ31" s="17">
        <f t="shared" ca="1" si="30"/>
        <v>0</v>
      </c>
      <c r="BA31" s="17">
        <f t="shared" ca="1" si="30"/>
        <v>0</v>
      </c>
      <c r="BB31" s="17">
        <f t="shared" ca="1" si="30"/>
        <v>0</v>
      </c>
      <c r="BC31" s="17">
        <f t="shared" ca="1" si="31"/>
        <v>0</v>
      </c>
      <c r="BD31" s="17">
        <f t="shared" ca="1" si="31"/>
        <v>28872.980060000002</v>
      </c>
      <c r="BE31" s="17">
        <f t="shared" ca="1" si="31"/>
        <v>0</v>
      </c>
      <c r="BF31" s="17">
        <f t="shared" ca="1" si="31"/>
        <v>0</v>
      </c>
      <c r="BG31" s="17">
        <f t="shared" ca="1" si="31"/>
        <v>0</v>
      </c>
      <c r="BH31" s="17">
        <f t="shared" ca="1" si="31"/>
        <v>0</v>
      </c>
      <c r="BI31" s="17">
        <f t="shared" ca="1" si="31"/>
        <v>0</v>
      </c>
      <c r="BJ31" s="17">
        <f t="shared" ca="1" si="31"/>
        <v>0</v>
      </c>
      <c r="BK31" s="17">
        <f t="shared" ca="1" si="31"/>
        <v>0</v>
      </c>
      <c r="BL31" s="17">
        <f t="shared" ca="1" si="31"/>
        <v>2551.380079</v>
      </c>
      <c r="BM31" s="17">
        <f t="shared" ca="1" si="32"/>
        <v>0</v>
      </c>
      <c r="BN31" s="17">
        <f t="shared" ca="1" si="32"/>
        <v>1018562.90998</v>
      </c>
      <c r="BO31" s="17">
        <f t="shared" ca="1" si="32"/>
        <v>0</v>
      </c>
      <c r="BP31" s="17">
        <f t="shared" ca="1" si="32"/>
        <v>2773.76</v>
      </c>
      <c r="BQ31" s="17">
        <f t="shared" ca="1" si="32"/>
        <v>2565056.6748790001</v>
      </c>
      <c r="BR31" s="17">
        <f t="shared" ca="1" si="32"/>
        <v>11769044.205464</v>
      </c>
      <c r="BS31" s="17">
        <f t="shared" ca="1" si="32"/>
        <v>738915.06320999993</v>
      </c>
      <c r="BT31" s="17">
        <f t="shared" ca="1" si="32"/>
        <v>0</v>
      </c>
      <c r="BU31" s="17">
        <f t="shared" ca="1" si="32"/>
        <v>0</v>
      </c>
      <c r="BV31" s="17">
        <f t="shared" ca="1" si="32"/>
        <v>-873317.42689600005</v>
      </c>
      <c r="BW31" s="17">
        <f t="shared" ca="1" si="33"/>
        <v>0</v>
      </c>
      <c r="BX31" s="17">
        <f t="shared" ca="1" si="33"/>
        <v>0</v>
      </c>
      <c r="BY31" s="17">
        <f t="shared" ca="1" si="33"/>
        <v>0</v>
      </c>
      <c r="BZ31" s="17">
        <f t="shared" ca="1" si="33"/>
        <v>0</v>
      </c>
      <c r="CA31" s="17">
        <f t="shared" ca="1" si="33"/>
        <v>0</v>
      </c>
      <c r="CB31" s="17">
        <f t="shared" ca="1" si="33"/>
        <v>-4.37</v>
      </c>
      <c r="CC31" s="17">
        <f t="shared" ca="1" si="33"/>
        <v>0</v>
      </c>
      <c r="CD31" s="17">
        <f t="shared" ca="1" si="33"/>
        <v>30.9</v>
      </c>
      <c r="CE31" s="17">
        <f t="shared" ca="1" si="33"/>
        <v>0</v>
      </c>
      <c r="CF31" s="17">
        <f t="shared" ca="1" si="33"/>
        <v>0</v>
      </c>
      <c r="CG31" s="17">
        <f t="shared" ca="1" si="33"/>
        <v>0</v>
      </c>
      <c r="CH31" s="17">
        <f t="shared" ca="1" si="33"/>
        <v>0</v>
      </c>
      <c r="CI31" s="17">
        <f t="shared" ca="1" si="33"/>
        <v>0</v>
      </c>
      <c r="CJ31" s="18">
        <f t="shared" ca="1" si="13"/>
        <v>9112083.959999999</v>
      </c>
      <c r="CK31" s="17">
        <f t="shared" ca="1" si="34"/>
        <v>1718.82</v>
      </c>
      <c r="CL31" s="17">
        <f t="shared" ca="1" si="34"/>
        <v>0</v>
      </c>
      <c r="CM31" s="18">
        <f t="shared" ca="1" si="14"/>
        <v>9110365.1399999987</v>
      </c>
      <c r="CN31" s="17">
        <f t="shared" ca="1" si="35"/>
        <v>506054.03</v>
      </c>
      <c r="CO31" s="17">
        <f t="shared" ca="1" si="35"/>
        <v>8604311.1099999994</v>
      </c>
      <c r="CP31" s="18">
        <f t="shared" ca="1" si="15"/>
        <v>0</v>
      </c>
      <c r="CQ31" s="17">
        <f t="shared" ca="1" si="36"/>
        <v>0</v>
      </c>
      <c r="CR31" s="17">
        <f t="shared" ca="1" si="36"/>
        <v>0</v>
      </c>
      <c r="CS31" s="17">
        <f t="shared" ca="1" si="36"/>
        <v>6867837.8531290004</v>
      </c>
      <c r="CT31" s="17">
        <f t="shared" ca="1" si="36"/>
        <v>0</v>
      </c>
      <c r="CU31" s="17">
        <f t="shared" ca="1" si="36"/>
        <v>1130.08</v>
      </c>
      <c r="CV31" s="18">
        <f t="shared" ca="1" si="11"/>
        <v>241290604.86926106</v>
      </c>
    </row>
    <row r="32" spans="1:100" ht="12.75" customHeight="1" x14ac:dyDescent="0.3">
      <c r="A32" s="61" t="s">
        <v>197</v>
      </c>
      <c r="B32" s="16">
        <v>1036</v>
      </c>
      <c r="C32" s="62" t="s">
        <v>148</v>
      </c>
      <c r="D32" s="18">
        <f t="shared" ca="1" si="25"/>
        <v>17037362.750000019</v>
      </c>
      <c r="E32" s="17">
        <f t="shared" ca="1" si="26"/>
        <v>860215.73000000068</v>
      </c>
      <c r="F32" s="17">
        <f t="shared" ca="1" si="26"/>
        <v>14213063.489999998</v>
      </c>
      <c r="G32" s="17">
        <f t="shared" ca="1" si="26"/>
        <v>1964083.5300000198</v>
      </c>
      <c r="H32" s="17">
        <f t="shared" ca="1" si="26"/>
        <v>216725.69000000003</v>
      </c>
      <c r="I32" s="17">
        <f t="shared" ca="1" si="26"/>
        <v>749358.51</v>
      </c>
      <c r="J32" s="17">
        <f t="shared" ca="1" si="26"/>
        <v>0</v>
      </c>
      <c r="K32" s="17">
        <f t="shared" ca="1" si="26"/>
        <v>457396.01</v>
      </c>
      <c r="L32" s="17">
        <f t="shared" ca="1" si="26"/>
        <v>0</v>
      </c>
      <c r="M32" s="17">
        <f t="shared" ca="1" si="26"/>
        <v>0</v>
      </c>
      <c r="N32" s="17">
        <f t="shared" ca="1" si="26"/>
        <v>0</v>
      </c>
      <c r="O32" s="17">
        <f t="shared" ca="1" si="27"/>
        <v>199098.09</v>
      </c>
      <c r="P32" s="17">
        <f t="shared" ca="1" si="27"/>
        <v>0</v>
      </c>
      <c r="Q32" s="17">
        <f t="shared" ca="1" si="27"/>
        <v>38693486.930000044</v>
      </c>
      <c r="R32" s="17">
        <f t="shared" ca="1" si="27"/>
        <v>0</v>
      </c>
      <c r="S32" s="17">
        <f t="shared" ca="1" si="27"/>
        <v>0</v>
      </c>
      <c r="T32" s="17">
        <f t="shared" ca="1" si="27"/>
        <v>596837325.83999991</v>
      </c>
      <c r="U32" s="17">
        <f t="shared" ca="1" si="27"/>
        <v>25363852.130000003</v>
      </c>
      <c r="V32" s="17">
        <f t="shared" ca="1" si="27"/>
        <v>721456.3199999989</v>
      </c>
      <c r="W32" s="17">
        <f t="shared" ca="1" si="27"/>
        <v>14503508.230000008</v>
      </c>
      <c r="X32" s="17">
        <f t="shared" ca="1" si="27"/>
        <v>13975</v>
      </c>
      <c r="Y32" s="17">
        <f t="shared" ca="1" si="28"/>
        <v>332092.40000000002</v>
      </c>
      <c r="Z32" s="17">
        <f t="shared" ca="1" si="28"/>
        <v>992180.6399999999</v>
      </c>
      <c r="AA32" s="17">
        <f t="shared" ca="1" si="28"/>
        <v>0.5</v>
      </c>
      <c r="AB32" s="17">
        <f t="shared" ca="1" si="28"/>
        <v>0</v>
      </c>
      <c r="AC32" s="17">
        <f t="shared" ca="1" si="28"/>
        <v>33028.639999999999</v>
      </c>
      <c r="AD32" s="17">
        <f t="shared" ca="1" si="28"/>
        <v>88016.479999999981</v>
      </c>
      <c r="AE32" s="17">
        <f t="shared" ca="1" si="28"/>
        <v>0</v>
      </c>
      <c r="AF32" s="17">
        <f t="shared" ca="1" si="28"/>
        <v>0</v>
      </c>
      <c r="AG32" s="17">
        <f t="shared" ca="1" si="28"/>
        <v>0</v>
      </c>
      <c r="AH32" s="17">
        <f t="shared" ca="1" si="28"/>
        <v>0</v>
      </c>
      <c r="AI32" s="17">
        <f t="shared" ca="1" si="29"/>
        <v>0</v>
      </c>
      <c r="AJ32" s="17">
        <f t="shared" ca="1" si="29"/>
        <v>1757597.24</v>
      </c>
      <c r="AK32" s="17">
        <f t="shared" ca="1" si="29"/>
        <v>6678.99</v>
      </c>
      <c r="AL32" s="17">
        <f t="shared" ca="1" si="29"/>
        <v>0</v>
      </c>
      <c r="AM32" s="17">
        <f t="shared" ca="1" si="29"/>
        <v>4761.8999999999996</v>
      </c>
      <c r="AN32" s="17">
        <f t="shared" ca="1" si="29"/>
        <v>0</v>
      </c>
      <c r="AO32" s="17">
        <f t="shared" ca="1" si="29"/>
        <v>0</v>
      </c>
      <c r="AP32" s="17">
        <f t="shared" ca="1" si="29"/>
        <v>14916.63</v>
      </c>
      <c r="AQ32" s="17">
        <f t="shared" ca="1" si="29"/>
        <v>0</v>
      </c>
      <c r="AR32" s="17">
        <f t="shared" ca="1" si="29"/>
        <v>0</v>
      </c>
      <c r="AS32" s="17">
        <f t="shared" ca="1" si="30"/>
        <v>0</v>
      </c>
      <c r="AT32" s="17">
        <f t="shared" ca="1" si="30"/>
        <v>39010076.699999958</v>
      </c>
      <c r="AU32" s="17">
        <f t="shared" ca="1" si="30"/>
        <v>254045.4800000001</v>
      </c>
      <c r="AV32" s="17">
        <f t="shared" ca="1" si="30"/>
        <v>97866.749999999913</v>
      </c>
      <c r="AW32" s="17">
        <f t="shared" ca="1" si="30"/>
        <v>0</v>
      </c>
      <c r="AX32" s="17">
        <f t="shared" ca="1" si="30"/>
        <v>1277858.29</v>
      </c>
      <c r="AY32" s="17">
        <f t="shared" ca="1" si="30"/>
        <v>0</v>
      </c>
      <c r="AZ32" s="17">
        <f t="shared" ca="1" si="30"/>
        <v>0</v>
      </c>
      <c r="BA32" s="17">
        <f t="shared" ca="1" si="30"/>
        <v>0</v>
      </c>
      <c r="BB32" s="17">
        <f t="shared" ca="1" si="30"/>
        <v>0</v>
      </c>
      <c r="BC32" s="17">
        <f t="shared" ca="1" si="31"/>
        <v>0</v>
      </c>
      <c r="BD32" s="17">
        <f t="shared" ca="1" si="31"/>
        <v>-20698.230000000003</v>
      </c>
      <c r="BE32" s="17">
        <f t="shared" ca="1" si="31"/>
        <v>0</v>
      </c>
      <c r="BF32" s="17">
        <f t="shared" ca="1" si="31"/>
        <v>0</v>
      </c>
      <c r="BG32" s="17">
        <f t="shared" ca="1" si="31"/>
        <v>0</v>
      </c>
      <c r="BH32" s="17">
        <f t="shared" ca="1" si="31"/>
        <v>0</v>
      </c>
      <c r="BI32" s="17">
        <f t="shared" ca="1" si="31"/>
        <v>0</v>
      </c>
      <c r="BJ32" s="17">
        <f t="shared" ca="1" si="31"/>
        <v>0</v>
      </c>
      <c r="BK32" s="17">
        <f t="shared" ca="1" si="31"/>
        <v>0</v>
      </c>
      <c r="BL32" s="17">
        <f t="shared" ca="1" si="31"/>
        <v>0</v>
      </c>
      <c r="BM32" s="17">
        <f t="shared" ca="1" si="32"/>
        <v>0</v>
      </c>
      <c r="BN32" s="17">
        <f t="shared" ca="1" si="32"/>
        <v>79915.10000000002</v>
      </c>
      <c r="BO32" s="17">
        <f t="shared" ca="1" si="32"/>
        <v>0</v>
      </c>
      <c r="BP32" s="17">
        <f t="shared" ca="1" si="32"/>
        <v>850152.22000000009</v>
      </c>
      <c r="BQ32" s="17">
        <f t="shared" ca="1" si="32"/>
        <v>0</v>
      </c>
      <c r="BR32" s="17">
        <f t="shared" ca="1" si="32"/>
        <v>10157.529999999999</v>
      </c>
      <c r="BS32" s="17">
        <f t="shared" ca="1" si="32"/>
        <v>35111.54000000003</v>
      </c>
      <c r="BT32" s="17">
        <f t="shared" ca="1" si="32"/>
        <v>0</v>
      </c>
      <c r="BU32" s="17">
        <f t="shared" ca="1" si="32"/>
        <v>0</v>
      </c>
      <c r="BV32" s="17">
        <f t="shared" ca="1" si="32"/>
        <v>0</v>
      </c>
      <c r="BW32" s="17">
        <f t="shared" ca="1" si="33"/>
        <v>0</v>
      </c>
      <c r="BX32" s="17">
        <f t="shared" ca="1" si="33"/>
        <v>957542.26</v>
      </c>
      <c r="BY32" s="17">
        <f t="shared" ca="1" si="33"/>
        <v>0</v>
      </c>
      <c r="BZ32" s="17">
        <f t="shared" ca="1" si="33"/>
        <v>0</v>
      </c>
      <c r="CA32" s="17">
        <f t="shared" ca="1" si="33"/>
        <v>9121966.8800000008</v>
      </c>
      <c r="CB32" s="17">
        <f t="shared" ca="1" si="33"/>
        <v>297820806.84999996</v>
      </c>
      <c r="CC32" s="17">
        <f t="shared" ca="1" si="33"/>
        <v>1388823.04</v>
      </c>
      <c r="CD32" s="17">
        <f t="shared" ca="1" si="33"/>
        <v>83700968.379999995</v>
      </c>
      <c r="CE32" s="17">
        <f t="shared" ca="1" si="33"/>
        <v>0</v>
      </c>
      <c r="CF32" s="17">
        <f t="shared" ca="1" si="33"/>
        <v>0</v>
      </c>
      <c r="CG32" s="17">
        <f t="shared" ca="1" si="33"/>
        <v>2030682.69</v>
      </c>
      <c r="CH32" s="17">
        <f t="shared" ca="1" si="33"/>
        <v>15247746.449999999</v>
      </c>
      <c r="CI32" s="17">
        <f t="shared" ca="1" si="33"/>
        <v>0</v>
      </c>
      <c r="CJ32" s="18">
        <f t="shared" ca="1" si="13"/>
        <v>8062608.700000003</v>
      </c>
      <c r="CK32" s="17">
        <f t="shared" ca="1" si="34"/>
        <v>39258.720000000001</v>
      </c>
      <c r="CL32" s="17">
        <f t="shared" ca="1" si="34"/>
        <v>3500</v>
      </c>
      <c r="CM32" s="18">
        <f t="shared" ca="1" si="14"/>
        <v>8019849.9800000032</v>
      </c>
      <c r="CN32" s="17">
        <f t="shared" ca="1" si="35"/>
        <v>81128.399999999994</v>
      </c>
      <c r="CO32" s="17">
        <f t="shared" ca="1" si="35"/>
        <v>7938721.5800000029</v>
      </c>
      <c r="CP32" s="18">
        <f t="shared" ca="1" si="15"/>
        <v>0</v>
      </c>
      <c r="CQ32" s="17">
        <f t="shared" ca="1" si="36"/>
        <v>0</v>
      </c>
      <c r="CR32" s="17">
        <f t="shared" ca="1" si="36"/>
        <v>0</v>
      </c>
      <c r="CS32" s="17">
        <f t="shared" ca="1" si="36"/>
        <v>147140.40999999997</v>
      </c>
      <c r="CT32" s="17">
        <f t="shared" ca="1" si="36"/>
        <v>0</v>
      </c>
      <c r="CU32" s="17">
        <f t="shared" ca="1" si="36"/>
        <v>0</v>
      </c>
      <c r="CV32" s="18">
        <f t="shared" ca="1" si="11"/>
        <v>1158095589.9599998</v>
      </c>
    </row>
    <row r="33" spans="1:100" ht="12.75" customHeight="1" x14ac:dyDescent="0.3">
      <c r="A33" s="61" t="s">
        <v>199</v>
      </c>
      <c r="B33" s="16">
        <v>1037</v>
      </c>
      <c r="C33" s="62" t="s">
        <v>148</v>
      </c>
      <c r="D33" s="18">
        <f t="shared" ca="1" si="25"/>
        <v>112243.18</v>
      </c>
      <c r="E33" s="17">
        <f t="shared" ca="1" si="26"/>
        <v>45340.520000000004</v>
      </c>
      <c r="F33" s="17">
        <f t="shared" ca="1" si="26"/>
        <v>0</v>
      </c>
      <c r="G33" s="17">
        <f t="shared" ca="1" si="26"/>
        <v>66902.659999999989</v>
      </c>
      <c r="H33" s="17">
        <f t="shared" ca="1" si="26"/>
        <v>40</v>
      </c>
      <c r="I33" s="17">
        <f t="shared" ca="1" si="26"/>
        <v>67499.100000000006</v>
      </c>
      <c r="J33" s="17">
        <f t="shared" ca="1" si="26"/>
        <v>0</v>
      </c>
      <c r="K33" s="17">
        <f t="shared" ca="1" si="26"/>
        <v>2999521.5999999912</v>
      </c>
      <c r="L33" s="17">
        <f t="shared" ca="1" si="26"/>
        <v>0</v>
      </c>
      <c r="M33" s="17">
        <f t="shared" ca="1" si="26"/>
        <v>0</v>
      </c>
      <c r="N33" s="17">
        <f t="shared" ca="1" si="26"/>
        <v>0</v>
      </c>
      <c r="O33" s="17">
        <f t="shared" ca="1" si="27"/>
        <v>0</v>
      </c>
      <c r="P33" s="17">
        <f t="shared" ca="1" si="27"/>
        <v>0</v>
      </c>
      <c r="Q33" s="17">
        <f t="shared" ca="1" si="27"/>
        <v>0</v>
      </c>
      <c r="R33" s="17">
        <f t="shared" ca="1" si="27"/>
        <v>0</v>
      </c>
      <c r="S33" s="17">
        <f t="shared" ca="1" si="27"/>
        <v>0</v>
      </c>
      <c r="T33" s="17">
        <f t="shared" ca="1" si="27"/>
        <v>4136706.1500000032</v>
      </c>
      <c r="U33" s="17">
        <f t="shared" ca="1" si="27"/>
        <v>14836.3</v>
      </c>
      <c r="V33" s="17">
        <f t="shared" ca="1" si="27"/>
        <v>53771.529999999977</v>
      </c>
      <c r="W33" s="17">
        <f t="shared" ca="1" si="27"/>
        <v>1850741.519999997</v>
      </c>
      <c r="X33" s="17">
        <f t="shared" ca="1" si="27"/>
        <v>0</v>
      </c>
      <c r="Y33" s="17">
        <f t="shared" ca="1" si="28"/>
        <v>625</v>
      </c>
      <c r="Z33" s="17">
        <f t="shared" ca="1" si="28"/>
        <v>-24388924.210000008</v>
      </c>
      <c r="AA33" s="17">
        <f t="shared" ca="1" si="28"/>
        <v>0</v>
      </c>
      <c r="AB33" s="17">
        <f t="shared" ca="1" si="28"/>
        <v>0</v>
      </c>
      <c r="AC33" s="17">
        <f t="shared" ca="1" si="28"/>
        <v>173.53</v>
      </c>
      <c r="AD33" s="17">
        <f t="shared" ca="1" si="28"/>
        <v>1575.6400000000003</v>
      </c>
      <c r="AE33" s="17">
        <f t="shared" ca="1" si="28"/>
        <v>0</v>
      </c>
      <c r="AF33" s="17">
        <f t="shared" ca="1" si="28"/>
        <v>0</v>
      </c>
      <c r="AG33" s="17">
        <f t="shared" ca="1" si="28"/>
        <v>0</v>
      </c>
      <c r="AH33" s="17">
        <f t="shared" ca="1" si="28"/>
        <v>0</v>
      </c>
      <c r="AI33" s="17">
        <f t="shared" ca="1" si="29"/>
        <v>0</v>
      </c>
      <c r="AJ33" s="17">
        <f t="shared" ca="1" si="29"/>
        <v>1500</v>
      </c>
      <c r="AK33" s="17">
        <f t="shared" ca="1" si="29"/>
        <v>-1088.22</v>
      </c>
      <c r="AL33" s="17">
        <f t="shared" ca="1" si="29"/>
        <v>0</v>
      </c>
      <c r="AM33" s="17">
        <f t="shared" ca="1" si="29"/>
        <v>-8469992.120000001</v>
      </c>
      <c r="AN33" s="17">
        <f t="shared" ca="1" si="29"/>
        <v>0</v>
      </c>
      <c r="AO33" s="17">
        <f t="shared" ca="1" si="29"/>
        <v>0</v>
      </c>
      <c r="AP33" s="17">
        <f t="shared" ca="1" si="29"/>
        <v>205</v>
      </c>
      <c r="AQ33" s="17">
        <f t="shared" ca="1" si="29"/>
        <v>0</v>
      </c>
      <c r="AR33" s="17">
        <f t="shared" ca="1" si="29"/>
        <v>0</v>
      </c>
      <c r="AS33" s="17">
        <f t="shared" ca="1" si="30"/>
        <v>0</v>
      </c>
      <c r="AT33" s="17">
        <f t="shared" ca="1" si="30"/>
        <v>466394.91999999958</v>
      </c>
      <c r="AU33" s="17">
        <f t="shared" ca="1" si="30"/>
        <v>594.83000000000004</v>
      </c>
      <c r="AV33" s="17">
        <f t="shared" ca="1" si="30"/>
        <v>623.72</v>
      </c>
      <c r="AW33" s="17">
        <f t="shared" ca="1" si="30"/>
        <v>0</v>
      </c>
      <c r="AX33" s="17">
        <f t="shared" ca="1" si="30"/>
        <v>7271.6</v>
      </c>
      <c r="AY33" s="17">
        <f t="shared" ca="1" si="30"/>
        <v>0</v>
      </c>
      <c r="AZ33" s="17">
        <f t="shared" ca="1" si="30"/>
        <v>0</v>
      </c>
      <c r="BA33" s="17">
        <f t="shared" ca="1" si="30"/>
        <v>0</v>
      </c>
      <c r="BB33" s="17">
        <f t="shared" ca="1" si="30"/>
        <v>0</v>
      </c>
      <c r="BC33" s="17">
        <f t="shared" ca="1" si="31"/>
        <v>0</v>
      </c>
      <c r="BD33" s="17">
        <f t="shared" ca="1" si="31"/>
        <v>8706.5999999999967</v>
      </c>
      <c r="BE33" s="17">
        <f t="shared" ca="1" si="31"/>
        <v>0</v>
      </c>
      <c r="BF33" s="17">
        <f t="shared" ca="1" si="31"/>
        <v>0</v>
      </c>
      <c r="BG33" s="17">
        <f t="shared" ca="1" si="31"/>
        <v>0</v>
      </c>
      <c r="BH33" s="17">
        <f t="shared" ca="1" si="31"/>
        <v>0</v>
      </c>
      <c r="BI33" s="17">
        <f t="shared" ca="1" si="31"/>
        <v>0</v>
      </c>
      <c r="BJ33" s="17">
        <f t="shared" ca="1" si="31"/>
        <v>0</v>
      </c>
      <c r="BK33" s="17">
        <f t="shared" ca="1" si="31"/>
        <v>0</v>
      </c>
      <c r="BL33" s="17">
        <f t="shared" ca="1" si="31"/>
        <v>0</v>
      </c>
      <c r="BM33" s="17">
        <f t="shared" ca="1" si="32"/>
        <v>0</v>
      </c>
      <c r="BN33" s="17">
        <f t="shared" ca="1" si="32"/>
        <v>3596.7900000000004</v>
      </c>
      <c r="BO33" s="17">
        <f t="shared" ca="1" si="32"/>
        <v>0</v>
      </c>
      <c r="BP33" s="17">
        <f t="shared" ca="1" si="32"/>
        <v>6030.42</v>
      </c>
      <c r="BQ33" s="17">
        <f t="shared" ca="1" si="32"/>
        <v>0</v>
      </c>
      <c r="BR33" s="17">
        <f t="shared" ca="1" si="32"/>
        <v>1944.38</v>
      </c>
      <c r="BS33" s="17">
        <f t="shared" ca="1" si="32"/>
        <v>5984.23</v>
      </c>
      <c r="BT33" s="17">
        <f t="shared" ca="1" si="32"/>
        <v>0</v>
      </c>
      <c r="BU33" s="17">
        <f t="shared" ca="1" si="32"/>
        <v>0</v>
      </c>
      <c r="BV33" s="17">
        <f t="shared" ca="1" si="32"/>
        <v>0</v>
      </c>
      <c r="BW33" s="17">
        <f t="shared" ca="1" si="33"/>
        <v>0</v>
      </c>
      <c r="BX33" s="17">
        <f t="shared" ca="1" si="33"/>
        <v>0</v>
      </c>
      <c r="BY33" s="17">
        <f t="shared" ca="1" si="33"/>
        <v>0</v>
      </c>
      <c r="BZ33" s="17">
        <f t="shared" ca="1" si="33"/>
        <v>0</v>
      </c>
      <c r="CA33" s="17">
        <f t="shared" ca="1" si="33"/>
        <v>0</v>
      </c>
      <c r="CB33" s="17">
        <f t="shared" ca="1" si="33"/>
        <v>0</v>
      </c>
      <c r="CC33" s="17">
        <f t="shared" ca="1" si="33"/>
        <v>0</v>
      </c>
      <c r="CD33" s="17">
        <f t="shared" ca="1" si="33"/>
        <v>0</v>
      </c>
      <c r="CE33" s="17">
        <f t="shared" ca="1" si="33"/>
        <v>0</v>
      </c>
      <c r="CF33" s="17">
        <f t="shared" ca="1" si="33"/>
        <v>0</v>
      </c>
      <c r="CG33" s="17">
        <f t="shared" ca="1" si="33"/>
        <v>0</v>
      </c>
      <c r="CH33" s="17">
        <f t="shared" ca="1" si="33"/>
        <v>0</v>
      </c>
      <c r="CI33" s="17">
        <f t="shared" ca="1" si="33"/>
        <v>0</v>
      </c>
      <c r="CJ33" s="18">
        <f t="shared" ca="1" si="13"/>
        <v>0</v>
      </c>
      <c r="CK33" s="17">
        <f t="shared" ca="1" si="34"/>
        <v>0</v>
      </c>
      <c r="CL33" s="17">
        <f t="shared" ca="1" si="34"/>
        <v>0</v>
      </c>
      <c r="CM33" s="18">
        <f t="shared" ca="1" si="14"/>
        <v>0</v>
      </c>
      <c r="CN33" s="17">
        <f t="shared" ca="1" si="35"/>
        <v>0</v>
      </c>
      <c r="CO33" s="17">
        <f t="shared" ca="1" si="35"/>
        <v>0</v>
      </c>
      <c r="CP33" s="18">
        <f t="shared" ca="1" si="15"/>
        <v>0</v>
      </c>
      <c r="CQ33" s="17">
        <f t="shared" ca="1" si="36"/>
        <v>0</v>
      </c>
      <c r="CR33" s="17">
        <f t="shared" ca="1" si="36"/>
        <v>0</v>
      </c>
      <c r="CS33" s="17">
        <f t="shared" ca="1" si="36"/>
        <v>1011376.6799999994</v>
      </c>
      <c r="CT33" s="17">
        <f t="shared" ca="1" si="36"/>
        <v>0</v>
      </c>
      <c r="CU33" s="17">
        <f t="shared" ca="1" si="36"/>
        <v>0</v>
      </c>
      <c r="CV33" s="18">
        <f t="shared" ca="1" si="11"/>
        <v>-22108041.830000021</v>
      </c>
    </row>
    <row r="34" spans="1:100" ht="12.75" customHeight="1" x14ac:dyDescent="0.3">
      <c r="A34" s="61" t="s">
        <v>201</v>
      </c>
      <c r="B34" s="16">
        <v>1038</v>
      </c>
      <c r="C34" s="62" t="s">
        <v>148</v>
      </c>
      <c r="D34" s="18">
        <f t="shared" ca="1" si="25"/>
        <v>3574474.6357999975</v>
      </c>
      <c r="E34" s="17">
        <f t="shared" ca="1" si="26"/>
        <v>644452.66870318167</v>
      </c>
      <c r="F34" s="17">
        <f t="shared" ca="1" si="26"/>
        <v>2930021.9670968158</v>
      </c>
      <c r="G34" s="17">
        <f t="shared" ca="1" si="26"/>
        <v>0</v>
      </c>
      <c r="H34" s="17">
        <f t="shared" ca="1" si="26"/>
        <v>85897503.705000013</v>
      </c>
      <c r="I34" s="17">
        <f t="shared" ca="1" si="26"/>
        <v>713722.81</v>
      </c>
      <c r="J34" s="17">
        <f t="shared" ca="1" si="26"/>
        <v>0</v>
      </c>
      <c r="K34" s="17">
        <f t="shared" ca="1" si="26"/>
        <v>0</v>
      </c>
      <c r="L34" s="17">
        <f t="shared" ca="1" si="26"/>
        <v>0</v>
      </c>
      <c r="M34" s="17">
        <f t="shared" ca="1" si="26"/>
        <v>0</v>
      </c>
      <c r="N34" s="17">
        <f t="shared" ca="1" si="26"/>
        <v>0</v>
      </c>
      <c r="O34" s="17">
        <f t="shared" ca="1" si="27"/>
        <v>37540526.39859999</v>
      </c>
      <c r="P34" s="17">
        <f t="shared" ca="1" si="27"/>
        <v>0</v>
      </c>
      <c r="Q34" s="17">
        <f t="shared" ca="1" si="27"/>
        <v>340304.14</v>
      </c>
      <c r="R34" s="17">
        <f t="shared" ca="1" si="27"/>
        <v>0</v>
      </c>
      <c r="S34" s="17">
        <f t="shared" ca="1" si="27"/>
        <v>0</v>
      </c>
      <c r="T34" s="17">
        <f t="shared" ca="1" si="27"/>
        <v>17727.309999999998</v>
      </c>
      <c r="U34" s="17">
        <f t="shared" ca="1" si="27"/>
        <v>0</v>
      </c>
      <c r="V34" s="17">
        <f t="shared" ca="1" si="27"/>
        <v>104401.32999999999</v>
      </c>
      <c r="W34" s="17">
        <f t="shared" ca="1" si="27"/>
        <v>732964.99000000011</v>
      </c>
      <c r="X34" s="17">
        <f t="shared" ca="1" si="27"/>
        <v>0</v>
      </c>
      <c r="Y34" s="17">
        <f t="shared" ca="1" si="28"/>
        <v>1974771.9239000003</v>
      </c>
      <c r="Z34" s="17">
        <f t="shared" ca="1" si="28"/>
        <v>1541937.6448000001</v>
      </c>
      <c r="AA34" s="17">
        <f t="shared" ca="1" si="28"/>
        <v>0</v>
      </c>
      <c r="AB34" s="17">
        <f t="shared" ca="1" si="28"/>
        <v>0</v>
      </c>
      <c r="AC34" s="17">
        <f t="shared" ca="1" si="28"/>
        <v>364335.76200000028</v>
      </c>
      <c r="AD34" s="17">
        <f t="shared" ca="1" si="28"/>
        <v>6887006.4083000002</v>
      </c>
      <c r="AE34" s="17">
        <f t="shared" ca="1" si="28"/>
        <v>0</v>
      </c>
      <c r="AF34" s="17">
        <f t="shared" ca="1" si="28"/>
        <v>11682.25</v>
      </c>
      <c r="AG34" s="17">
        <f t="shared" ca="1" si="28"/>
        <v>0</v>
      </c>
      <c r="AH34" s="17">
        <f t="shared" ca="1" si="28"/>
        <v>0</v>
      </c>
      <c r="AI34" s="17">
        <f t="shared" ca="1" si="29"/>
        <v>0</v>
      </c>
      <c r="AJ34" s="17">
        <f t="shared" ca="1" si="29"/>
        <v>0</v>
      </c>
      <c r="AK34" s="17">
        <f t="shared" ca="1" si="29"/>
        <v>0</v>
      </c>
      <c r="AL34" s="17">
        <f t="shared" ca="1" si="29"/>
        <v>0</v>
      </c>
      <c r="AM34" s="17">
        <f t="shared" ca="1" si="29"/>
        <v>11218516.606378</v>
      </c>
      <c r="AN34" s="17">
        <f t="shared" ca="1" si="29"/>
        <v>0</v>
      </c>
      <c r="AO34" s="17">
        <f t="shared" ca="1" si="29"/>
        <v>0</v>
      </c>
      <c r="AP34" s="17">
        <f t="shared" ca="1" si="29"/>
        <v>534463.51410000003</v>
      </c>
      <c r="AQ34" s="17">
        <f t="shared" ca="1" si="29"/>
        <v>0</v>
      </c>
      <c r="AR34" s="17">
        <f t="shared" ca="1" si="29"/>
        <v>0</v>
      </c>
      <c r="AS34" s="17">
        <f t="shared" ca="1" si="30"/>
        <v>0</v>
      </c>
      <c r="AT34" s="17">
        <f t="shared" ca="1" si="30"/>
        <v>43049607.026900001</v>
      </c>
      <c r="AU34" s="17">
        <f t="shared" ca="1" si="30"/>
        <v>326982.06930000003</v>
      </c>
      <c r="AV34" s="17">
        <f t="shared" ca="1" si="30"/>
        <v>272551.56869999995</v>
      </c>
      <c r="AW34" s="17">
        <f t="shared" ca="1" si="30"/>
        <v>0</v>
      </c>
      <c r="AX34" s="17">
        <f t="shared" ca="1" si="30"/>
        <v>30605.688699999999</v>
      </c>
      <c r="AY34" s="17">
        <f t="shared" ca="1" si="30"/>
        <v>0</v>
      </c>
      <c r="AZ34" s="17">
        <f t="shared" ca="1" si="30"/>
        <v>0</v>
      </c>
      <c r="BA34" s="17">
        <f t="shared" ca="1" si="30"/>
        <v>0</v>
      </c>
      <c r="BB34" s="17">
        <f t="shared" ca="1" si="30"/>
        <v>0</v>
      </c>
      <c r="BC34" s="17">
        <f t="shared" ca="1" si="31"/>
        <v>0</v>
      </c>
      <c r="BD34" s="17">
        <f t="shared" ca="1" si="31"/>
        <v>2091539.9051999974</v>
      </c>
      <c r="BE34" s="17">
        <f t="shared" ca="1" si="31"/>
        <v>0</v>
      </c>
      <c r="BF34" s="17">
        <f t="shared" ca="1" si="31"/>
        <v>0</v>
      </c>
      <c r="BG34" s="17">
        <f t="shared" ca="1" si="31"/>
        <v>0</v>
      </c>
      <c r="BH34" s="17">
        <f t="shared" ca="1" si="31"/>
        <v>0</v>
      </c>
      <c r="BI34" s="17">
        <f t="shared" ca="1" si="31"/>
        <v>0</v>
      </c>
      <c r="BJ34" s="17">
        <f t="shared" ca="1" si="31"/>
        <v>0</v>
      </c>
      <c r="BK34" s="17">
        <f t="shared" ca="1" si="31"/>
        <v>0</v>
      </c>
      <c r="BL34" s="17">
        <f t="shared" ca="1" si="31"/>
        <v>0</v>
      </c>
      <c r="BM34" s="17">
        <f t="shared" ca="1" si="32"/>
        <v>0</v>
      </c>
      <c r="BN34" s="17">
        <f t="shared" ca="1" si="32"/>
        <v>7676.9818999999998</v>
      </c>
      <c r="BO34" s="17">
        <f t="shared" ca="1" si="32"/>
        <v>0</v>
      </c>
      <c r="BP34" s="17">
        <f t="shared" ca="1" si="32"/>
        <v>746607.2</v>
      </c>
      <c r="BQ34" s="17">
        <f t="shared" ca="1" si="32"/>
        <v>0</v>
      </c>
      <c r="BR34" s="17">
        <f t="shared" ca="1" si="32"/>
        <v>22694.240000000002</v>
      </c>
      <c r="BS34" s="17">
        <f t="shared" ca="1" si="32"/>
        <v>1532097001.518599</v>
      </c>
      <c r="BT34" s="17">
        <f t="shared" ca="1" si="32"/>
        <v>0</v>
      </c>
      <c r="BU34" s="17">
        <f t="shared" ca="1" si="32"/>
        <v>0</v>
      </c>
      <c r="BV34" s="17">
        <f t="shared" ca="1" si="32"/>
        <v>16714501.209999999</v>
      </c>
      <c r="BW34" s="17">
        <f t="shared" ca="1" si="33"/>
        <v>0</v>
      </c>
      <c r="BX34" s="17">
        <f t="shared" ca="1" si="33"/>
        <v>0</v>
      </c>
      <c r="BY34" s="17">
        <f t="shared" ca="1" si="33"/>
        <v>0</v>
      </c>
      <c r="BZ34" s="17">
        <f t="shared" ca="1" si="33"/>
        <v>0</v>
      </c>
      <c r="CA34" s="17">
        <f t="shared" ca="1" si="33"/>
        <v>0</v>
      </c>
      <c r="CB34" s="17">
        <f t="shared" ca="1" si="33"/>
        <v>0</v>
      </c>
      <c r="CC34" s="17">
        <f t="shared" ca="1" si="33"/>
        <v>0</v>
      </c>
      <c r="CD34" s="17">
        <f t="shared" ca="1" si="33"/>
        <v>0</v>
      </c>
      <c r="CE34" s="17">
        <f t="shared" ca="1" si="33"/>
        <v>0</v>
      </c>
      <c r="CF34" s="17">
        <f t="shared" ca="1" si="33"/>
        <v>0</v>
      </c>
      <c r="CG34" s="17">
        <f t="shared" ca="1" si="33"/>
        <v>0</v>
      </c>
      <c r="CH34" s="17">
        <f t="shared" ca="1" si="33"/>
        <v>0</v>
      </c>
      <c r="CI34" s="17">
        <f t="shared" ca="1" si="33"/>
        <v>483178.39999999997</v>
      </c>
      <c r="CJ34" s="18">
        <f t="shared" ca="1" si="13"/>
        <v>0</v>
      </c>
      <c r="CK34" s="17">
        <f t="shared" ca="1" si="34"/>
        <v>0</v>
      </c>
      <c r="CL34" s="17">
        <f t="shared" ca="1" si="34"/>
        <v>0</v>
      </c>
      <c r="CM34" s="18">
        <f t="shared" ca="1" si="14"/>
        <v>0</v>
      </c>
      <c r="CN34" s="17">
        <f t="shared" ca="1" si="35"/>
        <v>0</v>
      </c>
      <c r="CO34" s="17">
        <f t="shared" ca="1" si="35"/>
        <v>0</v>
      </c>
      <c r="CP34" s="18">
        <f t="shared" ca="1" si="15"/>
        <v>0</v>
      </c>
      <c r="CQ34" s="17">
        <f t="shared" ca="1" si="36"/>
        <v>0</v>
      </c>
      <c r="CR34" s="17">
        <f t="shared" ca="1" si="36"/>
        <v>0</v>
      </c>
      <c r="CS34" s="17">
        <f t="shared" ca="1" si="36"/>
        <v>39002618.018599994</v>
      </c>
      <c r="CT34" s="17">
        <f t="shared" ca="1" si="36"/>
        <v>0</v>
      </c>
      <c r="CU34" s="17">
        <f t="shared" ca="1" si="36"/>
        <v>0</v>
      </c>
      <c r="CV34" s="18">
        <f t="shared" ca="1" si="11"/>
        <v>1786299903.256777</v>
      </c>
    </row>
    <row r="35" spans="1:100" ht="12.75" customHeight="1" x14ac:dyDescent="0.3">
      <c r="A35" s="61" t="s">
        <v>203</v>
      </c>
      <c r="B35" s="16">
        <v>1039</v>
      </c>
      <c r="C35" s="62" t="s">
        <v>148</v>
      </c>
      <c r="D35" s="18">
        <f t="shared" ca="1" si="25"/>
        <v>1795945</v>
      </c>
      <c r="E35" s="17">
        <f t="shared" ca="1" si="26"/>
        <v>1126395</v>
      </c>
      <c r="F35" s="17">
        <f t="shared" ca="1" si="26"/>
        <v>304894</v>
      </c>
      <c r="G35" s="17">
        <f t="shared" ca="1" si="26"/>
        <v>364656</v>
      </c>
      <c r="H35" s="17">
        <f t="shared" ca="1" si="26"/>
        <v>0</v>
      </c>
      <c r="I35" s="17">
        <f t="shared" ca="1" si="26"/>
        <v>102593</v>
      </c>
      <c r="J35" s="17">
        <f t="shared" ca="1" si="26"/>
        <v>0</v>
      </c>
      <c r="K35" s="17">
        <f t="shared" ca="1" si="26"/>
        <v>0</v>
      </c>
      <c r="L35" s="17">
        <f t="shared" ca="1" si="26"/>
        <v>0</v>
      </c>
      <c r="M35" s="17">
        <f t="shared" ca="1" si="26"/>
        <v>0</v>
      </c>
      <c r="N35" s="17">
        <f t="shared" ca="1" si="26"/>
        <v>0</v>
      </c>
      <c r="O35" s="17">
        <f t="shared" ca="1" si="27"/>
        <v>3171301</v>
      </c>
      <c r="P35" s="17">
        <f t="shared" ca="1" si="27"/>
        <v>0</v>
      </c>
      <c r="Q35" s="17">
        <f t="shared" ca="1" si="27"/>
        <v>730330</v>
      </c>
      <c r="R35" s="17">
        <f t="shared" ca="1" si="27"/>
        <v>0</v>
      </c>
      <c r="S35" s="17">
        <f t="shared" ca="1" si="27"/>
        <v>0</v>
      </c>
      <c r="T35" s="17">
        <f t="shared" ca="1" si="27"/>
        <v>275281</v>
      </c>
      <c r="U35" s="17">
        <f t="shared" ca="1" si="27"/>
        <v>20579</v>
      </c>
      <c r="V35" s="17">
        <f t="shared" ca="1" si="27"/>
        <v>69988</v>
      </c>
      <c r="W35" s="17">
        <f t="shared" ca="1" si="27"/>
        <v>389002</v>
      </c>
      <c r="X35" s="17">
        <f t="shared" ca="1" si="27"/>
        <v>0</v>
      </c>
      <c r="Y35" s="17">
        <f t="shared" ca="1" si="28"/>
        <v>448</v>
      </c>
      <c r="Z35" s="17">
        <f t="shared" ca="1" si="28"/>
        <v>3747734</v>
      </c>
      <c r="AA35" s="17">
        <f t="shared" ca="1" si="28"/>
        <v>0</v>
      </c>
      <c r="AB35" s="17">
        <f t="shared" ca="1" si="28"/>
        <v>0</v>
      </c>
      <c r="AC35" s="17">
        <f t="shared" ca="1" si="28"/>
        <v>2061</v>
      </c>
      <c r="AD35" s="17">
        <f t="shared" ca="1" si="28"/>
        <v>2545</v>
      </c>
      <c r="AE35" s="17">
        <f t="shared" ca="1" si="28"/>
        <v>0</v>
      </c>
      <c r="AF35" s="17">
        <f t="shared" ca="1" si="28"/>
        <v>40000</v>
      </c>
      <c r="AG35" s="17">
        <f t="shared" ca="1" si="28"/>
        <v>0</v>
      </c>
      <c r="AH35" s="17">
        <f t="shared" ca="1" si="28"/>
        <v>0</v>
      </c>
      <c r="AI35" s="17">
        <f t="shared" ca="1" si="29"/>
        <v>0</v>
      </c>
      <c r="AJ35" s="17">
        <f t="shared" ca="1" si="29"/>
        <v>4200</v>
      </c>
      <c r="AK35" s="17">
        <f t="shared" ca="1" si="29"/>
        <v>0</v>
      </c>
      <c r="AL35" s="17">
        <f t="shared" ca="1" si="29"/>
        <v>0</v>
      </c>
      <c r="AM35" s="17">
        <f t="shared" ca="1" si="29"/>
        <v>793074</v>
      </c>
      <c r="AN35" s="17">
        <f t="shared" ca="1" si="29"/>
        <v>0</v>
      </c>
      <c r="AO35" s="17">
        <f t="shared" ca="1" si="29"/>
        <v>0</v>
      </c>
      <c r="AP35" s="17">
        <f t="shared" ca="1" si="29"/>
        <v>100</v>
      </c>
      <c r="AQ35" s="17">
        <f t="shared" ca="1" si="29"/>
        <v>0</v>
      </c>
      <c r="AR35" s="17">
        <f t="shared" ca="1" si="29"/>
        <v>0</v>
      </c>
      <c r="AS35" s="17">
        <f t="shared" ca="1" si="30"/>
        <v>0</v>
      </c>
      <c r="AT35" s="17">
        <f t="shared" ca="1" si="30"/>
        <v>490467</v>
      </c>
      <c r="AU35" s="17">
        <f t="shared" ca="1" si="30"/>
        <v>-11875</v>
      </c>
      <c r="AV35" s="17">
        <f t="shared" ca="1" si="30"/>
        <v>0</v>
      </c>
      <c r="AW35" s="17">
        <f t="shared" ca="1" si="30"/>
        <v>0</v>
      </c>
      <c r="AX35" s="17">
        <f t="shared" ca="1" si="30"/>
        <v>0</v>
      </c>
      <c r="AY35" s="17">
        <f t="shared" ca="1" si="30"/>
        <v>0</v>
      </c>
      <c r="AZ35" s="17">
        <f t="shared" ca="1" si="30"/>
        <v>0</v>
      </c>
      <c r="BA35" s="17">
        <f t="shared" ca="1" si="30"/>
        <v>0</v>
      </c>
      <c r="BB35" s="17">
        <f t="shared" ca="1" si="30"/>
        <v>0</v>
      </c>
      <c r="BC35" s="17">
        <f t="shared" ca="1" si="31"/>
        <v>0</v>
      </c>
      <c r="BD35" s="17">
        <f t="shared" ca="1" si="31"/>
        <v>555510</v>
      </c>
      <c r="BE35" s="17">
        <f t="shared" ca="1" si="31"/>
        <v>0</v>
      </c>
      <c r="BF35" s="17">
        <f t="shared" ca="1" si="31"/>
        <v>0</v>
      </c>
      <c r="BG35" s="17">
        <f t="shared" ca="1" si="31"/>
        <v>0</v>
      </c>
      <c r="BH35" s="17">
        <f t="shared" ca="1" si="31"/>
        <v>0</v>
      </c>
      <c r="BI35" s="17">
        <f t="shared" ca="1" si="31"/>
        <v>0</v>
      </c>
      <c r="BJ35" s="17">
        <f t="shared" ca="1" si="31"/>
        <v>0</v>
      </c>
      <c r="BK35" s="17">
        <f t="shared" ca="1" si="31"/>
        <v>0</v>
      </c>
      <c r="BL35" s="17">
        <f t="shared" ca="1" si="31"/>
        <v>0</v>
      </c>
      <c r="BM35" s="17">
        <f t="shared" ca="1" si="32"/>
        <v>0</v>
      </c>
      <c r="BN35" s="17">
        <f t="shared" ca="1" si="32"/>
        <v>0</v>
      </c>
      <c r="BO35" s="17">
        <f t="shared" ca="1" si="32"/>
        <v>0</v>
      </c>
      <c r="BP35" s="17">
        <f t="shared" ca="1" si="32"/>
        <v>25</v>
      </c>
      <c r="BQ35" s="17">
        <f t="shared" ca="1" si="32"/>
        <v>0</v>
      </c>
      <c r="BR35" s="17">
        <f t="shared" ca="1" si="32"/>
        <v>149568</v>
      </c>
      <c r="BS35" s="17">
        <f t="shared" ca="1" si="32"/>
        <v>10056</v>
      </c>
      <c r="BT35" s="17">
        <f t="shared" ca="1" si="32"/>
        <v>0</v>
      </c>
      <c r="BU35" s="17">
        <f t="shared" ca="1" si="32"/>
        <v>0</v>
      </c>
      <c r="BV35" s="17">
        <f t="shared" ca="1" si="32"/>
        <v>0</v>
      </c>
      <c r="BW35" s="17">
        <f t="shared" ca="1" si="33"/>
        <v>0</v>
      </c>
      <c r="BX35" s="17">
        <f t="shared" ca="1" si="33"/>
        <v>0</v>
      </c>
      <c r="BY35" s="17">
        <f t="shared" ca="1" si="33"/>
        <v>0</v>
      </c>
      <c r="BZ35" s="17">
        <f t="shared" ca="1" si="33"/>
        <v>0</v>
      </c>
      <c r="CA35" s="17">
        <f t="shared" ca="1" si="33"/>
        <v>0</v>
      </c>
      <c r="CB35" s="17">
        <f t="shared" ca="1" si="33"/>
        <v>0</v>
      </c>
      <c r="CC35" s="17">
        <f t="shared" ca="1" si="33"/>
        <v>0</v>
      </c>
      <c r="CD35" s="17">
        <f t="shared" ca="1" si="33"/>
        <v>0</v>
      </c>
      <c r="CE35" s="17">
        <f t="shared" ca="1" si="33"/>
        <v>0</v>
      </c>
      <c r="CF35" s="17">
        <f t="shared" ca="1" si="33"/>
        <v>0</v>
      </c>
      <c r="CG35" s="17">
        <f t="shared" ca="1" si="33"/>
        <v>0</v>
      </c>
      <c r="CH35" s="17">
        <f t="shared" ca="1" si="33"/>
        <v>0</v>
      </c>
      <c r="CI35" s="17">
        <f t="shared" ca="1" si="33"/>
        <v>0</v>
      </c>
      <c r="CJ35" s="18">
        <f t="shared" ca="1" si="13"/>
        <v>10028159.17</v>
      </c>
      <c r="CK35" s="17">
        <f t="shared" ca="1" si="34"/>
        <v>0</v>
      </c>
      <c r="CL35" s="17">
        <f t="shared" ca="1" si="34"/>
        <v>5316</v>
      </c>
      <c r="CM35" s="18">
        <f t="shared" ca="1" si="14"/>
        <v>10022843.17</v>
      </c>
      <c r="CN35" s="17">
        <f t="shared" ca="1" si="35"/>
        <v>0</v>
      </c>
      <c r="CO35" s="17">
        <f t="shared" ca="1" si="35"/>
        <v>10022843.17</v>
      </c>
      <c r="CP35" s="18">
        <f t="shared" ca="1" si="15"/>
        <v>0</v>
      </c>
      <c r="CQ35" s="17">
        <f t="shared" ca="1" si="36"/>
        <v>0</v>
      </c>
      <c r="CR35" s="17">
        <f t="shared" ca="1" si="36"/>
        <v>0</v>
      </c>
      <c r="CS35" s="17">
        <f t="shared" ca="1" si="36"/>
        <v>13172</v>
      </c>
      <c r="CT35" s="17">
        <f t="shared" ca="1" si="36"/>
        <v>0</v>
      </c>
      <c r="CU35" s="17">
        <f t="shared" ca="1" si="36"/>
        <v>0</v>
      </c>
      <c r="CV35" s="18">
        <f t="shared" ca="1" si="11"/>
        <v>22380263.170000002</v>
      </c>
    </row>
    <row r="36" spans="1:100" ht="12.75" customHeight="1" x14ac:dyDescent="0.3">
      <c r="A36" s="61" t="s">
        <v>205</v>
      </c>
      <c r="B36" s="16">
        <v>1040</v>
      </c>
      <c r="C36" s="62" t="s">
        <v>148</v>
      </c>
      <c r="D36" s="18">
        <f t="shared" ca="1" si="25"/>
        <v>0</v>
      </c>
      <c r="E36" s="17">
        <f t="shared" ca="1" si="26"/>
        <v>0</v>
      </c>
      <c r="F36" s="17">
        <f t="shared" ca="1" si="26"/>
        <v>0</v>
      </c>
      <c r="G36" s="17">
        <f t="shared" ca="1" si="26"/>
        <v>0</v>
      </c>
      <c r="H36" s="17">
        <f t="shared" ca="1" si="26"/>
        <v>0</v>
      </c>
      <c r="I36" s="17">
        <f t="shared" ca="1" si="26"/>
        <v>0</v>
      </c>
      <c r="J36" s="17">
        <f t="shared" ca="1" si="26"/>
        <v>0</v>
      </c>
      <c r="K36" s="17">
        <f t="shared" ca="1" si="26"/>
        <v>0</v>
      </c>
      <c r="L36" s="17">
        <f t="shared" ca="1" si="26"/>
        <v>0</v>
      </c>
      <c r="M36" s="17">
        <f t="shared" ca="1" si="26"/>
        <v>0</v>
      </c>
      <c r="N36" s="17">
        <f t="shared" ca="1" si="26"/>
        <v>0</v>
      </c>
      <c r="O36" s="17">
        <f t="shared" ca="1" si="27"/>
        <v>0</v>
      </c>
      <c r="P36" s="17">
        <f t="shared" ca="1" si="27"/>
        <v>0</v>
      </c>
      <c r="Q36" s="17">
        <f t="shared" ca="1" si="27"/>
        <v>489241449.59000003</v>
      </c>
      <c r="R36" s="17">
        <f t="shared" ca="1" si="27"/>
        <v>0</v>
      </c>
      <c r="S36" s="17">
        <f t="shared" ca="1" si="27"/>
        <v>0</v>
      </c>
      <c r="T36" s="17">
        <f t="shared" ca="1" si="27"/>
        <v>0</v>
      </c>
      <c r="U36" s="17">
        <f t="shared" ca="1" si="27"/>
        <v>0</v>
      </c>
      <c r="V36" s="17">
        <f t="shared" ca="1" si="27"/>
        <v>0</v>
      </c>
      <c r="W36" s="17">
        <f t="shared" ca="1" si="27"/>
        <v>0</v>
      </c>
      <c r="X36" s="17">
        <f t="shared" ca="1" si="27"/>
        <v>0</v>
      </c>
      <c r="Y36" s="17">
        <f t="shared" ca="1" si="28"/>
        <v>0</v>
      </c>
      <c r="Z36" s="17">
        <f t="shared" ca="1" si="28"/>
        <v>0</v>
      </c>
      <c r="AA36" s="17">
        <f t="shared" ca="1" si="28"/>
        <v>0</v>
      </c>
      <c r="AB36" s="17">
        <f t="shared" ca="1" si="28"/>
        <v>0</v>
      </c>
      <c r="AC36" s="17">
        <f t="shared" ca="1" si="28"/>
        <v>0</v>
      </c>
      <c r="AD36" s="17">
        <f t="shared" ca="1" si="28"/>
        <v>0</v>
      </c>
      <c r="AE36" s="17">
        <f t="shared" ca="1" si="28"/>
        <v>0</v>
      </c>
      <c r="AF36" s="17">
        <f t="shared" ca="1" si="28"/>
        <v>0</v>
      </c>
      <c r="AG36" s="17">
        <f t="shared" ca="1" si="28"/>
        <v>0</v>
      </c>
      <c r="AH36" s="17">
        <f t="shared" ca="1" si="28"/>
        <v>0</v>
      </c>
      <c r="AI36" s="17">
        <f t="shared" ca="1" si="29"/>
        <v>0</v>
      </c>
      <c r="AJ36" s="17">
        <f t="shared" ca="1" si="29"/>
        <v>682782.13</v>
      </c>
      <c r="AK36" s="17">
        <f t="shared" ca="1" si="29"/>
        <v>0</v>
      </c>
      <c r="AL36" s="17">
        <f t="shared" ca="1" si="29"/>
        <v>0</v>
      </c>
      <c r="AM36" s="17">
        <f t="shared" ca="1" si="29"/>
        <v>0</v>
      </c>
      <c r="AN36" s="17">
        <f t="shared" ca="1" si="29"/>
        <v>0</v>
      </c>
      <c r="AO36" s="17">
        <f t="shared" ca="1" si="29"/>
        <v>86433569.719999999</v>
      </c>
      <c r="AP36" s="17">
        <f t="shared" ca="1" si="29"/>
        <v>0</v>
      </c>
      <c r="AQ36" s="17">
        <f t="shared" ca="1" si="29"/>
        <v>0</v>
      </c>
      <c r="AR36" s="17">
        <f t="shared" ca="1" si="29"/>
        <v>0</v>
      </c>
      <c r="AS36" s="17">
        <f t="shared" ca="1" si="30"/>
        <v>0</v>
      </c>
      <c r="AT36" s="17">
        <f t="shared" ca="1" si="30"/>
        <v>0</v>
      </c>
      <c r="AU36" s="17">
        <f t="shared" ca="1" si="30"/>
        <v>0</v>
      </c>
      <c r="AV36" s="17">
        <f t="shared" ca="1" si="30"/>
        <v>0</v>
      </c>
      <c r="AW36" s="17">
        <f t="shared" ca="1" si="30"/>
        <v>0</v>
      </c>
      <c r="AX36" s="17">
        <f t="shared" ca="1" si="30"/>
        <v>0</v>
      </c>
      <c r="AY36" s="17">
        <f t="shared" ca="1" si="30"/>
        <v>0</v>
      </c>
      <c r="AZ36" s="17">
        <f t="shared" ca="1" si="30"/>
        <v>0</v>
      </c>
      <c r="BA36" s="17">
        <f t="shared" ca="1" si="30"/>
        <v>0</v>
      </c>
      <c r="BB36" s="17">
        <f t="shared" ca="1" si="30"/>
        <v>0</v>
      </c>
      <c r="BC36" s="17">
        <f t="shared" ca="1" si="31"/>
        <v>0</v>
      </c>
      <c r="BD36" s="17">
        <f t="shared" ca="1" si="31"/>
        <v>0</v>
      </c>
      <c r="BE36" s="17">
        <f t="shared" ca="1" si="31"/>
        <v>0</v>
      </c>
      <c r="BF36" s="17">
        <f t="shared" ca="1" si="31"/>
        <v>0</v>
      </c>
      <c r="BG36" s="17">
        <f t="shared" ca="1" si="31"/>
        <v>0</v>
      </c>
      <c r="BH36" s="17">
        <f t="shared" ca="1" si="31"/>
        <v>0</v>
      </c>
      <c r="BI36" s="17">
        <f t="shared" ca="1" si="31"/>
        <v>0</v>
      </c>
      <c r="BJ36" s="17">
        <f t="shared" ca="1" si="31"/>
        <v>0</v>
      </c>
      <c r="BK36" s="17">
        <f t="shared" ca="1" si="31"/>
        <v>0</v>
      </c>
      <c r="BL36" s="17">
        <f t="shared" ca="1" si="31"/>
        <v>0</v>
      </c>
      <c r="BM36" s="17">
        <f t="shared" ca="1" si="32"/>
        <v>0</v>
      </c>
      <c r="BN36" s="17">
        <f t="shared" ca="1" si="32"/>
        <v>0</v>
      </c>
      <c r="BO36" s="17">
        <f t="shared" ca="1" si="32"/>
        <v>0</v>
      </c>
      <c r="BP36" s="17">
        <f t="shared" ca="1" si="32"/>
        <v>0</v>
      </c>
      <c r="BQ36" s="17">
        <f t="shared" ca="1" si="32"/>
        <v>0</v>
      </c>
      <c r="BR36" s="17">
        <f t="shared" ca="1" si="32"/>
        <v>0</v>
      </c>
      <c r="BS36" s="17">
        <f t="shared" ca="1" si="32"/>
        <v>0</v>
      </c>
      <c r="BT36" s="17">
        <f t="shared" ca="1" si="32"/>
        <v>0</v>
      </c>
      <c r="BU36" s="17">
        <f t="shared" ca="1" si="32"/>
        <v>0</v>
      </c>
      <c r="BV36" s="17">
        <f t="shared" ca="1" si="32"/>
        <v>0</v>
      </c>
      <c r="BW36" s="17">
        <f t="shared" ca="1" si="33"/>
        <v>0</v>
      </c>
      <c r="BX36" s="17">
        <f t="shared" ca="1" si="33"/>
        <v>0</v>
      </c>
      <c r="BY36" s="17">
        <f t="shared" ca="1" si="33"/>
        <v>0</v>
      </c>
      <c r="BZ36" s="17">
        <f t="shared" ca="1" si="33"/>
        <v>0</v>
      </c>
      <c r="CA36" s="17">
        <f t="shared" ca="1" si="33"/>
        <v>0</v>
      </c>
      <c r="CB36" s="17">
        <f t="shared" ca="1" si="33"/>
        <v>0</v>
      </c>
      <c r="CC36" s="17">
        <f t="shared" ca="1" si="33"/>
        <v>0</v>
      </c>
      <c r="CD36" s="17">
        <f t="shared" ca="1" si="33"/>
        <v>0</v>
      </c>
      <c r="CE36" s="17">
        <f t="shared" ca="1" si="33"/>
        <v>0</v>
      </c>
      <c r="CF36" s="17">
        <f t="shared" ca="1" si="33"/>
        <v>0</v>
      </c>
      <c r="CG36" s="17">
        <f t="shared" ca="1" si="33"/>
        <v>0</v>
      </c>
      <c r="CH36" s="17">
        <f t="shared" ca="1" si="33"/>
        <v>0</v>
      </c>
      <c r="CI36" s="17">
        <f t="shared" ca="1" si="33"/>
        <v>0</v>
      </c>
      <c r="CJ36" s="18">
        <f t="shared" ca="1" si="13"/>
        <v>0</v>
      </c>
      <c r="CK36" s="17">
        <f t="shared" ca="1" si="34"/>
        <v>0</v>
      </c>
      <c r="CL36" s="17">
        <f t="shared" ca="1" si="34"/>
        <v>0</v>
      </c>
      <c r="CM36" s="18">
        <f t="shared" ca="1" si="14"/>
        <v>0</v>
      </c>
      <c r="CN36" s="17">
        <f t="shared" ca="1" si="35"/>
        <v>0</v>
      </c>
      <c r="CO36" s="17">
        <f t="shared" ca="1" si="35"/>
        <v>0</v>
      </c>
      <c r="CP36" s="18">
        <f t="shared" ca="1" si="15"/>
        <v>0</v>
      </c>
      <c r="CQ36" s="17">
        <f t="shared" ca="1" si="36"/>
        <v>0</v>
      </c>
      <c r="CR36" s="17">
        <f t="shared" ca="1" si="36"/>
        <v>0</v>
      </c>
      <c r="CS36" s="17">
        <f t="shared" ca="1" si="36"/>
        <v>0</v>
      </c>
      <c r="CT36" s="17">
        <f t="shared" ca="1" si="36"/>
        <v>0</v>
      </c>
      <c r="CU36" s="17">
        <f t="shared" ca="1" si="36"/>
        <v>0</v>
      </c>
      <c r="CV36" s="18">
        <f t="shared" ca="1" si="11"/>
        <v>576357801.44000006</v>
      </c>
    </row>
    <row r="37" spans="1:100" ht="12.75" customHeight="1" x14ac:dyDescent="0.3">
      <c r="A37" s="61" t="s">
        <v>207</v>
      </c>
      <c r="B37" s="16">
        <v>1043</v>
      </c>
      <c r="C37" s="62" t="s">
        <v>148</v>
      </c>
      <c r="D37" s="18">
        <f t="shared" ca="1" si="25"/>
        <v>455188230.22000003</v>
      </c>
      <c r="E37" s="17">
        <f t="shared" ref="E37:N46" ca="1" si="37">IFERROR(IF($C$2="Tele-Satış",INDIRECT("'"&amp;$B$2&amp;"'!"&amp;ADDRESS(MATCH($B37,INDIRECT("'"&amp;$B$2&amp;"'!$B$1:$B$1095"),0),MATCH(E$5,INDIRECT("'"&amp;$B$2&amp;"'!5:5"),0))),IF($C$2="E-Ticaret",INDIRECT("'"&amp;$B$2&amp;"'!"&amp;ADDRESS(MATCH($B37,INDIRECT("'"&amp;$B$2&amp;"'!$B$1:$B$1095"),0),MATCH(E$5,INDIRECT("'"&amp;$B$2&amp;"'!5:5"),0)+1)),IF($C$2="Geleneksel",INDIRECT("'"&amp;$B$2&amp;"'!"&amp;ADDRESS(MATCH($B37,INDIRECT("'"&amp;$B$2&amp;"'!$B$1:$B$1095"),0),MATCH(E$5,INDIRECT("'"&amp;$B$2&amp;"'!5:5"),0)+2)),INDIRECT("'"&amp;$B$2&amp;"'!"&amp;ADDRESS(MATCH($B37,INDIRECT("'"&amp;$B$2&amp;"'!$B$1:$B$1095"),0),MATCH(E$5,INDIRECT("'"&amp;$B$2&amp;"'!5:5"),0)))+INDIRECT("'"&amp;$B$2&amp;"'!"&amp;ADDRESS(MATCH($B37,INDIRECT("'"&amp;$B$2&amp;"'!$B$1:$B$1095"),0),MATCH(E$5,INDIRECT("'"&amp;$B$2&amp;"'!5:5"),0)+1))+INDIRECT("'"&amp;$B$2&amp;"'!"&amp;ADDRESS(MATCH($B37,INDIRECT("'"&amp;$B$2&amp;"'!$B$1:$B$1095"),0),MATCH(E$5,INDIRECT("'"&amp;$B$2&amp;"'!5:5"),0)+2))))),0)</f>
        <v>1359272.8900000001</v>
      </c>
      <c r="F37" s="17">
        <f t="shared" ca="1" si="37"/>
        <v>294500803.73000002</v>
      </c>
      <c r="G37" s="17">
        <f t="shared" ca="1" si="37"/>
        <v>159328153.59999999</v>
      </c>
      <c r="H37" s="17">
        <f t="shared" ca="1" si="37"/>
        <v>940152.36</v>
      </c>
      <c r="I37" s="17">
        <f t="shared" ca="1" si="37"/>
        <v>1018909.25</v>
      </c>
      <c r="J37" s="17">
        <f t="shared" ca="1" si="37"/>
        <v>0</v>
      </c>
      <c r="K37" s="17">
        <f t="shared" ca="1" si="37"/>
        <v>0</v>
      </c>
      <c r="L37" s="17">
        <f t="shared" ca="1" si="37"/>
        <v>0</v>
      </c>
      <c r="M37" s="17">
        <f t="shared" ca="1" si="37"/>
        <v>0</v>
      </c>
      <c r="N37" s="17">
        <f t="shared" ca="1" si="37"/>
        <v>0</v>
      </c>
      <c r="O37" s="17">
        <f t="shared" ref="O37:X46" ca="1" si="38">IFERROR(IF($C$2="Tele-Satış",INDIRECT("'"&amp;$B$2&amp;"'!"&amp;ADDRESS(MATCH($B37,INDIRECT("'"&amp;$B$2&amp;"'!$B$1:$B$1095"),0),MATCH(O$5,INDIRECT("'"&amp;$B$2&amp;"'!5:5"),0))),IF($C$2="E-Ticaret",INDIRECT("'"&amp;$B$2&amp;"'!"&amp;ADDRESS(MATCH($B37,INDIRECT("'"&amp;$B$2&amp;"'!$B$1:$B$1095"),0),MATCH(O$5,INDIRECT("'"&amp;$B$2&amp;"'!5:5"),0)+1)),IF($C$2="Geleneksel",INDIRECT("'"&amp;$B$2&amp;"'!"&amp;ADDRESS(MATCH($B37,INDIRECT("'"&amp;$B$2&amp;"'!$B$1:$B$1095"),0),MATCH(O$5,INDIRECT("'"&amp;$B$2&amp;"'!5:5"),0)+2)),INDIRECT("'"&amp;$B$2&amp;"'!"&amp;ADDRESS(MATCH($B37,INDIRECT("'"&amp;$B$2&amp;"'!$B$1:$B$1095"),0),MATCH(O$5,INDIRECT("'"&amp;$B$2&amp;"'!5:5"),0)))+INDIRECT("'"&amp;$B$2&amp;"'!"&amp;ADDRESS(MATCH($B37,INDIRECT("'"&amp;$B$2&amp;"'!$B$1:$B$1095"),0),MATCH(O$5,INDIRECT("'"&amp;$B$2&amp;"'!5:5"),0)+1))+INDIRECT("'"&amp;$B$2&amp;"'!"&amp;ADDRESS(MATCH($B37,INDIRECT("'"&amp;$B$2&amp;"'!$B$1:$B$1095"),0),MATCH(O$5,INDIRECT("'"&amp;$B$2&amp;"'!5:5"),0)+2))))),0)</f>
        <v>22054013.91</v>
      </c>
      <c r="P37" s="17">
        <f t="shared" ca="1" si="38"/>
        <v>0</v>
      </c>
      <c r="Q37" s="17">
        <f t="shared" ca="1" si="38"/>
        <v>1627183.14</v>
      </c>
      <c r="R37" s="17">
        <f t="shared" ca="1" si="38"/>
        <v>0</v>
      </c>
      <c r="S37" s="17">
        <f t="shared" ca="1" si="38"/>
        <v>0</v>
      </c>
      <c r="T37" s="17">
        <f t="shared" ca="1" si="38"/>
        <v>536116669.58999997</v>
      </c>
      <c r="U37" s="17">
        <f t="shared" ca="1" si="38"/>
        <v>0</v>
      </c>
      <c r="V37" s="17">
        <f t="shared" ca="1" si="38"/>
        <v>520628.26999999996</v>
      </c>
      <c r="W37" s="17">
        <f t="shared" ca="1" si="38"/>
        <v>3078469.19</v>
      </c>
      <c r="X37" s="17">
        <f t="shared" ca="1" si="38"/>
        <v>0</v>
      </c>
      <c r="Y37" s="17">
        <f t="shared" ref="Y37:AH46" ca="1" si="39">IFERROR(IF($C$2="Tele-Satış",INDIRECT("'"&amp;$B$2&amp;"'!"&amp;ADDRESS(MATCH($B37,INDIRECT("'"&amp;$B$2&amp;"'!$B$1:$B$1095"),0),MATCH(Y$5,INDIRECT("'"&amp;$B$2&amp;"'!5:5"),0))),IF($C$2="E-Ticaret",INDIRECT("'"&amp;$B$2&amp;"'!"&amp;ADDRESS(MATCH($B37,INDIRECT("'"&amp;$B$2&amp;"'!$B$1:$B$1095"),0),MATCH(Y$5,INDIRECT("'"&amp;$B$2&amp;"'!5:5"),0)+1)),IF($C$2="Geleneksel",INDIRECT("'"&amp;$B$2&amp;"'!"&amp;ADDRESS(MATCH($B37,INDIRECT("'"&amp;$B$2&amp;"'!$B$1:$B$1095"),0),MATCH(Y$5,INDIRECT("'"&amp;$B$2&amp;"'!5:5"),0)+2)),INDIRECT("'"&amp;$B$2&amp;"'!"&amp;ADDRESS(MATCH($B37,INDIRECT("'"&amp;$B$2&amp;"'!$B$1:$B$1095"),0),MATCH(Y$5,INDIRECT("'"&amp;$B$2&amp;"'!5:5"),0)))+INDIRECT("'"&amp;$B$2&amp;"'!"&amp;ADDRESS(MATCH($B37,INDIRECT("'"&amp;$B$2&amp;"'!$B$1:$B$1095"),0),MATCH(Y$5,INDIRECT("'"&amp;$B$2&amp;"'!5:5"),0)+1))+INDIRECT("'"&amp;$B$2&amp;"'!"&amp;ADDRESS(MATCH($B37,INDIRECT("'"&amp;$B$2&amp;"'!$B$1:$B$1095"),0),MATCH(Y$5,INDIRECT("'"&amp;$B$2&amp;"'!5:5"),0)+2))))),0)</f>
        <v>2291875.62</v>
      </c>
      <c r="Z37" s="17">
        <f t="shared" ca="1" si="39"/>
        <v>15781227.120000001</v>
      </c>
      <c r="AA37" s="17">
        <f t="shared" ca="1" si="39"/>
        <v>0</v>
      </c>
      <c r="AB37" s="17">
        <f t="shared" ca="1" si="39"/>
        <v>0</v>
      </c>
      <c r="AC37" s="17">
        <f t="shared" ca="1" si="39"/>
        <v>274900.48000000004</v>
      </c>
      <c r="AD37" s="17">
        <f t="shared" ca="1" si="39"/>
        <v>7615230.5499999998</v>
      </c>
      <c r="AE37" s="17">
        <f t="shared" ca="1" si="39"/>
        <v>0</v>
      </c>
      <c r="AF37" s="17">
        <f t="shared" ca="1" si="39"/>
        <v>2511.6</v>
      </c>
      <c r="AG37" s="17">
        <f t="shared" ca="1" si="39"/>
        <v>0</v>
      </c>
      <c r="AH37" s="17">
        <f t="shared" ca="1" si="39"/>
        <v>0</v>
      </c>
      <c r="AI37" s="17">
        <f t="shared" ref="AI37:AR46" ca="1" si="40">IFERROR(IF($C$2="Tele-Satış",INDIRECT("'"&amp;$B$2&amp;"'!"&amp;ADDRESS(MATCH($B37,INDIRECT("'"&amp;$B$2&amp;"'!$B$1:$B$1095"),0),MATCH(AI$5,INDIRECT("'"&amp;$B$2&amp;"'!5:5"),0))),IF($C$2="E-Ticaret",INDIRECT("'"&amp;$B$2&amp;"'!"&amp;ADDRESS(MATCH($B37,INDIRECT("'"&amp;$B$2&amp;"'!$B$1:$B$1095"),0),MATCH(AI$5,INDIRECT("'"&amp;$B$2&amp;"'!5:5"),0)+1)),IF($C$2="Geleneksel",INDIRECT("'"&amp;$B$2&amp;"'!"&amp;ADDRESS(MATCH($B37,INDIRECT("'"&amp;$B$2&amp;"'!$B$1:$B$1095"),0),MATCH(AI$5,INDIRECT("'"&amp;$B$2&amp;"'!5:5"),0)+2)),INDIRECT("'"&amp;$B$2&amp;"'!"&amp;ADDRESS(MATCH($B37,INDIRECT("'"&amp;$B$2&amp;"'!$B$1:$B$1095"),0),MATCH(AI$5,INDIRECT("'"&amp;$B$2&amp;"'!5:5"),0)))+INDIRECT("'"&amp;$B$2&amp;"'!"&amp;ADDRESS(MATCH($B37,INDIRECT("'"&amp;$B$2&amp;"'!$B$1:$B$1095"),0),MATCH(AI$5,INDIRECT("'"&amp;$B$2&amp;"'!5:5"),0)+1))+INDIRECT("'"&amp;$B$2&amp;"'!"&amp;ADDRESS(MATCH($B37,INDIRECT("'"&amp;$B$2&amp;"'!$B$1:$B$1095"),0),MATCH(AI$5,INDIRECT("'"&amp;$B$2&amp;"'!5:5"),0)+2))))),0)</f>
        <v>0</v>
      </c>
      <c r="AJ37" s="17">
        <f t="shared" ca="1" si="40"/>
        <v>1711936.38</v>
      </c>
      <c r="AK37" s="17">
        <f t="shared" ca="1" si="40"/>
        <v>0</v>
      </c>
      <c r="AL37" s="17">
        <f t="shared" ca="1" si="40"/>
        <v>0</v>
      </c>
      <c r="AM37" s="17">
        <f t="shared" ca="1" si="40"/>
        <v>11357210.800000001</v>
      </c>
      <c r="AN37" s="17">
        <f t="shared" ca="1" si="40"/>
        <v>0</v>
      </c>
      <c r="AO37" s="17">
        <f t="shared" ca="1" si="40"/>
        <v>0</v>
      </c>
      <c r="AP37" s="17">
        <f t="shared" ca="1" si="40"/>
        <v>1544996.7</v>
      </c>
      <c r="AQ37" s="17">
        <f t="shared" ca="1" si="40"/>
        <v>0</v>
      </c>
      <c r="AR37" s="17">
        <f t="shared" ca="1" si="40"/>
        <v>0</v>
      </c>
      <c r="AS37" s="17">
        <f t="shared" ref="AS37:BB46" ca="1" si="41">IFERROR(IF($C$2="Tele-Satış",INDIRECT("'"&amp;$B$2&amp;"'!"&amp;ADDRESS(MATCH($B37,INDIRECT("'"&amp;$B$2&amp;"'!$B$1:$B$1095"),0),MATCH(AS$5,INDIRECT("'"&amp;$B$2&amp;"'!5:5"),0))),IF($C$2="E-Ticaret",INDIRECT("'"&amp;$B$2&amp;"'!"&amp;ADDRESS(MATCH($B37,INDIRECT("'"&amp;$B$2&amp;"'!$B$1:$B$1095"),0),MATCH(AS$5,INDIRECT("'"&amp;$B$2&amp;"'!5:5"),0)+1)),IF($C$2="Geleneksel",INDIRECT("'"&amp;$B$2&amp;"'!"&amp;ADDRESS(MATCH($B37,INDIRECT("'"&amp;$B$2&amp;"'!$B$1:$B$1095"),0),MATCH(AS$5,INDIRECT("'"&amp;$B$2&amp;"'!5:5"),0)+2)),INDIRECT("'"&amp;$B$2&amp;"'!"&amp;ADDRESS(MATCH($B37,INDIRECT("'"&amp;$B$2&amp;"'!$B$1:$B$1095"),0),MATCH(AS$5,INDIRECT("'"&amp;$B$2&amp;"'!5:5"),0)))+INDIRECT("'"&amp;$B$2&amp;"'!"&amp;ADDRESS(MATCH($B37,INDIRECT("'"&amp;$B$2&amp;"'!$B$1:$B$1095"),0),MATCH(AS$5,INDIRECT("'"&amp;$B$2&amp;"'!5:5"),0)+1))+INDIRECT("'"&amp;$B$2&amp;"'!"&amp;ADDRESS(MATCH($B37,INDIRECT("'"&amp;$B$2&amp;"'!$B$1:$B$1095"),0),MATCH(AS$5,INDIRECT("'"&amp;$B$2&amp;"'!5:5"),0)+2))))),0)</f>
        <v>0</v>
      </c>
      <c r="AT37" s="17">
        <f t="shared" ca="1" si="41"/>
        <v>0</v>
      </c>
      <c r="AU37" s="17">
        <f t="shared" ca="1" si="41"/>
        <v>0</v>
      </c>
      <c r="AV37" s="17">
        <f t="shared" ca="1" si="41"/>
        <v>0</v>
      </c>
      <c r="AW37" s="17">
        <f t="shared" ca="1" si="41"/>
        <v>0</v>
      </c>
      <c r="AX37" s="17">
        <f t="shared" ca="1" si="41"/>
        <v>0</v>
      </c>
      <c r="AY37" s="17">
        <f t="shared" ca="1" si="41"/>
        <v>0</v>
      </c>
      <c r="AZ37" s="17">
        <f t="shared" ca="1" si="41"/>
        <v>0</v>
      </c>
      <c r="BA37" s="17">
        <f t="shared" ca="1" si="41"/>
        <v>0</v>
      </c>
      <c r="BB37" s="17">
        <f t="shared" ca="1" si="41"/>
        <v>0</v>
      </c>
      <c r="BC37" s="17">
        <f t="shared" ref="BC37:BL46" ca="1" si="42">IFERROR(IF($C$2="Tele-Satış",INDIRECT("'"&amp;$B$2&amp;"'!"&amp;ADDRESS(MATCH($B37,INDIRECT("'"&amp;$B$2&amp;"'!$B$1:$B$1095"),0),MATCH(BC$5,INDIRECT("'"&amp;$B$2&amp;"'!5:5"),0))),IF($C$2="E-Ticaret",INDIRECT("'"&amp;$B$2&amp;"'!"&amp;ADDRESS(MATCH($B37,INDIRECT("'"&amp;$B$2&amp;"'!$B$1:$B$1095"),0),MATCH(BC$5,INDIRECT("'"&amp;$B$2&amp;"'!5:5"),0)+1)),IF($C$2="Geleneksel",INDIRECT("'"&amp;$B$2&amp;"'!"&amp;ADDRESS(MATCH($B37,INDIRECT("'"&amp;$B$2&amp;"'!$B$1:$B$1095"),0),MATCH(BC$5,INDIRECT("'"&amp;$B$2&amp;"'!5:5"),0)+2)),INDIRECT("'"&amp;$B$2&amp;"'!"&amp;ADDRESS(MATCH($B37,INDIRECT("'"&amp;$B$2&amp;"'!$B$1:$B$1095"),0),MATCH(BC$5,INDIRECT("'"&amp;$B$2&amp;"'!5:5"),0)))+INDIRECT("'"&amp;$B$2&amp;"'!"&amp;ADDRESS(MATCH($B37,INDIRECT("'"&amp;$B$2&amp;"'!$B$1:$B$1095"),0),MATCH(BC$5,INDIRECT("'"&amp;$B$2&amp;"'!5:5"),0)+1))+INDIRECT("'"&amp;$B$2&amp;"'!"&amp;ADDRESS(MATCH($B37,INDIRECT("'"&amp;$B$2&amp;"'!$B$1:$B$1095"),0),MATCH(BC$5,INDIRECT("'"&amp;$B$2&amp;"'!5:5"),0)+2))))),0)</f>
        <v>0</v>
      </c>
      <c r="BD37" s="17">
        <f t="shared" ca="1" si="42"/>
        <v>229810.36000000002</v>
      </c>
      <c r="BE37" s="17">
        <f t="shared" ca="1" si="42"/>
        <v>0</v>
      </c>
      <c r="BF37" s="17">
        <f t="shared" ca="1" si="42"/>
        <v>0</v>
      </c>
      <c r="BG37" s="17">
        <f t="shared" ca="1" si="42"/>
        <v>0</v>
      </c>
      <c r="BH37" s="17">
        <f t="shared" ca="1" si="42"/>
        <v>0</v>
      </c>
      <c r="BI37" s="17">
        <f t="shared" ca="1" si="42"/>
        <v>0</v>
      </c>
      <c r="BJ37" s="17">
        <f t="shared" ca="1" si="42"/>
        <v>0</v>
      </c>
      <c r="BK37" s="17">
        <f t="shared" ca="1" si="42"/>
        <v>0</v>
      </c>
      <c r="BL37" s="17">
        <f t="shared" ca="1" si="42"/>
        <v>0</v>
      </c>
      <c r="BM37" s="17">
        <f t="shared" ref="BM37:BV46" ca="1" si="43">IFERROR(IF($C$2="Tele-Satış",INDIRECT("'"&amp;$B$2&amp;"'!"&amp;ADDRESS(MATCH($B37,INDIRECT("'"&amp;$B$2&amp;"'!$B$1:$B$1095"),0),MATCH(BM$5,INDIRECT("'"&amp;$B$2&amp;"'!5:5"),0))),IF($C$2="E-Ticaret",INDIRECT("'"&amp;$B$2&amp;"'!"&amp;ADDRESS(MATCH($B37,INDIRECT("'"&amp;$B$2&amp;"'!$B$1:$B$1095"),0),MATCH(BM$5,INDIRECT("'"&amp;$B$2&amp;"'!5:5"),0)+1)),IF($C$2="Geleneksel",INDIRECT("'"&amp;$B$2&amp;"'!"&amp;ADDRESS(MATCH($B37,INDIRECT("'"&amp;$B$2&amp;"'!$B$1:$B$1095"),0),MATCH(BM$5,INDIRECT("'"&amp;$B$2&amp;"'!5:5"),0)+2)),INDIRECT("'"&amp;$B$2&amp;"'!"&amp;ADDRESS(MATCH($B37,INDIRECT("'"&amp;$B$2&amp;"'!$B$1:$B$1095"),0),MATCH(BM$5,INDIRECT("'"&amp;$B$2&amp;"'!5:5"),0)))+INDIRECT("'"&amp;$B$2&amp;"'!"&amp;ADDRESS(MATCH($B37,INDIRECT("'"&amp;$B$2&amp;"'!$B$1:$B$1095"),0),MATCH(BM$5,INDIRECT("'"&amp;$B$2&amp;"'!5:5"),0)+1))+INDIRECT("'"&amp;$B$2&amp;"'!"&amp;ADDRESS(MATCH($B37,INDIRECT("'"&amp;$B$2&amp;"'!$B$1:$B$1095"),0),MATCH(BM$5,INDIRECT("'"&amp;$B$2&amp;"'!5:5"),0)+2))))),0)</f>
        <v>0</v>
      </c>
      <c r="BN37" s="17">
        <f t="shared" ca="1" si="43"/>
        <v>10651.76</v>
      </c>
      <c r="BO37" s="17">
        <f t="shared" ca="1" si="43"/>
        <v>0</v>
      </c>
      <c r="BP37" s="17">
        <f t="shared" ca="1" si="43"/>
        <v>19545609.350000001</v>
      </c>
      <c r="BQ37" s="17">
        <f t="shared" ca="1" si="43"/>
        <v>8788944.0199999996</v>
      </c>
      <c r="BR37" s="17">
        <f t="shared" ca="1" si="43"/>
        <v>1512373.35</v>
      </c>
      <c r="BS37" s="17">
        <f t="shared" ca="1" si="43"/>
        <v>4934814.26</v>
      </c>
      <c r="BT37" s="17">
        <f t="shared" ca="1" si="43"/>
        <v>0</v>
      </c>
      <c r="BU37" s="17">
        <f t="shared" ca="1" si="43"/>
        <v>0</v>
      </c>
      <c r="BV37" s="17">
        <f t="shared" ca="1" si="43"/>
        <v>10087513.35</v>
      </c>
      <c r="BW37" s="17">
        <f t="shared" ref="BW37:CI46" ca="1" si="44">IFERROR(IF($C$2="Tele-Satış",INDIRECT("'"&amp;$B$2&amp;"'!"&amp;ADDRESS(MATCH($B37,INDIRECT("'"&amp;$B$2&amp;"'!$B$1:$B$1095"),0),MATCH(BW$5,INDIRECT("'"&amp;$B$2&amp;"'!5:5"),0))),IF($C$2="E-Ticaret",INDIRECT("'"&amp;$B$2&amp;"'!"&amp;ADDRESS(MATCH($B37,INDIRECT("'"&amp;$B$2&amp;"'!$B$1:$B$1095"),0),MATCH(BW$5,INDIRECT("'"&amp;$B$2&amp;"'!5:5"),0)+1)),IF($C$2="Geleneksel",INDIRECT("'"&amp;$B$2&amp;"'!"&amp;ADDRESS(MATCH($B37,INDIRECT("'"&amp;$B$2&amp;"'!$B$1:$B$1095"),0),MATCH(BW$5,INDIRECT("'"&amp;$B$2&amp;"'!5:5"),0)+2)),INDIRECT("'"&amp;$B$2&amp;"'!"&amp;ADDRESS(MATCH($B37,INDIRECT("'"&amp;$B$2&amp;"'!$B$1:$B$1095"),0),MATCH(BW$5,INDIRECT("'"&amp;$B$2&amp;"'!5:5"),0)))+INDIRECT("'"&amp;$B$2&amp;"'!"&amp;ADDRESS(MATCH($B37,INDIRECT("'"&amp;$B$2&amp;"'!$B$1:$B$1095"),0),MATCH(BW$5,INDIRECT("'"&amp;$B$2&amp;"'!5:5"),0)+1))+INDIRECT("'"&amp;$B$2&amp;"'!"&amp;ADDRESS(MATCH($B37,INDIRECT("'"&amp;$B$2&amp;"'!$B$1:$B$1095"),0),MATCH(BW$5,INDIRECT("'"&amp;$B$2&amp;"'!5:5"),0)+2))))),0)</f>
        <v>0</v>
      </c>
      <c r="BX37" s="17">
        <f t="shared" ca="1" si="44"/>
        <v>0</v>
      </c>
      <c r="BY37" s="17">
        <f t="shared" ca="1" si="44"/>
        <v>0</v>
      </c>
      <c r="BZ37" s="17">
        <f t="shared" ca="1" si="44"/>
        <v>0</v>
      </c>
      <c r="CA37" s="17">
        <f t="shared" ca="1" si="44"/>
        <v>0</v>
      </c>
      <c r="CB37" s="17">
        <f t="shared" ca="1" si="44"/>
        <v>0</v>
      </c>
      <c r="CC37" s="17">
        <f t="shared" ca="1" si="44"/>
        <v>0</v>
      </c>
      <c r="CD37" s="17">
        <f t="shared" ca="1" si="44"/>
        <v>0</v>
      </c>
      <c r="CE37" s="17">
        <f t="shared" ca="1" si="44"/>
        <v>2549036.87</v>
      </c>
      <c r="CF37" s="17">
        <f t="shared" ca="1" si="44"/>
        <v>0</v>
      </c>
      <c r="CG37" s="17">
        <f t="shared" ca="1" si="44"/>
        <v>0</v>
      </c>
      <c r="CH37" s="17">
        <f t="shared" ca="1" si="44"/>
        <v>0</v>
      </c>
      <c r="CI37" s="17">
        <f t="shared" ca="1" si="44"/>
        <v>0</v>
      </c>
      <c r="CJ37" s="18">
        <f t="shared" ca="1" si="13"/>
        <v>1434874.0400000168</v>
      </c>
      <c r="CK37" s="17">
        <f t="shared" ca="1" si="34"/>
        <v>0</v>
      </c>
      <c r="CL37" s="17">
        <f t="shared" ca="1" si="34"/>
        <v>0</v>
      </c>
      <c r="CM37" s="18">
        <f t="shared" ca="1" si="14"/>
        <v>1389496.6</v>
      </c>
      <c r="CN37" s="17">
        <f t="shared" ca="1" si="35"/>
        <v>1128763.3400000001</v>
      </c>
      <c r="CO37" s="17">
        <f t="shared" ca="1" si="35"/>
        <v>260733.26</v>
      </c>
      <c r="CP37" s="18">
        <f t="shared" ca="1" si="15"/>
        <v>45377.440000016693</v>
      </c>
      <c r="CQ37" s="17">
        <f t="shared" ref="CQ37:CU46" ca="1" si="45">IFERROR(IF($C$2="Tele-Satış",INDIRECT("'"&amp;$B$2&amp;"'!"&amp;ADDRESS(MATCH($B37,INDIRECT("'"&amp;$B$2&amp;"'!$B$1:$B$1095"),0),MATCH(CQ$5,INDIRECT("'"&amp;$B$2&amp;"'!5:5"),0))),IF($C$2="E-Ticaret",INDIRECT("'"&amp;$B$2&amp;"'!"&amp;ADDRESS(MATCH($B37,INDIRECT("'"&amp;$B$2&amp;"'!$B$1:$B$1095"),0),MATCH(CQ$5,INDIRECT("'"&amp;$B$2&amp;"'!5:5"),0)+1)),IF($C$2="Geleneksel",INDIRECT("'"&amp;$B$2&amp;"'!"&amp;ADDRESS(MATCH($B37,INDIRECT("'"&amp;$B$2&amp;"'!$B$1:$B$1095"),0),MATCH(CQ$5,INDIRECT("'"&amp;$B$2&amp;"'!5:5"),0)+2)),INDIRECT("'"&amp;$B$2&amp;"'!"&amp;ADDRESS(MATCH($B37,INDIRECT("'"&amp;$B$2&amp;"'!$B$1:$B$1095"),0),MATCH(CQ$5,INDIRECT("'"&amp;$B$2&amp;"'!5:5"),0)))+INDIRECT("'"&amp;$B$2&amp;"'!"&amp;ADDRESS(MATCH($B37,INDIRECT("'"&amp;$B$2&amp;"'!$B$1:$B$1095"),0),MATCH(CQ$5,INDIRECT("'"&amp;$B$2&amp;"'!5:5"),0)+1))+INDIRECT("'"&amp;$B$2&amp;"'!"&amp;ADDRESS(MATCH($B37,INDIRECT("'"&amp;$B$2&amp;"'!$B$1:$B$1095"),0),MATCH(CQ$5,INDIRECT("'"&amp;$B$2&amp;"'!5:5"),0)+2))))),0)</f>
        <v>0</v>
      </c>
      <c r="CR37" s="17">
        <f t="shared" ca="1" si="45"/>
        <v>45377.440000016693</v>
      </c>
      <c r="CS37" s="17">
        <f t="shared" ca="1" si="45"/>
        <v>465279.109999999</v>
      </c>
      <c r="CT37" s="17">
        <f t="shared" ca="1" si="45"/>
        <v>0</v>
      </c>
      <c r="CU37" s="17">
        <f t="shared" ca="1" si="45"/>
        <v>0</v>
      </c>
      <c r="CV37" s="18">
        <f t="shared" ca="1" si="11"/>
        <v>1110683051.6499999</v>
      </c>
    </row>
    <row r="38" spans="1:100" ht="12.75" customHeight="1" x14ac:dyDescent="0.3">
      <c r="A38" s="61" t="s">
        <v>209</v>
      </c>
      <c r="B38" s="16">
        <v>1044</v>
      </c>
      <c r="C38" s="62" t="s">
        <v>148</v>
      </c>
      <c r="D38" s="18">
        <f t="shared" ca="1" si="25"/>
        <v>15404.14</v>
      </c>
      <c r="E38" s="17">
        <f t="shared" ca="1" si="37"/>
        <v>10743.59</v>
      </c>
      <c r="F38" s="17">
        <f t="shared" ca="1" si="37"/>
        <v>4660.55</v>
      </c>
      <c r="G38" s="17">
        <f t="shared" ca="1" si="37"/>
        <v>0</v>
      </c>
      <c r="H38" s="17">
        <f t="shared" ca="1" si="37"/>
        <v>0</v>
      </c>
      <c r="I38" s="17">
        <f t="shared" ca="1" si="37"/>
        <v>15041.33</v>
      </c>
      <c r="J38" s="17">
        <f t="shared" ca="1" si="37"/>
        <v>0</v>
      </c>
      <c r="K38" s="17">
        <f t="shared" ca="1" si="37"/>
        <v>0</v>
      </c>
      <c r="L38" s="17">
        <f t="shared" ca="1" si="37"/>
        <v>0</v>
      </c>
      <c r="M38" s="17">
        <f t="shared" ca="1" si="37"/>
        <v>0</v>
      </c>
      <c r="N38" s="17">
        <f t="shared" ca="1" si="37"/>
        <v>0</v>
      </c>
      <c r="O38" s="17">
        <f t="shared" ca="1" si="38"/>
        <v>0</v>
      </c>
      <c r="P38" s="17">
        <f t="shared" ca="1" si="38"/>
        <v>0</v>
      </c>
      <c r="Q38" s="17">
        <f t="shared" ca="1" si="38"/>
        <v>0</v>
      </c>
      <c r="R38" s="17">
        <f t="shared" ca="1" si="38"/>
        <v>0</v>
      </c>
      <c r="S38" s="17">
        <f t="shared" ca="1" si="38"/>
        <v>0</v>
      </c>
      <c r="T38" s="17">
        <f t="shared" ca="1" si="38"/>
        <v>12355972.859999999</v>
      </c>
      <c r="U38" s="17">
        <f t="shared" ca="1" si="38"/>
        <v>0</v>
      </c>
      <c r="V38" s="17">
        <f t="shared" ca="1" si="38"/>
        <v>85144.639999999999</v>
      </c>
      <c r="W38" s="17">
        <f t="shared" ca="1" si="38"/>
        <v>298027.90000000002</v>
      </c>
      <c r="X38" s="17">
        <f t="shared" ca="1" si="38"/>
        <v>0</v>
      </c>
      <c r="Y38" s="17">
        <f t="shared" ca="1" si="39"/>
        <v>0</v>
      </c>
      <c r="Z38" s="17">
        <f t="shared" ca="1" si="39"/>
        <v>11.96</v>
      </c>
      <c r="AA38" s="17">
        <f t="shared" ca="1" si="39"/>
        <v>0</v>
      </c>
      <c r="AB38" s="17">
        <f t="shared" ca="1" si="39"/>
        <v>0</v>
      </c>
      <c r="AC38" s="17">
        <f t="shared" ca="1" si="39"/>
        <v>233</v>
      </c>
      <c r="AD38" s="17">
        <f t="shared" ca="1" si="39"/>
        <v>169.66</v>
      </c>
      <c r="AE38" s="17">
        <f t="shared" ca="1" si="39"/>
        <v>0</v>
      </c>
      <c r="AF38" s="17">
        <f t="shared" ca="1" si="39"/>
        <v>0</v>
      </c>
      <c r="AG38" s="17">
        <f t="shared" ca="1" si="39"/>
        <v>0</v>
      </c>
      <c r="AH38" s="17">
        <f t="shared" ca="1" si="39"/>
        <v>0</v>
      </c>
      <c r="AI38" s="17">
        <f t="shared" ca="1" si="40"/>
        <v>0</v>
      </c>
      <c r="AJ38" s="17">
        <f t="shared" ca="1" si="40"/>
        <v>0</v>
      </c>
      <c r="AK38" s="17">
        <f t="shared" ca="1" si="40"/>
        <v>0</v>
      </c>
      <c r="AL38" s="17">
        <f t="shared" ca="1" si="40"/>
        <v>0</v>
      </c>
      <c r="AM38" s="17">
        <f t="shared" ca="1" si="40"/>
        <v>0</v>
      </c>
      <c r="AN38" s="17">
        <f t="shared" ca="1" si="40"/>
        <v>0</v>
      </c>
      <c r="AO38" s="17">
        <f t="shared" ca="1" si="40"/>
        <v>0</v>
      </c>
      <c r="AP38" s="17">
        <f t="shared" ca="1" si="40"/>
        <v>13.69</v>
      </c>
      <c r="AQ38" s="17">
        <f t="shared" ca="1" si="40"/>
        <v>0</v>
      </c>
      <c r="AR38" s="17">
        <f t="shared" ca="1" si="40"/>
        <v>0</v>
      </c>
      <c r="AS38" s="17">
        <f t="shared" ca="1" si="41"/>
        <v>0</v>
      </c>
      <c r="AT38" s="17">
        <f t="shared" ca="1" si="41"/>
        <v>0</v>
      </c>
      <c r="AU38" s="17">
        <f t="shared" ca="1" si="41"/>
        <v>0</v>
      </c>
      <c r="AV38" s="17">
        <f t="shared" ca="1" si="41"/>
        <v>0</v>
      </c>
      <c r="AW38" s="17">
        <f t="shared" ca="1" si="41"/>
        <v>0</v>
      </c>
      <c r="AX38" s="17">
        <f t="shared" ca="1" si="41"/>
        <v>0</v>
      </c>
      <c r="AY38" s="17">
        <f t="shared" ca="1" si="41"/>
        <v>0</v>
      </c>
      <c r="AZ38" s="17">
        <f t="shared" ca="1" si="41"/>
        <v>0</v>
      </c>
      <c r="BA38" s="17">
        <f t="shared" ca="1" si="41"/>
        <v>0</v>
      </c>
      <c r="BB38" s="17">
        <f t="shared" ca="1" si="41"/>
        <v>0</v>
      </c>
      <c r="BC38" s="17">
        <f t="shared" ca="1" si="42"/>
        <v>0</v>
      </c>
      <c r="BD38" s="17">
        <f t="shared" ca="1" si="42"/>
        <v>1889.25</v>
      </c>
      <c r="BE38" s="17">
        <f t="shared" ca="1" si="42"/>
        <v>0</v>
      </c>
      <c r="BF38" s="17">
        <f t="shared" ca="1" si="42"/>
        <v>0</v>
      </c>
      <c r="BG38" s="17">
        <f t="shared" ca="1" si="42"/>
        <v>0</v>
      </c>
      <c r="BH38" s="17">
        <f t="shared" ca="1" si="42"/>
        <v>0</v>
      </c>
      <c r="BI38" s="17">
        <f t="shared" ca="1" si="42"/>
        <v>0</v>
      </c>
      <c r="BJ38" s="17">
        <f t="shared" ca="1" si="42"/>
        <v>0</v>
      </c>
      <c r="BK38" s="17">
        <f t="shared" ca="1" si="42"/>
        <v>0</v>
      </c>
      <c r="BL38" s="17">
        <f t="shared" ca="1" si="42"/>
        <v>0</v>
      </c>
      <c r="BM38" s="17">
        <f t="shared" ca="1" si="43"/>
        <v>0</v>
      </c>
      <c r="BN38" s="17">
        <f t="shared" ca="1" si="43"/>
        <v>27152</v>
      </c>
      <c r="BO38" s="17">
        <f t="shared" ca="1" si="43"/>
        <v>0</v>
      </c>
      <c r="BP38" s="17">
        <f t="shared" ca="1" si="43"/>
        <v>0</v>
      </c>
      <c r="BQ38" s="17">
        <f t="shared" ca="1" si="43"/>
        <v>0</v>
      </c>
      <c r="BR38" s="17">
        <f t="shared" ca="1" si="43"/>
        <v>0</v>
      </c>
      <c r="BS38" s="17">
        <f t="shared" ca="1" si="43"/>
        <v>74.56</v>
      </c>
      <c r="BT38" s="17">
        <f t="shared" ca="1" si="43"/>
        <v>0</v>
      </c>
      <c r="BU38" s="17">
        <f t="shared" ca="1" si="43"/>
        <v>0</v>
      </c>
      <c r="BV38" s="17">
        <f t="shared" ca="1" si="43"/>
        <v>0</v>
      </c>
      <c r="BW38" s="17">
        <f t="shared" ca="1" si="44"/>
        <v>0</v>
      </c>
      <c r="BX38" s="17">
        <f t="shared" ca="1" si="44"/>
        <v>0</v>
      </c>
      <c r="BY38" s="17">
        <f t="shared" ca="1" si="44"/>
        <v>0</v>
      </c>
      <c r="BZ38" s="17">
        <f t="shared" ca="1" si="44"/>
        <v>0</v>
      </c>
      <c r="CA38" s="17">
        <f t="shared" ca="1" si="44"/>
        <v>0</v>
      </c>
      <c r="CB38" s="17">
        <f t="shared" ca="1" si="44"/>
        <v>0</v>
      </c>
      <c r="CC38" s="17">
        <f t="shared" ca="1" si="44"/>
        <v>0</v>
      </c>
      <c r="CD38" s="17">
        <f t="shared" ca="1" si="44"/>
        <v>0</v>
      </c>
      <c r="CE38" s="17">
        <f t="shared" ca="1" si="44"/>
        <v>0</v>
      </c>
      <c r="CF38" s="17">
        <f t="shared" ca="1" si="44"/>
        <v>0</v>
      </c>
      <c r="CG38" s="17">
        <f t="shared" ca="1" si="44"/>
        <v>0</v>
      </c>
      <c r="CH38" s="17">
        <f t="shared" ca="1" si="44"/>
        <v>0</v>
      </c>
      <c r="CI38" s="17">
        <f t="shared" ca="1" si="44"/>
        <v>0</v>
      </c>
      <c r="CJ38" s="18">
        <f t="shared" ca="1" si="13"/>
        <v>0</v>
      </c>
      <c r="CK38" s="17">
        <f t="shared" ca="1" si="34"/>
        <v>0</v>
      </c>
      <c r="CL38" s="17">
        <f t="shared" ca="1" si="34"/>
        <v>0</v>
      </c>
      <c r="CM38" s="18">
        <f t="shared" ca="1" si="14"/>
        <v>0</v>
      </c>
      <c r="CN38" s="17">
        <f t="shared" ca="1" si="35"/>
        <v>0</v>
      </c>
      <c r="CO38" s="17">
        <f t="shared" ca="1" si="35"/>
        <v>0</v>
      </c>
      <c r="CP38" s="18">
        <f t="shared" ca="1" si="15"/>
        <v>0</v>
      </c>
      <c r="CQ38" s="17">
        <f t="shared" ca="1" si="45"/>
        <v>0</v>
      </c>
      <c r="CR38" s="17">
        <f t="shared" ca="1" si="45"/>
        <v>0</v>
      </c>
      <c r="CS38" s="17">
        <f t="shared" ca="1" si="45"/>
        <v>32553.68</v>
      </c>
      <c r="CT38" s="17">
        <f t="shared" ca="1" si="45"/>
        <v>0</v>
      </c>
      <c r="CU38" s="17">
        <f t="shared" ca="1" si="45"/>
        <v>0</v>
      </c>
      <c r="CV38" s="18">
        <f t="shared" ca="1" si="11"/>
        <v>12831688.670000002</v>
      </c>
    </row>
    <row r="39" spans="1:100" ht="12.75" customHeight="1" x14ac:dyDescent="0.3">
      <c r="A39" s="61" t="s">
        <v>211</v>
      </c>
      <c r="B39" s="16">
        <v>1045</v>
      </c>
      <c r="C39" s="62" t="s">
        <v>148</v>
      </c>
      <c r="D39" s="18">
        <f t="shared" ca="1" si="25"/>
        <v>184966.51</v>
      </c>
      <c r="E39" s="17">
        <f t="shared" ca="1" si="37"/>
        <v>65894.75</v>
      </c>
      <c r="F39" s="17">
        <f t="shared" ca="1" si="37"/>
        <v>119071.76</v>
      </c>
      <c r="G39" s="17">
        <f t="shared" ca="1" si="37"/>
        <v>0</v>
      </c>
      <c r="H39" s="17">
        <f t="shared" ca="1" si="37"/>
        <v>875750.84</v>
      </c>
      <c r="I39" s="17">
        <f t="shared" ca="1" si="37"/>
        <v>197400.34</v>
      </c>
      <c r="J39" s="17">
        <f t="shared" ca="1" si="37"/>
        <v>0</v>
      </c>
      <c r="K39" s="17">
        <f t="shared" ca="1" si="37"/>
        <v>3201853.65</v>
      </c>
      <c r="L39" s="17">
        <f t="shared" ca="1" si="37"/>
        <v>0</v>
      </c>
      <c r="M39" s="17">
        <f t="shared" ca="1" si="37"/>
        <v>0</v>
      </c>
      <c r="N39" s="17">
        <f t="shared" ca="1" si="37"/>
        <v>1634285.71</v>
      </c>
      <c r="O39" s="17">
        <f t="shared" ca="1" si="38"/>
        <v>10</v>
      </c>
      <c r="P39" s="17">
        <f t="shared" ca="1" si="38"/>
        <v>0</v>
      </c>
      <c r="Q39" s="17">
        <f t="shared" ca="1" si="38"/>
        <v>51194.926893000003</v>
      </c>
      <c r="R39" s="17">
        <f t="shared" ca="1" si="38"/>
        <v>0</v>
      </c>
      <c r="S39" s="17">
        <f t="shared" ca="1" si="38"/>
        <v>0</v>
      </c>
      <c r="T39" s="17">
        <f t="shared" ca="1" si="38"/>
        <v>689534354.78999996</v>
      </c>
      <c r="U39" s="17">
        <f t="shared" ca="1" si="38"/>
        <v>6534916.1699999999</v>
      </c>
      <c r="V39" s="17">
        <f t="shared" ca="1" si="38"/>
        <v>779871.43</v>
      </c>
      <c r="W39" s="17">
        <f t="shared" ca="1" si="38"/>
        <v>3705677.98</v>
      </c>
      <c r="X39" s="17">
        <f t="shared" ca="1" si="38"/>
        <v>0</v>
      </c>
      <c r="Y39" s="17">
        <f t="shared" ca="1" si="39"/>
        <v>12836.887500000001</v>
      </c>
      <c r="Z39" s="17">
        <f t="shared" ca="1" si="39"/>
        <v>36711.542194000001</v>
      </c>
      <c r="AA39" s="17">
        <f t="shared" ca="1" si="39"/>
        <v>0</v>
      </c>
      <c r="AB39" s="17">
        <f t="shared" ca="1" si="39"/>
        <v>0</v>
      </c>
      <c r="AC39" s="17">
        <f t="shared" ca="1" si="39"/>
        <v>16126.82375</v>
      </c>
      <c r="AD39" s="17">
        <f t="shared" ca="1" si="39"/>
        <v>15019.350194000001</v>
      </c>
      <c r="AE39" s="17">
        <f t="shared" ca="1" si="39"/>
        <v>0</v>
      </c>
      <c r="AF39" s="17">
        <f t="shared" ca="1" si="39"/>
        <v>1750</v>
      </c>
      <c r="AG39" s="17">
        <f t="shared" ca="1" si="39"/>
        <v>0</v>
      </c>
      <c r="AH39" s="17">
        <f t="shared" ca="1" si="39"/>
        <v>0</v>
      </c>
      <c r="AI39" s="17">
        <f t="shared" ca="1" si="40"/>
        <v>0</v>
      </c>
      <c r="AJ39" s="17">
        <f t="shared" ca="1" si="40"/>
        <v>4608288.0699999994</v>
      </c>
      <c r="AK39" s="17">
        <f t="shared" ca="1" si="40"/>
        <v>0</v>
      </c>
      <c r="AL39" s="17">
        <f t="shared" ca="1" si="40"/>
        <v>0</v>
      </c>
      <c r="AM39" s="17">
        <f t="shared" ca="1" si="40"/>
        <v>0</v>
      </c>
      <c r="AN39" s="17">
        <f t="shared" ca="1" si="40"/>
        <v>0</v>
      </c>
      <c r="AO39" s="17">
        <f t="shared" ca="1" si="40"/>
        <v>0</v>
      </c>
      <c r="AP39" s="17">
        <f t="shared" ca="1" si="40"/>
        <v>0</v>
      </c>
      <c r="AQ39" s="17">
        <f t="shared" ca="1" si="40"/>
        <v>0</v>
      </c>
      <c r="AR39" s="17">
        <f t="shared" ca="1" si="40"/>
        <v>0</v>
      </c>
      <c r="AS39" s="17">
        <f t="shared" ca="1" si="41"/>
        <v>0</v>
      </c>
      <c r="AT39" s="17">
        <f t="shared" ca="1" si="41"/>
        <v>18609955.016993999</v>
      </c>
      <c r="AU39" s="17">
        <f t="shared" ca="1" si="41"/>
        <v>5788.459366</v>
      </c>
      <c r="AV39" s="17">
        <f t="shared" ca="1" si="41"/>
        <v>0</v>
      </c>
      <c r="AW39" s="17">
        <f t="shared" ca="1" si="41"/>
        <v>0</v>
      </c>
      <c r="AX39" s="17">
        <f t="shared" ca="1" si="41"/>
        <v>5836.2793659999998</v>
      </c>
      <c r="AY39" s="17">
        <f t="shared" ca="1" si="41"/>
        <v>0</v>
      </c>
      <c r="AZ39" s="17">
        <f t="shared" ca="1" si="41"/>
        <v>0</v>
      </c>
      <c r="BA39" s="17">
        <f t="shared" ca="1" si="41"/>
        <v>0</v>
      </c>
      <c r="BB39" s="17">
        <f t="shared" ca="1" si="41"/>
        <v>0</v>
      </c>
      <c r="BC39" s="17">
        <f t="shared" ca="1" si="42"/>
        <v>0</v>
      </c>
      <c r="BD39" s="17">
        <f t="shared" ca="1" si="42"/>
        <v>13868.09</v>
      </c>
      <c r="BE39" s="17">
        <f t="shared" ca="1" si="42"/>
        <v>0</v>
      </c>
      <c r="BF39" s="17">
        <f t="shared" ca="1" si="42"/>
        <v>0</v>
      </c>
      <c r="BG39" s="17">
        <f t="shared" ca="1" si="42"/>
        <v>0</v>
      </c>
      <c r="BH39" s="17">
        <f t="shared" ca="1" si="42"/>
        <v>0</v>
      </c>
      <c r="BI39" s="17">
        <f t="shared" ca="1" si="42"/>
        <v>0</v>
      </c>
      <c r="BJ39" s="17">
        <f t="shared" ca="1" si="42"/>
        <v>0</v>
      </c>
      <c r="BK39" s="17">
        <f t="shared" ca="1" si="42"/>
        <v>0</v>
      </c>
      <c r="BL39" s="17">
        <f t="shared" ca="1" si="42"/>
        <v>0</v>
      </c>
      <c r="BM39" s="17">
        <f t="shared" ca="1" si="43"/>
        <v>0</v>
      </c>
      <c r="BN39" s="17">
        <f t="shared" ca="1" si="43"/>
        <v>4660821.3449999997</v>
      </c>
      <c r="BO39" s="17">
        <f t="shared" ca="1" si="43"/>
        <v>0</v>
      </c>
      <c r="BP39" s="17">
        <f t="shared" ca="1" si="43"/>
        <v>51680.770250000001</v>
      </c>
      <c r="BQ39" s="17">
        <f t="shared" ca="1" si="43"/>
        <v>0</v>
      </c>
      <c r="BR39" s="17">
        <f t="shared" ca="1" si="43"/>
        <v>10</v>
      </c>
      <c r="BS39" s="17">
        <f t="shared" ca="1" si="43"/>
        <v>452458.90448500001</v>
      </c>
      <c r="BT39" s="17">
        <f t="shared" ca="1" si="43"/>
        <v>0</v>
      </c>
      <c r="BU39" s="17">
        <f t="shared" ca="1" si="43"/>
        <v>0</v>
      </c>
      <c r="BV39" s="17">
        <f t="shared" ca="1" si="43"/>
        <v>0</v>
      </c>
      <c r="BW39" s="17">
        <f t="shared" ca="1" si="44"/>
        <v>0</v>
      </c>
      <c r="BX39" s="17">
        <f t="shared" ca="1" si="44"/>
        <v>0</v>
      </c>
      <c r="BY39" s="17">
        <f t="shared" ca="1" si="44"/>
        <v>0</v>
      </c>
      <c r="BZ39" s="17">
        <f t="shared" ca="1" si="44"/>
        <v>0</v>
      </c>
      <c r="CA39" s="17">
        <f t="shared" ca="1" si="44"/>
        <v>0</v>
      </c>
      <c r="CB39" s="17">
        <f t="shared" ca="1" si="44"/>
        <v>0</v>
      </c>
      <c r="CC39" s="17">
        <f t="shared" ca="1" si="44"/>
        <v>0</v>
      </c>
      <c r="CD39" s="17">
        <f t="shared" ca="1" si="44"/>
        <v>0</v>
      </c>
      <c r="CE39" s="17">
        <f t="shared" ca="1" si="44"/>
        <v>0</v>
      </c>
      <c r="CF39" s="17">
        <f t="shared" ca="1" si="44"/>
        <v>0</v>
      </c>
      <c r="CG39" s="17">
        <f t="shared" ca="1" si="44"/>
        <v>0</v>
      </c>
      <c r="CH39" s="17">
        <f t="shared" ca="1" si="44"/>
        <v>0</v>
      </c>
      <c r="CI39" s="17">
        <f t="shared" ca="1" si="44"/>
        <v>0</v>
      </c>
      <c r="CJ39" s="18">
        <f t="shared" ca="1" si="13"/>
        <v>0</v>
      </c>
      <c r="CK39" s="17">
        <f t="shared" ca="1" si="34"/>
        <v>0</v>
      </c>
      <c r="CL39" s="17">
        <f t="shared" ca="1" si="34"/>
        <v>0</v>
      </c>
      <c r="CM39" s="18">
        <f t="shared" ca="1" si="14"/>
        <v>0</v>
      </c>
      <c r="CN39" s="17">
        <f t="shared" ca="1" si="35"/>
        <v>0</v>
      </c>
      <c r="CO39" s="17">
        <f t="shared" ca="1" si="35"/>
        <v>0</v>
      </c>
      <c r="CP39" s="18">
        <f t="shared" ca="1" si="15"/>
        <v>0</v>
      </c>
      <c r="CQ39" s="17">
        <f t="shared" ca="1" si="45"/>
        <v>0</v>
      </c>
      <c r="CR39" s="17">
        <f t="shared" ca="1" si="45"/>
        <v>0</v>
      </c>
      <c r="CS39" s="17">
        <f t="shared" ca="1" si="45"/>
        <v>40957.480000000003</v>
      </c>
      <c r="CT39" s="17">
        <f t="shared" ca="1" si="45"/>
        <v>321573.21999999997</v>
      </c>
      <c r="CU39" s="17">
        <f t="shared" ca="1" si="45"/>
        <v>0</v>
      </c>
      <c r="CV39" s="18">
        <f t="shared" ca="1" si="11"/>
        <v>735553964.58599198</v>
      </c>
    </row>
    <row r="40" spans="1:100" ht="12.75" customHeight="1" x14ac:dyDescent="0.3">
      <c r="A40" s="61" t="s">
        <v>213</v>
      </c>
      <c r="B40" s="16">
        <v>1046</v>
      </c>
      <c r="C40" s="62" t="s">
        <v>148</v>
      </c>
      <c r="D40" s="18">
        <f t="shared" ca="1" si="25"/>
        <v>143207.73000000001</v>
      </c>
      <c r="E40" s="17">
        <f t="shared" ca="1" si="37"/>
        <v>22087.69</v>
      </c>
      <c r="F40" s="17">
        <f t="shared" ca="1" si="37"/>
        <v>92687.19</v>
      </c>
      <c r="G40" s="17">
        <f t="shared" ca="1" si="37"/>
        <v>28432.85</v>
      </c>
      <c r="H40" s="17">
        <f t="shared" ca="1" si="37"/>
        <v>0</v>
      </c>
      <c r="I40" s="17">
        <f t="shared" ca="1" si="37"/>
        <v>132056.60999999999</v>
      </c>
      <c r="J40" s="17">
        <f t="shared" ca="1" si="37"/>
        <v>0</v>
      </c>
      <c r="K40" s="17">
        <f t="shared" ca="1" si="37"/>
        <v>0</v>
      </c>
      <c r="L40" s="17">
        <f t="shared" ca="1" si="37"/>
        <v>0</v>
      </c>
      <c r="M40" s="17">
        <f t="shared" ca="1" si="37"/>
        <v>0</v>
      </c>
      <c r="N40" s="17">
        <f t="shared" ca="1" si="37"/>
        <v>0</v>
      </c>
      <c r="O40" s="17">
        <f t="shared" ca="1" si="38"/>
        <v>16251493.539999999</v>
      </c>
      <c r="P40" s="17">
        <f t="shared" ca="1" si="38"/>
        <v>0</v>
      </c>
      <c r="Q40" s="17">
        <f t="shared" ca="1" si="38"/>
        <v>0</v>
      </c>
      <c r="R40" s="17">
        <f t="shared" ca="1" si="38"/>
        <v>0</v>
      </c>
      <c r="S40" s="17">
        <f t="shared" ca="1" si="38"/>
        <v>0</v>
      </c>
      <c r="T40" s="17">
        <f t="shared" ca="1" si="38"/>
        <v>0</v>
      </c>
      <c r="U40" s="17">
        <f t="shared" ca="1" si="38"/>
        <v>0</v>
      </c>
      <c r="V40" s="17">
        <f t="shared" ca="1" si="38"/>
        <v>207968.96</v>
      </c>
      <c r="W40" s="17">
        <f t="shared" ca="1" si="38"/>
        <v>2033899.5</v>
      </c>
      <c r="X40" s="17">
        <f t="shared" ca="1" si="38"/>
        <v>0</v>
      </c>
      <c r="Y40" s="17">
        <f t="shared" ca="1" si="39"/>
        <v>0</v>
      </c>
      <c r="Z40" s="17">
        <f t="shared" ca="1" si="39"/>
        <v>0</v>
      </c>
      <c r="AA40" s="17">
        <f t="shared" ca="1" si="39"/>
        <v>0</v>
      </c>
      <c r="AB40" s="17">
        <f t="shared" ca="1" si="39"/>
        <v>0</v>
      </c>
      <c r="AC40" s="17">
        <f t="shared" ca="1" si="39"/>
        <v>7678.2</v>
      </c>
      <c r="AD40" s="17">
        <f t="shared" ca="1" si="39"/>
        <v>7219.1</v>
      </c>
      <c r="AE40" s="17">
        <f t="shared" ca="1" si="39"/>
        <v>0</v>
      </c>
      <c r="AF40" s="17">
        <f t="shared" ca="1" si="39"/>
        <v>0</v>
      </c>
      <c r="AG40" s="17">
        <f t="shared" ca="1" si="39"/>
        <v>0</v>
      </c>
      <c r="AH40" s="17">
        <f t="shared" ca="1" si="39"/>
        <v>0</v>
      </c>
      <c r="AI40" s="17">
        <f t="shared" ca="1" si="40"/>
        <v>0</v>
      </c>
      <c r="AJ40" s="17">
        <f t="shared" ca="1" si="40"/>
        <v>0</v>
      </c>
      <c r="AK40" s="17">
        <f t="shared" ca="1" si="40"/>
        <v>0</v>
      </c>
      <c r="AL40" s="17">
        <f t="shared" ca="1" si="40"/>
        <v>0</v>
      </c>
      <c r="AM40" s="17">
        <f t="shared" ca="1" si="40"/>
        <v>0</v>
      </c>
      <c r="AN40" s="17">
        <f t="shared" ca="1" si="40"/>
        <v>0</v>
      </c>
      <c r="AO40" s="17">
        <f t="shared" ca="1" si="40"/>
        <v>0</v>
      </c>
      <c r="AP40" s="17">
        <f t="shared" ca="1" si="40"/>
        <v>0</v>
      </c>
      <c r="AQ40" s="17">
        <f t="shared" ca="1" si="40"/>
        <v>0</v>
      </c>
      <c r="AR40" s="17">
        <f t="shared" ca="1" si="40"/>
        <v>0</v>
      </c>
      <c r="AS40" s="17">
        <f t="shared" ca="1" si="41"/>
        <v>0</v>
      </c>
      <c r="AT40" s="17">
        <f t="shared" ca="1" si="41"/>
        <v>2108708.9500000002</v>
      </c>
      <c r="AU40" s="17">
        <f t="shared" ca="1" si="41"/>
        <v>12575.28</v>
      </c>
      <c r="AV40" s="17">
        <f t="shared" ca="1" si="41"/>
        <v>0</v>
      </c>
      <c r="AW40" s="17">
        <f t="shared" ca="1" si="41"/>
        <v>0</v>
      </c>
      <c r="AX40" s="17">
        <f t="shared" ca="1" si="41"/>
        <v>0</v>
      </c>
      <c r="AY40" s="17">
        <f t="shared" ca="1" si="41"/>
        <v>0</v>
      </c>
      <c r="AZ40" s="17">
        <f t="shared" ca="1" si="41"/>
        <v>0</v>
      </c>
      <c r="BA40" s="17">
        <f t="shared" ca="1" si="41"/>
        <v>0</v>
      </c>
      <c r="BB40" s="17">
        <f t="shared" ca="1" si="41"/>
        <v>0</v>
      </c>
      <c r="BC40" s="17">
        <f t="shared" ca="1" si="42"/>
        <v>0</v>
      </c>
      <c r="BD40" s="17">
        <f t="shared" ca="1" si="42"/>
        <v>15136.49</v>
      </c>
      <c r="BE40" s="17">
        <f t="shared" ca="1" si="42"/>
        <v>0</v>
      </c>
      <c r="BF40" s="17">
        <f t="shared" ca="1" si="42"/>
        <v>0</v>
      </c>
      <c r="BG40" s="17">
        <f t="shared" ca="1" si="42"/>
        <v>0</v>
      </c>
      <c r="BH40" s="17">
        <f t="shared" ca="1" si="42"/>
        <v>0</v>
      </c>
      <c r="BI40" s="17">
        <f t="shared" ca="1" si="42"/>
        <v>0</v>
      </c>
      <c r="BJ40" s="17">
        <f t="shared" ca="1" si="42"/>
        <v>0</v>
      </c>
      <c r="BK40" s="17">
        <f t="shared" ca="1" si="42"/>
        <v>0</v>
      </c>
      <c r="BL40" s="17">
        <f t="shared" ca="1" si="42"/>
        <v>0</v>
      </c>
      <c r="BM40" s="17">
        <f t="shared" ca="1" si="43"/>
        <v>0</v>
      </c>
      <c r="BN40" s="17">
        <f t="shared" ca="1" si="43"/>
        <v>13031.77</v>
      </c>
      <c r="BO40" s="17">
        <f t="shared" ca="1" si="43"/>
        <v>0</v>
      </c>
      <c r="BP40" s="17">
        <f t="shared" ca="1" si="43"/>
        <v>20126.54</v>
      </c>
      <c r="BQ40" s="17">
        <f t="shared" ca="1" si="43"/>
        <v>0</v>
      </c>
      <c r="BR40" s="17">
        <f t="shared" ca="1" si="43"/>
        <v>0</v>
      </c>
      <c r="BS40" s="17">
        <f t="shared" ca="1" si="43"/>
        <v>14875.74</v>
      </c>
      <c r="BT40" s="17">
        <f t="shared" ca="1" si="43"/>
        <v>0</v>
      </c>
      <c r="BU40" s="17">
        <f t="shared" ca="1" si="43"/>
        <v>0</v>
      </c>
      <c r="BV40" s="17">
        <f t="shared" ca="1" si="43"/>
        <v>0</v>
      </c>
      <c r="BW40" s="17">
        <f t="shared" ca="1" si="44"/>
        <v>0</v>
      </c>
      <c r="BX40" s="17">
        <f t="shared" ca="1" si="44"/>
        <v>0</v>
      </c>
      <c r="BY40" s="17">
        <f t="shared" ca="1" si="44"/>
        <v>0</v>
      </c>
      <c r="BZ40" s="17">
        <f t="shared" ca="1" si="44"/>
        <v>0</v>
      </c>
      <c r="CA40" s="17">
        <f t="shared" ca="1" si="44"/>
        <v>0</v>
      </c>
      <c r="CB40" s="17">
        <f t="shared" ca="1" si="44"/>
        <v>0</v>
      </c>
      <c r="CC40" s="17">
        <f t="shared" ca="1" si="44"/>
        <v>0</v>
      </c>
      <c r="CD40" s="17">
        <f t="shared" ca="1" si="44"/>
        <v>0</v>
      </c>
      <c r="CE40" s="17">
        <f t="shared" ca="1" si="44"/>
        <v>0</v>
      </c>
      <c r="CF40" s="17">
        <f t="shared" ca="1" si="44"/>
        <v>0</v>
      </c>
      <c r="CG40" s="17">
        <f t="shared" ca="1" si="44"/>
        <v>0</v>
      </c>
      <c r="CH40" s="17">
        <f t="shared" ca="1" si="44"/>
        <v>0</v>
      </c>
      <c r="CI40" s="17">
        <f t="shared" ca="1" si="44"/>
        <v>0</v>
      </c>
      <c r="CJ40" s="18">
        <f t="shared" ca="1" si="13"/>
        <v>0</v>
      </c>
      <c r="CK40" s="17">
        <f t="shared" ca="1" si="34"/>
        <v>0</v>
      </c>
      <c r="CL40" s="17">
        <f t="shared" ca="1" si="34"/>
        <v>0</v>
      </c>
      <c r="CM40" s="18">
        <f t="shared" ca="1" si="14"/>
        <v>0</v>
      </c>
      <c r="CN40" s="17">
        <f t="shared" ca="1" si="35"/>
        <v>0</v>
      </c>
      <c r="CO40" s="17">
        <f t="shared" ca="1" si="35"/>
        <v>0</v>
      </c>
      <c r="CP40" s="18">
        <f t="shared" ca="1" si="15"/>
        <v>0</v>
      </c>
      <c r="CQ40" s="17">
        <f t="shared" ca="1" si="45"/>
        <v>0</v>
      </c>
      <c r="CR40" s="17">
        <f t="shared" ca="1" si="45"/>
        <v>0</v>
      </c>
      <c r="CS40" s="17">
        <f t="shared" ca="1" si="45"/>
        <v>5064.8900000000003</v>
      </c>
      <c r="CT40" s="17">
        <f t="shared" ca="1" si="45"/>
        <v>0</v>
      </c>
      <c r="CU40" s="17">
        <f t="shared" ca="1" si="45"/>
        <v>0</v>
      </c>
      <c r="CV40" s="18">
        <f t="shared" ca="1" si="11"/>
        <v>20973043.299999997</v>
      </c>
    </row>
    <row r="41" spans="1:100" ht="12.75" customHeight="1" x14ac:dyDescent="0.3">
      <c r="A41" s="61" t="s">
        <v>215</v>
      </c>
      <c r="B41" s="16">
        <v>1048</v>
      </c>
      <c r="C41" s="62" t="s">
        <v>148</v>
      </c>
      <c r="D41" s="18">
        <f t="shared" ca="1" si="25"/>
        <v>69407.47000000003</v>
      </c>
      <c r="E41" s="17">
        <f t="shared" ca="1" si="37"/>
        <v>28236.140000000014</v>
      </c>
      <c r="F41" s="17">
        <f t="shared" ca="1" si="37"/>
        <v>3118.1800000000003</v>
      </c>
      <c r="G41" s="17">
        <f t="shared" ca="1" si="37"/>
        <v>38053.150000000009</v>
      </c>
      <c r="H41" s="17">
        <f t="shared" ca="1" si="37"/>
        <v>0</v>
      </c>
      <c r="I41" s="17">
        <f t="shared" ca="1" si="37"/>
        <v>172731.88</v>
      </c>
      <c r="J41" s="17">
        <f t="shared" ca="1" si="37"/>
        <v>0</v>
      </c>
      <c r="K41" s="17">
        <f t="shared" ca="1" si="37"/>
        <v>0</v>
      </c>
      <c r="L41" s="17">
        <f t="shared" ca="1" si="37"/>
        <v>0</v>
      </c>
      <c r="M41" s="17">
        <f t="shared" ca="1" si="37"/>
        <v>0</v>
      </c>
      <c r="N41" s="17">
        <f t="shared" ca="1" si="37"/>
        <v>0</v>
      </c>
      <c r="O41" s="17">
        <f t="shared" ca="1" si="38"/>
        <v>-6192.86</v>
      </c>
      <c r="P41" s="17">
        <f t="shared" ca="1" si="38"/>
        <v>0</v>
      </c>
      <c r="Q41" s="17">
        <f t="shared" ca="1" si="38"/>
        <v>63477.79</v>
      </c>
      <c r="R41" s="17">
        <f t="shared" ca="1" si="38"/>
        <v>0</v>
      </c>
      <c r="S41" s="17">
        <f t="shared" ca="1" si="38"/>
        <v>0</v>
      </c>
      <c r="T41" s="17">
        <f t="shared" ca="1" si="38"/>
        <v>221981869.13999999</v>
      </c>
      <c r="U41" s="17">
        <f t="shared" ca="1" si="38"/>
        <v>40666398.159999996</v>
      </c>
      <c r="V41" s="17">
        <f t="shared" ca="1" si="38"/>
        <v>827457.23999999953</v>
      </c>
      <c r="W41" s="17">
        <f t="shared" ca="1" si="38"/>
        <v>26735228.779999983</v>
      </c>
      <c r="X41" s="17">
        <f t="shared" ca="1" si="38"/>
        <v>0</v>
      </c>
      <c r="Y41" s="17">
        <f t="shared" ca="1" si="39"/>
        <v>75</v>
      </c>
      <c r="Z41" s="17">
        <f t="shared" ca="1" si="39"/>
        <v>711.51999999999964</v>
      </c>
      <c r="AA41" s="17">
        <f t="shared" ca="1" si="39"/>
        <v>0</v>
      </c>
      <c r="AB41" s="17">
        <f t="shared" ca="1" si="39"/>
        <v>0</v>
      </c>
      <c r="AC41" s="17">
        <f t="shared" ca="1" si="39"/>
        <v>2417.0200000000004</v>
      </c>
      <c r="AD41" s="17">
        <f t="shared" ca="1" si="39"/>
        <v>555.78999999999985</v>
      </c>
      <c r="AE41" s="17">
        <f t="shared" ca="1" si="39"/>
        <v>0</v>
      </c>
      <c r="AF41" s="17">
        <f t="shared" ca="1" si="39"/>
        <v>0</v>
      </c>
      <c r="AG41" s="17">
        <f t="shared" ca="1" si="39"/>
        <v>0</v>
      </c>
      <c r="AH41" s="17">
        <f t="shared" ca="1" si="39"/>
        <v>0</v>
      </c>
      <c r="AI41" s="17">
        <f t="shared" ca="1" si="40"/>
        <v>0</v>
      </c>
      <c r="AJ41" s="17">
        <f t="shared" ca="1" si="40"/>
        <v>1546721.67</v>
      </c>
      <c r="AK41" s="17">
        <f t="shared" ca="1" si="40"/>
        <v>0</v>
      </c>
      <c r="AL41" s="17">
        <f t="shared" ca="1" si="40"/>
        <v>0</v>
      </c>
      <c r="AM41" s="17">
        <f t="shared" ca="1" si="40"/>
        <v>0</v>
      </c>
      <c r="AN41" s="17">
        <f t="shared" ca="1" si="40"/>
        <v>0</v>
      </c>
      <c r="AO41" s="17">
        <f t="shared" ca="1" si="40"/>
        <v>0</v>
      </c>
      <c r="AP41" s="17">
        <f t="shared" ca="1" si="40"/>
        <v>0</v>
      </c>
      <c r="AQ41" s="17">
        <f t="shared" ca="1" si="40"/>
        <v>0</v>
      </c>
      <c r="AR41" s="17">
        <f t="shared" ca="1" si="40"/>
        <v>0</v>
      </c>
      <c r="AS41" s="17">
        <f t="shared" ca="1" si="41"/>
        <v>0</v>
      </c>
      <c r="AT41" s="17">
        <f t="shared" ca="1" si="41"/>
        <v>390461.75999999989</v>
      </c>
      <c r="AU41" s="17">
        <f t="shared" ca="1" si="41"/>
        <v>102384.40000000002</v>
      </c>
      <c r="AV41" s="17">
        <f t="shared" ca="1" si="41"/>
        <v>868.8100000000004</v>
      </c>
      <c r="AW41" s="17">
        <f t="shared" ca="1" si="41"/>
        <v>0</v>
      </c>
      <c r="AX41" s="17">
        <f t="shared" ca="1" si="41"/>
        <v>6504.1599999999971</v>
      </c>
      <c r="AY41" s="17">
        <f t="shared" ca="1" si="41"/>
        <v>0</v>
      </c>
      <c r="AZ41" s="17">
        <f t="shared" ca="1" si="41"/>
        <v>0</v>
      </c>
      <c r="BA41" s="17">
        <f t="shared" ca="1" si="41"/>
        <v>0</v>
      </c>
      <c r="BB41" s="17">
        <f t="shared" ca="1" si="41"/>
        <v>0</v>
      </c>
      <c r="BC41" s="17">
        <f t="shared" ca="1" si="42"/>
        <v>0</v>
      </c>
      <c r="BD41" s="17">
        <f t="shared" ca="1" si="42"/>
        <v>162017.36999999979</v>
      </c>
      <c r="BE41" s="17">
        <f t="shared" ca="1" si="42"/>
        <v>0</v>
      </c>
      <c r="BF41" s="17">
        <f t="shared" ca="1" si="42"/>
        <v>0</v>
      </c>
      <c r="BG41" s="17">
        <f t="shared" ca="1" si="42"/>
        <v>0</v>
      </c>
      <c r="BH41" s="17">
        <f t="shared" ca="1" si="42"/>
        <v>0</v>
      </c>
      <c r="BI41" s="17">
        <f t="shared" ca="1" si="42"/>
        <v>0</v>
      </c>
      <c r="BJ41" s="17">
        <f t="shared" ca="1" si="42"/>
        <v>0</v>
      </c>
      <c r="BK41" s="17">
        <f t="shared" ca="1" si="42"/>
        <v>0</v>
      </c>
      <c r="BL41" s="17">
        <f t="shared" ca="1" si="42"/>
        <v>-1.9500000000000004</v>
      </c>
      <c r="BM41" s="17">
        <f t="shared" ca="1" si="43"/>
        <v>0</v>
      </c>
      <c r="BN41" s="17">
        <f t="shared" ca="1" si="43"/>
        <v>61089.720000000045</v>
      </c>
      <c r="BO41" s="17">
        <f t="shared" ca="1" si="43"/>
        <v>0</v>
      </c>
      <c r="BP41" s="17">
        <f t="shared" ca="1" si="43"/>
        <v>3327.5800000000008</v>
      </c>
      <c r="BQ41" s="17">
        <f t="shared" ca="1" si="43"/>
        <v>0</v>
      </c>
      <c r="BR41" s="17">
        <f t="shared" ca="1" si="43"/>
        <v>-155.89000000000001</v>
      </c>
      <c r="BS41" s="17">
        <f t="shared" ca="1" si="43"/>
        <v>1914.16</v>
      </c>
      <c r="BT41" s="17">
        <f t="shared" ca="1" si="43"/>
        <v>0</v>
      </c>
      <c r="BU41" s="17">
        <f t="shared" ca="1" si="43"/>
        <v>0</v>
      </c>
      <c r="BV41" s="17">
        <f t="shared" ca="1" si="43"/>
        <v>0</v>
      </c>
      <c r="BW41" s="17">
        <f t="shared" ca="1" si="44"/>
        <v>0</v>
      </c>
      <c r="BX41" s="17">
        <f t="shared" ca="1" si="44"/>
        <v>1915084.49</v>
      </c>
      <c r="BY41" s="17">
        <f t="shared" ca="1" si="44"/>
        <v>0</v>
      </c>
      <c r="BZ41" s="17">
        <f t="shared" ca="1" si="44"/>
        <v>0</v>
      </c>
      <c r="CA41" s="17">
        <f t="shared" ca="1" si="44"/>
        <v>18243933.739999998</v>
      </c>
      <c r="CB41" s="17">
        <f t="shared" ca="1" si="44"/>
        <v>595572158.88</v>
      </c>
      <c r="CC41" s="17">
        <f t="shared" ca="1" si="44"/>
        <v>2777646.08</v>
      </c>
      <c r="CD41" s="17">
        <f t="shared" ca="1" si="44"/>
        <v>167395606.75</v>
      </c>
      <c r="CE41" s="17">
        <f t="shared" ca="1" si="44"/>
        <v>0</v>
      </c>
      <c r="CF41" s="17">
        <f t="shared" ca="1" si="44"/>
        <v>0</v>
      </c>
      <c r="CG41" s="17">
        <f t="shared" ca="1" si="44"/>
        <v>4061365.37</v>
      </c>
      <c r="CH41" s="17">
        <f t="shared" ca="1" si="44"/>
        <v>30495492.870000001</v>
      </c>
      <c r="CI41" s="17">
        <f t="shared" ca="1" si="44"/>
        <v>0</v>
      </c>
      <c r="CJ41" s="18">
        <f t="shared" ca="1" si="13"/>
        <v>34379698.100000001</v>
      </c>
      <c r="CK41" s="17">
        <f t="shared" ca="1" si="34"/>
        <v>0</v>
      </c>
      <c r="CL41" s="17">
        <f t="shared" ca="1" si="34"/>
        <v>0</v>
      </c>
      <c r="CM41" s="18">
        <f t="shared" ca="1" si="14"/>
        <v>30280271.129999999</v>
      </c>
      <c r="CN41" s="17">
        <f t="shared" ca="1" si="35"/>
        <v>0</v>
      </c>
      <c r="CO41" s="17">
        <f t="shared" ca="1" si="35"/>
        <v>30280271.129999999</v>
      </c>
      <c r="CP41" s="18">
        <f t="shared" ca="1" si="15"/>
        <v>4099426.97</v>
      </c>
      <c r="CQ41" s="17">
        <f t="shared" ca="1" si="45"/>
        <v>0</v>
      </c>
      <c r="CR41" s="17">
        <f t="shared" ca="1" si="45"/>
        <v>4099426.97</v>
      </c>
      <c r="CS41" s="17">
        <f t="shared" ca="1" si="45"/>
        <v>54492.1</v>
      </c>
      <c r="CT41" s="17">
        <f t="shared" ca="1" si="45"/>
        <v>0</v>
      </c>
      <c r="CU41" s="17">
        <f t="shared" ca="1" si="45"/>
        <v>0</v>
      </c>
      <c r="CV41" s="18">
        <f t="shared" ca="1" si="11"/>
        <v>1147684747.0999997</v>
      </c>
    </row>
    <row r="42" spans="1:100" ht="12.75" customHeight="1" x14ac:dyDescent="0.3">
      <c r="A42" s="61" t="s">
        <v>217</v>
      </c>
      <c r="B42" s="16">
        <v>1049</v>
      </c>
      <c r="C42" s="62" t="s">
        <v>148</v>
      </c>
      <c r="D42" s="18">
        <f t="shared" ca="1" si="25"/>
        <v>2857.9600000000009</v>
      </c>
      <c r="E42" s="17">
        <f t="shared" ca="1" si="37"/>
        <v>2750.9600000000009</v>
      </c>
      <c r="F42" s="17">
        <f t="shared" ca="1" si="37"/>
        <v>0</v>
      </c>
      <c r="G42" s="17">
        <f t="shared" ca="1" si="37"/>
        <v>107</v>
      </c>
      <c r="H42" s="17">
        <f t="shared" ca="1" si="37"/>
        <v>0</v>
      </c>
      <c r="I42" s="17">
        <f t="shared" ca="1" si="37"/>
        <v>27925.119999999999</v>
      </c>
      <c r="J42" s="17">
        <f t="shared" ca="1" si="37"/>
        <v>0</v>
      </c>
      <c r="K42" s="17">
        <f t="shared" ca="1" si="37"/>
        <v>0</v>
      </c>
      <c r="L42" s="17">
        <f t="shared" ca="1" si="37"/>
        <v>0</v>
      </c>
      <c r="M42" s="17">
        <f t="shared" ca="1" si="37"/>
        <v>0</v>
      </c>
      <c r="N42" s="17">
        <f t="shared" ca="1" si="37"/>
        <v>0</v>
      </c>
      <c r="O42" s="17">
        <f t="shared" ca="1" si="38"/>
        <v>0</v>
      </c>
      <c r="P42" s="17">
        <f t="shared" ca="1" si="38"/>
        <v>0</v>
      </c>
      <c r="Q42" s="17">
        <f t="shared" ca="1" si="38"/>
        <v>0</v>
      </c>
      <c r="R42" s="17">
        <f t="shared" ca="1" si="38"/>
        <v>0</v>
      </c>
      <c r="S42" s="17">
        <f t="shared" ca="1" si="38"/>
        <v>0</v>
      </c>
      <c r="T42" s="17">
        <f t="shared" ca="1" si="38"/>
        <v>136214.57</v>
      </c>
      <c r="U42" s="17">
        <f t="shared" ca="1" si="38"/>
        <v>0</v>
      </c>
      <c r="V42" s="17">
        <f t="shared" ca="1" si="38"/>
        <v>45089.490000000005</v>
      </c>
      <c r="W42" s="17">
        <f t="shared" ca="1" si="38"/>
        <v>75892.160000000018</v>
      </c>
      <c r="X42" s="17">
        <f t="shared" ca="1" si="38"/>
        <v>0</v>
      </c>
      <c r="Y42" s="17">
        <f t="shared" ca="1" si="39"/>
        <v>0</v>
      </c>
      <c r="Z42" s="17">
        <f t="shared" ca="1" si="39"/>
        <v>31315.510000000002</v>
      </c>
      <c r="AA42" s="17">
        <f t="shared" ca="1" si="39"/>
        <v>0</v>
      </c>
      <c r="AB42" s="17">
        <f t="shared" ca="1" si="39"/>
        <v>0</v>
      </c>
      <c r="AC42" s="17">
        <f t="shared" ca="1" si="39"/>
        <v>264.3</v>
      </c>
      <c r="AD42" s="17">
        <f t="shared" ca="1" si="39"/>
        <v>385.33000000000004</v>
      </c>
      <c r="AE42" s="17">
        <f t="shared" ca="1" si="39"/>
        <v>0</v>
      </c>
      <c r="AF42" s="17">
        <f t="shared" ca="1" si="39"/>
        <v>0</v>
      </c>
      <c r="AG42" s="17">
        <f t="shared" ca="1" si="39"/>
        <v>0</v>
      </c>
      <c r="AH42" s="17">
        <f t="shared" ca="1" si="39"/>
        <v>0</v>
      </c>
      <c r="AI42" s="17">
        <f t="shared" ca="1" si="40"/>
        <v>0</v>
      </c>
      <c r="AJ42" s="17">
        <f t="shared" ca="1" si="40"/>
        <v>0</v>
      </c>
      <c r="AK42" s="17">
        <f t="shared" ca="1" si="40"/>
        <v>0</v>
      </c>
      <c r="AL42" s="17">
        <f t="shared" ca="1" si="40"/>
        <v>0</v>
      </c>
      <c r="AM42" s="17">
        <f t="shared" ca="1" si="40"/>
        <v>0</v>
      </c>
      <c r="AN42" s="17">
        <f t="shared" ca="1" si="40"/>
        <v>0</v>
      </c>
      <c r="AO42" s="17">
        <f t="shared" ca="1" si="40"/>
        <v>0</v>
      </c>
      <c r="AP42" s="17">
        <f t="shared" ca="1" si="40"/>
        <v>0</v>
      </c>
      <c r="AQ42" s="17">
        <f t="shared" ca="1" si="40"/>
        <v>0</v>
      </c>
      <c r="AR42" s="17">
        <f t="shared" ca="1" si="40"/>
        <v>0</v>
      </c>
      <c r="AS42" s="17">
        <f t="shared" ca="1" si="41"/>
        <v>0</v>
      </c>
      <c r="AT42" s="17">
        <f t="shared" ca="1" si="41"/>
        <v>82831.430000000008</v>
      </c>
      <c r="AU42" s="17">
        <f t="shared" ca="1" si="41"/>
        <v>85.740000000000009</v>
      </c>
      <c r="AV42" s="17">
        <f t="shared" ca="1" si="41"/>
        <v>85.740000000000009</v>
      </c>
      <c r="AW42" s="17">
        <f t="shared" ca="1" si="41"/>
        <v>0</v>
      </c>
      <c r="AX42" s="17">
        <f t="shared" ca="1" si="41"/>
        <v>85.740000000000009</v>
      </c>
      <c r="AY42" s="17">
        <f t="shared" ca="1" si="41"/>
        <v>0</v>
      </c>
      <c r="AZ42" s="17">
        <f t="shared" ca="1" si="41"/>
        <v>0</v>
      </c>
      <c r="BA42" s="17">
        <f t="shared" ca="1" si="41"/>
        <v>0</v>
      </c>
      <c r="BB42" s="17">
        <f t="shared" ca="1" si="41"/>
        <v>0</v>
      </c>
      <c r="BC42" s="17">
        <f t="shared" ca="1" si="42"/>
        <v>0</v>
      </c>
      <c r="BD42" s="17">
        <f t="shared" ca="1" si="42"/>
        <v>267691.42999999993</v>
      </c>
      <c r="BE42" s="17">
        <f t="shared" ca="1" si="42"/>
        <v>0</v>
      </c>
      <c r="BF42" s="17">
        <f t="shared" ca="1" si="42"/>
        <v>0</v>
      </c>
      <c r="BG42" s="17">
        <f t="shared" ca="1" si="42"/>
        <v>0</v>
      </c>
      <c r="BH42" s="17">
        <f t="shared" ca="1" si="42"/>
        <v>0</v>
      </c>
      <c r="BI42" s="17">
        <f t="shared" ca="1" si="42"/>
        <v>0</v>
      </c>
      <c r="BJ42" s="17">
        <f t="shared" ca="1" si="42"/>
        <v>0</v>
      </c>
      <c r="BK42" s="17">
        <f t="shared" ca="1" si="42"/>
        <v>0</v>
      </c>
      <c r="BL42" s="17">
        <f t="shared" ca="1" si="42"/>
        <v>0</v>
      </c>
      <c r="BM42" s="17">
        <f t="shared" ca="1" si="43"/>
        <v>0</v>
      </c>
      <c r="BN42" s="17">
        <f t="shared" ca="1" si="43"/>
        <v>381.02000000000004</v>
      </c>
      <c r="BO42" s="17">
        <f t="shared" ca="1" si="43"/>
        <v>0</v>
      </c>
      <c r="BP42" s="17">
        <f t="shared" ca="1" si="43"/>
        <v>176.23000000000002</v>
      </c>
      <c r="BQ42" s="17">
        <f t="shared" ca="1" si="43"/>
        <v>0</v>
      </c>
      <c r="BR42" s="17">
        <f t="shared" ca="1" si="43"/>
        <v>0</v>
      </c>
      <c r="BS42" s="17">
        <f t="shared" ca="1" si="43"/>
        <v>494.48999999999995</v>
      </c>
      <c r="BT42" s="17">
        <f t="shared" ca="1" si="43"/>
        <v>0</v>
      </c>
      <c r="BU42" s="17">
        <f t="shared" ca="1" si="43"/>
        <v>0</v>
      </c>
      <c r="BV42" s="17">
        <f t="shared" ca="1" si="43"/>
        <v>0</v>
      </c>
      <c r="BW42" s="17">
        <f t="shared" ca="1" si="44"/>
        <v>0</v>
      </c>
      <c r="BX42" s="17">
        <f t="shared" ca="1" si="44"/>
        <v>0</v>
      </c>
      <c r="BY42" s="17">
        <f t="shared" ca="1" si="44"/>
        <v>0</v>
      </c>
      <c r="BZ42" s="17">
        <f t="shared" ca="1" si="44"/>
        <v>0</v>
      </c>
      <c r="CA42" s="17">
        <f t="shared" ca="1" si="44"/>
        <v>0</v>
      </c>
      <c r="CB42" s="17">
        <f t="shared" ca="1" si="44"/>
        <v>0</v>
      </c>
      <c r="CC42" s="17">
        <f t="shared" ca="1" si="44"/>
        <v>0</v>
      </c>
      <c r="CD42" s="17">
        <f t="shared" ca="1" si="44"/>
        <v>0</v>
      </c>
      <c r="CE42" s="17">
        <f t="shared" ca="1" si="44"/>
        <v>0</v>
      </c>
      <c r="CF42" s="17">
        <f t="shared" ca="1" si="44"/>
        <v>0</v>
      </c>
      <c r="CG42" s="17">
        <f t="shared" ca="1" si="44"/>
        <v>0</v>
      </c>
      <c r="CH42" s="17">
        <f t="shared" ca="1" si="44"/>
        <v>0</v>
      </c>
      <c r="CI42" s="17">
        <f t="shared" ca="1" si="44"/>
        <v>0</v>
      </c>
      <c r="CJ42" s="18">
        <f t="shared" ca="1" si="13"/>
        <v>141329.28999999998</v>
      </c>
      <c r="CK42" s="17">
        <f t="shared" ca="1" si="34"/>
        <v>0</v>
      </c>
      <c r="CL42" s="17">
        <f t="shared" ca="1" si="34"/>
        <v>0</v>
      </c>
      <c r="CM42" s="18">
        <f t="shared" ca="1" si="14"/>
        <v>141329.28999999998</v>
      </c>
      <c r="CN42" s="17">
        <f t="shared" ca="1" si="35"/>
        <v>1152.300000000002</v>
      </c>
      <c r="CO42" s="17">
        <f t="shared" ca="1" si="35"/>
        <v>140176.99</v>
      </c>
      <c r="CP42" s="18">
        <f t="shared" ca="1" si="15"/>
        <v>0</v>
      </c>
      <c r="CQ42" s="17">
        <f t="shared" ca="1" si="45"/>
        <v>0</v>
      </c>
      <c r="CR42" s="17">
        <f t="shared" ca="1" si="45"/>
        <v>0</v>
      </c>
      <c r="CS42" s="17">
        <f t="shared" ca="1" si="45"/>
        <v>60177.639999999927</v>
      </c>
      <c r="CT42" s="17">
        <f t="shared" ca="1" si="45"/>
        <v>0</v>
      </c>
      <c r="CU42" s="17">
        <f t="shared" ca="1" si="45"/>
        <v>0</v>
      </c>
      <c r="CV42" s="18">
        <f t="shared" ca="1" si="11"/>
        <v>873283.18999999971</v>
      </c>
    </row>
    <row r="43" spans="1:100" ht="12.75" customHeight="1" x14ac:dyDescent="0.3">
      <c r="A43" s="61" t="s">
        <v>219</v>
      </c>
      <c r="B43" s="16">
        <v>1051</v>
      </c>
      <c r="C43" s="62" t="s">
        <v>148</v>
      </c>
      <c r="D43" s="18">
        <f t="shared" ca="1" si="25"/>
        <v>-401482.67</v>
      </c>
      <c r="E43" s="17">
        <f t="shared" ca="1" si="37"/>
        <v>0</v>
      </c>
      <c r="F43" s="17">
        <f t="shared" ca="1" si="37"/>
        <v>-401482.67</v>
      </c>
      <c r="G43" s="17">
        <f t="shared" ca="1" si="37"/>
        <v>0</v>
      </c>
      <c r="H43" s="17">
        <f t="shared" ca="1" si="37"/>
        <v>0</v>
      </c>
      <c r="I43" s="17">
        <f t="shared" ca="1" si="37"/>
        <v>0</v>
      </c>
      <c r="J43" s="17">
        <f t="shared" ca="1" si="37"/>
        <v>0</v>
      </c>
      <c r="K43" s="17">
        <f t="shared" ca="1" si="37"/>
        <v>0</v>
      </c>
      <c r="L43" s="17">
        <f t="shared" ca="1" si="37"/>
        <v>0</v>
      </c>
      <c r="M43" s="17">
        <f t="shared" ca="1" si="37"/>
        <v>0</v>
      </c>
      <c r="N43" s="17">
        <f t="shared" ca="1" si="37"/>
        <v>0</v>
      </c>
      <c r="O43" s="17">
        <f t="shared" ca="1" si="38"/>
        <v>0</v>
      </c>
      <c r="P43" s="17">
        <f t="shared" ca="1" si="38"/>
        <v>0</v>
      </c>
      <c r="Q43" s="17">
        <f t="shared" ca="1" si="38"/>
        <v>0</v>
      </c>
      <c r="R43" s="17">
        <f t="shared" ca="1" si="38"/>
        <v>0</v>
      </c>
      <c r="S43" s="17">
        <f t="shared" ca="1" si="38"/>
        <v>0</v>
      </c>
      <c r="T43" s="17">
        <f t="shared" ca="1" si="38"/>
        <v>0</v>
      </c>
      <c r="U43" s="17">
        <f t="shared" ca="1" si="38"/>
        <v>0</v>
      </c>
      <c r="V43" s="17">
        <f t="shared" ca="1" si="38"/>
        <v>0</v>
      </c>
      <c r="W43" s="17">
        <f t="shared" ca="1" si="38"/>
        <v>0</v>
      </c>
      <c r="X43" s="17">
        <f t="shared" ca="1" si="38"/>
        <v>0</v>
      </c>
      <c r="Y43" s="17">
        <f t="shared" ca="1" si="39"/>
        <v>0</v>
      </c>
      <c r="Z43" s="17">
        <f t="shared" ca="1" si="39"/>
        <v>0</v>
      </c>
      <c r="AA43" s="17">
        <f t="shared" ca="1" si="39"/>
        <v>0</v>
      </c>
      <c r="AB43" s="17">
        <f t="shared" ca="1" si="39"/>
        <v>0</v>
      </c>
      <c r="AC43" s="17">
        <f t="shared" ca="1" si="39"/>
        <v>0</v>
      </c>
      <c r="AD43" s="17">
        <f t="shared" ca="1" si="39"/>
        <v>-370507.99</v>
      </c>
      <c r="AE43" s="17">
        <f t="shared" ca="1" si="39"/>
        <v>0</v>
      </c>
      <c r="AF43" s="17">
        <f t="shared" ca="1" si="39"/>
        <v>0</v>
      </c>
      <c r="AG43" s="17">
        <f t="shared" ca="1" si="39"/>
        <v>0</v>
      </c>
      <c r="AH43" s="17">
        <f t="shared" ca="1" si="39"/>
        <v>0</v>
      </c>
      <c r="AI43" s="17">
        <f t="shared" ca="1" si="40"/>
        <v>0</v>
      </c>
      <c r="AJ43" s="17">
        <f t="shared" ca="1" si="40"/>
        <v>-3025067.7199999997</v>
      </c>
      <c r="AK43" s="17">
        <f t="shared" ca="1" si="40"/>
        <v>0</v>
      </c>
      <c r="AL43" s="17">
        <f t="shared" ca="1" si="40"/>
        <v>0</v>
      </c>
      <c r="AM43" s="17">
        <f t="shared" ca="1" si="40"/>
        <v>0</v>
      </c>
      <c r="AN43" s="17">
        <f t="shared" ca="1" si="40"/>
        <v>0</v>
      </c>
      <c r="AO43" s="17">
        <f t="shared" ca="1" si="40"/>
        <v>0</v>
      </c>
      <c r="AP43" s="17">
        <f t="shared" ca="1" si="40"/>
        <v>0</v>
      </c>
      <c r="AQ43" s="17">
        <f t="shared" ca="1" si="40"/>
        <v>0</v>
      </c>
      <c r="AR43" s="17">
        <f t="shared" ca="1" si="40"/>
        <v>0</v>
      </c>
      <c r="AS43" s="17">
        <f t="shared" ca="1" si="41"/>
        <v>0</v>
      </c>
      <c r="AT43" s="17">
        <f t="shared" ca="1" si="41"/>
        <v>0</v>
      </c>
      <c r="AU43" s="17">
        <f t="shared" ca="1" si="41"/>
        <v>-342603.05</v>
      </c>
      <c r="AV43" s="17">
        <f t="shared" ca="1" si="41"/>
        <v>-80.180000000000007</v>
      </c>
      <c r="AW43" s="17">
        <f t="shared" ca="1" si="41"/>
        <v>0</v>
      </c>
      <c r="AX43" s="17">
        <f t="shared" ca="1" si="41"/>
        <v>-80.180000000000007</v>
      </c>
      <c r="AY43" s="17">
        <f t="shared" ca="1" si="41"/>
        <v>0</v>
      </c>
      <c r="AZ43" s="17">
        <f t="shared" ca="1" si="41"/>
        <v>0</v>
      </c>
      <c r="BA43" s="17">
        <f t="shared" ca="1" si="41"/>
        <v>139458.06</v>
      </c>
      <c r="BB43" s="17">
        <f t="shared" ca="1" si="41"/>
        <v>0</v>
      </c>
      <c r="BC43" s="17">
        <f t="shared" ca="1" si="42"/>
        <v>0</v>
      </c>
      <c r="BD43" s="17">
        <f t="shared" ca="1" si="42"/>
        <v>0</v>
      </c>
      <c r="BE43" s="17">
        <f t="shared" ca="1" si="42"/>
        <v>0</v>
      </c>
      <c r="BF43" s="17">
        <f t="shared" ca="1" si="42"/>
        <v>0</v>
      </c>
      <c r="BG43" s="17">
        <f t="shared" ca="1" si="42"/>
        <v>0</v>
      </c>
      <c r="BH43" s="17">
        <f t="shared" ca="1" si="42"/>
        <v>0</v>
      </c>
      <c r="BI43" s="17">
        <f t="shared" ca="1" si="42"/>
        <v>0</v>
      </c>
      <c r="BJ43" s="17">
        <f t="shared" ca="1" si="42"/>
        <v>0</v>
      </c>
      <c r="BK43" s="17">
        <f t="shared" ca="1" si="42"/>
        <v>0</v>
      </c>
      <c r="BL43" s="17">
        <f t="shared" ca="1" si="42"/>
        <v>0</v>
      </c>
      <c r="BM43" s="17">
        <f t="shared" ca="1" si="43"/>
        <v>0</v>
      </c>
      <c r="BN43" s="17">
        <f t="shared" ca="1" si="43"/>
        <v>0</v>
      </c>
      <c r="BO43" s="17">
        <f t="shared" ca="1" si="43"/>
        <v>0</v>
      </c>
      <c r="BP43" s="17">
        <f t="shared" ca="1" si="43"/>
        <v>0</v>
      </c>
      <c r="BQ43" s="17">
        <f t="shared" ca="1" si="43"/>
        <v>0</v>
      </c>
      <c r="BR43" s="17">
        <f t="shared" ca="1" si="43"/>
        <v>0</v>
      </c>
      <c r="BS43" s="17">
        <f t="shared" ca="1" si="43"/>
        <v>0</v>
      </c>
      <c r="BT43" s="17">
        <f t="shared" ca="1" si="43"/>
        <v>0</v>
      </c>
      <c r="BU43" s="17">
        <f t="shared" ca="1" si="43"/>
        <v>0</v>
      </c>
      <c r="BV43" s="17">
        <f t="shared" ca="1" si="43"/>
        <v>0</v>
      </c>
      <c r="BW43" s="17">
        <f t="shared" ca="1" si="44"/>
        <v>0</v>
      </c>
      <c r="BX43" s="17">
        <f t="shared" ca="1" si="44"/>
        <v>0</v>
      </c>
      <c r="BY43" s="17">
        <f t="shared" ca="1" si="44"/>
        <v>0</v>
      </c>
      <c r="BZ43" s="17">
        <f t="shared" ca="1" si="44"/>
        <v>0</v>
      </c>
      <c r="CA43" s="17">
        <f t="shared" ca="1" si="44"/>
        <v>0</v>
      </c>
      <c r="CB43" s="17">
        <f t="shared" ca="1" si="44"/>
        <v>0</v>
      </c>
      <c r="CC43" s="17">
        <f t="shared" ca="1" si="44"/>
        <v>0</v>
      </c>
      <c r="CD43" s="17">
        <f t="shared" ca="1" si="44"/>
        <v>0</v>
      </c>
      <c r="CE43" s="17">
        <f t="shared" ca="1" si="44"/>
        <v>0</v>
      </c>
      <c r="CF43" s="17">
        <f t="shared" ca="1" si="44"/>
        <v>0</v>
      </c>
      <c r="CG43" s="17">
        <f t="shared" ca="1" si="44"/>
        <v>0</v>
      </c>
      <c r="CH43" s="17">
        <f t="shared" ca="1" si="44"/>
        <v>0</v>
      </c>
      <c r="CI43" s="17">
        <f t="shared" ca="1" si="44"/>
        <v>0</v>
      </c>
      <c r="CJ43" s="18">
        <f t="shared" ca="1" si="13"/>
        <v>0</v>
      </c>
      <c r="CK43" s="17">
        <f t="shared" ca="1" si="34"/>
        <v>0</v>
      </c>
      <c r="CL43" s="17">
        <f t="shared" ca="1" si="34"/>
        <v>0</v>
      </c>
      <c r="CM43" s="18">
        <f t="shared" ca="1" si="14"/>
        <v>0</v>
      </c>
      <c r="CN43" s="17">
        <f t="shared" ca="1" si="35"/>
        <v>0</v>
      </c>
      <c r="CO43" s="17">
        <f t="shared" ca="1" si="35"/>
        <v>0</v>
      </c>
      <c r="CP43" s="18">
        <f t="shared" ca="1" si="15"/>
        <v>0</v>
      </c>
      <c r="CQ43" s="17">
        <f t="shared" ca="1" si="45"/>
        <v>0</v>
      </c>
      <c r="CR43" s="17">
        <f t="shared" ca="1" si="45"/>
        <v>0</v>
      </c>
      <c r="CS43" s="17">
        <f t="shared" ca="1" si="45"/>
        <v>0</v>
      </c>
      <c r="CT43" s="17">
        <f t="shared" ca="1" si="45"/>
        <v>0</v>
      </c>
      <c r="CU43" s="17">
        <f t="shared" ca="1" si="45"/>
        <v>0</v>
      </c>
      <c r="CV43" s="18">
        <f t="shared" ca="1" si="11"/>
        <v>-4000363.73</v>
      </c>
    </row>
    <row r="44" spans="1:100" ht="12.75" customHeight="1" x14ac:dyDescent="0.3">
      <c r="A44" s="61" t="s">
        <v>221</v>
      </c>
      <c r="B44" s="16">
        <v>1052</v>
      </c>
      <c r="C44" s="62" t="s">
        <v>148</v>
      </c>
      <c r="D44" s="18">
        <f t="shared" ca="1" si="25"/>
        <v>740.24999999999977</v>
      </c>
      <c r="E44" s="17">
        <f t="shared" ca="1" si="37"/>
        <v>750.40999999999974</v>
      </c>
      <c r="F44" s="17">
        <f t="shared" ca="1" si="37"/>
        <v>0</v>
      </c>
      <c r="G44" s="17">
        <f t="shared" ca="1" si="37"/>
        <v>-10.16</v>
      </c>
      <c r="H44" s="17">
        <f t="shared" ca="1" si="37"/>
        <v>-0.05</v>
      </c>
      <c r="I44" s="17">
        <f t="shared" ca="1" si="37"/>
        <v>8457.36</v>
      </c>
      <c r="J44" s="17">
        <f t="shared" ca="1" si="37"/>
        <v>0</v>
      </c>
      <c r="K44" s="17">
        <f t="shared" ca="1" si="37"/>
        <v>1920.0000000000146</v>
      </c>
      <c r="L44" s="17">
        <f t="shared" ca="1" si="37"/>
        <v>0</v>
      </c>
      <c r="M44" s="17">
        <f t="shared" ca="1" si="37"/>
        <v>0</v>
      </c>
      <c r="N44" s="17">
        <f t="shared" ca="1" si="37"/>
        <v>0</v>
      </c>
      <c r="O44" s="17">
        <f t="shared" ca="1" si="38"/>
        <v>0</v>
      </c>
      <c r="P44" s="17">
        <f t="shared" ca="1" si="38"/>
        <v>0</v>
      </c>
      <c r="Q44" s="17">
        <f t="shared" ca="1" si="38"/>
        <v>0</v>
      </c>
      <c r="R44" s="17">
        <f t="shared" ca="1" si="38"/>
        <v>0</v>
      </c>
      <c r="S44" s="17">
        <f t="shared" ca="1" si="38"/>
        <v>0</v>
      </c>
      <c r="T44" s="17">
        <f t="shared" ca="1" si="38"/>
        <v>0</v>
      </c>
      <c r="U44" s="17">
        <f t="shared" ca="1" si="38"/>
        <v>0</v>
      </c>
      <c r="V44" s="17">
        <f t="shared" ca="1" si="38"/>
        <v>11100</v>
      </c>
      <c r="W44" s="17">
        <f t="shared" ca="1" si="38"/>
        <v>22404.719999999998</v>
      </c>
      <c r="X44" s="17">
        <f t="shared" ca="1" si="38"/>
        <v>0</v>
      </c>
      <c r="Y44" s="17">
        <f t="shared" ca="1" si="39"/>
        <v>150214.79</v>
      </c>
      <c r="Z44" s="17">
        <f t="shared" ca="1" si="39"/>
        <v>1263140.6100000001</v>
      </c>
      <c r="AA44" s="17">
        <f t="shared" ca="1" si="39"/>
        <v>0</v>
      </c>
      <c r="AB44" s="17">
        <f t="shared" ca="1" si="39"/>
        <v>0</v>
      </c>
      <c r="AC44" s="17">
        <f t="shared" ca="1" si="39"/>
        <v>0.01</v>
      </c>
      <c r="AD44" s="17">
        <f t="shared" ca="1" si="39"/>
        <v>-0.14999999999999858</v>
      </c>
      <c r="AE44" s="17">
        <f t="shared" ca="1" si="39"/>
        <v>0</v>
      </c>
      <c r="AF44" s="17">
        <f t="shared" ca="1" si="39"/>
        <v>0</v>
      </c>
      <c r="AG44" s="17">
        <f t="shared" ca="1" si="39"/>
        <v>0</v>
      </c>
      <c r="AH44" s="17">
        <f t="shared" ca="1" si="39"/>
        <v>1996783.76</v>
      </c>
      <c r="AI44" s="17">
        <f t="shared" ca="1" si="40"/>
        <v>0</v>
      </c>
      <c r="AJ44" s="17">
        <f t="shared" ca="1" si="40"/>
        <v>0</v>
      </c>
      <c r="AK44" s="17">
        <f t="shared" ca="1" si="40"/>
        <v>0</v>
      </c>
      <c r="AL44" s="17">
        <f t="shared" ca="1" si="40"/>
        <v>0</v>
      </c>
      <c r="AM44" s="17">
        <f t="shared" ca="1" si="40"/>
        <v>0</v>
      </c>
      <c r="AN44" s="17">
        <f t="shared" ca="1" si="40"/>
        <v>0</v>
      </c>
      <c r="AO44" s="17">
        <f t="shared" ca="1" si="40"/>
        <v>0</v>
      </c>
      <c r="AP44" s="17">
        <f t="shared" ca="1" si="40"/>
        <v>-0.08</v>
      </c>
      <c r="AQ44" s="17">
        <f t="shared" ca="1" si="40"/>
        <v>0</v>
      </c>
      <c r="AR44" s="17">
        <f t="shared" ca="1" si="40"/>
        <v>0</v>
      </c>
      <c r="AS44" s="17">
        <f t="shared" ca="1" si="41"/>
        <v>0</v>
      </c>
      <c r="AT44" s="17">
        <f t="shared" ca="1" si="41"/>
        <v>2242826.7700000005</v>
      </c>
      <c r="AU44" s="17">
        <f t="shared" ca="1" si="41"/>
        <v>115.10999999999999</v>
      </c>
      <c r="AV44" s="17">
        <f t="shared" ca="1" si="41"/>
        <v>-0.26000000000000156</v>
      </c>
      <c r="AW44" s="17">
        <f t="shared" ca="1" si="41"/>
        <v>0</v>
      </c>
      <c r="AX44" s="17">
        <f t="shared" ca="1" si="41"/>
        <v>-0.12999999999999901</v>
      </c>
      <c r="AY44" s="17">
        <f t="shared" ca="1" si="41"/>
        <v>0</v>
      </c>
      <c r="AZ44" s="17">
        <f t="shared" ca="1" si="41"/>
        <v>0</v>
      </c>
      <c r="BA44" s="17">
        <f t="shared" ca="1" si="41"/>
        <v>0</v>
      </c>
      <c r="BB44" s="17">
        <f t="shared" ca="1" si="41"/>
        <v>0</v>
      </c>
      <c r="BC44" s="17">
        <f t="shared" ca="1" si="42"/>
        <v>0</v>
      </c>
      <c r="BD44" s="17">
        <f t="shared" ca="1" si="42"/>
        <v>10672.7</v>
      </c>
      <c r="BE44" s="17">
        <f t="shared" ca="1" si="42"/>
        <v>0</v>
      </c>
      <c r="BF44" s="17">
        <f t="shared" ca="1" si="42"/>
        <v>0</v>
      </c>
      <c r="BG44" s="17">
        <f t="shared" ca="1" si="42"/>
        <v>0</v>
      </c>
      <c r="BH44" s="17">
        <f t="shared" ca="1" si="42"/>
        <v>0</v>
      </c>
      <c r="BI44" s="17">
        <f t="shared" ca="1" si="42"/>
        <v>0</v>
      </c>
      <c r="BJ44" s="17">
        <f t="shared" ca="1" si="42"/>
        <v>0</v>
      </c>
      <c r="BK44" s="17">
        <f t="shared" ca="1" si="42"/>
        <v>0</v>
      </c>
      <c r="BL44" s="17">
        <f t="shared" ca="1" si="42"/>
        <v>0.06</v>
      </c>
      <c r="BM44" s="17">
        <f t="shared" ca="1" si="43"/>
        <v>0</v>
      </c>
      <c r="BN44" s="17">
        <f t="shared" ca="1" si="43"/>
        <v>1230</v>
      </c>
      <c r="BO44" s="17">
        <f t="shared" ca="1" si="43"/>
        <v>0</v>
      </c>
      <c r="BP44" s="17">
        <f t="shared" ca="1" si="43"/>
        <v>-9.9999997764825821E-3</v>
      </c>
      <c r="BQ44" s="17">
        <f t="shared" ca="1" si="43"/>
        <v>0</v>
      </c>
      <c r="BR44" s="17">
        <f t="shared" ca="1" si="43"/>
        <v>385185.8</v>
      </c>
      <c r="BS44" s="17">
        <f t="shared" ca="1" si="43"/>
        <v>91.46</v>
      </c>
      <c r="BT44" s="17">
        <f t="shared" ca="1" si="43"/>
        <v>0</v>
      </c>
      <c r="BU44" s="17">
        <f t="shared" ca="1" si="43"/>
        <v>0</v>
      </c>
      <c r="BV44" s="17">
        <f t="shared" ca="1" si="43"/>
        <v>0</v>
      </c>
      <c r="BW44" s="17">
        <f t="shared" ca="1" si="44"/>
        <v>0</v>
      </c>
      <c r="BX44" s="17">
        <f t="shared" ca="1" si="44"/>
        <v>0</v>
      </c>
      <c r="BY44" s="17">
        <f t="shared" ca="1" si="44"/>
        <v>0</v>
      </c>
      <c r="BZ44" s="17">
        <f t="shared" ca="1" si="44"/>
        <v>0</v>
      </c>
      <c r="CA44" s="17">
        <f t="shared" ca="1" si="44"/>
        <v>0</v>
      </c>
      <c r="CB44" s="17">
        <f t="shared" ca="1" si="44"/>
        <v>0</v>
      </c>
      <c r="CC44" s="17">
        <f t="shared" ca="1" si="44"/>
        <v>0</v>
      </c>
      <c r="CD44" s="17">
        <f t="shared" ca="1" si="44"/>
        <v>0</v>
      </c>
      <c r="CE44" s="17">
        <f t="shared" ca="1" si="44"/>
        <v>0</v>
      </c>
      <c r="CF44" s="17">
        <f t="shared" ca="1" si="44"/>
        <v>0</v>
      </c>
      <c r="CG44" s="17">
        <f t="shared" ca="1" si="44"/>
        <v>0</v>
      </c>
      <c r="CH44" s="17">
        <f t="shared" ca="1" si="44"/>
        <v>0</v>
      </c>
      <c r="CI44" s="17">
        <f t="shared" ca="1" si="44"/>
        <v>0</v>
      </c>
      <c r="CJ44" s="18">
        <f t="shared" ca="1" si="13"/>
        <v>325139.93</v>
      </c>
      <c r="CK44" s="17">
        <f t="shared" ca="1" si="34"/>
        <v>0</v>
      </c>
      <c r="CL44" s="17">
        <f t="shared" ca="1" si="34"/>
        <v>0</v>
      </c>
      <c r="CM44" s="18">
        <f t="shared" ca="1" si="14"/>
        <v>325139.93</v>
      </c>
      <c r="CN44" s="17">
        <f t="shared" ca="1" si="35"/>
        <v>0</v>
      </c>
      <c r="CO44" s="17">
        <f t="shared" ca="1" si="35"/>
        <v>325139.93</v>
      </c>
      <c r="CP44" s="18">
        <f t="shared" ca="1" si="15"/>
        <v>0</v>
      </c>
      <c r="CQ44" s="17">
        <f t="shared" ca="1" si="45"/>
        <v>0</v>
      </c>
      <c r="CR44" s="17">
        <f t="shared" ca="1" si="45"/>
        <v>0</v>
      </c>
      <c r="CS44" s="17">
        <f t="shared" ca="1" si="45"/>
        <v>20349.390000000007</v>
      </c>
      <c r="CT44" s="17">
        <f t="shared" ca="1" si="45"/>
        <v>0</v>
      </c>
      <c r="CU44" s="17">
        <f t="shared" ca="1" si="45"/>
        <v>0</v>
      </c>
      <c r="CV44" s="18">
        <f t="shared" ca="1" si="11"/>
        <v>6440372.04</v>
      </c>
    </row>
    <row r="45" spans="1:100" ht="12.75" customHeight="1" x14ac:dyDescent="0.3">
      <c r="A45" s="61" t="s">
        <v>223</v>
      </c>
      <c r="B45" s="16">
        <v>1053</v>
      </c>
      <c r="C45" s="62" t="s">
        <v>148</v>
      </c>
      <c r="D45" s="18">
        <f t="shared" ca="1" si="25"/>
        <v>0</v>
      </c>
      <c r="E45" s="17">
        <f t="shared" ca="1" si="37"/>
        <v>0</v>
      </c>
      <c r="F45" s="17">
        <f t="shared" ca="1" si="37"/>
        <v>0</v>
      </c>
      <c r="G45" s="17">
        <f t="shared" ca="1" si="37"/>
        <v>0</v>
      </c>
      <c r="H45" s="17">
        <f t="shared" ca="1" si="37"/>
        <v>0</v>
      </c>
      <c r="I45" s="17">
        <f t="shared" ca="1" si="37"/>
        <v>0</v>
      </c>
      <c r="J45" s="17">
        <f t="shared" ca="1" si="37"/>
        <v>0</v>
      </c>
      <c r="K45" s="17">
        <f t="shared" ca="1" si="37"/>
        <v>0</v>
      </c>
      <c r="L45" s="17">
        <f t="shared" ca="1" si="37"/>
        <v>0</v>
      </c>
      <c r="M45" s="17">
        <f t="shared" ca="1" si="37"/>
        <v>0</v>
      </c>
      <c r="N45" s="17">
        <f t="shared" ca="1" si="37"/>
        <v>0</v>
      </c>
      <c r="O45" s="17">
        <f t="shared" ca="1" si="38"/>
        <v>0</v>
      </c>
      <c r="P45" s="17">
        <f t="shared" ca="1" si="38"/>
        <v>0</v>
      </c>
      <c r="Q45" s="17">
        <f t="shared" ca="1" si="38"/>
        <v>0</v>
      </c>
      <c r="R45" s="17">
        <f t="shared" ca="1" si="38"/>
        <v>0</v>
      </c>
      <c r="S45" s="17">
        <f t="shared" ca="1" si="38"/>
        <v>0</v>
      </c>
      <c r="T45" s="17">
        <f t="shared" ca="1" si="38"/>
        <v>0</v>
      </c>
      <c r="U45" s="17">
        <f t="shared" ca="1" si="38"/>
        <v>0</v>
      </c>
      <c r="V45" s="17">
        <f t="shared" ca="1" si="38"/>
        <v>0</v>
      </c>
      <c r="W45" s="17">
        <f t="shared" ca="1" si="38"/>
        <v>0</v>
      </c>
      <c r="X45" s="17">
        <f t="shared" ca="1" si="38"/>
        <v>0</v>
      </c>
      <c r="Y45" s="17">
        <f t="shared" ca="1" si="39"/>
        <v>0</v>
      </c>
      <c r="Z45" s="17">
        <f t="shared" ca="1" si="39"/>
        <v>0</v>
      </c>
      <c r="AA45" s="17">
        <f t="shared" ca="1" si="39"/>
        <v>0</v>
      </c>
      <c r="AB45" s="17">
        <f t="shared" ca="1" si="39"/>
        <v>0</v>
      </c>
      <c r="AC45" s="17">
        <f t="shared" ca="1" si="39"/>
        <v>0</v>
      </c>
      <c r="AD45" s="17">
        <f t="shared" ca="1" si="39"/>
        <v>0</v>
      </c>
      <c r="AE45" s="17">
        <f t="shared" ca="1" si="39"/>
        <v>0</v>
      </c>
      <c r="AF45" s="17">
        <f t="shared" ca="1" si="39"/>
        <v>0</v>
      </c>
      <c r="AG45" s="17">
        <f t="shared" ca="1" si="39"/>
        <v>0</v>
      </c>
      <c r="AH45" s="17">
        <f t="shared" ca="1" si="39"/>
        <v>0</v>
      </c>
      <c r="AI45" s="17">
        <f t="shared" ca="1" si="40"/>
        <v>0</v>
      </c>
      <c r="AJ45" s="17">
        <f t="shared" ca="1" si="40"/>
        <v>0</v>
      </c>
      <c r="AK45" s="17">
        <f t="shared" ca="1" si="40"/>
        <v>0</v>
      </c>
      <c r="AL45" s="17">
        <f t="shared" ca="1" si="40"/>
        <v>0</v>
      </c>
      <c r="AM45" s="17">
        <f t="shared" ca="1" si="40"/>
        <v>0</v>
      </c>
      <c r="AN45" s="17">
        <f t="shared" ca="1" si="40"/>
        <v>0</v>
      </c>
      <c r="AO45" s="17">
        <f t="shared" ca="1" si="40"/>
        <v>0</v>
      </c>
      <c r="AP45" s="17">
        <f t="shared" ca="1" si="40"/>
        <v>0</v>
      </c>
      <c r="AQ45" s="17">
        <f t="shared" ca="1" si="40"/>
        <v>0</v>
      </c>
      <c r="AR45" s="17">
        <f t="shared" ca="1" si="40"/>
        <v>0</v>
      </c>
      <c r="AS45" s="17">
        <f t="shared" ca="1" si="41"/>
        <v>0</v>
      </c>
      <c r="AT45" s="17">
        <f t="shared" ca="1" si="41"/>
        <v>0</v>
      </c>
      <c r="AU45" s="17">
        <f t="shared" ca="1" si="41"/>
        <v>0</v>
      </c>
      <c r="AV45" s="17">
        <f t="shared" ca="1" si="41"/>
        <v>0</v>
      </c>
      <c r="AW45" s="17">
        <f t="shared" ca="1" si="41"/>
        <v>0</v>
      </c>
      <c r="AX45" s="17">
        <f t="shared" ca="1" si="41"/>
        <v>0</v>
      </c>
      <c r="AY45" s="17">
        <f t="shared" ca="1" si="41"/>
        <v>0</v>
      </c>
      <c r="AZ45" s="17">
        <f t="shared" ca="1" si="41"/>
        <v>0</v>
      </c>
      <c r="BA45" s="17">
        <f t="shared" ca="1" si="41"/>
        <v>0</v>
      </c>
      <c r="BB45" s="17">
        <f t="shared" ca="1" si="41"/>
        <v>0</v>
      </c>
      <c r="BC45" s="17">
        <f t="shared" ca="1" si="42"/>
        <v>0</v>
      </c>
      <c r="BD45" s="17">
        <f t="shared" ca="1" si="42"/>
        <v>0</v>
      </c>
      <c r="BE45" s="17">
        <f t="shared" ca="1" si="42"/>
        <v>0</v>
      </c>
      <c r="BF45" s="17">
        <f t="shared" ca="1" si="42"/>
        <v>0</v>
      </c>
      <c r="BG45" s="17">
        <f t="shared" ca="1" si="42"/>
        <v>0</v>
      </c>
      <c r="BH45" s="17">
        <f t="shared" ca="1" si="42"/>
        <v>0</v>
      </c>
      <c r="BI45" s="17">
        <f t="shared" ca="1" si="42"/>
        <v>0</v>
      </c>
      <c r="BJ45" s="17">
        <f t="shared" ca="1" si="42"/>
        <v>0</v>
      </c>
      <c r="BK45" s="17">
        <f t="shared" ca="1" si="42"/>
        <v>0</v>
      </c>
      <c r="BL45" s="17">
        <f t="shared" ca="1" si="42"/>
        <v>0</v>
      </c>
      <c r="BM45" s="17">
        <f t="shared" ca="1" si="43"/>
        <v>0</v>
      </c>
      <c r="BN45" s="17">
        <f t="shared" ca="1" si="43"/>
        <v>0</v>
      </c>
      <c r="BO45" s="17">
        <f t="shared" ca="1" si="43"/>
        <v>0</v>
      </c>
      <c r="BP45" s="17">
        <f t="shared" ca="1" si="43"/>
        <v>0</v>
      </c>
      <c r="BQ45" s="17">
        <f t="shared" ca="1" si="43"/>
        <v>0</v>
      </c>
      <c r="BR45" s="17">
        <f t="shared" ca="1" si="43"/>
        <v>0</v>
      </c>
      <c r="BS45" s="17">
        <f t="shared" ca="1" si="43"/>
        <v>0</v>
      </c>
      <c r="BT45" s="17">
        <f t="shared" ca="1" si="43"/>
        <v>0</v>
      </c>
      <c r="BU45" s="17">
        <f t="shared" ca="1" si="43"/>
        <v>0</v>
      </c>
      <c r="BV45" s="17">
        <f t="shared" ca="1" si="43"/>
        <v>0</v>
      </c>
      <c r="BW45" s="17">
        <f t="shared" ca="1" si="44"/>
        <v>0</v>
      </c>
      <c r="BX45" s="17">
        <f t="shared" ca="1" si="44"/>
        <v>0</v>
      </c>
      <c r="BY45" s="17">
        <f t="shared" ca="1" si="44"/>
        <v>0</v>
      </c>
      <c r="BZ45" s="17">
        <f t="shared" ca="1" si="44"/>
        <v>0</v>
      </c>
      <c r="CA45" s="17">
        <f t="shared" ca="1" si="44"/>
        <v>0</v>
      </c>
      <c r="CB45" s="17">
        <f t="shared" ca="1" si="44"/>
        <v>0</v>
      </c>
      <c r="CC45" s="17">
        <f t="shared" ca="1" si="44"/>
        <v>0</v>
      </c>
      <c r="CD45" s="17">
        <f t="shared" ca="1" si="44"/>
        <v>0</v>
      </c>
      <c r="CE45" s="17">
        <f t="shared" ca="1" si="44"/>
        <v>0</v>
      </c>
      <c r="CF45" s="17">
        <f t="shared" ca="1" si="44"/>
        <v>0</v>
      </c>
      <c r="CG45" s="17">
        <f t="shared" ca="1" si="44"/>
        <v>0</v>
      </c>
      <c r="CH45" s="17">
        <f t="shared" ca="1" si="44"/>
        <v>0</v>
      </c>
      <c r="CI45" s="17">
        <f t="shared" ca="1" si="44"/>
        <v>0</v>
      </c>
      <c r="CJ45" s="18">
        <f t="shared" ca="1" si="13"/>
        <v>0</v>
      </c>
      <c r="CK45" s="17">
        <f t="shared" ca="1" si="34"/>
        <v>0</v>
      </c>
      <c r="CL45" s="17">
        <f t="shared" ca="1" si="34"/>
        <v>0</v>
      </c>
      <c r="CM45" s="18">
        <f t="shared" ca="1" si="14"/>
        <v>0</v>
      </c>
      <c r="CN45" s="17">
        <f t="shared" ca="1" si="35"/>
        <v>0</v>
      </c>
      <c r="CO45" s="17">
        <f t="shared" ca="1" si="35"/>
        <v>0</v>
      </c>
      <c r="CP45" s="18">
        <f t="shared" ca="1" si="15"/>
        <v>0</v>
      </c>
      <c r="CQ45" s="17">
        <f t="shared" ca="1" si="45"/>
        <v>0</v>
      </c>
      <c r="CR45" s="17">
        <f t="shared" ca="1" si="45"/>
        <v>0</v>
      </c>
      <c r="CS45" s="17">
        <f t="shared" ca="1" si="45"/>
        <v>0</v>
      </c>
      <c r="CT45" s="17">
        <f t="shared" ca="1" si="45"/>
        <v>0</v>
      </c>
      <c r="CU45" s="17">
        <f t="shared" ca="1" si="45"/>
        <v>0</v>
      </c>
      <c r="CV45" s="18">
        <f t="shared" ca="1" si="11"/>
        <v>0</v>
      </c>
    </row>
    <row r="46" spans="1:100" ht="12.75" customHeight="1" x14ac:dyDescent="0.3">
      <c r="A46" s="61" t="s">
        <v>225</v>
      </c>
      <c r="B46" s="16">
        <v>1055</v>
      </c>
      <c r="C46" s="62" t="s">
        <v>148</v>
      </c>
      <c r="D46" s="18">
        <f t="shared" ca="1" si="25"/>
        <v>0</v>
      </c>
      <c r="E46" s="17">
        <f t="shared" ca="1" si="37"/>
        <v>0</v>
      </c>
      <c r="F46" s="17">
        <f t="shared" ca="1" si="37"/>
        <v>0</v>
      </c>
      <c r="G46" s="17">
        <f t="shared" ca="1" si="37"/>
        <v>0</v>
      </c>
      <c r="H46" s="17">
        <f t="shared" ca="1" si="37"/>
        <v>0</v>
      </c>
      <c r="I46" s="17">
        <f t="shared" ca="1" si="37"/>
        <v>0</v>
      </c>
      <c r="J46" s="17">
        <f t="shared" ca="1" si="37"/>
        <v>0</v>
      </c>
      <c r="K46" s="17">
        <f t="shared" ca="1" si="37"/>
        <v>0</v>
      </c>
      <c r="L46" s="17">
        <f t="shared" ca="1" si="37"/>
        <v>0</v>
      </c>
      <c r="M46" s="17">
        <f t="shared" ca="1" si="37"/>
        <v>0</v>
      </c>
      <c r="N46" s="17">
        <f t="shared" ca="1" si="37"/>
        <v>0</v>
      </c>
      <c r="O46" s="17">
        <f t="shared" ca="1" si="38"/>
        <v>0</v>
      </c>
      <c r="P46" s="17">
        <f t="shared" ca="1" si="38"/>
        <v>0</v>
      </c>
      <c r="Q46" s="17">
        <f t="shared" ca="1" si="38"/>
        <v>0</v>
      </c>
      <c r="R46" s="17">
        <f t="shared" ca="1" si="38"/>
        <v>0</v>
      </c>
      <c r="S46" s="17">
        <f t="shared" ca="1" si="38"/>
        <v>0</v>
      </c>
      <c r="T46" s="17">
        <f t="shared" ca="1" si="38"/>
        <v>0</v>
      </c>
      <c r="U46" s="17">
        <f t="shared" ca="1" si="38"/>
        <v>0</v>
      </c>
      <c r="V46" s="17">
        <f t="shared" ca="1" si="38"/>
        <v>0</v>
      </c>
      <c r="W46" s="17">
        <f t="shared" ca="1" si="38"/>
        <v>0</v>
      </c>
      <c r="X46" s="17">
        <f t="shared" ca="1" si="38"/>
        <v>0</v>
      </c>
      <c r="Y46" s="17">
        <f t="shared" ca="1" si="39"/>
        <v>0</v>
      </c>
      <c r="Z46" s="17">
        <f t="shared" ca="1" si="39"/>
        <v>0</v>
      </c>
      <c r="AA46" s="17">
        <f t="shared" ca="1" si="39"/>
        <v>0</v>
      </c>
      <c r="AB46" s="17">
        <f t="shared" ca="1" si="39"/>
        <v>0</v>
      </c>
      <c r="AC46" s="17">
        <f t="shared" ca="1" si="39"/>
        <v>0</v>
      </c>
      <c r="AD46" s="17">
        <f t="shared" ca="1" si="39"/>
        <v>0</v>
      </c>
      <c r="AE46" s="17">
        <f t="shared" ca="1" si="39"/>
        <v>0</v>
      </c>
      <c r="AF46" s="17">
        <f t="shared" ca="1" si="39"/>
        <v>0</v>
      </c>
      <c r="AG46" s="17">
        <f t="shared" ca="1" si="39"/>
        <v>0</v>
      </c>
      <c r="AH46" s="17">
        <f t="shared" ca="1" si="39"/>
        <v>0</v>
      </c>
      <c r="AI46" s="17">
        <f t="shared" ca="1" si="40"/>
        <v>0</v>
      </c>
      <c r="AJ46" s="17">
        <f t="shared" ca="1" si="40"/>
        <v>-3703639.16</v>
      </c>
      <c r="AK46" s="17">
        <f t="shared" ca="1" si="40"/>
        <v>0</v>
      </c>
      <c r="AL46" s="17">
        <f t="shared" ca="1" si="40"/>
        <v>0</v>
      </c>
      <c r="AM46" s="17">
        <f t="shared" ca="1" si="40"/>
        <v>0</v>
      </c>
      <c r="AN46" s="17">
        <f t="shared" ca="1" si="40"/>
        <v>0</v>
      </c>
      <c r="AO46" s="17">
        <f t="shared" ca="1" si="40"/>
        <v>0</v>
      </c>
      <c r="AP46" s="17">
        <f t="shared" ca="1" si="40"/>
        <v>0</v>
      </c>
      <c r="AQ46" s="17">
        <f t="shared" ca="1" si="40"/>
        <v>0</v>
      </c>
      <c r="AR46" s="17">
        <f t="shared" ca="1" si="40"/>
        <v>0</v>
      </c>
      <c r="AS46" s="17">
        <f t="shared" ca="1" si="41"/>
        <v>0</v>
      </c>
      <c r="AT46" s="17">
        <f t="shared" ca="1" si="41"/>
        <v>0</v>
      </c>
      <c r="AU46" s="17">
        <f t="shared" ca="1" si="41"/>
        <v>0</v>
      </c>
      <c r="AV46" s="17">
        <f t="shared" ca="1" si="41"/>
        <v>0</v>
      </c>
      <c r="AW46" s="17">
        <f t="shared" ca="1" si="41"/>
        <v>0</v>
      </c>
      <c r="AX46" s="17">
        <f t="shared" ca="1" si="41"/>
        <v>0</v>
      </c>
      <c r="AY46" s="17">
        <f t="shared" ca="1" si="41"/>
        <v>0</v>
      </c>
      <c r="AZ46" s="17">
        <f t="shared" ca="1" si="41"/>
        <v>0</v>
      </c>
      <c r="BA46" s="17">
        <f t="shared" ca="1" si="41"/>
        <v>0</v>
      </c>
      <c r="BB46" s="17">
        <f t="shared" ca="1" si="41"/>
        <v>0</v>
      </c>
      <c r="BC46" s="17">
        <f t="shared" ca="1" si="42"/>
        <v>0</v>
      </c>
      <c r="BD46" s="17">
        <f t="shared" ca="1" si="42"/>
        <v>0</v>
      </c>
      <c r="BE46" s="17">
        <f t="shared" ca="1" si="42"/>
        <v>0</v>
      </c>
      <c r="BF46" s="17">
        <f t="shared" ca="1" si="42"/>
        <v>0</v>
      </c>
      <c r="BG46" s="17">
        <f t="shared" ca="1" si="42"/>
        <v>0</v>
      </c>
      <c r="BH46" s="17">
        <f t="shared" ca="1" si="42"/>
        <v>0</v>
      </c>
      <c r="BI46" s="17">
        <f t="shared" ca="1" si="42"/>
        <v>0</v>
      </c>
      <c r="BJ46" s="17">
        <f t="shared" ca="1" si="42"/>
        <v>0</v>
      </c>
      <c r="BK46" s="17">
        <f t="shared" ca="1" si="42"/>
        <v>0</v>
      </c>
      <c r="BL46" s="17">
        <f t="shared" ca="1" si="42"/>
        <v>0</v>
      </c>
      <c r="BM46" s="17">
        <f t="shared" ca="1" si="43"/>
        <v>0</v>
      </c>
      <c r="BN46" s="17">
        <f t="shared" ca="1" si="43"/>
        <v>0</v>
      </c>
      <c r="BO46" s="17">
        <f t="shared" ca="1" si="43"/>
        <v>0</v>
      </c>
      <c r="BP46" s="17">
        <f t="shared" ca="1" si="43"/>
        <v>0</v>
      </c>
      <c r="BQ46" s="17">
        <f t="shared" ca="1" si="43"/>
        <v>0</v>
      </c>
      <c r="BR46" s="17">
        <f t="shared" ca="1" si="43"/>
        <v>0</v>
      </c>
      <c r="BS46" s="17">
        <f t="shared" ca="1" si="43"/>
        <v>0</v>
      </c>
      <c r="BT46" s="17">
        <f t="shared" ca="1" si="43"/>
        <v>0</v>
      </c>
      <c r="BU46" s="17">
        <f t="shared" ca="1" si="43"/>
        <v>0</v>
      </c>
      <c r="BV46" s="17">
        <f t="shared" ca="1" si="43"/>
        <v>0</v>
      </c>
      <c r="BW46" s="17">
        <f t="shared" ca="1" si="44"/>
        <v>0</v>
      </c>
      <c r="BX46" s="17">
        <f t="shared" ca="1" si="44"/>
        <v>0</v>
      </c>
      <c r="BY46" s="17">
        <f t="shared" ca="1" si="44"/>
        <v>0</v>
      </c>
      <c r="BZ46" s="17">
        <f t="shared" ca="1" si="44"/>
        <v>0</v>
      </c>
      <c r="CA46" s="17">
        <f t="shared" ca="1" si="44"/>
        <v>0</v>
      </c>
      <c r="CB46" s="17">
        <f t="shared" ca="1" si="44"/>
        <v>0</v>
      </c>
      <c r="CC46" s="17">
        <f t="shared" ca="1" si="44"/>
        <v>0</v>
      </c>
      <c r="CD46" s="17">
        <f t="shared" ca="1" si="44"/>
        <v>0</v>
      </c>
      <c r="CE46" s="17">
        <f t="shared" ca="1" si="44"/>
        <v>0</v>
      </c>
      <c r="CF46" s="17">
        <f t="shared" ca="1" si="44"/>
        <v>0</v>
      </c>
      <c r="CG46" s="17">
        <f t="shared" ca="1" si="44"/>
        <v>0</v>
      </c>
      <c r="CH46" s="17">
        <f t="shared" ca="1" si="44"/>
        <v>0</v>
      </c>
      <c r="CI46" s="17">
        <f t="shared" ca="1" si="44"/>
        <v>0</v>
      </c>
      <c r="CJ46" s="18">
        <f t="shared" ca="1" si="13"/>
        <v>0</v>
      </c>
      <c r="CK46" s="17">
        <f t="shared" ca="1" si="34"/>
        <v>0</v>
      </c>
      <c r="CL46" s="17">
        <f t="shared" ca="1" si="34"/>
        <v>0</v>
      </c>
      <c r="CM46" s="18">
        <f t="shared" ca="1" si="14"/>
        <v>0</v>
      </c>
      <c r="CN46" s="17">
        <f t="shared" ca="1" si="35"/>
        <v>0</v>
      </c>
      <c r="CO46" s="17">
        <f t="shared" ca="1" si="35"/>
        <v>0</v>
      </c>
      <c r="CP46" s="18">
        <f t="shared" ca="1" si="15"/>
        <v>0</v>
      </c>
      <c r="CQ46" s="17">
        <f t="shared" ca="1" si="45"/>
        <v>0</v>
      </c>
      <c r="CR46" s="17">
        <f t="shared" ca="1" si="45"/>
        <v>0</v>
      </c>
      <c r="CS46" s="17">
        <f t="shared" ca="1" si="45"/>
        <v>0</v>
      </c>
      <c r="CT46" s="17">
        <f t="shared" ca="1" si="45"/>
        <v>0</v>
      </c>
      <c r="CU46" s="17">
        <f t="shared" ca="1" si="45"/>
        <v>0</v>
      </c>
      <c r="CV46" s="18">
        <f t="shared" ca="1" si="11"/>
        <v>-3703639.16</v>
      </c>
    </row>
    <row r="47" spans="1:100" ht="12.75" customHeight="1" x14ac:dyDescent="0.3">
      <c r="A47" s="61" t="s">
        <v>227</v>
      </c>
      <c r="B47" s="16">
        <v>1056</v>
      </c>
      <c r="C47" s="62" t="s">
        <v>148</v>
      </c>
      <c r="D47" s="18">
        <f t="shared" ca="1" si="25"/>
        <v>0</v>
      </c>
      <c r="E47" s="17">
        <f t="shared" ref="E47:N56" ca="1" si="46">IFERROR(IF($C$2="Tele-Satış",INDIRECT("'"&amp;$B$2&amp;"'!"&amp;ADDRESS(MATCH($B47,INDIRECT("'"&amp;$B$2&amp;"'!$B$1:$B$1095"),0),MATCH(E$5,INDIRECT("'"&amp;$B$2&amp;"'!5:5"),0))),IF($C$2="E-Ticaret",INDIRECT("'"&amp;$B$2&amp;"'!"&amp;ADDRESS(MATCH($B47,INDIRECT("'"&amp;$B$2&amp;"'!$B$1:$B$1095"),0),MATCH(E$5,INDIRECT("'"&amp;$B$2&amp;"'!5:5"),0)+1)),IF($C$2="Geleneksel",INDIRECT("'"&amp;$B$2&amp;"'!"&amp;ADDRESS(MATCH($B47,INDIRECT("'"&amp;$B$2&amp;"'!$B$1:$B$1095"),0),MATCH(E$5,INDIRECT("'"&amp;$B$2&amp;"'!5:5"),0)+2)),INDIRECT("'"&amp;$B$2&amp;"'!"&amp;ADDRESS(MATCH($B47,INDIRECT("'"&amp;$B$2&amp;"'!$B$1:$B$1095"),0),MATCH(E$5,INDIRECT("'"&amp;$B$2&amp;"'!5:5"),0)))+INDIRECT("'"&amp;$B$2&amp;"'!"&amp;ADDRESS(MATCH($B47,INDIRECT("'"&amp;$B$2&amp;"'!$B$1:$B$1095"),0),MATCH(E$5,INDIRECT("'"&amp;$B$2&amp;"'!5:5"),0)+1))+INDIRECT("'"&amp;$B$2&amp;"'!"&amp;ADDRESS(MATCH($B47,INDIRECT("'"&amp;$B$2&amp;"'!$B$1:$B$1095"),0),MATCH(E$5,INDIRECT("'"&amp;$B$2&amp;"'!5:5"),0)+2))))),0)</f>
        <v>0</v>
      </c>
      <c r="F47" s="17">
        <f t="shared" ca="1" si="46"/>
        <v>0</v>
      </c>
      <c r="G47" s="17">
        <f t="shared" ca="1" si="46"/>
        <v>0</v>
      </c>
      <c r="H47" s="17">
        <f t="shared" ca="1" si="46"/>
        <v>0</v>
      </c>
      <c r="I47" s="17">
        <f t="shared" ca="1" si="46"/>
        <v>0</v>
      </c>
      <c r="J47" s="17">
        <f t="shared" ca="1" si="46"/>
        <v>0</v>
      </c>
      <c r="K47" s="17">
        <f t="shared" ca="1" si="46"/>
        <v>0</v>
      </c>
      <c r="L47" s="17">
        <f t="shared" ca="1" si="46"/>
        <v>0</v>
      </c>
      <c r="M47" s="17">
        <f t="shared" ca="1" si="46"/>
        <v>0</v>
      </c>
      <c r="N47" s="17">
        <f t="shared" ca="1" si="46"/>
        <v>0</v>
      </c>
      <c r="O47" s="17">
        <f t="shared" ref="O47:X56" ca="1" si="47">IFERROR(IF($C$2="Tele-Satış",INDIRECT("'"&amp;$B$2&amp;"'!"&amp;ADDRESS(MATCH($B47,INDIRECT("'"&amp;$B$2&amp;"'!$B$1:$B$1095"),0),MATCH(O$5,INDIRECT("'"&amp;$B$2&amp;"'!5:5"),0))),IF($C$2="E-Ticaret",INDIRECT("'"&amp;$B$2&amp;"'!"&amp;ADDRESS(MATCH($B47,INDIRECT("'"&amp;$B$2&amp;"'!$B$1:$B$1095"),0),MATCH(O$5,INDIRECT("'"&amp;$B$2&amp;"'!5:5"),0)+1)),IF($C$2="Geleneksel",INDIRECT("'"&amp;$B$2&amp;"'!"&amp;ADDRESS(MATCH($B47,INDIRECT("'"&amp;$B$2&amp;"'!$B$1:$B$1095"),0),MATCH(O$5,INDIRECT("'"&amp;$B$2&amp;"'!5:5"),0)+2)),INDIRECT("'"&amp;$B$2&amp;"'!"&amp;ADDRESS(MATCH($B47,INDIRECT("'"&amp;$B$2&amp;"'!$B$1:$B$1095"),0),MATCH(O$5,INDIRECT("'"&amp;$B$2&amp;"'!5:5"),0)))+INDIRECT("'"&amp;$B$2&amp;"'!"&amp;ADDRESS(MATCH($B47,INDIRECT("'"&amp;$B$2&amp;"'!$B$1:$B$1095"),0),MATCH(O$5,INDIRECT("'"&amp;$B$2&amp;"'!5:5"),0)+1))+INDIRECT("'"&amp;$B$2&amp;"'!"&amp;ADDRESS(MATCH($B47,INDIRECT("'"&amp;$B$2&amp;"'!$B$1:$B$1095"),0),MATCH(O$5,INDIRECT("'"&amp;$B$2&amp;"'!5:5"),0)+2))))),0)</f>
        <v>0</v>
      </c>
      <c r="P47" s="17">
        <f t="shared" ca="1" si="47"/>
        <v>0</v>
      </c>
      <c r="Q47" s="17">
        <f t="shared" ca="1" si="47"/>
        <v>0</v>
      </c>
      <c r="R47" s="17">
        <f t="shared" ca="1" si="47"/>
        <v>0</v>
      </c>
      <c r="S47" s="17">
        <f t="shared" ca="1" si="47"/>
        <v>0</v>
      </c>
      <c r="T47" s="17">
        <f t="shared" ca="1" si="47"/>
        <v>132745899.31</v>
      </c>
      <c r="U47" s="17">
        <f t="shared" ca="1" si="47"/>
        <v>5433645.0300000003</v>
      </c>
      <c r="V47" s="17">
        <f t="shared" ca="1" si="47"/>
        <v>0</v>
      </c>
      <c r="W47" s="17">
        <f t="shared" ca="1" si="47"/>
        <v>0</v>
      </c>
      <c r="X47" s="17">
        <f t="shared" ca="1" si="47"/>
        <v>0</v>
      </c>
      <c r="Y47" s="17">
        <f t="shared" ref="Y47:AH56" ca="1" si="48">IFERROR(IF($C$2="Tele-Satış",INDIRECT("'"&amp;$B$2&amp;"'!"&amp;ADDRESS(MATCH($B47,INDIRECT("'"&amp;$B$2&amp;"'!$B$1:$B$1095"),0),MATCH(Y$5,INDIRECT("'"&amp;$B$2&amp;"'!5:5"),0))),IF($C$2="E-Ticaret",INDIRECT("'"&amp;$B$2&amp;"'!"&amp;ADDRESS(MATCH($B47,INDIRECT("'"&amp;$B$2&amp;"'!$B$1:$B$1095"),0),MATCH(Y$5,INDIRECT("'"&amp;$B$2&amp;"'!5:5"),0)+1)),IF($C$2="Geleneksel",INDIRECT("'"&amp;$B$2&amp;"'!"&amp;ADDRESS(MATCH($B47,INDIRECT("'"&amp;$B$2&amp;"'!$B$1:$B$1095"),0),MATCH(Y$5,INDIRECT("'"&amp;$B$2&amp;"'!5:5"),0)+2)),INDIRECT("'"&amp;$B$2&amp;"'!"&amp;ADDRESS(MATCH($B47,INDIRECT("'"&amp;$B$2&amp;"'!$B$1:$B$1095"),0),MATCH(Y$5,INDIRECT("'"&amp;$B$2&amp;"'!5:5"),0)))+INDIRECT("'"&amp;$B$2&amp;"'!"&amp;ADDRESS(MATCH($B47,INDIRECT("'"&amp;$B$2&amp;"'!$B$1:$B$1095"),0),MATCH(Y$5,INDIRECT("'"&amp;$B$2&amp;"'!5:5"),0)+1))+INDIRECT("'"&amp;$B$2&amp;"'!"&amp;ADDRESS(MATCH($B47,INDIRECT("'"&amp;$B$2&amp;"'!$B$1:$B$1095"),0),MATCH(Y$5,INDIRECT("'"&amp;$B$2&amp;"'!5:5"),0)+2))))),0)</f>
        <v>0</v>
      </c>
      <c r="Z47" s="17">
        <f t="shared" ca="1" si="48"/>
        <v>0</v>
      </c>
      <c r="AA47" s="17">
        <f t="shared" ca="1" si="48"/>
        <v>0</v>
      </c>
      <c r="AB47" s="17">
        <f t="shared" ca="1" si="48"/>
        <v>0</v>
      </c>
      <c r="AC47" s="17">
        <f t="shared" ca="1" si="48"/>
        <v>0</v>
      </c>
      <c r="AD47" s="17">
        <f t="shared" ca="1" si="48"/>
        <v>0</v>
      </c>
      <c r="AE47" s="17">
        <f t="shared" ca="1" si="48"/>
        <v>0</v>
      </c>
      <c r="AF47" s="17">
        <f t="shared" ca="1" si="48"/>
        <v>0</v>
      </c>
      <c r="AG47" s="17">
        <f t="shared" ca="1" si="48"/>
        <v>0</v>
      </c>
      <c r="AH47" s="17">
        <f t="shared" ca="1" si="48"/>
        <v>0</v>
      </c>
      <c r="AI47" s="17">
        <f t="shared" ref="AI47:AR56" ca="1" si="49">IFERROR(IF($C$2="Tele-Satış",INDIRECT("'"&amp;$B$2&amp;"'!"&amp;ADDRESS(MATCH($B47,INDIRECT("'"&amp;$B$2&amp;"'!$B$1:$B$1095"),0),MATCH(AI$5,INDIRECT("'"&amp;$B$2&amp;"'!5:5"),0))),IF($C$2="E-Ticaret",INDIRECT("'"&amp;$B$2&amp;"'!"&amp;ADDRESS(MATCH($B47,INDIRECT("'"&amp;$B$2&amp;"'!$B$1:$B$1095"),0),MATCH(AI$5,INDIRECT("'"&amp;$B$2&amp;"'!5:5"),0)+1)),IF($C$2="Geleneksel",INDIRECT("'"&amp;$B$2&amp;"'!"&amp;ADDRESS(MATCH($B47,INDIRECT("'"&amp;$B$2&amp;"'!$B$1:$B$1095"),0),MATCH(AI$5,INDIRECT("'"&amp;$B$2&amp;"'!5:5"),0)+2)),INDIRECT("'"&amp;$B$2&amp;"'!"&amp;ADDRESS(MATCH($B47,INDIRECT("'"&amp;$B$2&amp;"'!$B$1:$B$1095"),0),MATCH(AI$5,INDIRECT("'"&amp;$B$2&amp;"'!5:5"),0)))+INDIRECT("'"&amp;$B$2&amp;"'!"&amp;ADDRESS(MATCH($B47,INDIRECT("'"&amp;$B$2&amp;"'!$B$1:$B$1095"),0),MATCH(AI$5,INDIRECT("'"&amp;$B$2&amp;"'!5:5"),0)+1))+INDIRECT("'"&amp;$B$2&amp;"'!"&amp;ADDRESS(MATCH($B47,INDIRECT("'"&amp;$B$2&amp;"'!$B$1:$B$1095"),0),MATCH(AI$5,INDIRECT("'"&amp;$B$2&amp;"'!5:5"),0)+2))))),0)</f>
        <v>0</v>
      </c>
      <c r="AJ47" s="17">
        <f t="shared" ca="1" si="49"/>
        <v>1319965.0900000001</v>
      </c>
      <c r="AK47" s="17">
        <f t="shared" ca="1" si="49"/>
        <v>0</v>
      </c>
      <c r="AL47" s="17">
        <f t="shared" ca="1" si="49"/>
        <v>0</v>
      </c>
      <c r="AM47" s="17">
        <f t="shared" ca="1" si="49"/>
        <v>0</v>
      </c>
      <c r="AN47" s="17">
        <f t="shared" ca="1" si="49"/>
        <v>0</v>
      </c>
      <c r="AO47" s="17">
        <f t="shared" ca="1" si="49"/>
        <v>0</v>
      </c>
      <c r="AP47" s="17">
        <f t="shared" ca="1" si="49"/>
        <v>0</v>
      </c>
      <c r="AQ47" s="17">
        <f t="shared" ca="1" si="49"/>
        <v>0</v>
      </c>
      <c r="AR47" s="17">
        <f t="shared" ca="1" si="49"/>
        <v>0</v>
      </c>
      <c r="AS47" s="17">
        <f t="shared" ref="AS47:BB56" ca="1" si="50">IFERROR(IF($C$2="Tele-Satış",INDIRECT("'"&amp;$B$2&amp;"'!"&amp;ADDRESS(MATCH($B47,INDIRECT("'"&amp;$B$2&amp;"'!$B$1:$B$1095"),0),MATCH(AS$5,INDIRECT("'"&amp;$B$2&amp;"'!5:5"),0))),IF($C$2="E-Ticaret",INDIRECT("'"&amp;$B$2&amp;"'!"&amp;ADDRESS(MATCH($B47,INDIRECT("'"&amp;$B$2&amp;"'!$B$1:$B$1095"),0),MATCH(AS$5,INDIRECT("'"&amp;$B$2&amp;"'!5:5"),0)+1)),IF($C$2="Geleneksel",INDIRECT("'"&amp;$B$2&amp;"'!"&amp;ADDRESS(MATCH($B47,INDIRECT("'"&amp;$B$2&amp;"'!$B$1:$B$1095"),0),MATCH(AS$5,INDIRECT("'"&amp;$B$2&amp;"'!5:5"),0)+2)),INDIRECT("'"&amp;$B$2&amp;"'!"&amp;ADDRESS(MATCH($B47,INDIRECT("'"&amp;$B$2&amp;"'!$B$1:$B$1095"),0),MATCH(AS$5,INDIRECT("'"&amp;$B$2&amp;"'!5:5"),0)))+INDIRECT("'"&amp;$B$2&amp;"'!"&amp;ADDRESS(MATCH($B47,INDIRECT("'"&amp;$B$2&amp;"'!$B$1:$B$1095"),0),MATCH(AS$5,INDIRECT("'"&amp;$B$2&amp;"'!5:5"),0)+1))+INDIRECT("'"&amp;$B$2&amp;"'!"&amp;ADDRESS(MATCH($B47,INDIRECT("'"&amp;$B$2&amp;"'!$B$1:$B$1095"),0),MATCH(AS$5,INDIRECT("'"&amp;$B$2&amp;"'!5:5"),0)+2))))),0)</f>
        <v>0</v>
      </c>
      <c r="AT47" s="17">
        <f t="shared" ca="1" si="50"/>
        <v>0</v>
      </c>
      <c r="AU47" s="17">
        <f t="shared" ca="1" si="50"/>
        <v>0</v>
      </c>
      <c r="AV47" s="17">
        <f t="shared" ca="1" si="50"/>
        <v>0</v>
      </c>
      <c r="AW47" s="17">
        <f t="shared" ca="1" si="50"/>
        <v>0</v>
      </c>
      <c r="AX47" s="17">
        <f t="shared" ca="1" si="50"/>
        <v>0</v>
      </c>
      <c r="AY47" s="17">
        <f t="shared" ca="1" si="50"/>
        <v>0</v>
      </c>
      <c r="AZ47" s="17">
        <f t="shared" ca="1" si="50"/>
        <v>0</v>
      </c>
      <c r="BA47" s="17">
        <f t="shared" ca="1" si="50"/>
        <v>0</v>
      </c>
      <c r="BB47" s="17">
        <f t="shared" ca="1" si="50"/>
        <v>0</v>
      </c>
      <c r="BC47" s="17">
        <f t="shared" ref="BC47:BL56" ca="1" si="51">IFERROR(IF($C$2="Tele-Satış",INDIRECT("'"&amp;$B$2&amp;"'!"&amp;ADDRESS(MATCH($B47,INDIRECT("'"&amp;$B$2&amp;"'!$B$1:$B$1095"),0),MATCH(BC$5,INDIRECT("'"&amp;$B$2&amp;"'!5:5"),0))),IF($C$2="E-Ticaret",INDIRECT("'"&amp;$B$2&amp;"'!"&amp;ADDRESS(MATCH($B47,INDIRECT("'"&amp;$B$2&amp;"'!$B$1:$B$1095"),0),MATCH(BC$5,INDIRECT("'"&amp;$B$2&amp;"'!5:5"),0)+1)),IF($C$2="Geleneksel",INDIRECT("'"&amp;$B$2&amp;"'!"&amp;ADDRESS(MATCH($B47,INDIRECT("'"&amp;$B$2&amp;"'!$B$1:$B$1095"),0),MATCH(BC$5,INDIRECT("'"&amp;$B$2&amp;"'!5:5"),0)+2)),INDIRECT("'"&amp;$B$2&amp;"'!"&amp;ADDRESS(MATCH($B47,INDIRECT("'"&amp;$B$2&amp;"'!$B$1:$B$1095"),0),MATCH(BC$5,INDIRECT("'"&amp;$B$2&amp;"'!5:5"),0)))+INDIRECT("'"&amp;$B$2&amp;"'!"&amp;ADDRESS(MATCH($B47,INDIRECT("'"&amp;$B$2&amp;"'!$B$1:$B$1095"),0),MATCH(BC$5,INDIRECT("'"&amp;$B$2&amp;"'!5:5"),0)+1))+INDIRECT("'"&amp;$B$2&amp;"'!"&amp;ADDRESS(MATCH($B47,INDIRECT("'"&amp;$B$2&amp;"'!$B$1:$B$1095"),0),MATCH(BC$5,INDIRECT("'"&amp;$B$2&amp;"'!5:5"),0)+2))))),0)</f>
        <v>0</v>
      </c>
      <c r="BD47" s="17">
        <f t="shared" ca="1" si="51"/>
        <v>0</v>
      </c>
      <c r="BE47" s="17">
        <f t="shared" ca="1" si="51"/>
        <v>0</v>
      </c>
      <c r="BF47" s="17">
        <f t="shared" ca="1" si="51"/>
        <v>0</v>
      </c>
      <c r="BG47" s="17">
        <f t="shared" ca="1" si="51"/>
        <v>0</v>
      </c>
      <c r="BH47" s="17">
        <f t="shared" ca="1" si="51"/>
        <v>0</v>
      </c>
      <c r="BI47" s="17">
        <f t="shared" ca="1" si="51"/>
        <v>0</v>
      </c>
      <c r="BJ47" s="17">
        <f t="shared" ca="1" si="51"/>
        <v>0</v>
      </c>
      <c r="BK47" s="17">
        <f t="shared" ca="1" si="51"/>
        <v>0</v>
      </c>
      <c r="BL47" s="17">
        <f t="shared" ca="1" si="51"/>
        <v>0</v>
      </c>
      <c r="BM47" s="17">
        <f t="shared" ref="BM47:BV56" ca="1" si="52">IFERROR(IF($C$2="Tele-Satış",INDIRECT("'"&amp;$B$2&amp;"'!"&amp;ADDRESS(MATCH($B47,INDIRECT("'"&amp;$B$2&amp;"'!$B$1:$B$1095"),0),MATCH(BM$5,INDIRECT("'"&amp;$B$2&amp;"'!5:5"),0))),IF($C$2="E-Ticaret",INDIRECT("'"&amp;$B$2&amp;"'!"&amp;ADDRESS(MATCH($B47,INDIRECT("'"&amp;$B$2&amp;"'!$B$1:$B$1095"),0),MATCH(BM$5,INDIRECT("'"&amp;$B$2&amp;"'!5:5"),0)+1)),IF($C$2="Geleneksel",INDIRECT("'"&amp;$B$2&amp;"'!"&amp;ADDRESS(MATCH($B47,INDIRECT("'"&amp;$B$2&amp;"'!$B$1:$B$1095"),0),MATCH(BM$5,INDIRECT("'"&amp;$B$2&amp;"'!5:5"),0)+2)),INDIRECT("'"&amp;$B$2&amp;"'!"&amp;ADDRESS(MATCH($B47,INDIRECT("'"&amp;$B$2&amp;"'!$B$1:$B$1095"),0),MATCH(BM$5,INDIRECT("'"&amp;$B$2&amp;"'!5:5"),0)))+INDIRECT("'"&amp;$B$2&amp;"'!"&amp;ADDRESS(MATCH($B47,INDIRECT("'"&amp;$B$2&amp;"'!$B$1:$B$1095"),0),MATCH(BM$5,INDIRECT("'"&amp;$B$2&amp;"'!5:5"),0)+1))+INDIRECT("'"&amp;$B$2&amp;"'!"&amp;ADDRESS(MATCH($B47,INDIRECT("'"&amp;$B$2&amp;"'!$B$1:$B$1095"),0),MATCH(BM$5,INDIRECT("'"&amp;$B$2&amp;"'!5:5"),0)+2))))),0)</f>
        <v>0</v>
      </c>
      <c r="BN47" s="17">
        <f t="shared" ca="1" si="52"/>
        <v>0</v>
      </c>
      <c r="BO47" s="17">
        <f t="shared" ca="1" si="52"/>
        <v>0</v>
      </c>
      <c r="BP47" s="17">
        <f t="shared" ca="1" si="52"/>
        <v>0</v>
      </c>
      <c r="BQ47" s="17">
        <f t="shared" ca="1" si="52"/>
        <v>0</v>
      </c>
      <c r="BR47" s="17">
        <f t="shared" ca="1" si="52"/>
        <v>0</v>
      </c>
      <c r="BS47" s="17">
        <f t="shared" ca="1" si="52"/>
        <v>0</v>
      </c>
      <c r="BT47" s="17">
        <f t="shared" ca="1" si="52"/>
        <v>0</v>
      </c>
      <c r="BU47" s="17">
        <f t="shared" ca="1" si="52"/>
        <v>0</v>
      </c>
      <c r="BV47" s="17">
        <f t="shared" ca="1" si="52"/>
        <v>0</v>
      </c>
      <c r="BW47" s="17">
        <f t="shared" ref="BW47:CI56" ca="1" si="53">IFERROR(IF($C$2="Tele-Satış",INDIRECT("'"&amp;$B$2&amp;"'!"&amp;ADDRESS(MATCH($B47,INDIRECT("'"&amp;$B$2&amp;"'!$B$1:$B$1095"),0),MATCH(BW$5,INDIRECT("'"&amp;$B$2&amp;"'!5:5"),0))),IF($C$2="E-Ticaret",INDIRECT("'"&amp;$B$2&amp;"'!"&amp;ADDRESS(MATCH($B47,INDIRECT("'"&amp;$B$2&amp;"'!$B$1:$B$1095"),0),MATCH(BW$5,INDIRECT("'"&amp;$B$2&amp;"'!5:5"),0)+1)),IF($C$2="Geleneksel",INDIRECT("'"&amp;$B$2&amp;"'!"&amp;ADDRESS(MATCH($B47,INDIRECT("'"&amp;$B$2&amp;"'!$B$1:$B$1095"),0),MATCH(BW$5,INDIRECT("'"&amp;$B$2&amp;"'!5:5"),0)+2)),INDIRECT("'"&amp;$B$2&amp;"'!"&amp;ADDRESS(MATCH($B47,INDIRECT("'"&amp;$B$2&amp;"'!$B$1:$B$1095"),0),MATCH(BW$5,INDIRECT("'"&amp;$B$2&amp;"'!5:5"),0)))+INDIRECT("'"&amp;$B$2&amp;"'!"&amp;ADDRESS(MATCH($B47,INDIRECT("'"&amp;$B$2&amp;"'!$B$1:$B$1095"),0),MATCH(BW$5,INDIRECT("'"&amp;$B$2&amp;"'!5:5"),0)+1))+INDIRECT("'"&amp;$B$2&amp;"'!"&amp;ADDRESS(MATCH($B47,INDIRECT("'"&amp;$B$2&amp;"'!$B$1:$B$1095"),0),MATCH(BW$5,INDIRECT("'"&amp;$B$2&amp;"'!5:5"),0)+2))))),0)</f>
        <v>0</v>
      </c>
      <c r="BX47" s="17">
        <f t="shared" ca="1" si="53"/>
        <v>0</v>
      </c>
      <c r="BY47" s="17">
        <f t="shared" ca="1" si="53"/>
        <v>0</v>
      </c>
      <c r="BZ47" s="17">
        <f t="shared" ca="1" si="53"/>
        <v>0</v>
      </c>
      <c r="CA47" s="17">
        <f t="shared" ca="1" si="53"/>
        <v>0</v>
      </c>
      <c r="CB47" s="17">
        <f t="shared" ca="1" si="53"/>
        <v>0</v>
      </c>
      <c r="CC47" s="17">
        <f t="shared" ca="1" si="53"/>
        <v>0</v>
      </c>
      <c r="CD47" s="17">
        <f t="shared" ca="1" si="53"/>
        <v>0</v>
      </c>
      <c r="CE47" s="17">
        <f t="shared" ca="1" si="53"/>
        <v>0</v>
      </c>
      <c r="CF47" s="17">
        <f t="shared" ca="1" si="53"/>
        <v>0</v>
      </c>
      <c r="CG47" s="17">
        <f t="shared" ca="1" si="53"/>
        <v>0</v>
      </c>
      <c r="CH47" s="17">
        <f t="shared" ca="1" si="53"/>
        <v>0</v>
      </c>
      <c r="CI47" s="17">
        <f t="shared" ca="1" si="53"/>
        <v>0</v>
      </c>
      <c r="CJ47" s="18">
        <f t="shared" ca="1" si="13"/>
        <v>0</v>
      </c>
      <c r="CK47" s="17">
        <f t="shared" ref="CK47:CL66" ca="1" si="54">IFERROR(IF($C$2="Tele-Satış",INDIRECT("'"&amp;$B$2&amp;"'!"&amp;ADDRESS(MATCH($B47,INDIRECT("'"&amp;$B$2&amp;"'!$B$1:$B$1095"),0),MATCH(CK$5,INDIRECT("'"&amp;$B$2&amp;"'!5:5"),0))),IF($C$2="E-Ticaret",INDIRECT("'"&amp;$B$2&amp;"'!"&amp;ADDRESS(MATCH($B47,INDIRECT("'"&amp;$B$2&amp;"'!$B$1:$B$1095"),0),MATCH(CK$5,INDIRECT("'"&amp;$B$2&amp;"'!5:5"),0)+1)),IF($C$2="Geleneksel",INDIRECT("'"&amp;$B$2&amp;"'!"&amp;ADDRESS(MATCH($B47,INDIRECT("'"&amp;$B$2&amp;"'!$B$1:$B$1095"),0),MATCH(CK$5,INDIRECT("'"&amp;$B$2&amp;"'!5:5"),0)+2)),INDIRECT("'"&amp;$B$2&amp;"'!"&amp;ADDRESS(MATCH($B47,INDIRECT("'"&amp;$B$2&amp;"'!$B$1:$B$1095"),0),MATCH(CK$5,INDIRECT("'"&amp;$B$2&amp;"'!5:5"),0)))+INDIRECT("'"&amp;$B$2&amp;"'!"&amp;ADDRESS(MATCH($B47,INDIRECT("'"&amp;$B$2&amp;"'!$B$1:$B$1095"),0),MATCH(CK$5,INDIRECT("'"&amp;$B$2&amp;"'!5:5"),0)+1))+INDIRECT("'"&amp;$B$2&amp;"'!"&amp;ADDRESS(MATCH($B47,INDIRECT("'"&amp;$B$2&amp;"'!$B$1:$B$1095"),0),MATCH(CK$5,INDIRECT("'"&amp;$B$2&amp;"'!5:5"),0)+2))))),0)</f>
        <v>0</v>
      </c>
      <c r="CL47" s="17">
        <f t="shared" ca="1" si="54"/>
        <v>0</v>
      </c>
      <c r="CM47" s="18">
        <f t="shared" ca="1" si="14"/>
        <v>0</v>
      </c>
      <c r="CN47" s="17">
        <f t="shared" ref="CN47:CO66" ca="1" si="55">IFERROR(IF($C$2="Tele-Satış",INDIRECT("'"&amp;$B$2&amp;"'!"&amp;ADDRESS(MATCH($B47,INDIRECT("'"&amp;$B$2&amp;"'!$B$1:$B$1095"),0),MATCH(CN$5,INDIRECT("'"&amp;$B$2&amp;"'!5:5"),0))),IF($C$2="E-Ticaret",INDIRECT("'"&amp;$B$2&amp;"'!"&amp;ADDRESS(MATCH($B47,INDIRECT("'"&amp;$B$2&amp;"'!$B$1:$B$1095"),0),MATCH(CN$5,INDIRECT("'"&amp;$B$2&amp;"'!5:5"),0)+1)),IF($C$2="Geleneksel",INDIRECT("'"&amp;$B$2&amp;"'!"&amp;ADDRESS(MATCH($B47,INDIRECT("'"&amp;$B$2&amp;"'!$B$1:$B$1095"),0),MATCH(CN$5,INDIRECT("'"&amp;$B$2&amp;"'!5:5"),0)+2)),INDIRECT("'"&amp;$B$2&amp;"'!"&amp;ADDRESS(MATCH($B47,INDIRECT("'"&amp;$B$2&amp;"'!$B$1:$B$1095"),0),MATCH(CN$5,INDIRECT("'"&amp;$B$2&amp;"'!5:5"),0)))+INDIRECT("'"&amp;$B$2&amp;"'!"&amp;ADDRESS(MATCH($B47,INDIRECT("'"&amp;$B$2&amp;"'!$B$1:$B$1095"),0),MATCH(CN$5,INDIRECT("'"&amp;$B$2&amp;"'!5:5"),0)+1))+INDIRECT("'"&amp;$B$2&amp;"'!"&amp;ADDRESS(MATCH($B47,INDIRECT("'"&amp;$B$2&amp;"'!$B$1:$B$1095"),0),MATCH(CN$5,INDIRECT("'"&amp;$B$2&amp;"'!5:5"),0)+2))))),0)</f>
        <v>0</v>
      </c>
      <c r="CO47" s="17">
        <f t="shared" ca="1" si="55"/>
        <v>0</v>
      </c>
      <c r="CP47" s="18">
        <f t="shared" ca="1" si="15"/>
        <v>0</v>
      </c>
      <c r="CQ47" s="17">
        <f t="shared" ref="CQ47:CU56" ca="1" si="56">IFERROR(IF($C$2="Tele-Satış",INDIRECT("'"&amp;$B$2&amp;"'!"&amp;ADDRESS(MATCH($B47,INDIRECT("'"&amp;$B$2&amp;"'!$B$1:$B$1095"),0),MATCH(CQ$5,INDIRECT("'"&amp;$B$2&amp;"'!5:5"),0))),IF($C$2="E-Ticaret",INDIRECT("'"&amp;$B$2&amp;"'!"&amp;ADDRESS(MATCH($B47,INDIRECT("'"&amp;$B$2&amp;"'!$B$1:$B$1095"),0),MATCH(CQ$5,INDIRECT("'"&amp;$B$2&amp;"'!5:5"),0)+1)),IF($C$2="Geleneksel",INDIRECT("'"&amp;$B$2&amp;"'!"&amp;ADDRESS(MATCH($B47,INDIRECT("'"&amp;$B$2&amp;"'!$B$1:$B$1095"),0),MATCH(CQ$5,INDIRECT("'"&amp;$B$2&amp;"'!5:5"),0)+2)),INDIRECT("'"&amp;$B$2&amp;"'!"&amp;ADDRESS(MATCH($B47,INDIRECT("'"&amp;$B$2&amp;"'!$B$1:$B$1095"),0),MATCH(CQ$5,INDIRECT("'"&amp;$B$2&amp;"'!5:5"),0)))+INDIRECT("'"&amp;$B$2&amp;"'!"&amp;ADDRESS(MATCH($B47,INDIRECT("'"&amp;$B$2&amp;"'!$B$1:$B$1095"),0),MATCH(CQ$5,INDIRECT("'"&amp;$B$2&amp;"'!5:5"),0)+1))+INDIRECT("'"&amp;$B$2&amp;"'!"&amp;ADDRESS(MATCH($B47,INDIRECT("'"&amp;$B$2&amp;"'!$B$1:$B$1095"),0),MATCH(CQ$5,INDIRECT("'"&amp;$B$2&amp;"'!5:5"),0)+2))))),0)</f>
        <v>0</v>
      </c>
      <c r="CR47" s="17">
        <f t="shared" ca="1" si="56"/>
        <v>0</v>
      </c>
      <c r="CS47" s="17">
        <f t="shared" ca="1" si="56"/>
        <v>0</v>
      </c>
      <c r="CT47" s="17">
        <f t="shared" ca="1" si="56"/>
        <v>0</v>
      </c>
      <c r="CU47" s="17">
        <f t="shared" ca="1" si="56"/>
        <v>0</v>
      </c>
      <c r="CV47" s="18">
        <f t="shared" ca="1" si="11"/>
        <v>139499509.43000001</v>
      </c>
    </row>
    <row r="48" spans="1:100" ht="12.75" customHeight="1" x14ac:dyDescent="0.3">
      <c r="A48" s="61" t="s">
        <v>229</v>
      </c>
      <c r="B48" s="16">
        <v>1057</v>
      </c>
      <c r="C48" s="62" t="s">
        <v>148</v>
      </c>
      <c r="D48" s="18">
        <f t="shared" ca="1" si="25"/>
        <v>8027.4399999999987</v>
      </c>
      <c r="E48" s="17">
        <f t="shared" ca="1" si="46"/>
        <v>0</v>
      </c>
      <c r="F48" s="17">
        <f t="shared" ca="1" si="46"/>
        <v>8027.4399999999987</v>
      </c>
      <c r="G48" s="17">
        <f t="shared" ca="1" si="46"/>
        <v>0</v>
      </c>
      <c r="H48" s="17">
        <f t="shared" ca="1" si="46"/>
        <v>0</v>
      </c>
      <c r="I48" s="17">
        <f t="shared" ca="1" si="46"/>
        <v>5451.08</v>
      </c>
      <c r="J48" s="17">
        <f t="shared" ca="1" si="46"/>
        <v>0</v>
      </c>
      <c r="K48" s="17">
        <f t="shared" ca="1" si="46"/>
        <v>0</v>
      </c>
      <c r="L48" s="17">
        <f t="shared" ca="1" si="46"/>
        <v>0</v>
      </c>
      <c r="M48" s="17">
        <f t="shared" ca="1" si="46"/>
        <v>0</v>
      </c>
      <c r="N48" s="17">
        <f t="shared" ca="1" si="46"/>
        <v>0</v>
      </c>
      <c r="O48" s="17">
        <f t="shared" ca="1" si="47"/>
        <v>0</v>
      </c>
      <c r="P48" s="17">
        <f t="shared" ca="1" si="47"/>
        <v>0</v>
      </c>
      <c r="Q48" s="17">
        <f t="shared" ca="1" si="47"/>
        <v>0</v>
      </c>
      <c r="R48" s="17">
        <f t="shared" ca="1" si="47"/>
        <v>0</v>
      </c>
      <c r="S48" s="17">
        <f t="shared" ca="1" si="47"/>
        <v>0</v>
      </c>
      <c r="T48" s="17">
        <f t="shared" ca="1" si="47"/>
        <v>0</v>
      </c>
      <c r="U48" s="17">
        <f t="shared" ca="1" si="47"/>
        <v>0</v>
      </c>
      <c r="V48" s="17">
        <f t="shared" ca="1" si="47"/>
        <v>-1121.26</v>
      </c>
      <c r="W48" s="17">
        <f t="shared" ca="1" si="47"/>
        <v>-6929.2199999999966</v>
      </c>
      <c r="X48" s="17">
        <f t="shared" ca="1" si="47"/>
        <v>0</v>
      </c>
      <c r="Y48" s="17">
        <f t="shared" ca="1" si="48"/>
        <v>0</v>
      </c>
      <c r="Z48" s="17">
        <f t="shared" ca="1" si="48"/>
        <v>55.81</v>
      </c>
      <c r="AA48" s="17">
        <f t="shared" ca="1" si="48"/>
        <v>0</v>
      </c>
      <c r="AB48" s="17">
        <f t="shared" ca="1" si="48"/>
        <v>0</v>
      </c>
      <c r="AC48" s="17">
        <f t="shared" ca="1" si="48"/>
        <v>150.29999999999998</v>
      </c>
      <c r="AD48" s="17">
        <f t="shared" ca="1" si="48"/>
        <v>-1.55</v>
      </c>
      <c r="AE48" s="17">
        <f t="shared" ca="1" si="48"/>
        <v>0</v>
      </c>
      <c r="AF48" s="17">
        <f t="shared" ca="1" si="48"/>
        <v>0</v>
      </c>
      <c r="AG48" s="17">
        <f t="shared" ca="1" si="48"/>
        <v>0</v>
      </c>
      <c r="AH48" s="17">
        <f t="shared" ca="1" si="48"/>
        <v>0</v>
      </c>
      <c r="AI48" s="17">
        <f t="shared" ca="1" si="49"/>
        <v>0</v>
      </c>
      <c r="AJ48" s="17">
        <f t="shared" ca="1" si="49"/>
        <v>1549116.75</v>
      </c>
      <c r="AK48" s="17">
        <f t="shared" ca="1" si="49"/>
        <v>0</v>
      </c>
      <c r="AL48" s="17">
        <f t="shared" ca="1" si="49"/>
        <v>0</v>
      </c>
      <c r="AM48" s="17">
        <f t="shared" ca="1" si="49"/>
        <v>0</v>
      </c>
      <c r="AN48" s="17">
        <f t="shared" ca="1" si="49"/>
        <v>0</v>
      </c>
      <c r="AO48" s="17">
        <f t="shared" ca="1" si="49"/>
        <v>0</v>
      </c>
      <c r="AP48" s="17">
        <f t="shared" ca="1" si="49"/>
        <v>0</v>
      </c>
      <c r="AQ48" s="17">
        <f t="shared" ca="1" si="49"/>
        <v>0</v>
      </c>
      <c r="AR48" s="17">
        <f t="shared" ca="1" si="49"/>
        <v>0</v>
      </c>
      <c r="AS48" s="17">
        <f t="shared" ca="1" si="50"/>
        <v>0</v>
      </c>
      <c r="AT48" s="17">
        <f t="shared" ca="1" si="50"/>
        <v>54974.49</v>
      </c>
      <c r="AU48" s="17">
        <f t="shared" ca="1" si="50"/>
        <v>1875.29</v>
      </c>
      <c r="AV48" s="17">
        <f t="shared" ca="1" si="50"/>
        <v>2147.23</v>
      </c>
      <c r="AW48" s="17">
        <f t="shared" ca="1" si="50"/>
        <v>0</v>
      </c>
      <c r="AX48" s="17">
        <f t="shared" ca="1" si="50"/>
        <v>669.34</v>
      </c>
      <c r="AY48" s="17">
        <f t="shared" ca="1" si="50"/>
        <v>0</v>
      </c>
      <c r="AZ48" s="17">
        <f t="shared" ca="1" si="50"/>
        <v>0</v>
      </c>
      <c r="BA48" s="17">
        <f t="shared" ca="1" si="50"/>
        <v>0</v>
      </c>
      <c r="BB48" s="17">
        <f t="shared" ca="1" si="50"/>
        <v>0</v>
      </c>
      <c r="BC48" s="17">
        <f t="shared" ca="1" si="51"/>
        <v>0</v>
      </c>
      <c r="BD48" s="17">
        <f t="shared" ca="1" si="51"/>
        <v>-36</v>
      </c>
      <c r="BE48" s="17">
        <f t="shared" ca="1" si="51"/>
        <v>0</v>
      </c>
      <c r="BF48" s="17">
        <f t="shared" ca="1" si="51"/>
        <v>0</v>
      </c>
      <c r="BG48" s="17">
        <f t="shared" ca="1" si="51"/>
        <v>0</v>
      </c>
      <c r="BH48" s="17">
        <f t="shared" ca="1" si="51"/>
        <v>0</v>
      </c>
      <c r="BI48" s="17">
        <f t="shared" ca="1" si="51"/>
        <v>0</v>
      </c>
      <c r="BJ48" s="17">
        <f t="shared" ca="1" si="51"/>
        <v>0</v>
      </c>
      <c r="BK48" s="17">
        <f t="shared" ca="1" si="51"/>
        <v>0</v>
      </c>
      <c r="BL48" s="17">
        <f t="shared" ca="1" si="51"/>
        <v>0</v>
      </c>
      <c r="BM48" s="17">
        <f t="shared" ca="1" si="52"/>
        <v>0</v>
      </c>
      <c r="BN48" s="17">
        <f t="shared" ca="1" si="52"/>
        <v>473.08000000000004</v>
      </c>
      <c r="BO48" s="17">
        <f t="shared" ca="1" si="52"/>
        <v>0</v>
      </c>
      <c r="BP48" s="17">
        <f t="shared" ca="1" si="52"/>
        <v>0</v>
      </c>
      <c r="BQ48" s="17">
        <f t="shared" ca="1" si="52"/>
        <v>0</v>
      </c>
      <c r="BR48" s="17">
        <f t="shared" ca="1" si="52"/>
        <v>0</v>
      </c>
      <c r="BS48" s="17">
        <f t="shared" ca="1" si="52"/>
        <v>0</v>
      </c>
      <c r="BT48" s="17">
        <f t="shared" ca="1" si="52"/>
        <v>0</v>
      </c>
      <c r="BU48" s="17">
        <f t="shared" ca="1" si="52"/>
        <v>0</v>
      </c>
      <c r="BV48" s="17">
        <f t="shared" ca="1" si="52"/>
        <v>0</v>
      </c>
      <c r="BW48" s="17">
        <f t="shared" ca="1" si="53"/>
        <v>0</v>
      </c>
      <c r="BX48" s="17">
        <f t="shared" ca="1" si="53"/>
        <v>0</v>
      </c>
      <c r="BY48" s="17">
        <f t="shared" ca="1" si="53"/>
        <v>0</v>
      </c>
      <c r="BZ48" s="17">
        <f t="shared" ca="1" si="53"/>
        <v>0</v>
      </c>
      <c r="CA48" s="17">
        <f t="shared" ca="1" si="53"/>
        <v>0</v>
      </c>
      <c r="CB48" s="17">
        <f t="shared" ca="1" si="53"/>
        <v>0</v>
      </c>
      <c r="CC48" s="17">
        <f t="shared" ca="1" si="53"/>
        <v>0</v>
      </c>
      <c r="CD48" s="17">
        <f t="shared" ca="1" si="53"/>
        <v>0</v>
      </c>
      <c r="CE48" s="17">
        <f t="shared" ca="1" si="53"/>
        <v>0</v>
      </c>
      <c r="CF48" s="17">
        <f t="shared" ca="1" si="53"/>
        <v>0</v>
      </c>
      <c r="CG48" s="17">
        <f t="shared" ca="1" si="53"/>
        <v>0</v>
      </c>
      <c r="CH48" s="17">
        <f t="shared" ca="1" si="53"/>
        <v>0</v>
      </c>
      <c r="CI48" s="17">
        <f t="shared" ca="1" si="53"/>
        <v>0</v>
      </c>
      <c r="CJ48" s="18">
        <f t="shared" ca="1" si="13"/>
        <v>0</v>
      </c>
      <c r="CK48" s="17">
        <f t="shared" ca="1" si="54"/>
        <v>0</v>
      </c>
      <c r="CL48" s="17">
        <f t="shared" ca="1" si="54"/>
        <v>0</v>
      </c>
      <c r="CM48" s="18">
        <f t="shared" ca="1" si="14"/>
        <v>0</v>
      </c>
      <c r="CN48" s="17">
        <f t="shared" ca="1" si="55"/>
        <v>0</v>
      </c>
      <c r="CO48" s="17">
        <f t="shared" ca="1" si="55"/>
        <v>0</v>
      </c>
      <c r="CP48" s="18">
        <f t="shared" ca="1" si="15"/>
        <v>0</v>
      </c>
      <c r="CQ48" s="17">
        <f t="shared" ca="1" si="56"/>
        <v>0</v>
      </c>
      <c r="CR48" s="17">
        <f t="shared" ca="1" si="56"/>
        <v>0</v>
      </c>
      <c r="CS48" s="17">
        <f t="shared" ca="1" si="56"/>
        <v>-111</v>
      </c>
      <c r="CT48" s="17">
        <f t="shared" ca="1" si="56"/>
        <v>0</v>
      </c>
      <c r="CU48" s="17">
        <f t="shared" ca="1" si="56"/>
        <v>0</v>
      </c>
      <c r="CV48" s="18">
        <f t="shared" ca="1" si="11"/>
        <v>1614741.78</v>
      </c>
    </row>
    <row r="49" spans="1:100" ht="12.75" customHeight="1" x14ac:dyDescent="0.3">
      <c r="A49" s="61" t="s">
        <v>231</v>
      </c>
      <c r="B49" s="16">
        <v>1058</v>
      </c>
      <c r="C49" s="62" t="s">
        <v>148</v>
      </c>
      <c r="D49" s="18">
        <f t="shared" ca="1" si="25"/>
        <v>142179.63</v>
      </c>
      <c r="E49" s="17">
        <f t="shared" ca="1" si="46"/>
        <v>137027.04</v>
      </c>
      <c r="F49" s="17">
        <f t="shared" ca="1" si="46"/>
        <v>5152.59</v>
      </c>
      <c r="G49" s="17">
        <f t="shared" ca="1" si="46"/>
        <v>0</v>
      </c>
      <c r="H49" s="17">
        <f t="shared" ca="1" si="46"/>
        <v>0</v>
      </c>
      <c r="I49" s="17">
        <f t="shared" ca="1" si="46"/>
        <v>483288.83</v>
      </c>
      <c r="J49" s="17">
        <f t="shared" ca="1" si="46"/>
        <v>0</v>
      </c>
      <c r="K49" s="17">
        <f t="shared" ca="1" si="46"/>
        <v>0</v>
      </c>
      <c r="L49" s="17">
        <f t="shared" ca="1" si="46"/>
        <v>0</v>
      </c>
      <c r="M49" s="17">
        <f t="shared" ca="1" si="46"/>
        <v>0</v>
      </c>
      <c r="N49" s="17">
        <f t="shared" ca="1" si="46"/>
        <v>0</v>
      </c>
      <c r="O49" s="17">
        <f t="shared" ca="1" si="47"/>
        <v>1090.94</v>
      </c>
      <c r="P49" s="17">
        <f t="shared" ca="1" si="47"/>
        <v>0</v>
      </c>
      <c r="Q49" s="17">
        <f t="shared" ca="1" si="47"/>
        <v>0</v>
      </c>
      <c r="R49" s="17">
        <f t="shared" ca="1" si="47"/>
        <v>0</v>
      </c>
      <c r="S49" s="17">
        <f t="shared" ca="1" si="47"/>
        <v>0</v>
      </c>
      <c r="T49" s="17">
        <f t="shared" ca="1" si="47"/>
        <v>0</v>
      </c>
      <c r="U49" s="17">
        <f t="shared" ca="1" si="47"/>
        <v>0</v>
      </c>
      <c r="V49" s="17">
        <f t="shared" ca="1" si="47"/>
        <v>0</v>
      </c>
      <c r="W49" s="17">
        <f t="shared" ca="1" si="47"/>
        <v>6671602.2599999998</v>
      </c>
      <c r="X49" s="17">
        <f t="shared" ca="1" si="47"/>
        <v>0</v>
      </c>
      <c r="Y49" s="17">
        <f t="shared" ca="1" si="48"/>
        <v>9296.7100000000009</v>
      </c>
      <c r="Z49" s="17">
        <f t="shared" ca="1" si="48"/>
        <v>30890.93</v>
      </c>
      <c r="AA49" s="17">
        <f t="shared" ca="1" si="48"/>
        <v>0</v>
      </c>
      <c r="AB49" s="17">
        <f t="shared" ca="1" si="48"/>
        <v>0</v>
      </c>
      <c r="AC49" s="17">
        <f t="shared" ca="1" si="48"/>
        <v>9507417.7399999984</v>
      </c>
      <c r="AD49" s="17">
        <f t="shared" ca="1" si="48"/>
        <v>28442.73</v>
      </c>
      <c r="AE49" s="17">
        <f t="shared" ca="1" si="48"/>
        <v>0</v>
      </c>
      <c r="AF49" s="17">
        <f t="shared" ca="1" si="48"/>
        <v>0</v>
      </c>
      <c r="AG49" s="17">
        <f t="shared" ca="1" si="48"/>
        <v>0</v>
      </c>
      <c r="AH49" s="17">
        <f t="shared" ca="1" si="48"/>
        <v>0</v>
      </c>
      <c r="AI49" s="17">
        <f t="shared" ca="1" si="49"/>
        <v>0</v>
      </c>
      <c r="AJ49" s="17">
        <f t="shared" ca="1" si="49"/>
        <v>0</v>
      </c>
      <c r="AK49" s="17">
        <f t="shared" ca="1" si="49"/>
        <v>0</v>
      </c>
      <c r="AL49" s="17">
        <f t="shared" ca="1" si="49"/>
        <v>0</v>
      </c>
      <c r="AM49" s="17">
        <f t="shared" ca="1" si="49"/>
        <v>0</v>
      </c>
      <c r="AN49" s="17">
        <f t="shared" ca="1" si="49"/>
        <v>0</v>
      </c>
      <c r="AO49" s="17">
        <f t="shared" ca="1" si="49"/>
        <v>0</v>
      </c>
      <c r="AP49" s="17">
        <f t="shared" ca="1" si="49"/>
        <v>8977.2800000000007</v>
      </c>
      <c r="AQ49" s="17">
        <f t="shared" ca="1" si="49"/>
        <v>0</v>
      </c>
      <c r="AR49" s="17">
        <f t="shared" ca="1" si="49"/>
        <v>0</v>
      </c>
      <c r="AS49" s="17">
        <f t="shared" ca="1" si="50"/>
        <v>0</v>
      </c>
      <c r="AT49" s="17">
        <f t="shared" ca="1" si="50"/>
        <v>975291.87000000011</v>
      </c>
      <c r="AU49" s="17">
        <f t="shared" ca="1" si="50"/>
        <v>18664</v>
      </c>
      <c r="AV49" s="17">
        <f t="shared" ca="1" si="50"/>
        <v>17232.310000000001</v>
      </c>
      <c r="AW49" s="17">
        <f t="shared" ca="1" si="50"/>
        <v>0</v>
      </c>
      <c r="AX49" s="17">
        <f t="shared" ca="1" si="50"/>
        <v>6606.84</v>
      </c>
      <c r="AY49" s="17">
        <f t="shared" ca="1" si="50"/>
        <v>0</v>
      </c>
      <c r="AZ49" s="17">
        <f t="shared" ca="1" si="50"/>
        <v>0</v>
      </c>
      <c r="BA49" s="17">
        <f t="shared" ca="1" si="50"/>
        <v>0</v>
      </c>
      <c r="BB49" s="17">
        <f t="shared" ca="1" si="50"/>
        <v>0</v>
      </c>
      <c r="BC49" s="17">
        <f t="shared" ca="1" si="51"/>
        <v>0</v>
      </c>
      <c r="BD49" s="17">
        <f t="shared" ca="1" si="51"/>
        <v>69265.960000000006</v>
      </c>
      <c r="BE49" s="17">
        <f t="shared" ca="1" si="51"/>
        <v>0</v>
      </c>
      <c r="BF49" s="17">
        <f t="shared" ca="1" si="51"/>
        <v>0</v>
      </c>
      <c r="BG49" s="17">
        <f t="shared" ca="1" si="51"/>
        <v>0</v>
      </c>
      <c r="BH49" s="17">
        <f t="shared" ca="1" si="51"/>
        <v>0</v>
      </c>
      <c r="BI49" s="17">
        <f t="shared" ca="1" si="51"/>
        <v>0</v>
      </c>
      <c r="BJ49" s="17">
        <f t="shared" ca="1" si="51"/>
        <v>0</v>
      </c>
      <c r="BK49" s="17">
        <f t="shared" ca="1" si="51"/>
        <v>0</v>
      </c>
      <c r="BL49" s="17">
        <f t="shared" ca="1" si="51"/>
        <v>262.97000000000003</v>
      </c>
      <c r="BM49" s="17">
        <f t="shared" ca="1" si="52"/>
        <v>29280416.25</v>
      </c>
      <c r="BN49" s="17">
        <f t="shared" ca="1" si="52"/>
        <v>7003.5300000000007</v>
      </c>
      <c r="BO49" s="17">
        <f t="shared" ca="1" si="52"/>
        <v>0</v>
      </c>
      <c r="BP49" s="17">
        <f t="shared" ca="1" si="52"/>
        <v>4487</v>
      </c>
      <c r="BQ49" s="17">
        <f t="shared" ca="1" si="52"/>
        <v>0</v>
      </c>
      <c r="BR49" s="17">
        <f t="shared" ca="1" si="52"/>
        <v>17370</v>
      </c>
      <c r="BS49" s="17">
        <f t="shared" ca="1" si="52"/>
        <v>323350484.69999999</v>
      </c>
      <c r="BT49" s="17">
        <f t="shared" ca="1" si="52"/>
        <v>0</v>
      </c>
      <c r="BU49" s="17">
        <f t="shared" ca="1" si="52"/>
        <v>0</v>
      </c>
      <c r="BV49" s="17">
        <f t="shared" ca="1" si="52"/>
        <v>0</v>
      </c>
      <c r="BW49" s="17">
        <f t="shared" ca="1" si="53"/>
        <v>0</v>
      </c>
      <c r="BX49" s="17">
        <f t="shared" ca="1" si="53"/>
        <v>0</v>
      </c>
      <c r="BY49" s="17">
        <f t="shared" ca="1" si="53"/>
        <v>0</v>
      </c>
      <c r="BZ49" s="17">
        <f t="shared" ca="1" si="53"/>
        <v>0</v>
      </c>
      <c r="CA49" s="17">
        <f t="shared" ca="1" si="53"/>
        <v>0</v>
      </c>
      <c r="CB49" s="17">
        <f t="shared" ca="1" si="53"/>
        <v>0</v>
      </c>
      <c r="CC49" s="17">
        <f t="shared" ca="1" si="53"/>
        <v>0</v>
      </c>
      <c r="CD49" s="17">
        <f t="shared" ca="1" si="53"/>
        <v>0</v>
      </c>
      <c r="CE49" s="17">
        <f t="shared" ca="1" si="53"/>
        <v>742391.66</v>
      </c>
      <c r="CF49" s="17">
        <f t="shared" ca="1" si="53"/>
        <v>0</v>
      </c>
      <c r="CG49" s="17">
        <f t="shared" ca="1" si="53"/>
        <v>0</v>
      </c>
      <c r="CH49" s="17">
        <f t="shared" ca="1" si="53"/>
        <v>0</v>
      </c>
      <c r="CI49" s="17">
        <f t="shared" ca="1" si="53"/>
        <v>0</v>
      </c>
      <c r="CJ49" s="18">
        <f t="shared" ca="1" si="13"/>
        <v>0</v>
      </c>
      <c r="CK49" s="17">
        <f t="shared" ca="1" si="54"/>
        <v>0</v>
      </c>
      <c r="CL49" s="17">
        <f t="shared" ca="1" si="54"/>
        <v>0</v>
      </c>
      <c r="CM49" s="18">
        <f t="shared" ca="1" si="14"/>
        <v>0</v>
      </c>
      <c r="CN49" s="17">
        <f t="shared" ca="1" si="55"/>
        <v>0</v>
      </c>
      <c r="CO49" s="17">
        <f t="shared" ca="1" si="55"/>
        <v>0</v>
      </c>
      <c r="CP49" s="18">
        <f t="shared" ca="1" si="15"/>
        <v>0</v>
      </c>
      <c r="CQ49" s="17">
        <f t="shared" ca="1" si="56"/>
        <v>0</v>
      </c>
      <c r="CR49" s="17">
        <f t="shared" ca="1" si="56"/>
        <v>0</v>
      </c>
      <c r="CS49" s="17">
        <f t="shared" ca="1" si="56"/>
        <v>59704.34</v>
      </c>
      <c r="CT49" s="17">
        <f t="shared" ca="1" si="56"/>
        <v>0</v>
      </c>
      <c r="CU49" s="17">
        <f t="shared" ca="1" si="56"/>
        <v>0</v>
      </c>
      <c r="CV49" s="18">
        <f t="shared" ref="CV49:CV52" ca="1" si="57">+D49+SUM(H49:CJ49)+SUM(CS49:CU49)</f>
        <v>371432368.47999996</v>
      </c>
    </row>
    <row r="50" spans="1:100" ht="12.75" customHeight="1" x14ac:dyDescent="0.3">
      <c r="A50" s="61" t="s">
        <v>233</v>
      </c>
      <c r="B50" s="16">
        <v>1059</v>
      </c>
      <c r="C50" s="62" t="s">
        <v>148</v>
      </c>
      <c r="D50" s="18">
        <f t="shared" ca="1" si="25"/>
        <v>0</v>
      </c>
      <c r="E50" s="17">
        <f t="shared" ca="1" si="46"/>
        <v>0</v>
      </c>
      <c r="F50" s="17">
        <f t="shared" ca="1" si="46"/>
        <v>0</v>
      </c>
      <c r="G50" s="17">
        <f t="shared" ca="1" si="46"/>
        <v>0</v>
      </c>
      <c r="H50" s="17">
        <f t="shared" ca="1" si="46"/>
        <v>0</v>
      </c>
      <c r="I50" s="17">
        <f t="shared" ca="1" si="46"/>
        <v>42115.9</v>
      </c>
      <c r="J50" s="17">
        <f t="shared" ca="1" si="46"/>
        <v>0</v>
      </c>
      <c r="K50" s="17">
        <f t="shared" ca="1" si="46"/>
        <v>0</v>
      </c>
      <c r="L50" s="17">
        <f t="shared" ca="1" si="46"/>
        <v>0</v>
      </c>
      <c r="M50" s="17">
        <f t="shared" ca="1" si="46"/>
        <v>0</v>
      </c>
      <c r="N50" s="17">
        <f t="shared" ca="1" si="46"/>
        <v>0</v>
      </c>
      <c r="O50" s="17">
        <f t="shared" ca="1" si="47"/>
        <v>0</v>
      </c>
      <c r="P50" s="17">
        <f t="shared" ca="1" si="47"/>
        <v>0</v>
      </c>
      <c r="Q50" s="17">
        <f t="shared" ca="1" si="47"/>
        <v>0</v>
      </c>
      <c r="R50" s="17">
        <f t="shared" ca="1" si="47"/>
        <v>0</v>
      </c>
      <c r="S50" s="17">
        <f t="shared" ca="1" si="47"/>
        <v>0</v>
      </c>
      <c r="T50" s="17">
        <f t="shared" ca="1" si="47"/>
        <v>0</v>
      </c>
      <c r="U50" s="17">
        <f t="shared" ca="1" si="47"/>
        <v>0</v>
      </c>
      <c r="V50" s="17">
        <f t="shared" ca="1" si="47"/>
        <v>0</v>
      </c>
      <c r="W50" s="17">
        <f t="shared" ca="1" si="47"/>
        <v>0</v>
      </c>
      <c r="X50" s="17">
        <f t="shared" ca="1" si="47"/>
        <v>0</v>
      </c>
      <c r="Y50" s="17">
        <f t="shared" ca="1" si="48"/>
        <v>0</v>
      </c>
      <c r="Z50" s="17">
        <f t="shared" ca="1" si="48"/>
        <v>0</v>
      </c>
      <c r="AA50" s="17">
        <f t="shared" ca="1" si="48"/>
        <v>0</v>
      </c>
      <c r="AB50" s="17">
        <f t="shared" ca="1" si="48"/>
        <v>0</v>
      </c>
      <c r="AC50" s="17">
        <f t="shared" ca="1" si="48"/>
        <v>0</v>
      </c>
      <c r="AD50" s="17">
        <f t="shared" ca="1" si="48"/>
        <v>0</v>
      </c>
      <c r="AE50" s="17">
        <f t="shared" ca="1" si="48"/>
        <v>0</v>
      </c>
      <c r="AF50" s="17">
        <f t="shared" ca="1" si="48"/>
        <v>0</v>
      </c>
      <c r="AG50" s="17">
        <f t="shared" ca="1" si="48"/>
        <v>0</v>
      </c>
      <c r="AH50" s="17">
        <f t="shared" ca="1" si="48"/>
        <v>0</v>
      </c>
      <c r="AI50" s="17">
        <f t="shared" ca="1" si="49"/>
        <v>0</v>
      </c>
      <c r="AJ50" s="17">
        <f t="shared" ca="1" si="49"/>
        <v>0</v>
      </c>
      <c r="AK50" s="17">
        <f t="shared" ca="1" si="49"/>
        <v>0</v>
      </c>
      <c r="AL50" s="17">
        <f t="shared" ca="1" si="49"/>
        <v>0</v>
      </c>
      <c r="AM50" s="17">
        <f t="shared" ca="1" si="49"/>
        <v>0</v>
      </c>
      <c r="AN50" s="17">
        <f t="shared" ca="1" si="49"/>
        <v>0</v>
      </c>
      <c r="AO50" s="17">
        <f t="shared" ca="1" si="49"/>
        <v>0</v>
      </c>
      <c r="AP50" s="17">
        <f t="shared" ca="1" si="49"/>
        <v>0</v>
      </c>
      <c r="AQ50" s="17">
        <f t="shared" ca="1" si="49"/>
        <v>0</v>
      </c>
      <c r="AR50" s="17">
        <f t="shared" ca="1" si="49"/>
        <v>0</v>
      </c>
      <c r="AS50" s="17">
        <f t="shared" ca="1" si="50"/>
        <v>0</v>
      </c>
      <c r="AT50" s="17">
        <f t="shared" ca="1" si="50"/>
        <v>0</v>
      </c>
      <c r="AU50" s="17">
        <f t="shared" ca="1" si="50"/>
        <v>0</v>
      </c>
      <c r="AV50" s="17">
        <f t="shared" ca="1" si="50"/>
        <v>0</v>
      </c>
      <c r="AW50" s="17">
        <f t="shared" ca="1" si="50"/>
        <v>0</v>
      </c>
      <c r="AX50" s="17">
        <f t="shared" ca="1" si="50"/>
        <v>0</v>
      </c>
      <c r="AY50" s="17">
        <f t="shared" ca="1" si="50"/>
        <v>0</v>
      </c>
      <c r="AZ50" s="17">
        <f t="shared" ca="1" si="50"/>
        <v>0</v>
      </c>
      <c r="BA50" s="17">
        <f t="shared" ca="1" si="50"/>
        <v>0</v>
      </c>
      <c r="BB50" s="17">
        <f t="shared" ca="1" si="50"/>
        <v>0</v>
      </c>
      <c r="BC50" s="17">
        <f t="shared" ca="1" si="51"/>
        <v>0</v>
      </c>
      <c r="BD50" s="17">
        <f t="shared" ca="1" si="51"/>
        <v>15208357.920000002</v>
      </c>
      <c r="BE50" s="17">
        <f t="shared" ca="1" si="51"/>
        <v>0</v>
      </c>
      <c r="BF50" s="17">
        <f t="shared" ca="1" si="51"/>
        <v>0</v>
      </c>
      <c r="BG50" s="17">
        <f t="shared" ca="1" si="51"/>
        <v>0</v>
      </c>
      <c r="BH50" s="17">
        <f t="shared" ca="1" si="51"/>
        <v>0</v>
      </c>
      <c r="BI50" s="17">
        <f t="shared" ca="1" si="51"/>
        <v>0</v>
      </c>
      <c r="BJ50" s="17">
        <f t="shared" ca="1" si="51"/>
        <v>0</v>
      </c>
      <c r="BK50" s="17">
        <f t="shared" ca="1" si="51"/>
        <v>0</v>
      </c>
      <c r="BL50" s="17">
        <f t="shared" ca="1" si="51"/>
        <v>0</v>
      </c>
      <c r="BM50" s="17">
        <f t="shared" ca="1" si="52"/>
        <v>0</v>
      </c>
      <c r="BN50" s="17">
        <f t="shared" ca="1" si="52"/>
        <v>76100.09</v>
      </c>
      <c r="BO50" s="17">
        <f t="shared" ca="1" si="52"/>
        <v>0</v>
      </c>
      <c r="BP50" s="17">
        <f t="shared" ca="1" si="52"/>
        <v>0</v>
      </c>
      <c r="BQ50" s="17">
        <f t="shared" ca="1" si="52"/>
        <v>0</v>
      </c>
      <c r="BR50" s="17">
        <f t="shared" ca="1" si="52"/>
        <v>0</v>
      </c>
      <c r="BS50" s="17">
        <f t="shared" ca="1" si="52"/>
        <v>157710188.19999996</v>
      </c>
      <c r="BT50" s="17">
        <f t="shared" ca="1" si="52"/>
        <v>0</v>
      </c>
      <c r="BU50" s="17">
        <f t="shared" ca="1" si="52"/>
        <v>0</v>
      </c>
      <c r="BV50" s="17">
        <f t="shared" ca="1" si="52"/>
        <v>0</v>
      </c>
      <c r="BW50" s="17">
        <f t="shared" ca="1" si="53"/>
        <v>0</v>
      </c>
      <c r="BX50" s="17">
        <f t="shared" ca="1" si="53"/>
        <v>0</v>
      </c>
      <c r="BY50" s="17">
        <f t="shared" ca="1" si="53"/>
        <v>0</v>
      </c>
      <c r="BZ50" s="17">
        <f t="shared" ca="1" si="53"/>
        <v>0</v>
      </c>
      <c r="CA50" s="17">
        <f t="shared" ca="1" si="53"/>
        <v>0</v>
      </c>
      <c r="CB50" s="17">
        <f t="shared" ca="1" si="53"/>
        <v>0</v>
      </c>
      <c r="CC50" s="17">
        <f t="shared" ca="1" si="53"/>
        <v>0</v>
      </c>
      <c r="CD50" s="17">
        <f t="shared" ca="1" si="53"/>
        <v>0</v>
      </c>
      <c r="CE50" s="17">
        <f t="shared" ca="1" si="53"/>
        <v>0</v>
      </c>
      <c r="CF50" s="17">
        <f t="shared" ca="1" si="53"/>
        <v>0</v>
      </c>
      <c r="CG50" s="17">
        <f t="shared" ca="1" si="53"/>
        <v>0</v>
      </c>
      <c r="CH50" s="17">
        <f t="shared" ca="1" si="53"/>
        <v>0</v>
      </c>
      <c r="CI50" s="17">
        <f t="shared" ca="1" si="53"/>
        <v>4839331.0100000007</v>
      </c>
      <c r="CJ50" s="18">
        <f t="shared" ca="1" si="13"/>
        <v>0</v>
      </c>
      <c r="CK50" s="17">
        <f t="shared" ca="1" si="54"/>
        <v>0</v>
      </c>
      <c r="CL50" s="17">
        <f t="shared" ca="1" si="54"/>
        <v>0</v>
      </c>
      <c r="CM50" s="18">
        <f t="shared" ca="1" si="14"/>
        <v>0</v>
      </c>
      <c r="CN50" s="17">
        <f t="shared" ca="1" si="55"/>
        <v>0</v>
      </c>
      <c r="CO50" s="17">
        <f t="shared" ca="1" si="55"/>
        <v>0</v>
      </c>
      <c r="CP50" s="18">
        <f t="shared" ca="1" si="15"/>
        <v>0</v>
      </c>
      <c r="CQ50" s="17">
        <f t="shared" ca="1" si="56"/>
        <v>0</v>
      </c>
      <c r="CR50" s="17">
        <f t="shared" ca="1" si="56"/>
        <v>0</v>
      </c>
      <c r="CS50" s="17">
        <f t="shared" ca="1" si="56"/>
        <v>0</v>
      </c>
      <c r="CT50" s="17">
        <f t="shared" ca="1" si="56"/>
        <v>0</v>
      </c>
      <c r="CU50" s="17">
        <f t="shared" ca="1" si="56"/>
        <v>0</v>
      </c>
      <c r="CV50" s="18">
        <f t="shared" ca="1" si="57"/>
        <v>177876093.11999995</v>
      </c>
    </row>
    <row r="51" spans="1:100" ht="12.75" customHeight="1" x14ac:dyDescent="0.3">
      <c r="A51" s="61" t="s">
        <v>235</v>
      </c>
      <c r="B51" s="16">
        <v>1060</v>
      </c>
      <c r="C51" s="62" t="s">
        <v>148</v>
      </c>
      <c r="D51" s="18">
        <f t="shared" ca="1" si="25"/>
        <v>0</v>
      </c>
      <c r="E51" s="17">
        <f t="shared" ca="1" si="46"/>
        <v>0</v>
      </c>
      <c r="F51" s="17">
        <f t="shared" ca="1" si="46"/>
        <v>0</v>
      </c>
      <c r="G51" s="17">
        <f t="shared" ca="1" si="46"/>
        <v>0</v>
      </c>
      <c r="H51" s="17">
        <f t="shared" ca="1" si="46"/>
        <v>0</v>
      </c>
      <c r="I51" s="17">
        <f t="shared" ca="1" si="46"/>
        <v>0</v>
      </c>
      <c r="J51" s="17">
        <f t="shared" ca="1" si="46"/>
        <v>0</v>
      </c>
      <c r="K51" s="17">
        <f t="shared" ca="1" si="46"/>
        <v>0</v>
      </c>
      <c r="L51" s="17">
        <f t="shared" ca="1" si="46"/>
        <v>0</v>
      </c>
      <c r="M51" s="17">
        <f t="shared" ca="1" si="46"/>
        <v>0</v>
      </c>
      <c r="N51" s="17">
        <f t="shared" ca="1" si="46"/>
        <v>0</v>
      </c>
      <c r="O51" s="17">
        <f t="shared" ca="1" si="47"/>
        <v>0</v>
      </c>
      <c r="P51" s="17">
        <f t="shared" ca="1" si="47"/>
        <v>0</v>
      </c>
      <c r="Q51" s="17">
        <f t="shared" ca="1" si="47"/>
        <v>0</v>
      </c>
      <c r="R51" s="17">
        <f t="shared" ca="1" si="47"/>
        <v>0</v>
      </c>
      <c r="S51" s="17">
        <f t="shared" ca="1" si="47"/>
        <v>0</v>
      </c>
      <c r="T51" s="17">
        <f t="shared" ca="1" si="47"/>
        <v>0</v>
      </c>
      <c r="U51" s="17">
        <f t="shared" ca="1" si="47"/>
        <v>0</v>
      </c>
      <c r="V51" s="17">
        <f t="shared" ca="1" si="47"/>
        <v>0</v>
      </c>
      <c r="W51" s="17">
        <f t="shared" ca="1" si="47"/>
        <v>0</v>
      </c>
      <c r="X51" s="17">
        <f t="shared" ca="1" si="47"/>
        <v>0</v>
      </c>
      <c r="Y51" s="17">
        <f t="shared" ca="1" si="48"/>
        <v>0</v>
      </c>
      <c r="Z51" s="17">
        <f t="shared" ca="1" si="48"/>
        <v>0</v>
      </c>
      <c r="AA51" s="17">
        <f t="shared" ca="1" si="48"/>
        <v>0</v>
      </c>
      <c r="AB51" s="17">
        <f t="shared" ca="1" si="48"/>
        <v>0</v>
      </c>
      <c r="AC51" s="17">
        <f t="shared" ca="1" si="48"/>
        <v>0</v>
      </c>
      <c r="AD51" s="17">
        <f t="shared" ca="1" si="48"/>
        <v>0</v>
      </c>
      <c r="AE51" s="17">
        <f t="shared" ca="1" si="48"/>
        <v>0</v>
      </c>
      <c r="AF51" s="17">
        <f t="shared" ca="1" si="48"/>
        <v>0</v>
      </c>
      <c r="AG51" s="17">
        <f t="shared" ca="1" si="48"/>
        <v>0</v>
      </c>
      <c r="AH51" s="17">
        <f t="shared" ca="1" si="48"/>
        <v>0</v>
      </c>
      <c r="AI51" s="17">
        <f t="shared" ca="1" si="49"/>
        <v>0</v>
      </c>
      <c r="AJ51" s="17">
        <f t="shared" ca="1" si="49"/>
        <v>0</v>
      </c>
      <c r="AK51" s="17">
        <f t="shared" ca="1" si="49"/>
        <v>0</v>
      </c>
      <c r="AL51" s="17">
        <f t="shared" ca="1" si="49"/>
        <v>0</v>
      </c>
      <c r="AM51" s="17">
        <f t="shared" ca="1" si="49"/>
        <v>0</v>
      </c>
      <c r="AN51" s="17">
        <f t="shared" ca="1" si="49"/>
        <v>0</v>
      </c>
      <c r="AO51" s="17">
        <f t="shared" ca="1" si="49"/>
        <v>0</v>
      </c>
      <c r="AP51" s="17">
        <f t="shared" ca="1" si="49"/>
        <v>0</v>
      </c>
      <c r="AQ51" s="17">
        <f t="shared" ca="1" si="49"/>
        <v>0</v>
      </c>
      <c r="AR51" s="17">
        <f t="shared" ca="1" si="49"/>
        <v>0</v>
      </c>
      <c r="AS51" s="17">
        <f t="shared" ca="1" si="50"/>
        <v>0</v>
      </c>
      <c r="AT51" s="17">
        <f t="shared" ca="1" si="50"/>
        <v>0</v>
      </c>
      <c r="AU51" s="17">
        <f t="shared" ca="1" si="50"/>
        <v>0</v>
      </c>
      <c r="AV51" s="17">
        <f t="shared" ca="1" si="50"/>
        <v>0</v>
      </c>
      <c r="AW51" s="17">
        <f t="shared" ca="1" si="50"/>
        <v>0</v>
      </c>
      <c r="AX51" s="17">
        <f t="shared" ca="1" si="50"/>
        <v>0</v>
      </c>
      <c r="AY51" s="17">
        <f t="shared" ca="1" si="50"/>
        <v>0</v>
      </c>
      <c r="AZ51" s="17">
        <f t="shared" ca="1" si="50"/>
        <v>0</v>
      </c>
      <c r="BA51" s="17">
        <f t="shared" ca="1" si="50"/>
        <v>0</v>
      </c>
      <c r="BB51" s="17">
        <f t="shared" ca="1" si="50"/>
        <v>0</v>
      </c>
      <c r="BC51" s="17">
        <f t="shared" ca="1" si="51"/>
        <v>0</v>
      </c>
      <c r="BD51" s="17">
        <f t="shared" ca="1" si="51"/>
        <v>0</v>
      </c>
      <c r="BE51" s="17">
        <f t="shared" ca="1" si="51"/>
        <v>0</v>
      </c>
      <c r="BF51" s="17">
        <f t="shared" ca="1" si="51"/>
        <v>0</v>
      </c>
      <c r="BG51" s="17">
        <f t="shared" ca="1" si="51"/>
        <v>0</v>
      </c>
      <c r="BH51" s="17">
        <f t="shared" ca="1" si="51"/>
        <v>0</v>
      </c>
      <c r="BI51" s="17">
        <f t="shared" ca="1" si="51"/>
        <v>0</v>
      </c>
      <c r="BJ51" s="17">
        <f t="shared" ca="1" si="51"/>
        <v>0</v>
      </c>
      <c r="BK51" s="17">
        <f t="shared" ca="1" si="51"/>
        <v>0</v>
      </c>
      <c r="BL51" s="17">
        <f t="shared" ca="1" si="51"/>
        <v>0</v>
      </c>
      <c r="BM51" s="17">
        <f t="shared" ca="1" si="52"/>
        <v>0</v>
      </c>
      <c r="BN51" s="17">
        <f t="shared" ca="1" si="52"/>
        <v>0</v>
      </c>
      <c r="BO51" s="17">
        <f t="shared" ca="1" si="52"/>
        <v>0</v>
      </c>
      <c r="BP51" s="17">
        <f t="shared" ca="1" si="52"/>
        <v>0</v>
      </c>
      <c r="BQ51" s="17">
        <f t="shared" ca="1" si="52"/>
        <v>0</v>
      </c>
      <c r="BR51" s="17">
        <f t="shared" ca="1" si="52"/>
        <v>0</v>
      </c>
      <c r="BS51" s="17">
        <f t="shared" ca="1" si="52"/>
        <v>0</v>
      </c>
      <c r="BT51" s="17">
        <f t="shared" ca="1" si="52"/>
        <v>0</v>
      </c>
      <c r="BU51" s="17">
        <f t="shared" ca="1" si="52"/>
        <v>0</v>
      </c>
      <c r="BV51" s="17">
        <f t="shared" ca="1" si="52"/>
        <v>0</v>
      </c>
      <c r="BW51" s="17">
        <f t="shared" ca="1" si="53"/>
        <v>0</v>
      </c>
      <c r="BX51" s="17">
        <f t="shared" ca="1" si="53"/>
        <v>0</v>
      </c>
      <c r="BY51" s="17">
        <f t="shared" ca="1" si="53"/>
        <v>0</v>
      </c>
      <c r="BZ51" s="17">
        <f t="shared" ca="1" si="53"/>
        <v>0</v>
      </c>
      <c r="CA51" s="17">
        <f t="shared" ca="1" si="53"/>
        <v>0</v>
      </c>
      <c r="CB51" s="17">
        <f t="shared" ca="1" si="53"/>
        <v>0</v>
      </c>
      <c r="CC51" s="17">
        <f t="shared" ca="1" si="53"/>
        <v>0</v>
      </c>
      <c r="CD51" s="17">
        <f t="shared" ca="1" si="53"/>
        <v>0</v>
      </c>
      <c r="CE51" s="17">
        <f t="shared" ca="1" si="53"/>
        <v>0</v>
      </c>
      <c r="CF51" s="17">
        <f t="shared" ca="1" si="53"/>
        <v>0</v>
      </c>
      <c r="CG51" s="17">
        <f t="shared" ca="1" si="53"/>
        <v>0</v>
      </c>
      <c r="CH51" s="17">
        <f t="shared" ca="1" si="53"/>
        <v>0</v>
      </c>
      <c r="CI51" s="17">
        <f t="shared" ca="1" si="53"/>
        <v>0</v>
      </c>
      <c r="CJ51" s="18">
        <f t="shared" ca="1" si="13"/>
        <v>0</v>
      </c>
      <c r="CK51" s="17">
        <f t="shared" ca="1" si="54"/>
        <v>0</v>
      </c>
      <c r="CL51" s="17">
        <f t="shared" ca="1" si="54"/>
        <v>0</v>
      </c>
      <c r="CM51" s="18">
        <f t="shared" ca="1" si="14"/>
        <v>0</v>
      </c>
      <c r="CN51" s="17">
        <f t="shared" ca="1" si="55"/>
        <v>0</v>
      </c>
      <c r="CO51" s="17">
        <f t="shared" ca="1" si="55"/>
        <v>0</v>
      </c>
      <c r="CP51" s="18">
        <f t="shared" ca="1" si="15"/>
        <v>0</v>
      </c>
      <c r="CQ51" s="17">
        <f t="shared" ca="1" si="56"/>
        <v>0</v>
      </c>
      <c r="CR51" s="17">
        <f t="shared" ca="1" si="56"/>
        <v>0</v>
      </c>
      <c r="CS51" s="17">
        <f t="shared" ca="1" si="56"/>
        <v>0</v>
      </c>
      <c r="CT51" s="17">
        <f t="shared" ca="1" si="56"/>
        <v>0</v>
      </c>
      <c r="CU51" s="17">
        <f t="shared" ca="1" si="56"/>
        <v>0</v>
      </c>
      <c r="CV51" s="18">
        <f t="shared" ca="1" si="57"/>
        <v>0</v>
      </c>
    </row>
    <row r="52" spans="1:100" ht="12.75" customHeight="1" x14ac:dyDescent="0.3">
      <c r="A52" s="61" t="s">
        <v>237</v>
      </c>
      <c r="B52" s="16">
        <v>1061</v>
      </c>
      <c r="C52" s="62" t="s">
        <v>148</v>
      </c>
      <c r="D52" s="18">
        <f t="shared" ca="1" si="25"/>
        <v>0</v>
      </c>
      <c r="E52" s="17">
        <f t="shared" ca="1" si="46"/>
        <v>0</v>
      </c>
      <c r="F52" s="17">
        <f t="shared" ca="1" si="46"/>
        <v>0</v>
      </c>
      <c r="G52" s="17">
        <f t="shared" ca="1" si="46"/>
        <v>0</v>
      </c>
      <c r="H52" s="17">
        <f t="shared" ca="1" si="46"/>
        <v>0</v>
      </c>
      <c r="I52" s="17">
        <f t="shared" ca="1" si="46"/>
        <v>0</v>
      </c>
      <c r="J52" s="17">
        <f t="shared" ca="1" si="46"/>
        <v>0</v>
      </c>
      <c r="K52" s="17">
        <f t="shared" ca="1" si="46"/>
        <v>0</v>
      </c>
      <c r="L52" s="17">
        <f t="shared" ca="1" si="46"/>
        <v>0</v>
      </c>
      <c r="M52" s="17">
        <f t="shared" ca="1" si="46"/>
        <v>0</v>
      </c>
      <c r="N52" s="17">
        <f t="shared" ca="1" si="46"/>
        <v>0</v>
      </c>
      <c r="O52" s="17">
        <f t="shared" ca="1" si="47"/>
        <v>0</v>
      </c>
      <c r="P52" s="17">
        <f t="shared" ca="1" si="47"/>
        <v>0</v>
      </c>
      <c r="Q52" s="17">
        <f t="shared" ca="1" si="47"/>
        <v>0</v>
      </c>
      <c r="R52" s="17">
        <f t="shared" ca="1" si="47"/>
        <v>0</v>
      </c>
      <c r="S52" s="17">
        <f t="shared" ca="1" si="47"/>
        <v>0</v>
      </c>
      <c r="T52" s="17">
        <f t="shared" ca="1" si="47"/>
        <v>0</v>
      </c>
      <c r="U52" s="17">
        <f t="shared" ca="1" si="47"/>
        <v>0</v>
      </c>
      <c r="V52" s="17">
        <f t="shared" ca="1" si="47"/>
        <v>0</v>
      </c>
      <c r="W52" s="17">
        <f t="shared" ca="1" si="47"/>
        <v>0</v>
      </c>
      <c r="X52" s="17">
        <f t="shared" ca="1" si="47"/>
        <v>0</v>
      </c>
      <c r="Y52" s="17">
        <f t="shared" ca="1" si="48"/>
        <v>0</v>
      </c>
      <c r="Z52" s="17">
        <f t="shared" ca="1" si="48"/>
        <v>0</v>
      </c>
      <c r="AA52" s="17">
        <f t="shared" ca="1" si="48"/>
        <v>0</v>
      </c>
      <c r="AB52" s="17">
        <f t="shared" ca="1" si="48"/>
        <v>0</v>
      </c>
      <c r="AC52" s="17">
        <f t="shared" ca="1" si="48"/>
        <v>0</v>
      </c>
      <c r="AD52" s="17">
        <f t="shared" ca="1" si="48"/>
        <v>0</v>
      </c>
      <c r="AE52" s="17">
        <f t="shared" ca="1" si="48"/>
        <v>0</v>
      </c>
      <c r="AF52" s="17">
        <f t="shared" ca="1" si="48"/>
        <v>0</v>
      </c>
      <c r="AG52" s="17">
        <f t="shared" ca="1" si="48"/>
        <v>0</v>
      </c>
      <c r="AH52" s="17">
        <f t="shared" ca="1" si="48"/>
        <v>0</v>
      </c>
      <c r="AI52" s="17">
        <f t="shared" ca="1" si="49"/>
        <v>0</v>
      </c>
      <c r="AJ52" s="17">
        <f t="shared" ca="1" si="49"/>
        <v>0</v>
      </c>
      <c r="AK52" s="17">
        <f t="shared" ca="1" si="49"/>
        <v>0</v>
      </c>
      <c r="AL52" s="17">
        <f t="shared" ca="1" si="49"/>
        <v>0</v>
      </c>
      <c r="AM52" s="17">
        <f t="shared" ca="1" si="49"/>
        <v>0</v>
      </c>
      <c r="AN52" s="17">
        <f t="shared" ca="1" si="49"/>
        <v>0</v>
      </c>
      <c r="AO52" s="17">
        <f t="shared" ca="1" si="49"/>
        <v>0</v>
      </c>
      <c r="AP52" s="17">
        <f t="shared" ca="1" si="49"/>
        <v>0</v>
      </c>
      <c r="AQ52" s="17">
        <f t="shared" ca="1" si="49"/>
        <v>0</v>
      </c>
      <c r="AR52" s="17">
        <f t="shared" ca="1" si="49"/>
        <v>0</v>
      </c>
      <c r="AS52" s="17">
        <f t="shared" ca="1" si="50"/>
        <v>0</v>
      </c>
      <c r="AT52" s="17">
        <f t="shared" ca="1" si="50"/>
        <v>0</v>
      </c>
      <c r="AU52" s="17">
        <f t="shared" ca="1" si="50"/>
        <v>0</v>
      </c>
      <c r="AV52" s="17">
        <f t="shared" ca="1" si="50"/>
        <v>0</v>
      </c>
      <c r="AW52" s="17">
        <f t="shared" ca="1" si="50"/>
        <v>0</v>
      </c>
      <c r="AX52" s="17">
        <f t="shared" ca="1" si="50"/>
        <v>0</v>
      </c>
      <c r="AY52" s="17">
        <f t="shared" ca="1" si="50"/>
        <v>0</v>
      </c>
      <c r="AZ52" s="17">
        <f t="shared" ca="1" si="50"/>
        <v>0</v>
      </c>
      <c r="BA52" s="17">
        <f t="shared" ca="1" si="50"/>
        <v>0</v>
      </c>
      <c r="BB52" s="17">
        <f t="shared" ca="1" si="50"/>
        <v>0</v>
      </c>
      <c r="BC52" s="17">
        <f t="shared" ca="1" si="51"/>
        <v>0</v>
      </c>
      <c r="BD52" s="17">
        <f t="shared" ca="1" si="51"/>
        <v>0</v>
      </c>
      <c r="BE52" s="17">
        <f t="shared" ca="1" si="51"/>
        <v>0</v>
      </c>
      <c r="BF52" s="17">
        <f t="shared" ca="1" si="51"/>
        <v>0</v>
      </c>
      <c r="BG52" s="17">
        <f t="shared" ca="1" si="51"/>
        <v>0</v>
      </c>
      <c r="BH52" s="17">
        <f t="shared" ca="1" si="51"/>
        <v>0</v>
      </c>
      <c r="BI52" s="17">
        <f t="shared" ca="1" si="51"/>
        <v>0</v>
      </c>
      <c r="BJ52" s="17">
        <f t="shared" ca="1" si="51"/>
        <v>0</v>
      </c>
      <c r="BK52" s="17">
        <f t="shared" ca="1" si="51"/>
        <v>0</v>
      </c>
      <c r="BL52" s="17">
        <f t="shared" ca="1" si="51"/>
        <v>0</v>
      </c>
      <c r="BM52" s="17">
        <f t="shared" ca="1" si="52"/>
        <v>0</v>
      </c>
      <c r="BN52" s="17">
        <f t="shared" ca="1" si="52"/>
        <v>0</v>
      </c>
      <c r="BO52" s="17">
        <f t="shared" ca="1" si="52"/>
        <v>0</v>
      </c>
      <c r="BP52" s="17">
        <f t="shared" ca="1" si="52"/>
        <v>0</v>
      </c>
      <c r="BQ52" s="17">
        <f t="shared" ca="1" si="52"/>
        <v>0</v>
      </c>
      <c r="BR52" s="17">
        <f t="shared" ca="1" si="52"/>
        <v>0</v>
      </c>
      <c r="BS52" s="17">
        <f t="shared" ca="1" si="52"/>
        <v>0</v>
      </c>
      <c r="BT52" s="17">
        <f t="shared" ca="1" si="52"/>
        <v>0</v>
      </c>
      <c r="BU52" s="17">
        <f t="shared" ca="1" si="52"/>
        <v>0</v>
      </c>
      <c r="BV52" s="17">
        <f t="shared" ca="1" si="52"/>
        <v>0</v>
      </c>
      <c r="BW52" s="17">
        <f t="shared" ca="1" si="53"/>
        <v>0</v>
      </c>
      <c r="BX52" s="17">
        <f t="shared" ca="1" si="53"/>
        <v>0</v>
      </c>
      <c r="BY52" s="17">
        <f t="shared" ca="1" si="53"/>
        <v>0</v>
      </c>
      <c r="BZ52" s="17">
        <f t="shared" ca="1" si="53"/>
        <v>0</v>
      </c>
      <c r="CA52" s="17">
        <f t="shared" ca="1" si="53"/>
        <v>0</v>
      </c>
      <c r="CB52" s="17">
        <f t="shared" ca="1" si="53"/>
        <v>0</v>
      </c>
      <c r="CC52" s="17">
        <f t="shared" ca="1" si="53"/>
        <v>0</v>
      </c>
      <c r="CD52" s="17">
        <f t="shared" ca="1" si="53"/>
        <v>0</v>
      </c>
      <c r="CE52" s="17">
        <f t="shared" ca="1" si="53"/>
        <v>0</v>
      </c>
      <c r="CF52" s="17">
        <f t="shared" ca="1" si="53"/>
        <v>0</v>
      </c>
      <c r="CG52" s="17">
        <f t="shared" ca="1" si="53"/>
        <v>0</v>
      </c>
      <c r="CH52" s="17">
        <f t="shared" ca="1" si="53"/>
        <v>0</v>
      </c>
      <c r="CI52" s="17">
        <f t="shared" ca="1" si="53"/>
        <v>0</v>
      </c>
      <c r="CJ52" s="18">
        <f t="shared" ca="1" si="13"/>
        <v>4260433451.5499992</v>
      </c>
      <c r="CK52" s="17">
        <f t="shared" ca="1" si="54"/>
        <v>0</v>
      </c>
      <c r="CL52" s="17">
        <f t="shared" ca="1" si="54"/>
        <v>0</v>
      </c>
      <c r="CM52" s="18">
        <f t="shared" ca="1" si="14"/>
        <v>1464210656.9899995</v>
      </c>
      <c r="CN52" s="17">
        <f t="shared" ca="1" si="55"/>
        <v>124276585.32084878</v>
      </c>
      <c r="CO52" s="17">
        <f t="shared" ca="1" si="55"/>
        <v>1339934071.6691508</v>
      </c>
      <c r="CP52" s="18">
        <f t="shared" ca="1" si="15"/>
        <v>2796222794.5599995</v>
      </c>
      <c r="CQ52" s="17">
        <f t="shared" ca="1" si="56"/>
        <v>650783831.63994503</v>
      </c>
      <c r="CR52" s="17">
        <f t="shared" ca="1" si="56"/>
        <v>2145438962.9200544</v>
      </c>
      <c r="CS52" s="17">
        <f t="shared" ca="1" si="56"/>
        <v>0</v>
      </c>
      <c r="CT52" s="17">
        <f t="shared" ca="1" si="56"/>
        <v>0</v>
      </c>
      <c r="CU52" s="17">
        <f t="shared" ca="1" si="56"/>
        <v>0</v>
      </c>
      <c r="CV52" s="18">
        <f t="shared" ca="1" si="57"/>
        <v>4260433451.5499992</v>
      </c>
    </row>
    <row r="53" spans="1:100" ht="12.75" customHeight="1" x14ac:dyDescent="0.3">
      <c r="A53" s="61" t="s">
        <v>239</v>
      </c>
      <c r="B53" s="16">
        <v>2001</v>
      </c>
      <c r="C53" s="62" t="s">
        <v>148</v>
      </c>
      <c r="D53" s="18">
        <f t="shared" ca="1" si="25"/>
        <v>0</v>
      </c>
      <c r="E53" s="17">
        <f t="shared" ca="1" si="46"/>
        <v>0</v>
      </c>
      <c r="F53" s="17">
        <f t="shared" ca="1" si="46"/>
        <v>0</v>
      </c>
      <c r="G53" s="17">
        <f t="shared" ca="1" si="46"/>
        <v>0</v>
      </c>
      <c r="H53" s="17">
        <f t="shared" ca="1" si="46"/>
        <v>0</v>
      </c>
      <c r="I53" s="17">
        <f t="shared" ca="1" si="46"/>
        <v>0</v>
      </c>
      <c r="J53" s="17">
        <f t="shared" ca="1" si="46"/>
        <v>0</v>
      </c>
      <c r="K53" s="17">
        <f t="shared" ca="1" si="46"/>
        <v>0</v>
      </c>
      <c r="L53" s="17">
        <f t="shared" ca="1" si="46"/>
        <v>0</v>
      </c>
      <c r="M53" s="17">
        <f t="shared" ca="1" si="46"/>
        <v>0</v>
      </c>
      <c r="N53" s="17">
        <f t="shared" ca="1" si="46"/>
        <v>0</v>
      </c>
      <c r="O53" s="17">
        <f t="shared" ca="1" si="47"/>
        <v>0</v>
      </c>
      <c r="P53" s="17">
        <f t="shared" ca="1" si="47"/>
        <v>0</v>
      </c>
      <c r="Q53" s="17">
        <f t="shared" ca="1" si="47"/>
        <v>0</v>
      </c>
      <c r="R53" s="17">
        <f t="shared" ca="1" si="47"/>
        <v>0</v>
      </c>
      <c r="S53" s="17">
        <f t="shared" ca="1" si="47"/>
        <v>0</v>
      </c>
      <c r="T53" s="17">
        <f t="shared" ca="1" si="47"/>
        <v>0</v>
      </c>
      <c r="U53" s="17">
        <f t="shared" ca="1" si="47"/>
        <v>0</v>
      </c>
      <c r="V53" s="17">
        <f t="shared" ca="1" si="47"/>
        <v>0</v>
      </c>
      <c r="W53" s="17">
        <f t="shared" ca="1" si="47"/>
        <v>0</v>
      </c>
      <c r="X53" s="17">
        <f t="shared" ca="1" si="47"/>
        <v>0</v>
      </c>
      <c r="Y53" s="17">
        <f t="shared" ca="1" si="48"/>
        <v>0</v>
      </c>
      <c r="Z53" s="17">
        <f t="shared" ca="1" si="48"/>
        <v>0</v>
      </c>
      <c r="AA53" s="17">
        <f t="shared" ca="1" si="48"/>
        <v>0</v>
      </c>
      <c r="AB53" s="17">
        <f t="shared" ca="1" si="48"/>
        <v>0</v>
      </c>
      <c r="AC53" s="17">
        <f t="shared" ca="1" si="48"/>
        <v>0</v>
      </c>
      <c r="AD53" s="17">
        <f t="shared" ca="1" si="48"/>
        <v>0</v>
      </c>
      <c r="AE53" s="17">
        <f t="shared" ca="1" si="48"/>
        <v>0</v>
      </c>
      <c r="AF53" s="17">
        <f t="shared" ca="1" si="48"/>
        <v>0</v>
      </c>
      <c r="AG53" s="17">
        <f t="shared" ca="1" si="48"/>
        <v>0</v>
      </c>
      <c r="AH53" s="17">
        <f t="shared" ca="1" si="48"/>
        <v>0</v>
      </c>
      <c r="AI53" s="17">
        <f t="shared" ca="1" si="49"/>
        <v>0</v>
      </c>
      <c r="AJ53" s="17">
        <f t="shared" ca="1" si="49"/>
        <v>0</v>
      </c>
      <c r="AK53" s="17">
        <f t="shared" ca="1" si="49"/>
        <v>0</v>
      </c>
      <c r="AL53" s="17">
        <f t="shared" ca="1" si="49"/>
        <v>0</v>
      </c>
      <c r="AM53" s="17">
        <f t="shared" ca="1" si="49"/>
        <v>0</v>
      </c>
      <c r="AN53" s="17">
        <f t="shared" ca="1" si="49"/>
        <v>0</v>
      </c>
      <c r="AO53" s="17">
        <f t="shared" ca="1" si="49"/>
        <v>0</v>
      </c>
      <c r="AP53" s="17">
        <f t="shared" ca="1" si="49"/>
        <v>0</v>
      </c>
      <c r="AQ53" s="17">
        <f t="shared" ca="1" si="49"/>
        <v>0</v>
      </c>
      <c r="AR53" s="17">
        <f t="shared" ca="1" si="49"/>
        <v>0</v>
      </c>
      <c r="AS53" s="17">
        <f t="shared" ca="1" si="50"/>
        <v>0</v>
      </c>
      <c r="AT53" s="17">
        <f t="shared" ca="1" si="50"/>
        <v>0</v>
      </c>
      <c r="AU53" s="17">
        <f t="shared" ca="1" si="50"/>
        <v>0</v>
      </c>
      <c r="AV53" s="17">
        <f t="shared" ca="1" si="50"/>
        <v>0</v>
      </c>
      <c r="AW53" s="17">
        <f t="shared" ca="1" si="50"/>
        <v>0</v>
      </c>
      <c r="AX53" s="17">
        <f t="shared" ca="1" si="50"/>
        <v>0</v>
      </c>
      <c r="AY53" s="17">
        <f t="shared" ca="1" si="50"/>
        <v>0</v>
      </c>
      <c r="AZ53" s="17">
        <f t="shared" ca="1" si="50"/>
        <v>0</v>
      </c>
      <c r="BA53" s="17">
        <f t="shared" ca="1" si="50"/>
        <v>0</v>
      </c>
      <c r="BB53" s="17">
        <f t="shared" ca="1" si="50"/>
        <v>0</v>
      </c>
      <c r="BC53" s="17">
        <f t="shared" ca="1" si="51"/>
        <v>0</v>
      </c>
      <c r="BD53" s="17">
        <f t="shared" ca="1" si="51"/>
        <v>0</v>
      </c>
      <c r="BE53" s="17">
        <f t="shared" ca="1" si="51"/>
        <v>0</v>
      </c>
      <c r="BF53" s="17">
        <f t="shared" ca="1" si="51"/>
        <v>0</v>
      </c>
      <c r="BG53" s="17">
        <f t="shared" ca="1" si="51"/>
        <v>0</v>
      </c>
      <c r="BH53" s="17">
        <f t="shared" ca="1" si="51"/>
        <v>0</v>
      </c>
      <c r="BI53" s="17">
        <f t="shared" ca="1" si="51"/>
        <v>0</v>
      </c>
      <c r="BJ53" s="17">
        <f t="shared" ca="1" si="51"/>
        <v>0</v>
      </c>
      <c r="BK53" s="17">
        <f t="shared" ca="1" si="51"/>
        <v>0</v>
      </c>
      <c r="BL53" s="17">
        <f t="shared" ca="1" si="51"/>
        <v>0</v>
      </c>
      <c r="BM53" s="17">
        <f t="shared" ca="1" si="52"/>
        <v>0</v>
      </c>
      <c r="BN53" s="17">
        <f t="shared" ca="1" si="52"/>
        <v>0</v>
      </c>
      <c r="BO53" s="17">
        <f t="shared" ca="1" si="52"/>
        <v>0</v>
      </c>
      <c r="BP53" s="17">
        <f t="shared" ca="1" si="52"/>
        <v>0</v>
      </c>
      <c r="BQ53" s="17">
        <f t="shared" ca="1" si="52"/>
        <v>0</v>
      </c>
      <c r="BR53" s="17">
        <f t="shared" ca="1" si="52"/>
        <v>0</v>
      </c>
      <c r="BS53" s="17">
        <f t="shared" ca="1" si="52"/>
        <v>0</v>
      </c>
      <c r="BT53" s="17">
        <f t="shared" ca="1" si="52"/>
        <v>0</v>
      </c>
      <c r="BU53" s="17">
        <f t="shared" ca="1" si="52"/>
        <v>0</v>
      </c>
      <c r="BV53" s="17">
        <f t="shared" ca="1" si="52"/>
        <v>0</v>
      </c>
      <c r="BW53" s="17">
        <f t="shared" ca="1" si="53"/>
        <v>0</v>
      </c>
      <c r="BX53" s="17">
        <f t="shared" ca="1" si="53"/>
        <v>0</v>
      </c>
      <c r="BY53" s="17">
        <f t="shared" ca="1" si="53"/>
        <v>0</v>
      </c>
      <c r="BZ53" s="17">
        <f t="shared" ca="1" si="53"/>
        <v>0</v>
      </c>
      <c r="CA53" s="17">
        <f t="shared" ca="1" si="53"/>
        <v>0</v>
      </c>
      <c r="CB53" s="17">
        <f t="shared" ca="1" si="53"/>
        <v>0</v>
      </c>
      <c r="CC53" s="17">
        <f t="shared" ca="1" si="53"/>
        <v>0</v>
      </c>
      <c r="CD53" s="17">
        <f t="shared" ca="1" si="53"/>
        <v>0</v>
      </c>
      <c r="CE53" s="17">
        <f t="shared" ca="1" si="53"/>
        <v>0</v>
      </c>
      <c r="CF53" s="17">
        <f t="shared" ca="1" si="53"/>
        <v>0</v>
      </c>
      <c r="CG53" s="17">
        <f t="shared" ca="1" si="53"/>
        <v>0</v>
      </c>
      <c r="CH53" s="17">
        <f t="shared" ca="1" si="53"/>
        <v>0</v>
      </c>
      <c r="CI53" s="17">
        <f t="shared" ca="1" si="53"/>
        <v>0</v>
      </c>
      <c r="CJ53" s="18">
        <f t="shared" ca="1" si="13"/>
        <v>7556304121.4413872</v>
      </c>
      <c r="CK53" s="17">
        <f t="shared" ca="1" si="54"/>
        <v>-4004.7700000000023</v>
      </c>
      <c r="CL53" s="17">
        <f t="shared" ca="1" si="54"/>
        <v>0</v>
      </c>
      <c r="CM53" s="18">
        <f t="shared" ca="1" si="14"/>
        <v>2816612917.1059484</v>
      </c>
      <c r="CN53" s="17">
        <f t="shared" ca="1" si="55"/>
        <v>5125054.8210000033</v>
      </c>
      <c r="CO53" s="17">
        <f t="shared" ca="1" si="55"/>
        <v>2811487862.2849483</v>
      </c>
      <c r="CP53" s="18">
        <f t="shared" ca="1" si="15"/>
        <v>4739695209.1054382</v>
      </c>
      <c r="CQ53" s="17">
        <f t="shared" ca="1" si="56"/>
        <v>12216066.250000002</v>
      </c>
      <c r="CR53" s="17">
        <f t="shared" ca="1" si="56"/>
        <v>4727479142.8554382</v>
      </c>
      <c r="CS53" s="17">
        <f t="shared" ca="1" si="56"/>
        <v>0</v>
      </c>
      <c r="CT53" s="17">
        <f t="shared" ca="1" si="56"/>
        <v>0</v>
      </c>
      <c r="CU53" s="17">
        <f t="shared" ca="1" si="56"/>
        <v>0</v>
      </c>
      <c r="CV53" s="18">
        <f t="shared" ca="1" si="11"/>
        <v>7556304121.4413872</v>
      </c>
    </row>
    <row r="54" spans="1:100" ht="12.75" customHeight="1" x14ac:dyDescent="0.3">
      <c r="A54" s="61" t="s">
        <v>241</v>
      </c>
      <c r="B54" s="16">
        <v>2002</v>
      </c>
      <c r="C54" s="62" t="s">
        <v>242</v>
      </c>
      <c r="D54" s="18">
        <f t="shared" ca="1" si="25"/>
        <v>0</v>
      </c>
      <c r="E54" s="17">
        <f t="shared" ca="1" si="46"/>
        <v>0</v>
      </c>
      <c r="F54" s="17">
        <f t="shared" ca="1" si="46"/>
        <v>0</v>
      </c>
      <c r="G54" s="17">
        <f t="shared" ca="1" si="46"/>
        <v>0</v>
      </c>
      <c r="H54" s="17">
        <f t="shared" ca="1" si="46"/>
        <v>0</v>
      </c>
      <c r="I54" s="17">
        <f t="shared" ca="1" si="46"/>
        <v>0</v>
      </c>
      <c r="J54" s="17">
        <f t="shared" ca="1" si="46"/>
        <v>0</v>
      </c>
      <c r="K54" s="17">
        <f t="shared" ca="1" si="46"/>
        <v>0</v>
      </c>
      <c r="L54" s="17">
        <f t="shared" ca="1" si="46"/>
        <v>0</v>
      </c>
      <c r="M54" s="17">
        <f t="shared" ca="1" si="46"/>
        <v>0</v>
      </c>
      <c r="N54" s="17">
        <f t="shared" ca="1" si="46"/>
        <v>0</v>
      </c>
      <c r="O54" s="17">
        <f t="shared" ca="1" si="47"/>
        <v>0</v>
      </c>
      <c r="P54" s="17">
        <f t="shared" ca="1" si="47"/>
        <v>0</v>
      </c>
      <c r="Q54" s="17">
        <f t="shared" ca="1" si="47"/>
        <v>0</v>
      </c>
      <c r="R54" s="17">
        <f t="shared" ca="1" si="47"/>
        <v>0</v>
      </c>
      <c r="S54" s="17">
        <f t="shared" ca="1" si="47"/>
        <v>0</v>
      </c>
      <c r="T54" s="17">
        <f t="shared" ca="1" si="47"/>
        <v>0</v>
      </c>
      <c r="U54" s="17">
        <f t="shared" ca="1" si="47"/>
        <v>0</v>
      </c>
      <c r="V54" s="17">
        <f t="shared" ca="1" si="47"/>
        <v>0</v>
      </c>
      <c r="W54" s="17">
        <f t="shared" ca="1" si="47"/>
        <v>0</v>
      </c>
      <c r="X54" s="17">
        <f t="shared" ca="1" si="47"/>
        <v>0</v>
      </c>
      <c r="Y54" s="17">
        <f t="shared" ca="1" si="48"/>
        <v>0</v>
      </c>
      <c r="Z54" s="17">
        <f t="shared" ca="1" si="48"/>
        <v>0</v>
      </c>
      <c r="AA54" s="17">
        <f t="shared" ca="1" si="48"/>
        <v>0</v>
      </c>
      <c r="AB54" s="17">
        <f t="shared" ca="1" si="48"/>
        <v>0</v>
      </c>
      <c r="AC54" s="17">
        <f t="shared" ca="1" si="48"/>
        <v>0</v>
      </c>
      <c r="AD54" s="17">
        <f t="shared" ca="1" si="48"/>
        <v>0</v>
      </c>
      <c r="AE54" s="17">
        <f t="shared" ca="1" si="48"/>
        <v>0</v>
      </c>
      <c r="AF54" s="17">
        <f t="shared" ca="1" si="48"/>
        <v>0</v>
      </c>
      <c r="AG54" s="17">
        <f t="shared" ca="1" si="48"/>
        <v>0</v>
      </c>
      <c r="AH54" s="17">
        <f t="shared" ca="1" si="48"/>
        <v>0</v>
      </c>
      <c r="AI54" s="17">
        <f t="shared" ca="1" si="49"/>
        <v>0</v>
      </c>
      <c r="AJ54" s="17">
        <f t="shared" ca="1" si="49"/>
        <v>0</v>
      </c>
      <c r="AK54" s="17">
        <f t="shared" ca="1" si="49"/>
        <v>0</v>
      </c>
      <c r="AL54" s="17">
        <f t="shared" ca="1" si="49"/>
        <v>0</v>
      </c>
      <c r="AM54" s="17">
        <f t="shared" ca="1" si="49"/>
        <v>0</v>
      </c>
      <c r="AN54" s="17">
        <f t="shared" ca="1" si="49"/>
        <v>0</v>
      </c>
      <c r="AO54" s="17">
        <f t="shared" ca="1" si="49"/>
        <v>0</v>
      </c>
      <c r="AP54" s="17">
        <f t="shared" ca="1" si="49"/>
        <v>0</v>
      </c>
      <c r="AQ54" s="17">
        <f t="shared" ca="1" si="49"/>
        <v>0</v>
      </c>
      <c r="AR54" s="17">
        <f t="shared" ca="1" si="49"/>
        <v>0</v>
      </c>
      <c r="AS54" s="17">
        <f t="shared" ca="1" si="50"/>
        <v>0</v>
      </c>
      <c r="AT54" s="17">
        <f t="shared" ca="1" si="50"/>
        <v>0</v>
      </c>
      <c r="AU54" s="17">
        <f t="shared" ca="1" si="50"/>
        <v>0</v>
      </c>
      <c r="AV54" s="17">
        <f t="shared" ca="1" si="50"/>
        <v>0</v>
      </c>
      <c r="AW54" s="17">
        <f t="shared" ca="1" si="50"/>
        <v>0</v>
      </c>
      <c r="AX54" s="17">
        <f t="shared" ca="1" si="50"/>
        <v>0</v>
      </c>
      <c r="AY54" s="17">
        <f t="shared" ca="1" si="50"/>
        <v>0</v>
      </c>
      <c r="AZ54" s="17">
        <f t="shared" ca="1" si="50"/>
        <v>0</v>
      </c>
      <c r="BA54" s="17">
        <f t="shared" ca="1" si="50"/>
        <v>0</v>
      </c>
      <c r="BB54" s="17">
        <f t="shared" ca="1" si="50"/>
        <v>0</v>
      </c>
      <c r="BC54" s="17">
        <f t="shared" ca="1" si="51"/>
        <v>0</v>
      </c>
      <c r="BD54" s="17">
        <f t="shared" ca="1" si="51"/>
        <v>2599639.0299999714</v>
      </c>
      <c r="BE54" s="17">
        <f t="shared" ca="1" si="51"/>
        <v>0</v>
      </c>
      <c r="BF54" s="17">
        <f t="shared" ca="1" si="51"/>
        <v>0</v>
      </c>
      <c r="BG54" s="17">
        <f t="shared" ca="1" si="51"/>
        <v>0</v>
      </c>
      <c r="BH54" s="17">
        <f t="shared" ca="1" si="51"/>
        <v>0</v>
      </c>
      <c r="BI54" s="17">
        <f t="shared" ca="1" si="51"/>
        <v>0</v>
      </c>
      <c r="BJ54" s="17">
        <f t="shared" ca="1" si="51"/>
        <v>0</v>
      </c>
      <c r="BK54" s="17">
        <f t="shared" ca="1" si="51"/>
        <v>0</v>
      </c>
      <c r="BL54" s="17">
        <f t="shared" ca="1" si="51"/>
        <v>0</v>
      </c>
      <c r="BM54" s="17">
        <f t="shared" ca="1" si="52"/>
        <v>0</v>
      </c>
      <c r="BN54" s="17">
        <f t="shared" ca="1" si="52"/>
        <v>0</v>
      </c>
      <c r="BO54" s="17">
        <f t="shared" ca="1" si="52"/>
        <v>0</v>
      </c>
      <c r="BP54" s="17">
        <f t="shared" ca="1" si="52"/>
        <v>0</v>
      </c>
      <c r="BQ54" s="17">
        <f t="shared" ca="1" si="52"/>
        <v>0</v>
      </c>
      <c r="BR54" s="17">
        <f t="shared" ca="1" si="52"/>
        <v>0</v>
      </c>
      <c r="BS54" s="17">
        <f t="shared" ca="1" si="52"/>
        <v>0</v>
      </c>
      <c r="BT54" s="17">
        <f t="shared" ca="1" si="52"/>
        <v>0</v>
      </c>
      <c r="BU54" s="17">
        <f t="shared" ca="1" si="52"/>
        <v>0</v>
      </c>
      <c r="BV54" s="17">
        <f t="shared" ca="1" si="52"/>
        <v>0</v>
      </c>
      <c r="BW54" s="17">
        <f t="shared" ca="1" si="53"/>
        <v>0</v>
      </c>
      <c r="BX54" s="17">
        <f t="shared" ca="1" si="53"/>
        <v>0</v>
      </c>
      <c r="BY54" s="17">
        <f t="shared" ca="1" si="53"/>
        <v>0</v>
      </c>
      <c r="BZ54" s="17">
        <f t="shared" ca="1" si="53"/>
        <v>0</v>
      </c>
      <c r="CA54" s="17">
        <f t="shared" ca="1" si="53"/>
        <v>0</v>
      </c>
      <c r="CB54" s="17">
        <f t="shared" ca="1" si="53"/>
        <v>0</v>
      </c>
      <c r="CC54" s="17">
        <f t="shared" ca="1" si="53"/>
        <v>0</v>
      </c>
      <c r="CD54" s="17">
        <f t="shared" ca="1" si="53"/>
        <v>0</v>
      </c>
      <c r="CE54" s="17">
        <f t="shared" ca="1" si="53"/>
        <v>0</v>
      </c>
      <c r="CF54" s="17">
        <f t="shared" ca="1" si="53"/>
        <v>0</v>
      </c>
      <c r="CG54" s="17">
        <f t="shared" ca="1" si="53"/>
        <v>0</v>
      </c>
      <c r="CH54" s="17">
        <f t="shared" ca="1" si="53"/>
        <v>0</v>
      </c>
      <c r="CI54" s="17">
        <f t="shared" ca="1" si="53"/>
        <v>363.48571428571427</v>
      </c>
      <c r="CJ54" s="18">
        <f t="shared" ca="1" si="13"/>
        <v>0</v>
      </c>
      <c r="CK54" s="17">
        <f t="shared" ca="1" si="54"/>
        <v>0</v>
      </c>
      <c r="CL54" s="17">
        <f t="shared" ca="1" si="54"/>
        <v>0</v>
      </c>
      <c r="CM54" s="18">
        <f t="shared" ca="1" si="14"/>
        <v>0</v>
      </c>
      <c r="CN54" s="17">
        <f t="shared" ca="1" si="55"/>
        <v>0</v>
      </c>
      <c r="CO54" s="17">
        <f t="shared" ca="1" si="55"/>
        <v>0</v>
      </c>
      <c r="CP54" s="18">
        <f t="shared" ca="1" si="15"/>
        <v>0</v>
      </c>
      <c r="CQ54" s="17">
        <f t="shared" ca="1" si="56"/>
        <v>0</v>
      </c>
      <c r="CR54" s="17">
        <f t="shared" ca="1" si="56"/>
        <v>0</v>
      </c>
      <c r="CS54" s="17">
        <f t="shared" ca="1" si="56"/>
        <v>0</v>
      </c>
      <c r="CT54" s="17">
        <f t="shared" ca="1" si="56"/>
        <v>0</v>
      </c>
      <c r="CU54" s="17">
        <f t="shared" ca="1" si="56"/>
        <v>0</v>
      </c>
      <c r="CV54" s="18">
        <f t="shared" ca="1" si="11"/>
        <v>2600002.515714257</v>
      </c>
    </row>
    <row r="55" spans="1:100" ht="12.75" customHeight="1" x14ac:dyDescent="0.3">
      <c r="A55" s="61" t="s">
        <v>244</v>
      </c>
      <c r="B55" s="16">
        <v>2005</v>
      </c>
      <c r="C55" s="62" t="s">
        <v>242</v>
      </c>
      <c r="D55" s="18">
        <f t="shared" ca="1" si="25"/>
        <v>0</v>
      </c>
      <c r="E55" s="17">
        <f t="shared" ca="1" si="46"/>
        <v>0</v>
      </c>
      <c r="F55" s="17">
        <f t="shared" ca="1" si="46"/>
        <v>0</v>
      </c>
      <c r="G55" s="17">
        <f t="shared" ca="1" si="46"/>
        <v>0</v>
      </c>
      <c r="H55" s="17">
        <f t="shared" ca="1" si="46"/>
        <v>0</v>
      </c>
      <c r="I55" s="17">
        <f t="shared" ca="1" si="46"/>
        <v>0</v>
      </c>
      <c r="J55" s="17">
        <f t="shared" ca="1" si="46"/>
        <v>0</v>
      </c>
      <c r="K55" s="17">
        <f t="shared" ca="1" si="46"/>
        <v>0</v>
      </c>
      <c r="L55" s="17">
        <f t="shared" ca="1" si="46"/>
        <v>0</v>
      </c>
      <c r="M55" s="17">
        <f t="shared" ca="1" si="46"/>
        <v>0</v>
      </c>
      <c r="N55" s="17">
        <f t="shared" ca="1" si="46"/>
        <v>0</v>
      </c>
      <c r="O55" s="17">
        <f t="shared" ca="1" si="47"/>
        <v>0</v>
      </c>
      <c r="P55" s="17">
        <f t="shared" ca="1" si="47"/>
        <v>0</v>
      </c>
      <c r="Q55" s="17">
        <f t="shared" ca="1" si="47"/>
        <v>0</v>
      </c>
      <c r="R55" s="17">
        <f t="shared" ca="1" si="47"/>
        <v>0</v>
      </c>
      <c r="S55" s="17">
        <f t="shared" ca="1" si="47"/>
        <v>0</v>
      </c>
      <c r="T55" s="17">
        <f t="shared" ca="1" si="47"/>
        <v>0</v>
      </c>
      <c r="U55" s="17">
        <f t="shared" ca="1" si="47"/>
        <v>0</v>
      </c>
      <c r="V55" s="17">
        <f t="shared" ca="1" si="47"/>
        <v>0</v>
      </c>
      <c r="W55" s="17">
        <f t="shared" ca="1" si="47"/>
        <v>0</v>
      </c>
      <c r="X55" s="17">
        <f t="shared" ca="1" si="47"/>
        <v>0</v>
      </c>
      <c r="Y55" s="17">
        <f t="shared" ca="1" si="48"/>
        <v>0</v>
      </c>
      <c r="Z55" s="17">
        <f t="shared" ca="1" si="48"/>
        <v>0</v>
      </c>
      <c r="AA55" s="17">
        <f t="shared" ca="1" si="48"/>
        <v>0</v>
      </c>
      <c r="AB55" s="17">
        <f t="shared" ca="1" si="48"/>
        <v>0</v>
      </c>
      <c r="AC55" s="17">
        <f t="shared" ca="1" si="48"/>
        <v>0</v>
      </c>
      <c r="AD55" s="17">
        <f t="shared" ca="1" si="48"/>
        <v>0</v>
      </c>
      <c r="AE55" s="17">
        <f t="shared" ca="1" si="48"/>
        <v>0</v>
      </c>
      <c r="AF55" s="17">
        <f t="shared" ca="1" si="48"/>
        <v>0</v>
      </c>
      <c r="AG55" s="17">
        <f t="shared" ca="1" si="48"/>
        <v>0</v>
      </c>
      <c r="AH55" s="17">
        <f t="shared" ca="1" si="48"/>
        <v>0</v>
      </c>
      <c r="AI55" s="17">
        <f t="shared" ca="1" si="49"/>
        <v>0</v>
      </c>
      <c r="AJ55" s="17">
        <f t="shared" ca="1" si="49"/>
        <v>0</v>
      </c>
      <c r="AK55" s="17">
        <f t="shared" ca="1" si="49"/>
        <v>0</v>
      </c>
      <c r="AL55" s="17">
        <f t="shared" ca="1" si="49"/>
        <v>0</v>
      </c>
      <c r="AM55" s="17">
        <f t="shared" ca="1" si="49"/>
        <v>0</v>
      </c>
      <c r="AN55" s="17">
        <f t="shared" ca="1" si="49"/>
        <v>0</v>
      </c>
      <c r="AO55" s="17">
        <f t="shared" ca="1" si="49"/>
        <v>0</v>
      </c>
      <c r="AP55" s="17">
        <f t="shared" ca="1" si="49"/>
        <v>0</v>
      </c>
      <c r="AQ55" s="17">
        <f t="shared" ca="1" si="49"/>
        <v>0</v>
      </c>
      <c r="AR55" s="17">
        <f t="shared" ca="1" si="49"/>
        <v>0</v>
      </c>
      <c r="AS55" s="17">
        <f t="shared" ca="1" si="50"/>
        <v>0</v>
      </c>
      <c r="AT55" s="17">
        <f t="shared" ca="1" si="50"/>
        <v>0</v>
      </c>
      <c r="AU55" s="17">
        <f t="shared" ca="1" si="50"/>
        <v>0</v>
      </c>
      <c r="AV55" s="17">
        <f t="shared" ca="1" si="50"/>
        <v>0</v>
      </c>
      <c r="AW55" s="17">
        <f t="shared" ca="1" si="50"/>
        <v>0</v>
      </c>
      <c r="AX55" s="17">
        <f t="shared" ca="1" si="50"/>
        <v>0</v>
      </c>
      <c r="AY55" s="17">
        <f t="shared" ca="1" si="50"/>
        <v>0</v>
      </c>
      <c r="AZ55" s="17">
        <f t="shared" ca="1" si="50"/>
        <v>0</v>
      </c>
      <c r="BA55" s="17">
        <f t="shared" ca="1" si="50"/>
        <v>0</v>
      </c>
      <c r="BB55" s="17">
        <f t="shared" ca="1" si="50"/>
        <v>0</v>
      </c>
      <c r="BC55" s="17">
        <f t="shared" ca="1" si="51"/>
        <v>0</v>
      </c>
      <c r="BD55" s="17">
        <f t="shared" ca="1" si="51"/>
        <v>375329.45999999734</v>
      </c>
      <c r="BE55" s="17">
        <f t="shared" ca="1" si="51"/>
        <v>0</v>
      </c>
      <c r="BF55" s="17">
        <f t="shared" ca="1" si="51"/>
        <v>0</v>
      </c>
      <c r="BG55" s="17">
        <f t="shared" ca="1" si="51"/>
        <v>0</v>
      </c>
      <c r="BH55" s="17">
        <f t="shared" ca="1" si="51"/>
        <v>0</v>
      </c>
      <c r="BI55" s="17">
        <f t="shared" ca="1" si="51"/>
        <v>0</v>
      </c>
      <c r="BJ55" s="17">
        <f t="shared" ca="1" si="51"/>
        <v>0</v>
      </c>
      <c r="BK55" s="17">
        <f t="shared" ca="1" si="51"/>
        <v>0</v>
      </c>
      <c r="BL55" s="17">
        <f t="shared" ca="1" si="51"/>
        <v>0</v>
      </c>
      <c r="BM55" s="17">
        <f t="shared" ca="1" si="52"/>
        <v>0</v>
      </c>
      <c r="BN55" s="17">
        <f t="shared" ca="1" si="52"/>
        <v>0</v>
      </c>
      <c r="BO55" s="17">
        <f t="shared" ca="1" si="52"/>
        <v>0</v>
      </c>
      <c r="BP55" s="17">
        <f t="shared" ca="1" si="52"/>
        <v>0</v>
      </c>
      <c r="BQ55" s="17">
        <f t="shared" ca="1" si="52"/>
        <v>0</v>
      </c>
      <c r="BR55" s="17">
        <f t="shared" ca="1" si="52"/>
        <v>0</v>
      </c>
      <c r="BS55" s="17">
        <f t="shared" ca="1" si="52"/>
        <v>0</v>
      </c>
      <c r="BT55" s="17">
        <f t="shared" ca="1" si="52"/>
        <v>0</v>
      </c>
      <c r="BU55" s="17">
        <f t="shared" ca="1" si="52"/>
        <v>0</v>
      </c>
      <c r="BV55" s="17">
        <f t="shared" ca="1" si="52"/>
        <v>0</v>
      </c>
      <c r="BW55" s="17">
        <f t="shared" ca="1" si="53"/>
        <v>0</v>
      </c>
      <c r="BX55" s="17">
        <f t="shared" ca="1" si="53"/>
        <v>0</v>
      </c>
      <c r="BY55" s="17">
        <f t="shared" ca="1" si="53"/>
        <v>0</v>
      </c>
      <c r="BZ55" s="17">
        <f t="shared" ca="1" si="53"/>
        <v>0</v>
      </c>
      <c r="CA55" s="17">
        <f t="shared" ca="1" si="53"/>
        <v>0</v>
      </c>
      <c r="CB55" s="17">
        <f t="shared" ca="1" si="53"/>
        <v>0</v>
      </c>
      <c r="CC55" s="17">
        <f t="shared" ca="1" si="53"/>
        <v>0</v>
      </c>
      <c r="CD55" s="17">
        <f t="shared" ca="1" si="53"/>
        <v>0</v>
      </c>
      <c r="CE55" s="17">
        <f t="shared" ca="1" si="53"/>
        <v>0</v>
      </c>
      <c r="CF55" s="17">
        <f t="shared" ca="1" si="53"/>
        <v>0</v>
      </c>
      <c r="CG55" s="17">
        <f t="shared" ca="1" si="53"/>
        <v>0</v>
      </c>
      <c r="CH55" s="17">
        <f t="shared" ca="1" si="53"/>
        <v>0</v>
      </c>
      <c r="CI55" s="17">
        <f t="shared" ca="1" si="53"/>
        <v>0</v>
      </c>
      <c r="CJ55" s="18">
        <f t="shared" ca="1" si="13"/>
        <v>413039359.53999996</v>
      </c>
      <c r="CK55" s="17">
        <f t="shared" ca="1" si="54"/>
        <v>0</v>
      </c>
      <c r="CL55" s="17">
        <f t="shared" ca="1" si="54"/>
        <v>1350</v>
      </c>
      <c r="CM55" s="18">
        <f t="shared" ca="1" si="14"/>
        <v>379301650.06999993</v>
      </c>
      <c r="CN55" s="17">
        <f t="shared" ca="1" si="55"/>
        <v>564817.04</v>
      </c>
      <c r="CO55" s="17">
        <f t="shared" ca="1" si="55"/>
        <v>378736833.02999991</v>
      </c>
      <c r="CP55" s="18">
        <f t="shared" ca="1" si="15"/>
        <v>33736359.469999999</v>
      </c>
      <c r="CQ55" s="17">
        <f t="shared" ca="1" si="56"/>
        <v>11661486.700000001</v>
      </c>
      <c r="CR55" s="17">
        <f t="shared" ca="1" si="56"/>
        <v>22074872.77</v>
      </c>
      <c r="CS55" s="17">
        <f t="shared" ca="1" si="56"/>
        <v>13209022.449999999</v>
      </c>
      <c r="CT55" s="17">
        <f t="shared" ca="1" si="56"/>
        <v>0</v>
      </c>
      <c r="CU55" s="17">
        <f t="shared" ca="1" si="56"/>
        <v>0</v>
      </c>
      <c r="CV55" s="18">
        <f t="shared" ca="1" si="11"/>
        <v>426623711.44999993</v>
      </c>
    </row>
    <row r="56" spans="1:100" ht="12.75" customHeight="1" x14ac:dyDescent="0.3">
      <c r="A56" s="61" t="s">
        <v>246</v>
      </c>
      <c r="B56" s="16">
        <v>2006</v>
      </c>
      <c r="C56" s="62" t="s">
        <v>247</v>
      </c>
      <c r="D56" s="18">
        <f t="shared" ca="1" si="25"/>
        <v>0</v>
      </c>
      <c r="E56" s="17">
        <f t="shared" ca="1" si="46"/>
        <v>0</v>
      </c>
      <c r="F56" s="17">
        <f t="shared" ca="1" si="46"/>
        <v>0</v>
      </c>
      <c r="G56" s="17">
        <f t="shared" ca="1" si="46"/>
        <v>0</v>
      </c>
      <c r="H56" s="17">
        <f t="shared" ca="1" si="46"/>
        <v>0</v>
      </c>
      <c r="I56" s="17">
        <f t="shared" ca="1" si="46"/>
        <v>0</v>
      </c>
      <c r="J56" s="17">
        <f t="shared" ca="1" si="46"/>
        <v>0</v>
      </c>
      <c r="K56" s="17">
        <f t="shared" ca="1" si="46"/>
        <v>0</v>
      </c>
      <c r="L56" s="17">
        <f t="shared" ca="1" si="46"/>
        <v>0</v>
      </c>
      <c r="M56" s="17">
        <f t="shared" ca="1" si="46"/>
        <v>0</v>
      </c>
      <c r="N56" s="17">
        <f t="shared" ca="1" si="46"/>
        <v>0</v>
      </c>
      <c r="O56" s="17">
        <f t="shared" ca="1" si="47"/>
        <v>0</v>
      </c>
      <c r="P56" s="17">
        <f t="shared" ca="1" si="47"/>
        <v>0</v>
      </c>
      <c r="Q56" s="17">
        <f t="shared" ca="1" si="47"/>
        <v>0</v>
      </c>
      <c r="R56" s="17">
        <f t="shared" ca="1" si="47"/>
        <v>0</v>
      </c>
      <c r="S56" s="17">
        <f t="shared" ca="1" si="47"/>
        <v>0</v>
      </c>
      <c r="T56" s="17">
        <f t="shared" ca="1" si="47"/>
        <v>0</v>
      </c>
      <c r="U56" s="17">
        <f t="shared" ca="1" si="47"/>
        <v>0</v>
      </c>
      <c r="V56" s="17">
        <f t="shared" ca="1" si="47"/>
        <v>0</v>
      </c>
      <c r="W56" s="17">
        <f t="shared" ca="1" si="47"/>
        <v>0</v>
      </c>
      <c r="X56" s="17">
        <f t="shared" ca="1" si="47"/>
        <v>0</v>
      </c>
      <c r="Y56" s="17">
        <f t="shared" ca="1" si="48"/>
        <v>0</v>
      </c>
      <c r="Z56" s="17">
        <f t="shared" ca="1" si="48"/>
        <v>0</v>
      </c>
      <c r="AA56" s="17">
        <f t="shared" ca="1" si="48"/>
        <v>0</v>
      </c>
      <c r="AB56" s="17">
        <f t="shared" ca="1" si="48"/>
        <v>0</v>
      </c>
      <c r="AC56" s="17">
        <f t="shared" ca="1" si="48"/>
        <v>0</v>
      </c>
      <c r="AD56" s="17">
        <f t="shared" ca="1" si="48"/>
        <v>0</v>
      </c>
      <c r="AE56" s="17">
        <f t="shared" ca="1" si="48"/>
        <v>0</v>
      </c>
      <c r="AF56" s="17">
        <f t="shared" ca="1" si="48"/>
        <v>0</v>
      </c>
      <c r="AG56" s="17">
        <f t="shared" ca="1" si="48"/>
        <v>0</v>
      </c>
      <c r="AH56" s="17">
        <f t="shared" ca="1" si="48"/>
        <v>0</v>
      </c>
      <c r="AI56" s="17">
        <f t="shared" ca="1" si="49"/>
        <v>0</v>
      </c>
      <c r="AJ56" s="17">
        <f t="shared" ca="1" si="49"/>
        <v>0</v>
      </c>
      <c r="AK56" s="17">
        <f t="shared" ca="1" si="49"/>
        <v>0</v>
      </c>
      <c r="AL56" s="17">
        <f t="shared" ca="1" si="49"/>
        <v>0</v>
      </c>
      <c r="AM56" s="17">
        <f t="shared" ca="1" si="49"/>
        <v>0</v>
      </c>
      <c r="AN56" s="17">
        <f t="shared" ca="1" si="49"/>
        <v>0</v>
      </c>
      <c r="AO56" s="17">
        <f t="shared" ca="1" si="49"/>
        <v>0</v>
      </c>
      <c r="AP56" s="17">
        <f t="shared" ca="1" si="49"/>
        <v>0</v>
      </c>
      <c r="AQ56" s="17">
        <f t="shared" ca="1" si="49"/>
        <v>0</v>
      </c>
      <c r="AR56" s="17">
        <f t="shared" ca="1" si="49"/>
        <v>0</v>
      </c>
      <c r="AS56" s="17">
        <f t="shared" ca="1" si="50"/>
        <v>0</v>
      </c>
      <c r="AT56" s="17">
        <f t="shared" ca="1" si="50"/>
        <v>0</v>
      </c>
      <c r="AU56" s="17">
        <f t="shared" ca="1" si="50"/>
        <v>0</v>
      </c>
      <c r="AV56" s="17">
        <f t="shared" ca="1" si="50"/>
        <v>0</v>
      </c>
      <c r="AW56" s="17">
        <f t="shared" ca="1" si="50"/>
        <v>0</v>
      </c>
      <c r="AX56" s="17">
        <f t="shared" ca="1" si="50"/>
        <v>0</v>
      </c>
      <c r="AY56" s="17">
        <f t="shared" ca="1" si="50"/>
        <v>0</v>
      </c>
      <c r="AZ56" s="17">
        <f t="shared" ca="1" si="50"/>
        <v>0</v>
      </c>
      <c r="BA56" s="17">
        <f t="shared" ca="1" si="50"/>
        <v>0</v>
      </c>
      <c r="BB56" s="17">
        <f t="shared" ca="1" si="50"/>
        <v>0</v>
      </c>
      <c r="BC56" s="17">
        <f t="shared" ca="1" si="51"/>
        <v>0</v>
      </c>
      <c r="BD56" s="17">
        <f t="shared" ca="1" si="51"/>
        <v>76.19</v>
      </c>
      <c r="BE56" s="17">
        <f t="shared" ca="1" si="51"/>
        <v>0</v>
      </c>
      <c r="BF56" s="17">
        <f t="shared" ca="1" si="51"/>
        <v>0</v>
      </c>
      <c r="BG56" s="17">
        <f t="shared" ca="1" si="51"/>
        <v>0</v>
      </c>
      <c r="BH56" s="17">
        <f t="shared" ca="1" si="51"/>
        <v>0</v>
      </c>
      <c r="BI56" s="17">
        <f t="shared" ca="1" si="51"/>
        <v>0</v>
      </c>
      <c r="BJ56" s="17">
        <f t="shared" ca="1" si="51"/>
        <v>0</v>
      </c>
      <c r="BK56" s="17">
        <f t="shared" ca="1" si="51"/>
        <v>0</v>
      </c>
      <c r="BL56" s="17">
        <f t="shared" ca="1" si="51"/>
        <v>0</v>
      </c>
      <c r="BM56" s="17">
        <f t="shared" ca="1" si="52"/>
        <v>0</v>
      </c>
      <c r="BN56" s="17">
        <f t="shared" ca="1" si="52"/>
        <v>0</v>
      </c>
      <c r="BO56" s="17">
        <f t="shared" ca="1" si="52"/>
        <v>0</v>
      </c>
      <c r="BP56" s="17">
        <f t="shared" ca="1" si="52"/>
        <v>0</v>
      </c>
      <c r="BQ56" s="17">
        <f t="shared" ca="1" si="52"/>
        <v>0</v>
      </c>
      <c r="BR56" s="17">
        <f t="shared" ca="1" si="52"/>
        <v>0</v>
      </c>
      <c r="BS56" s="17">
        <f t="shared" ca="1" si="52"/>
        <v>0</v>
      </c>
      <c r="BT56" s="17">
        <f t="shared" ca="1" si="52"/>
        <v>0</v>
      </c>
      <c r="BU56" s="17">
        <f t="shared" ca="1" si="52"/>
        <v>0</v>
      </c>
      <c r="BV56" s="17">
        <f t="shared" ca="1" si="52"/>
        <v>0</v>
      </c>
      <c r="BW56" s="17">
        <f t="shared" ca="1" si="53"/>
        <v>0</v>
      </c>
      <c r="BX56" s="17">
        <f t="shared" ca="1" si="53"/>
        <v>0</v>
      </c>
      <c r="BY56" s="17">
        <f t="shared" ca="1" si="53"/>
        <v>0</v>
      </c>
      <c r="BZ56" s="17">
        <f t="shared" ca="1" si="53"/>
        <v>0</v>
      </c>
      <c r="CA56" s="17">
        <f t="shared" ca="1" si="53"/>
        <v>0</v>
      </c>
      <c r="CB56" s="17">
        <f t="shared" ca="1" si="53"/>
        <v>0</v>
      </c>
      <c r="CC56" s="17">
        <f t="shared" ca="1" si="53"/>
        <v>0</v>
      </c>
      <c r="CD56" s="17">
        <f t="shared" ca="1" si="53"/>
        <v>0</v>
      </c>
      <c r="CE56" s="17">
        <f t="shared" ca="1" si="53"/>
        <v>0</v>
      </c>
      <c r="CF56" s="17">
        <f t="shared" ca="1" si="53"/>
        <v>0</v>
      </c>
      <c r="CG56" s="17">
        <f t="shared" ca="1" si="53"/>
        <v>0</v>
      </c>
      <c r="CH56" s="17">
        <f t="shared" ca="1" si="53"/>
        <v>0</v>
      </c>
      <c r="CI56" s="17">
        <f t="shared" ca="1" si="53"/>
        <v>0</v>
      </c>
      <c r="CJ56" s="18">
        <f t="shared" ca="1" si="13"/>
        <v>-11106.76</v>
      </c>
      <c r="CK56" s="17">
        <f t="shared" ca="1" si="54"/>
        <v>0</v>
      </c>
      <c r="CL56" s="17">
        <f t="shared" ca="1" si="54"/>
        <v>0</v>
      </c>
      <c r="CM56" s="18">
        <f t="shared" ca="1" si="14"/>
        <v>-11106.76</v>
      </c>
      <c r="CN56" s="17">
        <f t="shared" ca="1" si="55"/>
        <v>0</v>
      </c>
      <c r="CO56" s="17">
        <f t="shared" ca="1" si="55"/>
        <v>-11106.76</v>
      </c>
      <c r="CP56" s="18">
        <f t="shared" ca="1" si="15"/>
        <v>0</v>
      </c>
      <c r="CQ56" s="17">
        <f t="shared" ca="1" si="56"/>
        <v>0</v>
      </c>
      <c r="CR56" s="17">
        <f t="shared" ca="1" si="56"/>
        <v>0</v>
      </c>
      <c r="CS56" s="17">
        <f t="shared" ca="1" si="56"/>
        <v>0</v>
      </c>
      <c r="CT56" s="17">
        <f t="shared" ca="1" si="56"/>
        <v>0</v>
      </c>
      <c r="CU56" s="17">
        <f t="shared" ca="1" si="56"/>
        <v>0</v>
      </c>
      <c r="CV56" s="18">
        <f t="shared" ca="1" si="11"/>
        <v>-11030.57</v>
      </c>
    </row>
    <row r="57" spans="1:100" ht="12.75" customHeight="1" x14ac:dyDescent="0.3">
      <c r="A57" s="61" t="s">
        <v>249</v>
      </c>
      <c r="B57" s="16">
        <v>2007</v>
      </c>
      <c r="C57" s="62" t="s">
        <v>242</v>
      </c>
      <c r="D57" s="18">
        <f t="shared" ca="1" si="25"/>
        <v>0</v>
      </c>
      <c r="E57" s="17">
        <f t="shared" ref="E57:N66" ca="1" si="58">IFERROR(IF($C$2="Tele-Satış",INDIRECT("'"&amp;$B$2&amp;"'!"&amp;ADDRESS(MATCH($B57,INDIRECT("'"&amp;$B$2&amp;"'!$B$1:$B$1095"),0),MATCH(E$5,INDIRECT("'"&amp;$B$2&amp;"'!5:5"),0))),IF($C$2="E-Ticaret",INDIRECT("'"&amp;$B$2&amp;"'!"&amp;ADDRESS(MATCH($B57,INDIRECT("'"&amp;$B$2&amp;"'!$B$1:$B$1095"),0),MATCH(E$5,INDIRECT("'"&amp;$B$2&amp;"'!5:5"),0)+1)),IF($C$2="Geleneksel",INDIRECT("'"&amp;$B$2&amp;"'!"&amp;ADDRESS(MATCH($B57,INDIRECT("'"&amp;$B$2&amp;"'!$B$1:$B$1095"),0),MATCH(E$5,INDIRECT("'"&amp;$B$2&amp;"'!5:5"),0)+2)),INDIRECT("'"&amp;$B$2&amp;"'!"&amp;ADDRESS(MATCH($B57,INDIRECT("'"&amp;$B$2&amp;"'!$B$1:$B$1095"),0),MATCH(E$5,INDIRECT("'"&amp;$B$2&amp;"'!5:5"),0)))+INDIRECT("'"&amp;$B$2&amp;"'!"&amp;ADDRESS(MATCH($B57,INDIRECT("'"&amp;$B$2&amp;"'!$B$1:$B$1095"),0),MATCH(E$5,INDIRECT("'"&amp;$B$2&amp;"'!5:5"),0)+1))+INDIRECT("'"&amp;$B$2&amp;"'!"&amp;ADDRESS(MATCH($B57,INDIRECT("'"&amp;$B$2&amp;"'!$B$1:$B$1095"),0),MATCH(E$5,INDIRECT("'"&amp;$B$2&amp;"'!5:5"),0)+2))))),0)</f>
        <v>0</v>
      </c>
      <c r="F57" s="17">
        <f t="shared" ca="1" si="58"/>
        <v>0</v>
      </c>
      <c r="G57" s="17">
        <f t="shared" ca="1" si="58"/>
        <v>0</v>
      </c>
      <c r="H57" s="17">
        <f t="shared" ca="1" si="58"/>
        <v>0</v>
      </c>
      <c r="I57" s="17">
        <f t="shared" ca="1" si="58"/>
        <v>0</v>
      </c>
      <c r="J57" s="17">
        <f t="shared" ca="1" si="58"/>
        <v>0</v>
      </c>
      <c r="K57" s="17">
        <f t="shared" ca="1" si="58"/>
        <v>0</v>
      </c>
      <c r="L57" s="17">
        <f t="shared" ca="1" si="58"/>
        <v>0</v>
      </c>
      <c r="M57" s="17">
        <f t="shared" ca="1" si="58"/>
        <v>0</v>
      </c>
      <c r="N57" s="17">
        <f t="shared" ca="1" si="58"/>
        <v>0</v>
      </c>
      <c r="O57" s="17">
        <f t="shared" ref="O57:X66" ca="1" si="59">IFERROR(IF($C$2="Tele-Satış",INDIRECT("'"&amp;$B$2&amp;"'!"&amp;ADDRESS(MATCH($B57,INDIRECT("'"&amp;$B$2&amp;"'!$B$1:$B$1095"),0),MATCH(O$5,INDIRECT("'"&amp;$B$2&amp;"'!5:5"),0))),IF($C$2="E-Ticaret",INDIRECT("'"&amp;$B$2&amp;"'!"&amp;ADDRESS(MATCH($B57,INDIRECT("'"&amp;$B$2&amp;"'!$B$1:$B$1095"),0),MATCH(O$5,INDIRECT("'"&amp;$B$2&amp;"'!5:5"),0)+1)),IF($C$2="Geleneksel",INDIRECT("'"&amp;$B$2&amp;"'!"&amp;ADDRESS(MATCH($B57,INDIRECT("'"&amp;$B$2&amp;"'!$B$1:$B$1095"),0),MATCH(O$5,INDIRECT("'"&amp;$B$2&amp;"'!5:5"),0)+2)),INDIRECT("'"&amp;$B$2&amp;"'!"&amp;ADDRESS(MATCH($B57,INDIRECT("'"&amp;$B$2&amp;"'!$B$1:$B$1095"),0),MATCH(O$5,INDIRECT("'"&amp;$B$2&amp;"'!5:5"),0)))+INDIRECT("'"&amp;$B$2&amp;"'!"&amp;ADDRESS(MATCH($B57,INDIRECT("'"&amp;$B$2&amp;"'!$B$1:$B$1095"),0),MATCH(O$5,INDIRECT("'"&amp;$B$2&amp;"'!5:5"),0)+1))+INDIRECT("'"&amp;$B$2&amp;"'!"&amp;ADDRESS(MATCH($B57,INDIRECT("'"&amp;$B$2&amp;"'!$B$1:$B$1095"),0),MATCH(O$5,INDIRECT("'"&amp;$B$2&amp;"'!5:5"),0)+2))))),0)</f>
        <v>0</v>
      </c>
      <c r="P57" s="17">
        <f t="shared" ca="1" si="59"/>
        <v>0</v>
      </c>
      <c r="Q57" s="17">
        <f t="shared" ca="1" si="59"/>
        <v>0</v>
      </c>
      <c r="R57" s="17">
        <f t="shared" ca="1" si="59"/>
        <v>0</v>
      </c>
      <c r="S57" s="17">
        <f t="shared" ca="1" si="59"/>
        <v>0</v>
      </c>
      <c r="T57" s="17">
        <f t="shared" ca="1" si="59"/>
        <v>0</v>
      </c>
      <c r="U57" s="17">
        <f t="shared" ca="1" si="59"/>
        <v>0</v>
      </c>
      <c r="V57" s="17">
        <f t="shared" ca="1" si="59"/>
        <v>0</v>
      </c>
      <c r="W57" s="17">
        <f t="shared" ca="1" si="59"/>
        <v>0</v>
      </c>
      <c r="X57" s="17">
        <f t="shared" ca="1" si="59"/>
        <v>0</v>
      </c>
      <c r="Y57" s="17">
        <f t="shared" ref="Y57:AH66" ca="1" si="60">IFERROR(IF($C$2="Tele-Satış",INDIRECT("'"&amp;$B$2&amp;"'!"&amp;ADDRESS(MATCH($B57,INDIRECT("'"&amp;$B$2&amp;"'!$B$1:$B$1095"),0),MATCH(Y$5,INDIRECT("'"&amp;$B$2&amp;"'!5:5"),0))),IF($C$2="E-Ticaret",INDIRECT("'"&amp;$B$2&amp;"'!"&amp;ADDRESS(MATCH($B57,INDIRECT("'"&amp;$B$2&amp;"'!$B$1:$B$1095"),0),MATCH(Y$5,INDIRECT("'"&amp;$B$2&amp;"'!5:5"),0)+1)),IF($C$2="Geleneksel",INDIRECT("'"&amp;$B$2&amp;"'!"&amp;ADDRESS(MATCH($B57,INDIRECT("'"&amp;$B$2&amp;"'!$B$1:$B$1095"),0),MATCH(Y$5,INDIRECT("'"&amp;$B$2&amp;"'!5:5"),0)+2)),INDIRECT("'"&amp;$B$2&amp;"'!"&amp;ADDRESS(MATCH($B57,INDIRECT("'"&amp;$B$2&amp;"'!$B$1:$B$1095"),0),MATCH(Y$5,INDIRECT("'"&amp;$B$2&amp;"'!5:5"),0)))+INDIRECT("'"&amp;$B$2&amp;"'!"&amp;ADDRESS(MATCH($B57,INDIRECT("'"&amp;$B$2&amp;"'!$B$1:$B$1095"),0),MATCH(Y$5,INDIRECT("'"&amp;$B$2&amp;"'!5:5"),0)+1))+INDIRECT("'"&amp;$B$2&amp;"'!"&amp;ADDRESS(MATCH($B57,INDIRECT("'"&amp;$B$2&amp;"'!$B$1:$B$1095"),0),MATCH(Y$5,INDIRECT("'"&amp;$B$2&amp;"'!5:5"),0)+2))))),0)</f>
        <v>0</v>
      </c>
      <c r="Z57" s="17">
        <f t="shared" ca="1" si="60"/>
        <v>0</v>
      </c>
      <c r="AA57" s="17">
        <f t="shared" ca="1" si="60"/>
        <v>0</v>
      </c>
      <c r="AB57" s="17">
        <f t="shared" ca="1" si="60"/>
        <v>0</v>
      </c>
      <c r="AC57" s="17">
        <f t="shared" ca="1" si="60"/>
        <v>0</v>
      </c>
      <c r="AD57" s="17">
        <f t="shared" ca="1" si="60"/>
        <v>0</v>
      </c>
      <c r="AE57" s="17">
        <f t="shared" ca="1" si="60"/>
        <v>0</v>
      </c>
      <c r="AF57" s="17">
        <f t="shared" ca="1" si="60"/>
        <v>0</v>
      </c>
      <c r="AG57" s="17">
        <f t="shared" ca="1" si="60"/>
        <v>0</v>
      </c>
      <c r="AH57" s="17">
        <f t="shared" ca="1" si="60"/>
        <v>0</v>
      </c>
      <c r="AI57" s="17">
        <f t="shared" ref="AI57:AR66" ca="1" si="61">IFERROR(IF($C$2="Tele-Satış",INDIRECT("'"&amp;$B$2&amp;"'!"&amp;ADDRESS(MATCH($B57,INDIRECT("'"&amp;$B$2&amp;"'!$B$1:$B$1095"),0),MATCH(AI$5,INDIRECT("'"&amp;$B$2&amp;"'!5:5"),0))),IF($C$2="E-Ticaret",INDIRECT("'"&amp;$B$2&amp;"'!"&amp;ADDRESS(MATCH($B57,INDIRECT("'"&amp;$B$2&amp;"'!$B$1:$B$1095"),0),MATCH(AI$5,INDIRECT("'"&amp;$B$2&amp;"'!5:5"),0)+1)),IF($C$2="Geleneksel",INDIRECT("'"&amp;$B$2&amp;"'!"&amp;ADDRESS(MATCH($B57,INDIRECT("'"&amp;$B$2&amp;"'!$B$1:$B$1095"),0),MATCH(AI$5,INDIRECT("'"&amp;$B$2&amp;"'!5:5"),0)+2)),INDIRECT("'"&amp;$B$2&amp;"'!"&amp;ADDRESS(MATCH($B57,INDIRECT("'"&amp;$B$2&amp;"'!$B$1:$B$1095"),0),MATCH(AI$5,INDIRECT("'"&amp;$B$2&amp;"'!5:5"),0)))+INDIRECT("'"&amp;$B$2&amp;"'!"&amp;ADDRESS(MATCH($B57,INDIRECT("'"&amp;$B$2&amp;"'!$B$1:$B$1095"),0),MATCH(AI$5,INDIRECT("'"&amp;$B$2&amp;"'!5:5"),0)+1))+INDIRECT("'"&amp;$B$2&amp;"'!"&amp;ADDRESS(MATCH($B57,INDIRECT("'"&amp;$B$2&amp;"'!$B$1:$B$1095"),0),MATCH(AI$5,INDIRECT("'"&amp;$B$2&amp;"'!5:5"),0)+2))))),0)</f>
        <v>0</v>
      </c>
      <c r="AJ57" s="17">
        <f t="shared" ca="1" si="61"/>
        <v>0</v>
      </c>
      <c r="AK57" s="17">
        <f t="shared" ca="1" si="61"/>
        <v>0</v>
      </c>
      <c r="AL57" s="17">
        <f t="shared" ca="1" si="61"/>
        <v>0</v>
      </c>
      <c r="AM57" s="17">
        <f t="shared" ca="1" si="61"/>
        <v>0</v>
      </c>
      <c r="AN57" s="17">
        <f t="shared" ca="1" si="61"/>
        <v>0</v>
      </c>
      <c r="AO57" s="17">
        <f t="shared" ca="1" si="61"/>
        <v>0</v>
      </c>
      <c r="AP57" s="17">
        <f t="shared" ca="1" si="61"/>
        <v>0</v>
      </c>
      <c r="AQ57" s="17">
        <f t="shared" ca="1" si="61"/>
        <v>0</v>
      </c>
      <c r="AR57" s="17">
        <f t="shared" ca="1" si="61"/>
        <v>0</v>
      </c>
      <c r="AS57" s="17">
        <f t="shared" ref="AS57:BB66" ca="1" si="62">IFERROR(IF($C$2="Tele-Satış",INDIRECT("'"&amp;$B$2&amp;"'!"&amp;ADDRESS(MATCH($B57,INDIRECT("'"&amp;$B$2&amp;"'!$B$1:$B$1095"),0),MATCH(AS$5,INDIRECT("'"&amp;$B$2&amp;"'!5:5"),0))),IF($C$2="E-Ticaret",INDIRECT("'"&amp;$B$2&amp;"'!"&amp;ADDRESS(MATCH($B57,INDIRECT("'"&amp;$B$2&amp;"'!$B$1:$B$1095"),0),MATCH(AS$5,INDIRECT("'"&amp;$B$2&amp;"'!5:5"),0)+1)),IF($C$2="Geleneksel",INDIRECT("'"&amp;$B$2&amp;"'!"&amp;ADDRESS(MATCH($B57,INDIRECT("'"&amp;$B$2&amp;"'!$B$1:$B$1095"),0),MATCH(AS$5,INDIRECT("'"&amp;$B$2&amp;"'!5:5"),0)+2)),INDIRECT("'"&amp;$B$2&amp;"'!"&amp;ADDRESS(MATCH($B57,INDIRECT("'"&amp;$B$2&amp;"'!$B$1:$B$1095"),0),MATCH(AS$5,INDIRECT("'"&amp;$B$2&amp;"'!5:5"),0)))+INDIRECT("'"&amp;$B$2&amp;"'!"&amp;ADDRESS(MATCH($B57,INDIRECT("'"&amp;$B$2&amp;"'!$B$1:$B$1095"),0),MATCH(AS$5,INDIRECT("'"&amp;$B$2&amp;"'!5:5"),0)+1))+INDIRECT("'"&amp;$B$2&amp;"'!"&amp;ADDRESS(MATCH($B57,INDIRECT("'"&amp;$B$2&amp;"'!$B$1:$B$1095"),0),MATCH(AS$5,INDIRECT("'"&amp;$B$2&amp;"'!5:5"),0)+2))))),0)</f>
        <v>0</v>
      </c>
      <c r="AT57" s="17">
        <f t="shared" ca="1" si="62"/>
        <v>0</v>
      </c>
      <c r="AU57" s="17">
        <f t="shared" ca="1" si="62"/>
        <v>0</v>
      </c>
      <c r="AV57" s="17">
        <f t="shared" ca="1" si="62"/>
        <v>0</v>
      </c>
      <c r="AW57" s="17">
        <f t="shared" ca="1" si="62"/>
        <v>0</v>
      </c>
      <c r="AX57" s="17">
        <f t="shared" ca="1" si="62"/>
        <v>0</v>
      </c>
      <c r="AY57" s="17">
        <f t="shared" ca="1" si="62"/>
        <v>0</v>
      </c>
      <c r="AZ57" s="17">
        <f t="shared" ca="1" si="62"/>
        <v>0</v>
      </c>
      <c r="BA57" s="17">
        <f t="shared" ca="1" si="62"/>
        <v>0</v>
      </c>
      <c r="BB57" s="17">
        <f t="shared" ca="1" si="62"/>
        <v>0</v>
      </c>
      <c r="BC57" s="17">
        <f t="shared" ref="BC57:BL66" ca="1" si="63">IFERROR(IF($C$2="Tele-Satış",INDIRECT("'"&amp;$B$2&amp;"'!"&amp;ADDRESS(MATCH($B57,INDIRECT("'"&amp;$B$2&amp;"'!$B$1:$B$1095"),0),MATCH(BC$5,INDIRECT("'"&amp;$B$2&amp;"'!5:5"),0))),IF($C$2="E-Ticaret",INDIRECT("'"&amp;$B$2&amp;"'!"&amp;ADDRESS(MATCH($B57,INDIRECT("'"&amp;$B$2&amp;"'!$B$1:$B$1095"),0),MATCH(BC$5,INDIRECT("'"&amp;$B$2&amp;"'!5:5"),0)+1)),IF($C$2="Geleneksel",INDIRECT("'"&amp;$B$2&amp;"'!"&amp;ADDRESS(MATCH($B57,INDIRECT("'"&amp;$B$2&amp;"'!$B$1:$B$1095"),0),MATCH(BC$5,INDIRECT("'"&amp;$B$2&amp;"'!5:5"),0)+2)),INDIRECT("'"&amp;$B$2&amp;"'!"&amp;ADDRESS(MATCH($B57,INDIRECT("'"&amp;$B$2&amp;"'!$B$1:$B$1095"),0),MATCH(BC$5,INDIRECT("'"&amp;$B$2&amp;"'!5:5"),0)))+INDIRECT("'"&amp;$B$2&amp;"'!"&amp;ADDRESS(MATCH($B57,INDIRECT("'"&amp;$B$2&amp;"'!$B$1:$B$1095"),0),MATCH(BC$5,INDIRECT("'"&amp;$B$2&amp;"'!5:5"),0)+1))+INDIRECT("'"&amp;$B$2&amp;"'!"&amp;ADDRESS(MATCH($B57,INDIRECT("'"&amp;$B$2&amp;"'!$B$1:$B$1095"),0),MATCH(BC$5,INDIRECT("'"&amp;$B$2&amp;"'!5:5"),0)+2))))),0)</f>
        <v>0</v>
      </c>
      <c r="BD57" s="17">
        <f t="shared" ca="1" si="63"/>
        <v>0</v>
      </c>
      <c r="BE57" s="17">
        <f t="shared" ca="1" si="63"/>
        <v>0</v>
      </c>
      <c r="BF57" s="17">
        <f t="shared" ca="1" si="63"/>
        <v>0</v>
      </c>
      <c r="BG57" s="17">
        <f t="shared" ca="1" si="63"/>
        <v>0</v>
      </c>
      <c r="BH57" s="17">
        <f t="shared" ca="1" si="63"/>
        <v>0</v>
      </c>
      <c r="BI57" s="17">
        <f t="shared" ca="1" si="63"/>
        <v>0</v>
      </c>
      <c r="BJ57" s="17">
        <f t="shared" ca="1" si="63"/>
        <v>0</v>
      </c>
      <c r="BK57" s="17">
        <f t="shared" ca="1" si="63"/>
        <v>0</v>
      </c>
      <c r="BL57" s="17">
        <f t="shared" ca="1" si="63"/>
        <v>0</v>
      </c>
      <c r="BM57" s="17">
        <f t="shared" ref="BM57:BV66" ca="1" si="64">IFERROR(IF($C$2="Tele-Satış",INDIRECT("'"&amp;$B$2&amp;"'!"&amp;ADDRESS(MATCH($B57,INDIRECT("'"&amp;$B$2&amp;"'!$B$1:$B$1095"),0),MATCH(BM$5,INDIRECT("'"&amp;$B$2&amp;"'!5:5"),0))),IF($C$2="E-Ticaret",INDIRECT("'"&amp;$B$2&amp;"'!"&amp;ADDRESS(MATCH($B57,INDIRECT("'"&amp;$B$2&amp;"'!$B$1:$B$1095"),0),MATCH(BM$5,INDIRECT("'"&amp;$B$2&amp;"'!5:5"),0)+1)),IF($C$2="Geleneksel",INDIRECT("'"&amp;$B$2&amp;"'!"&amp;ADDRESS(MATCH($B57,INDIRECT("'"&amp;$B$2&amp;"'!$B$1:$B$1095"),0),MATCH(BM$5,INDIRECT("'"&amp;$B$2&amp;"'!5:5"),0)+2)),INDIRECT("'"&amp;$B$2&amp;"'!"&amp;ADDRESS(MATCH($B57,INDIRECT("'"&amp;$B$2&amp;"'!$B$1:$B$1095"),0),MATCH(BM$5,INDIRECT("'"&amp;$B$2&amp;"'!5:5"),0)))+INDIRECT("'"&amp;$B$2&amp;"'!"&amp;ADDRESS(MATCH($B57,INDIRECT("'"&amp;$B$2&amp;"'!$B$1:$B$1095"),0),MATCH(BM$5,INDIRECT("'"&amp;$B$2&amp;"'!5:5"),0)+1))+INDIRECT("'"&amp;$B$2&amp;"'!"&amp;ADDRESS(MATCH($B57,INDIRECT("'"&amp;$B$2&amp;"'!$B$1:$B$1095"),0),MATCH(BM$5,INDIRECT("'"&amp;$B$2&amp;"'!5:5"),0)+2))))),0)</f>
        <v>0</v>
      </c>
      <c r="BN57" s="17">
        <f t="shared" ca="1" si="64"/>
        <v>0</v>
      </c>
      <c r="BO57" s="17">
        <f t="shared" ca="1" si="64"/>
        <v>0</v>
      </c>
      <c r="BP57" s="17">
        <f t="shared" ca="1" si="64"/>
        <v>0</v>
      </c>
      <c r="BQ57" s="17">
        <f t="shared" ca="1" si="64"/>
        <v>0</v>
      </c>
      <c r="BR57" s="17">
        <f t="shared" ca="1" si="64"/>
        <v>0</v>
      </c>
      <c r="BS57" s="17">
        <f t="shared" ca="1" si="64"/>
        <v>0</v>
      </c>
      <c r="BT57" s="17">
        <f t="shared" ca="1" si="64"/>
        <v>0</v>
      </c>
      <c r="BU57" s="17">
        <f t="shared" ca="1" si="64"/>
        <v>0</v>
      </c>
      <c r="BV57" s="17">
        <f t="shared" ca="1" si="64"/>
        <v>0</v>
      </c>
      <c r="BW57" s="17">
        <f t="shared" ref="BW57:CI66" ca="1" si="65">IFERROR(IF($C$2="Tele-Satış",INDIRECT("'"&amp;$B$2&amp;"'!"&amp;ADDRESS(MATCH($B57,INDIRECT("'"&amp;$B$2&amp;"'!$B$1:$B$1095"),0),MATCH(BW$5,INDIRECT("'"&amp;$B$2&amp;"'!5:5"),0))),IF($C$2="E-Ticaret",INDIRECT("'"&amp;$B$2&amp;"'!"&amp;ADDRESS(MATCH($B57,INDIRECT("'"&amp;$B$2&amp;"'!$B$1:$B$1095"),0),MATCH(BW$5,INDIRECT("'"&amp;$B$2&amp;"'!5:5"),0)+1)),IF($C$2="Geleneksel",INDIRECT("'"&amp;$B$2&amp;"'!"&amp;ADDRESS(MATCH($B57,INDIRECT("'"&amp;$B$2&amp;"'!$B$1:$B$1095"),0),MATCH(BW$5,INDIRECT("'"&amp;$B$2&amp;"'!5:5"),0)+2)),INDIRECT("'"&amp;$B$2&amp;"'!"&amp;ADDRESS(MATCH($B57,INDIRECT("'"&amp;$B$2&amp;"'!$B$1:$B$1095"),0),MATCH(BW$5,INDIRECT("'"&amp;$B$2&amp;"'!5:5"),0)))+INDIRECT("'"&amp;$B$2&amp;"'!"&amp;ADDRESS(MATCH($B57,INDIRECT("'"&amp;$B$2&amp;"'!$B$1:$B$1095"),0),MATCH(BW$5,INDIRECT("'"&amp;$B$2&amp;"'!5:5"),0)+1))+INDIRECT("'"&amp;$B$2&amp;"'!"&amp;ADDRESS(MATCH($B57,INDIRECT("'"&amp;$B$2&amp;"'!$B$1:$B$1095"),0),MATCH(BW$5,INDIRECT("'"&amp;$B$2&amp;"'!5:5"),0)+2))))),0)</f>
        <v>0</v>
      </c>
      <c r="BX57" s="17">
        <f t="shared" ca="1" si="65"/>
        <v>0</v>
      </c>
      <c r="BY57" s="17">
        <f t="shared" ca="1" si="65"/>
        <v>0</v>
      </c>
      <c r="BZ57" s="17">
        <f t="shared" ca="1" si="65"/>
        <v>0</v>
      </c>
      <c r="CA57" s="17">
        <f t="shared" ca="1" si="65"/>
        <v>0</v>
      </c>
      <c r="CB57" s="17">
        <f t="shared" ca="1" si="65"/>
        <v>0</v>
      </c>
      <c r="CC57" s="17">
        <f t="shared" ca="1" si="65"/>
        <v>0</v>
      </c>
      <c r="CD57" s="17">
        <f t="shared" ca="1" si="65"/>
        <v>0</v>
      </c>
      <c r="CE57" s="17">
        <f t="shared" ca="1" si="65"/>
        <v>0</v>
      </c>
      <c r="CF57" s="17">
        <f t="shared" ca="1" si="65"/>
        <v>0</v>
      </c>
      <c r="CG57" s="17">
        <f t="shared" ca="1" si="65"/>
        <v>0</v>
      </c>
      <c r="CH57" s="17">
        <f t="shared" ca="1" si="65"/>
        <v>0</v>
      </c>
      <c r="CI57" s="17">
        <f t="shared" ca="1" si="65"/>
        <v>0</v>
      </c>
      <c r="CJ57" s="18">
        <f t="shared" ca="1" si="13"/>
        <v>0</v>
      </c>
      <c r="CK57" s="17">
        <f t="shared" ca="1" si="54"/>
        <v>0</v>
      </c>
      <c r="CL57" s="17">
        <f t="shared" ca="1" si="54"/>
        <v>0</v>
      </c>
      <c r="CM57" s="18">
        <f t="shared" ca="1" si="14"/>
        <v>0</v>
      </c>
      <c r="CN57" s="17">
        <f t="shared" ca="1" si="55"/>
        <v>0</v>
      </c>
      <c r="CO57" s="17">
        <f t="shared" ca="1" si="55"/>
        <v>0</v>
      </c>
      <c r="CP57" s="18">
        <f t="shared" ca="1" si="15"/>
        <v>0</v>
      </c>
      <c r="CQ57" s="17">
        <f t="shared" ref="CQ57:CU66" ca="1" si="66">IFERROR(IF($C$2="Tele-Satış",INDIRECT("'"&amp;$B$2&amp;"'!"&amp;ADDRESS(MATCH($B57,INDIRECT("'"&amp;$B$2&amp;"'!$B$1:$B$1095"),0),MATCH(CQ$5,INDIRECT("'"&amp;$B$2&amp;"'!5:5"),0))),IF($C$2="E-Ticaret",INDIRECT("'"&amp;$B$2&amp;"'!"&amp;ADDRESS(MATCH($B57,INDIRECT("'"&amp;$B$2&amp;"'!$B$1:$B$1095"),0),MATCH(CQ$5,INDIRECT("'"&amp;$B$2&amp;"'!5:5"),0)+1)),IF($C$2="Geleneksel",INDIRECT("'"&amp;$B$2&amp;"'!"&amp;ADDRESS(MATCH($B57,INDIRECT("'"&amp;$B$2&amp;"'!$B$1:$B$1095"),0),MATCH(CQ$5,INDIRECT("'"&amp;$B$2&amp;"'!5:5"),0)+2)),INDIRECT("'"&amp;$B$2&amp;"'!"&amp;ADDRESS(MATCH($B57,INDIRECT("'"&amp;$B$2&amp;"'!$B$1:$B$1095"),0),MATCH(CQ$5,INDIRECT("'"&amp;$B$2&amp;"'!5:5"),0)))+INDIRECT("'"&amp;$B$2&amp;"'!"&amp;ADDRESS(MATCH($B57,INDIRECT("'"&amp;$B$2&amp;"'!$B$1:$B$1095"),0),MATCH(CQ$5,INDIRECT("'"&amp;$B$2&amp;"'!5:5"),0)+1))+INDIRECT("'"&amp;$B$2&amp;"'!"&amp;ADDRESS(MATCH($B57,INDIRECT("'"&amp;$B$2&amp;"'!$B$1:$B$1095"),0),MATCH(CQ$5,INDIRECT("'"&amp;$B$2&amp;"'!5:5"),0)+2))))),0)</f>
        <v>0</v>
      </c>
      <c r="CR57" s="17">
        <f t="shared" ca="1" si="66"/>
        <v>0</v>
      </c>
      <c r="CS57" s="17">
        <f t="shared" ca="1" si="66"/>
        <v>0</v>
      </c>
      <c r="CT57" s="17">
        <f t="shared" ca="1" si="66"/>
        <v>0</v>
      </c>
      <c r="CU57" s="17">
        <f t="shared" ca="1" si="66"/>
        <v>0</v>
      </c>
      <c r="CV57" s="18">
        <f t="shared" ref="CV57:CV72" ca="1" si="67">+D57+SUM(H57:CJ57)+SUM(CS57:CU57)</f>
        <v>0</v>
      </c>
    </row>
    <row r="58" spans="1:100" ht="12.75" customHeight="1" x14ac:dyDescent="0.3">
      <c r="A58" s="61" t="s">
        <v>251</v>
      </c>
      <c r="B58" s="16">
        <v>2008</v>
      </c>
      <c r="C58" s="62" t="s">
        <v>242</v>
      </c>
      <c r="D58" s="18">
        <f t="shared" ca="1" si="25"/>
        <v>0</v>
      </c>
      <c r="E58" s="17">
        <f t="shared" ca="1" si="58"/>
        <v>0</v>
      </c>
      <c r="F58" s="17">
        <f t="shared" ca="1" si="58"/>
        <v>0</v>
      </c>
      <c r="G58" s="17">
        <f t="shared" ca="1" si="58"/>
        <v>0</v>
      </c>
      <c r="H58" s="17">
        <f t="shared" ca="1" si="58"/>
        <v>0</v>
      </c>
      <c r="I58" s="17">
        <f t="shared" ca="1" si="58"/>
        <v>0</v>
      </c>
      <c r="J58" s="17">
        <f t="shared" ca="1" si="58"/>
        <v>0</v>
      </c>
      <c r="K58" s="17">
        <f t="shared" ca="1" si="58"/>
        <v>0</v>
      </c>
      <c r="L58" s="17">
        <f t="shared" ca="1" si="58"/>
        <v>0</v>
      </c>
      <c r="M58" s="17">
        <f t="shared" ca="1" si="58"/>
        <v>0</v>
      </c>
      <c r="N58" s="17">
        <f t="shared" ca="1" si="58"/>
        <v>0</v>
      </c>
      <c r="O58" s="17">
        <f t="shared" ca="1" si="59"/>
        <v>0</v>
      </c>
      <c r="P58" s="17">
        <f t="shared" ca="1" si="59"/>
        <v>0</v>
      </c>
      <c r="Q58" s="17">
        <f t="shared" ca="1" si="59"/>
        <v>0</v>
      </c>
      <c r="R58" s="17">
        <f t="shared" ca="1" si="59"/>
        <v>0</v>
      </c>
      <c r="S58" s="17">
        <f t="shared" ca="1" si="59"/>
        <v>0</v>
      </c>
      <c r="T58" s="17">
        <f t="shared" ca="1" si="59"/>
        <v>0</v>
      </c>
      <c r="U58" s="17">
        <f t="shared" ca="1" si="59"/>
        <v>0</v>
      </c>
      <c r="V58" s="17">
        <f t="shared" ca="1" si="59"/>
        <v>0</v>
      </c>
      <c r="W58" s="17">
        <f t="shared" ca="1" si="59"/>
        <v>0</v>
      </c>
      <c r="X58" s="17">
        <f t="shared" ca="1" si="59"/>
        <v>0</v>
      </c>
      <c r="Y58" s="17">
        <f t="shared" ca="1" si="60"/>
        <v>0</v>
      </c>
      <c r="Z58" s="17">
        <f t="shared" ca="1" si="60"/>
        <v>0</v>
      </c>
      <c r="AA58" s="17">
        <f t="shared" ca="1" si="60"/>
        <v>0</v>
      </c>
      <c r="AB58" s="17">
        <f t="shared" ca="1" si="60"/>
        <v>0</v>
      </c>
      <c r="AC58" s="17">
        <f t="shared" ca="1" si="60"/>
        <v>0</v>
      </c>
      <c r="AD58" s="17">
        <f t="shared" ca="1" si="60"/>
        <v>0</v>
      </c>
      <c r="AE58" s="17">
        <f t="shared" ca="1" si="60"/>
        <v>0</v>
      </c>
      <c r="AF58" s="17">
        <f t="shared" ca="1" si="60"/>
        <v>0</v>
      </c>
      <c r="AG58" s="17">
        <f t="shared" ca="1" si="60"/>
        <v>0</v>
      </c>
      <c r="AH58" s="17">
        <f t="shared" ca="1" si="60"/>
        <v>0</v>
      </c>
      <c r="AI58" s="17">
        <f t="shared" ca="1" si="61"/>
        <v>0</v>
      </c>
      <c r="AJ58" s="17">
        <f t="shared" ca="1" si="61"/>
        <v>0</v>
      </c>
      <c r="AK58" s="17">
        <f t="shared" ca="1" si="61"/>
        <v>0</v>
      </c>
      <c r="AL58" s="17">
        <f t="shared" ca="1" si="61"/>
        <v>0</v>
      </c>
      <c r="AM58" s="17">
        <f t="shared" ca="1" si="61"/>
        <v>0</v>
      </c>
      <c r="AN58" s="17">
        <f t="shared" ca="1" si="61"/>
        <v>0</v>
      </c>
      <c r="AO58" s="17">
        <f t="shared" ca="1" si="61"/>
        <v>0</v>
      </c>
      <c r="AP58" s="17">
        <f t="shared" ca="1" si="61"/>
        <v>0</v>
      </c>
      <c r="AQ58" s="17">
        <f t="shared" ca="1" si="61"/>
        <v>0</v>
      </c>
      <c r="AR58" s="17">
        <f t="shared" ca="1" si="61"/>
        <v>0</v>
      </c>
      <c r="AS58" s="17">
        <f t="shared" ca="1" si="62"/>
        <v>0</v>
      </c>
      <c r="AT58" s="17">
        <f t="shared" ca="1" si="62"/>
        <v>0</v>
      </c>
      <c r="AU58" s="17">
        <f t="shared" ca="1" si="62"/>
        <v>0</v>
      </c>
      <c r="AV58" s="17">
        <f t="shared" ca="1" si="62"/>
        <v>0</v>
      </c>
      <c r="AW58" s="17">
        <f t="shared" ca="1" si="62"/>
        <v>0</v>
      </c>
      <c r="AX58" s="17">
        <f t="shared" ca="1" si="62"/>
        <v>0</v>
      </c>
      <c r="AY58" s="17">
        <f t="shared" ca="1" si="62"/>
        <v>0</v>
      </c>
      <c r="AZ58" s="17">
        <f t="shared" ca="1" si="62"/>
        <v>0</v>
      </c>
      <c r="BA58" s="17">
        <f t="shared" ca="1" si="62"/>
        <v>0</v>
      </c>
      <c r="BB58" s="17">
        <f t="shared" ca="1" si="62"/>
        <v>0</v>
      </c>
      <c r="BC58" s="17">
        <f t="shared" ca="1" si="63"/>
        <v>0</v>
      </c>
      <c r="BD58" s="17">
        <f t="shared" ca="1" si="63"/>
        <v>0</v>
      </c>
      <c r="BE58" s="17">
        <f t="shared" ca="1" si="63"/>
        <v>0</v>
      </c>
      <c r="BF58" s="17">
        <f t="shared" ca="1" si="63"/>
        <v>0</v>
      </c>
      <c r="BG58" s="17">
        <f t="shared" ca="1" si="63"/>
        <v>0</v>
      </c>
      <c r="BH58" s="17">
        <f t="shared" ca="1" si="63"/>
        <v>0</v>
      </c>
      <c r="BI58" s="17">
        <f t="shared" ca="1" si="63"/>
        <v>0</v>
      </c>
      <c r="BJ58" s="17">
        <f t="shared" ca="1" si="63"/>
        <v>0</v>
      </c>
      <c r="BK58" s="17">
        <f t="shared" ca="1" si="63"/>
        <v>0</v>
      </c>
      <c r="BL58" s="17">
        <f t="shared" ca="1" si="63"/>
        <v>0</v>
      </c>
      <c r="BM58" s="17">
        <f t="shared" ca="1" si="64"/>
        <v>0</v>
      </c>
      <c r="BN58" s="17">
        <f t="shared" ca="1" si="64"/>
        <v>0</v>
      </c>
      <c r="BO58" s="17">
        <f t="shared" ca="1" si="64"/>
        <v>0</v>
      </c>
      <c r="BP58" s="17">
        <f t="shared" ca="1" si="64"/>
        <v>0</v>
      </c>
      <c r="BQ58" s="17">
        <f t="shared" ca="1" si="64"/>
        <v>0</v>
      </c>
      <c r="BR58" s="17">
        <f t="shared" ca="1" si="64"/>
        <v>0</v>
      </c>
      <c r="BS58" s="17">
        <f t="shared" ca="1" si="64"/>
        <v>0</v>
      </c>
      <c r="BT58" s="17">
        <f t="shared" ca="1" si="64"/>
        <v>0</v>
      </c>
      <c r="BU58" s="17">
        <f t="shared" ca="1" si="64"/>
        <v>0</v>
      </c>
      <c r="BV58" s="17">
        <f t="shared" ca="1" si="64"/>
        <v>0</v>
      </c>
      <c r="BW58" s="17">
        <f t="shared" ca="1" si="65"/>
        <v>0</v>
      </c>
      <c r="BX58" s="17">
        <f t="shared" ca="1" si="65"/>
        <v>0</v>
      </c>
      <c r="BY58" s="17">
        <f t="shared" ca="1" si="65"/>
        <v>0</v>
      </c>
      <c r="BZ58" s="17">
        <f t="shared" ca="1" si="65"/>
        <v>0</v>
      </c>
      <c r="CA58" s="17">
        <f t="shared" ca="1" si="65"/>
        <v>0</v>
      </c>
      <c r="CB58" s="17">
        <f t="shared" ca="1" si="65"/>
        <v>0</v>
      </c>
      <c r="CC58" s="17">
        <f t="shared" ca="1" si="65"/>
        <v>0</v>
      </c>
      <c r="CD58" s="17">
        <f t="shared" ca="1" si="65"/>
        <v>0</v>
      </c>
      <c r="CE58" s="17">
        <f t="shared" ca="1" si="65"/>
        <v>0</v>
      </c>
      <c r="CF58" s="17">
        <f t="shared" ca="1" si="65"/>
        <v>0</v>
      </c>
      <c r="CG58" s="17">
        <f t="shared" ca="1" si="65"/>
        <v>0</v>
      </c>
      <c r="CH58" s="17">
        <f t="shared" ca="1" si="65"/>
        <v>0</v>
      </c>
      <c r="CI58" s="17">
        <f t="shared" ca="1" si="65"/>
        <v>0</v>
      </c>
      <c r="CJ58" s="18">
        <f t="shared" ca="1" si="13"/>
        <v>0</v>
      </c>
      <c r="CK58" s="17">
        <f t="shared" ca="1" si="54"/>
        <v>0</v>
      </c>
      <c r="CL58" s="17">
        <f t="shared" ca="1" si="54"/>
        <v>0</v>
      </c>
      <c r="CM58" s="18">
        <f t="shared" ca="1" si="14"/>
        <v>0</v>
      </c>
      <c r="CN58" s="17">
        <f t="shared" ca="1" si="55"/>
        <v>0</v>
      </c>
      <c r="CO58" s="17">
        <f t="shared" ca="1" si="55"/>
        <v>0</v>
      </c>
      <c r="CP58" s="18">
        <f t="shared" ca="1" si="15"/>
        <v>0</v>
      </c>
      <c r="CQ58" s="17">
        <f t="shared" ca="1" si="66"/>
        <v>0</v>
      </c>
      <c r="CR58" s="17">
        <f t="shared" ca="1" si="66"/>
        <v>0</v>
      </c>
      <c r="CS58" s="17">
        <f t="shared" ca="1" si="66"/>
        <v>0</v>
      </c>
      <c r="CT58" s="17">
        <f t="shared" ca="1" si="66"/>
        <v>0</v>
      </c>
      <c r="CU58" s="17">
        <f t="shared" ca="1" si="66"/>
        <v>0</v>
      </c>
      <c r="CV58" s="18">
        <f t="shared" ca="1" si="67"/>
        <v>0</v>
      </c>
    </row>
    <row r="59" spans="1:100" ht="12.75" customHeight="1" x14ac:dyDescent="0.3">
      <c r="A59" s="61" t="s">
        <v>253</v>
      </c>
      <c r="B59" s="16">
        <v>3001</v>
      </c>
      <c r="C59" s="62" t="s">
        <v>247</v>
      </c>
      <c r="D59" s="18">
        <f t="shared" ca="1" si="25"/>
        <v>0</v>
      </c>
      <c r="E59" s="17">
        <f t="shared" ca="1" si="58"/>
        <v>0</v>
      </c>
      <c r="F59" s="17">
        <f t="shared" ca="1" si="58"/>
        <v>0</v>
      </c>
      <c r="G59" s="17">
        <f t="shared" ca="1" si="58"/>
        <v>0</v>
      </c>
      <c r="H59" s="17">
        <f t="shared" ca="1" si="58"/>
        <v>0</v>
      </c>
      <c r="I59" s="17">
        <f t="shared" ca="1" si="58"/>
        <v>0</v>
      </c>
      <c r="J59" s="17">
        <f t="shared" ca="1" si="58"/>
        <v>0</v>
      </c>
      <c r="K59" s="17">
        <f t="shared" ca="1" si="58"/>
        <v>0</v>
      </c>
      <c r="L59" s="17">
        <f t="shared" ca="1" si="58"/>
        <v>0</v>
      </c>
      <c r="M59" s="17">
        <f t="shared" ca="1" si="58"/>
        <v>0</v>
      </c>
      <c r="N59" s="17">
        <f t="shared" ca="1" si="58"/>
        <v>0</v>
      </c>
      <c r="O59" s="17">
        <f t="shared" ca="1" si="59"/>
        <v>0</v>
      </c>
      <c r="P59" s="17">
        <f t="shared" ca="1" si="59"/>
        <v>0</v>
      </c>
      <c r="Q59" s="17">
        <f t="shared" ca="1" si="59"/>
        <v>0</v>
      </c>
      <c r="R59" s="17">
        <f t="shared" ca="1" si="59"/>
        <v>0</v>
      </c>
      <c r="S59" s="17">
        <f t="shared" ca="1" si="59"/>
        <v>0</v>
      </c>
      <c r="T59" s="17">
        <f t="shared" ca="1" si="59"/>
        <v>0</v>
      </c>
      <c r="U59" s="17">
        <f t="shared" ca="1" si="59"/>
        <v>0</v>
      </c>
      <c r="V59" s="17">
        <f t="shared" ca="1" si="59"/>
        <v>0</v>
      </c>
      <c r="W59" s="17">
        <f t="shared" ca="1" si="59"/>
        <v>0</v>
      </c>
      <c r="X59" s="17">
        <f t="shared" ca="1" si="59"/>
        <v>0</v>
      </c>
      <c r="Y59" s="17">
        <f t="shared" ca="1" si="60"/>
        <v>0</v>
      </c>
      <c r="Z59" s="17">
        <f t="shared" ca="1" si="60"/>
        <v>0</v>
      </c>
      <c r="AA59" s="17">
        <f t="shared" ca="1" si="60"/>
        <v>0</v>
      </c>
      <c r="AB59" s="17">
        <f t="shared" ca="1" si="60"/>
        <v>0</v>
      </c>
      <c r="AC59" s="17">
        <f t="shared" ca="1" si="60"/>
        <v>0</v>
      </c>
      <c r="AD59" s="17">
        <f t="shared" ca="1" si="60"/>
        <v>0</v>
      </c>
      <c r="AE59" s="17">
        <f t="shared" ca="1" si="60"/>
        <v>0</v>
      </c>
      <c r="AF59" s="17">
        <f t="shared" ca="1" si="60"/>
        <v>0</v>
      </c>
      <c r="AG59" s="17">
        <f t="shared" ca="1" si="60"/>
        <v>0</v>
      </c>
      <c r="AH59" s="17">
        <f t="shared" ca="1" si="60"/>
        <v>0</v>
      </c>
      <c r="AI59" s="17">
        <f t="shared" ca="1" si="61"/>
        <v>0</v>
      </c>
      <c r="AJ59" s="17">
        <f t="shared" ca="1" si="61"/>
        <v>0</v>
      </c>
      <c r="AK59" s="17">
        <f t="shared" ca="1" si="61"/>
        <v>0</v>
      </c>
      <c r="AL59" s="17">
        <f t="shared" ca="1" si="61"/>
        <v>0</v>
      </c>
      <c r="AM59" s="17">
        <f t="shared" ca="1" si="61"/>
        <v>0</v>
      </c>
      <c r="AN59" s="17">
        <f t="shared" ca="1" si="61"/>
        <v>0</v>
      </c>
      <c r="AO59" s="17">
        <f t="shared" ca="1" si="61"/>
        <v>0</v>
      </c>
      <c r="AP59" s="17">
        <f t="shared" ca="1" si="61"/>
        <v>0</v>
      </c>
      <c r="AQ59" s="17">
        <f t="shared" ca="1" si="61"/>
        <v>0</v>
      </c>
      <c r="AR59" s="17">
        <f t="shared" ca="1" si="61"/>
        <v>0</v>
      </c>
      <c r="AS59" s="17">
        <f t="shared" ca="1" si="62"/>
        <v>0</v>
      </c>
      <c r="AT59" s="17">
        <f t="shared" ca="1" si="62"/>
        <v>0</v>
      </c>
      <c r="AU59" s="17">
        <f t="shared" ca="1" si="62"/>
        <v>0</v>
      </c>
      <c r="AV59" s="17">
        <f t="shared" ca="1" si="62"/>
        <v>0</v>
      </c>
      <c r="AW59" s="17">
        <f t="shared" ca="1" si="62"/>
        <v>0</v>
      </c>
      <c r="AX59" s="17">
        <f t="shared" ca="1" si="62"/>
        <v>0</v>
      </c>
      <c r="AY59" s="17">
        <f t="shared" ca="1" si="62"/>
        <v>0</v>
      </c>
      <c r="AZ59" s="17">
        <f t="shared" ca="1" si="62"/>
        <v>0</v>
      </c>
      <c r="BA59" s="17">
        <f t="shared" ca="1" si="62"/>
        <v>0</v>
      </c>
      <c r="BB59" s="17">
        <f t="shared" ca="1" si="62"/>
        <v>0</v>
      </c>
      <c r="BC59" s="17">
        <f t="shared" ca="1" si="63"/>
        <v>0</v>
      </c>
      <c r="BD59" s="17">
        <f t="shared" ca="1" si="63"/>
        <v>0</v>
      </c>
      <c r="BE59" s="17">
        <f t="shared" ca="1" si="63"/>
        <v>0</v>
      </c>
      <c r="BF59" s="17">
        <f t="shared" ca="1" si="63"/>
        <v>0</v>
      </c>
      <c r="BG59" s="17">
        <f t="shared" ca="1" si="63"/>
        <v>0</v>
      </c>
      <c r="BH59" s="17">
        <f t="shared" ca="1" si="63"/>
        <v>0</v>
      </c>
      <c r="BI59" s="17">
        <f t="shared" ca="1" si="63"/>
        <v>0</v>
      </c>
      <c r="BJ59" s="17">
        <f t="shared" ca="1" si="63"/>
        <v>0</v>
      </c>
      <c r="BK59" s="17">
        <f t="shared" ca="1" si="63"/>
        <v>0</v>
      </c>
      <c r="BL59" s="17">
        <f t="shared" ca="1" si="63"/>
        <v>0</v>
      </c>
      <c r="BM59" s="17">
        <f t="shared" ca="1" si="64"/>
        <v>0</v>
      </c>
      <c r="BN59" s="17">
        <f t="shared" ca="1" si="64"/>
        <v>0</v>
      </c>
      <c r="BO59" s="17">
        <f t="shared" ca="1" si="64"/>
        <v>0</v>
      </c>
      <c r="BP59" s="17">
        <f t="shared" ca="1" si="64"/>
        <v>0</v>
      </c>
      <c r="BQ59" s="17">
        <f t="shared" ca="1" si="64"/>
        <v>0</v>
      </c>
      <c r="BR59" s="17">
        <f t="shared" ca="1" si="64"/>
        <v>0</v>
      </c>
      <c r="BS59" s="17">
        <f t="shared" ca="1" si="64"/>
        <v>0</v>
      </c>
      <c r="BT59" s="17">
        <f t="shared" ca="1" si="64"/>
        <v>0</v>
      </c>
      <c r="BU59" s="17">
        <f t="shared" ca="1" si="64"/>
        <v>0</v>
      </c>
      <c r="BV59" s="17">
        <f t="shared" ca="1" si="64"/>
        <v>0</v>
      </c>
      <c r="BW59" s="17">
        <f t="shared" ca="1" si="65"/>
        <v>0</v>
      </c>
      <c r="BX59" s="17">
        <f t="shared" ca="1" si="65"/>
        <v>0</v>
      </c>
      <c r="BY59" s="17">
        <f t="shared" ca="1" si="65"/>
        <v>0</v>
      </c>
      <c r="BZ59" s="17">
        <f t="shared" ca="1" si="65"/>
        <v>0</v>
      </c>
      <c r="CA59" s="17">
        <f t="shared" ca="1" si="65"/>
        <v>0</v>
      </c>
      <c r="CB59" s="17">
        <f t="shared" ca="1" si="65"/>
        <v>0</v>
      </c>
      <c r="CC59" s="17">
        <f t="shared" ca="1" si="65"/>
        <v>0</v>
      </c>
      <c r="CD59" s="17">
        <f t="shared" ca="1" si="65"/>
        <v>0</v>
      </c>
      <c r="CE59" s="17">
        <f t="shared" ca="1" si="65"/>
        <v>0</v>
      </c>
      <c r="CF59" s="17">
        <f t="shared" ca="1" si="65"/>
        <v>0</v>
      </c>
      <c r="CG59" s="17">
        <f t="shared" ca="1" si="65"/>
        <v>0</v>
      </c>
      <c r="CH59" s="17">
        <f t="shared" ca="1" si="65"/>
        <v>0</v>
      </c>
      <c r="CI59" s="17">
        <f t="shared" ca="1" si="65"/>
        <v>0</v>
      </c>
      <c r="CJ59" s="18">
        <f t="shared" ca="1" si="13"/>
        <v>174529472.29050002</v>
      </c>
      <c r="CK59" s="17">
        <f t="shared" ca="1" si="54"/>
        <v>0</v>
      </c>
      <c r="CL59" s="17">
        <f t="shared" ca="1" si="54"/>
        <v>0</v>
      </c>
      <c r="CM59" s="18">
        <f t="shared" ca="1" si="14"/>
        <v>0</v>
      </c>
      <c r="CN59" s="17">
        <f t="shared" ca="1" si="55"/>
        <v>0</v>
      </c>
      <c r="CO59" s="17">
        <f t="shared" ca="1" si="55"/>
        <v>0</v>
      </c>
      <c r="CP59" s="18">
        <f t="shared" ca="1" si="15"/>
        <v>174529472.29050002</v>
      </c>
      <c r="CQ59" s="17">
        <f t="shared" ca="1" si="66"/>
        <v>0</v>
      </c>
      <c r="CR59" s="17">
        <f t="shared" ca="1" si="66"/>
        <v>174529472.29050002</v>
      </c>
      <c r="CS59" s="17">
        <f t="shared" ca="1" si="66"/>
        <v>0</v>
      </c>
      <c r="CT59" s="17">
        <f t="shared" ca="1" si="66"/>
        <v>0</v>
      </c>
      <c r="CU59" s="17">
        <f t="shared" ca="1" si="66"/>
        <v>0</v>
      </c>
      <c r="CV59" s="18">
        <f t="shared" ca="1" si="67"/>
        <v>174529472.29050002</v>
      </c>
    </row>
    <row r="60" spans="1:100" ht="12.75" customHeight="1" x14ac:dyDescent="0.3">
      <c r="A60" s="61" t="s">
        <v>255</v>
      </c>
      <c r="B60" s="16">
        <v>3002</v>
      </c>
      <c r="C60" s="62" t="s">
        <v>247</v>
      </c>
      <c r="D60" s="18">
        <f t="shared" ca="1" si="25"/>
        <v>0</v>
      </c>
      <c r="E60" s="17">
        <f t="shared" ca="1" si="58"/>
        <v>0</v>
      </c>
      <c r="F60" s="17">
        <f t="shared" ca="1" si="58"/>
        <v>0</v>
      </c>
      <c r="G60" s="17">
        <f t="shared" ca="1" si="58"/>
        <v>0</v>
      </c>
      <c r="H60" s="17">
        <f t="shared" ca="1" si="58"/>
        <v>0</v>
      </c>
      <c r="I60" s="17">
        <f t="shared" ca="1" si="58"/>
        <v>0</v>
      </c>
      <c r="J60" s="17">
        <f t="shared" ca="1" si="58"/>
        <v>0</v>
      </c>
      <c r="K60" s="17">
        <f t="shared" ca="1" si="58"/>
        <v>0</v>
      </c>
      <c r="L60" s="17">
        <f t="shared" ca="1" si="58"/>
        <v>0</v>
      </c>
      <c r="M60" s="17">
        <f t="shared" ca="1" si="58"/>
        <v>0</v>
      </c>
      <c r="N60" s="17">
        <f t="shared" ca="1" si="58"/>
        <v>0</v>
      </c>
      <c r="O60" s="17">
        <f t="shared" ca="1" si="59"/>
        <v>0</v>
      </c>
      <c r="P60" s="17">
        <f t="shared" ca="1" si="59"/>
        <v>0</v>
      </c>
      <c r="Q60" s="17">
        <f t="shared" ca="1" si="59"/>
        <v>0</v>
      </c>
      <c r="R60" s="17">
        <f t="shared" ca="1" si="59"/>
        <v>0</v>
      </c>
      <c r="S60" s="17">
        <f t="shared" ca="1" si="59"/>
        <v>0</v>
      </c>
      <c r="T60" s="17">
        <f t="shared" ca="1" si="59"/>
        <v>0</v>
      </c>
      <c r="U60" s="17">
        <f t="shared" ca="1" si="59"/>
        <v>0</v>
      </c>
      <c r="V60" s="17">
        <f t="shared" ca="1" si="59"/>
        <v>0</v>
      </c>
      <c r="W60" s="17">
        <f t="shared" ca="1" si="59"/>
        <v>0</v>
      </c>
      <c r="X60" s="17">
        <f t="shared" ca="1" si="59"/>
        <v>0</v>
      </c>
      <c r="Y60" s="17">
        <f t="shared" ca="1" si="60"/>
        <v>0</v>
      </c>
      <c r="Z60" s="17">
        <f t="shared" ca="1" si="60"/>
        <v>0</v>
      </c>
      <c r="AA60" s="17">
        <f t="shared" ca="1" si="60"/>
        <v>0</v>
      </c>
      <c r="AB60" s="17">
        <f t="shared" ca="1" si="60"/>
        <v>0</v>
      </c>
      <c r="AC60" s="17">
        <f t="shared" ca="1" si="60"/>
        <v>0</v>
      </c>
      <c r="AD60" s="17">
        <f t="shared" ca="1" si="60"/>
        <v>0</v>
      </c>
      <c r="AE60" s="17">
        <f t="shared" ca="1" si="60"/>
        <v>0</v>
      </c>
      <c r="AF60" s="17">
        <f t="shared" ca="1" si="60"/>
        <v>0</v>
      </c>
      <c r="AG60" s="17">
        <f t="shared" ca="1" si="60"/>
        <v>0</v>
      </c>
      <c r="AH60" s="17">
        <f t="shared" ca="1" si="60"/>
        <v>0</v>
      </c>
      <c r="AI60" s="17">
        <f t="shared" ca="1" si="61"/>
        <v>0</v>
      </c>
      <c r="AJ60" s="17">
        <f t="shared" ca="1" si="61"/>
        <v>0</v>
      </c>
      <c r="AK60" s="17">
        <f t="shared" ca="1" si="61"/>
        <v>0</v>
      </c>
      <c r="AL60" s="17">
        <f t="shared" ca="1" si="61"/>
        <v>0</v>
      </c>
      <c r="AM60" s="17">
        <f t="shared" ca="1" si="61"/>
        <v>0</v>
      </c>
      <c r="AN60" s="17">
        <f t="shared" ca="1" si="61"/>
        <v>0</v>
      </c>
      <c r="AO60" s="17">
        <f t="shared" ca="1" si="61"/>
        <v>0</v>
      </c>
      <c r="AP60" s="17">
        <f t="shared" ca="1" si="61"/>
        <v>0</v>
      </c>
      <c r="AQ60" s="17">
        <f t="shared" ca="1" si="61"/>
        <v>0</v>
      </c>
      <c r="AR60" s="17">
        <f t="shared" ca="1" si="61"/>
        <v>0</v>
      </c>
      <c r="AS60" s="17">
        <f t="shared" ca="1" si="62"/>
        <v>0</v>
      </c>
      <c r="AT60" s="17">
        <f t="shared" ca="1" si="62"/>
        <v>0</v>
      </c>
      <c r="AU60" s="17">
        <f t="shared" ca="1" si="62"/>
        <v>0</v>
      </c>
      <c r="AV60" s="17">
        <f t="shared" ca="1" si="62"/>
        <v>0</v>
      </c>
      <c r="AW60" s="17">
        <f t="shared" ca="1" si="62"/>
        <v>0</v>
      </c>
      <c r="AX60" s="17">
        <f t="shared" ca="1" si="62"/>
        <v>0</v>
      </c>
      <c r="AY60" s="17">
        <f t="shared" ca="1" si="62"/>
        <v>0</v>
      </c>
      <c r="AZ60" s="17">
        <f t="shared" ca="1" si="62"/>
        <v>0</v>
      </c>
      <c r="BA60" s="17">
        <f t="shared" ca="1" si="62"/>
        <v>0</v>
      </c>
      <c r="BB60" s="17">
        <f t="shared" ca="1" si="62"/>
        <v>0</v>
      </c>
      <c r="BC60" s="17">
        <f t="shared" ca="1" si="63"/>
        <v>0</v>
      </c>
      <c r="BD60" s="17">
        <f t="shared" ca="1" si="63"/>
        <v>1034085.16</v>
      </c>
      <c r="BE60" s="17">
        <f t="shared" ca="1" si="63"/>
        <v>0</v>
      </c>
      <c r="BF60" s="17">
        <f t="shared" ca="1" si="63"/>
        <v>0</v>
      </c>
      <c r="BG60" s="17">
        <f t="shared" ca="1" si="63"/>
        <v>0</v>
      </c>
      <c r="BH60" s="17">
        <f t="shared" ca="1" si="63"/>
        <v>0</v>
      </c>
      <c r="BI60" s="17">
        <f t="shared" ca="1" si="63"/>
        <v>0</v>
      </c>
      <c r="BJ60" s="17">
        <f t="shared" ca="1" si="63"/>
        <v>0</v>
      </c>
      <c r="BK60" s="17">
        <f t="shared" ca="1" si="63"/>
        <v>0</v>
      </c>
      <c r="BL60" s="17">
        <f t="shared" ca="1" si="63"/>
        <v>0</v>
      </c>
      <c r="BM60" s="17">
        <f t="shared" ca="1" si="64"/>
        <v>0</v>
      </c>
      <c r="BN60" s="17">
        <f t="shared" ca="1" si="64"/>
        <v>0</v>
      </c>
      <c r="BO60" s="17">
        <f t="shared" ca="1" si="64"/>
        <v>0</v>
      </c>
      <c r="BP60" s="17">
        <f t="shared" ca="1" si="64"/>
        <v>0</v>
      </c>
      <c r="BQ60" s="17">
        <f t="shared" ca="1" si="64"/>
        <v>0</v>
      </c>
      <c r="BR60" s="17">
        <f t="shared" ca="1" si="64"/>
        <v>0</v>
      </c>
      <c r="BS60" s="17">
        <f t="shared" ca="1" si="64"/>
        <v>0</v>
      </c>
      <c r="BT60" s="17">
        <f t="shared" ca="1" si="64"/>
        <v>0</v>
      </c>
      <c r="BU60" s="17">
        <f t="shared" ca="1" si="64"/>
        <v>0</v>
      </c>
      <c r="BV60" s="17">
        <f t="shared" ca="1" si="64"/>
        <v>0</v>
      </c>
      <c r="BW60" s="17">
        <f t="shared" ca="1" si="65"/>
        <v>0</v>
      </c>
      <c r="BX60" s="17">
        <f t="shared" ca="1" si="65"/>
        <v>0</v>
      </c>
      <c r="BY60" s="17">
        <f t="shared" ca="1" si="65"/>
        <v>0</v>
      </c>
      <c r="BZ60" s="17">
        <f t="shared" ca="1" si="65"/>
        <v>0</v>
      </c>
      <c r="CA60" s="17">
        <f t="shared" ca="1" si="65"/>
        <v>0</v>
      </c>
      <c r="CB60" s="17">
        <f t="shared" ca="1" si="65"/>
        <v>0</v>
      </c>
      <c r="CC60" s="17">
        <f t="shared" ca="1" si="65"/>
        <v>0</v>
      </c>
      <c r="CD60" s="17">
        <f t="shared" ca="1" si="65"/>
        <v>0</v>
      </c>
      <c r="CE60" s="17">
        <f t="shared" ca="1" si="65"/>
        <v>0</v>
      </c>
      <c r="CF60" s="17">
        <f t="shared" ca="1" si="65"/>
        <v>0</v>
      </c>
      <c r="CG60" s="17">
        <f t="shared" ca="1" si="65"/>
        <v>0</v>
      </c>
      <c r="CH60" s="17">
        <f t="shared" ca="1" si="65"/>
        <v>0</v>
      </c>
      <c r="CI60" s="17">
        <f t="shared" ca="1" si="65"/>
        <v>0</v>
      </c>
      <c r="CJ60" s="18">
        <f t="shared" ca="1" si="13"/>
        <v>0</v>
      </c>
      <c r="CK60" s="17">
        <f t="shared" ca="1" si="54"/>
        <v>0</v>
      </c>
      <c r="CL60" s="17">
        <f t="shared" ca="1" si="54"/>
        <v>0</v>
      </c>
      <c r="CM60" s="18">
        <f t="shared" ca="1" si="14"/>
        <v>0</v>
      </c>
      <c r="CN60" s="17">
        <f t="shared" ca="1" si="55"/>
        <v>0</v>
      </c>
      <c r="CO60" s="17">
        <f t="shared" ca="1" si="55"/>
        <v>0</v>
      </c>
      <c r="CP60" s="18">
        <f t="shared" ca="1" si="15"/>
        <v>0</v>
      </c>
      <c r="CQ60" s="17">
        <f t="shared" ca="1" si="66"/>
        <v>0</v>
      </c>
      <c r="CR60" s="17">
        <f t="shared" ca="1" si="66"/>
        <v>0</v>
      </c>
      <c r="CS60" s="17">
        <f t="shared" ca="1" si="66"/>
        <v>0</v>
      </c>
      <c r="CT60" s="17">
        <f t="shared" ca="1" si="66"/>
        <v>0</v>
      </c>
      <c r="CU60" s="17">
        <f t="shared" ca="1" si="66"/>
        <v>0</v>
      </c>
      <c r="CV60" s="18">
        <f t="shared" ca="1" si="67"/>
        <v>1034085.16</v>
      </c>
    </row>
    <row r="61" spans="1:100" ht="12.75" customHeight="1" x14ac:dyDescent="0.3">
      <c r="A61" s="61" t="s">
        <v>257</v>
      </c>
      <c r="B61" s="16">
        <v>3003</v>
      </c>
      <c r="C61" s="62" t="s">
        <v>247</v>
      </c>
      <c r="D61" s="18">
        <f t="shared" ca="1" si="25"/>
        <v>0</v>
      </c>
      <c r="E61" s="17">
        <f t="shared" ca="1" si="58"/>
        <v>0</v>
      </c>
      <c r="F61" s="17">
        <f t="shared" ca="1" si="58"/>
        <v>0</v>
      </c>
      <c r="G61" s="17">
        <f t="shared" ca="1" si="58"/>
        <v>0</v>
      </c>
      <c r="H61" s="17">
        <f t="shared" ca="1" si="58"/>
        <v>0</v>
      </c>
      <c r="I61" s="17">
        <f t="shared" ca="1" si="58"/>
        <v>0</v>
      </c>
      <c r="J61" s="17">
        <f t="shared" ca="1" si="58"/>
        <v>0</v>
      </c>
      <c r="K61" s="17">
        <f t="shared" ca="1" si="58"/>
        <v>0</v>
      </c>
      <c r="L61" s="17">
        <f t="shared" ca="1" si="58"/>
        <v>0</v>
      </c>
      <c r="M61" s="17">
        <f t="shared" ca="1" si="58"/>
        <v>0</v>
      </c>
      <c r="N61" s="17">
        <f t="shared" ca="1" si="58"/>
        <v>0</v>
      </c>
      <c r="O61" s="17">
        <f t="shared" ca="1" si="59"/>
        <v>0</v>
      </c>
      <c r="P61" s="17">
        <f t="shared" ca="1" si="59"/>
        <v>0</v>
      </c>
      <c r="Q61" s="17">
        <f t="shared" ca="1" si="59"/>
        <v>0</v>
      </c>
      <c r="R61" s="17">
        <f t="shared" ca="1" si="59"/>
        <v>0</v>
      </c>
      <c r="S61" s="17">
        <f t="shared" ca="1" si="59"/>
        <v>0</v>
      </c>
      <c r="T61" s="17">
        <f t="shared" ca="1" si="59"/>
        <v>0</v>
      </c>
      <c r="U61" s="17">
        <f t="shared" ca="1" si="59"/>
        <v>0</v>
      </c>
      <c r="V61" s="17">
        <f t="shared" ca="1" si="59"/>
        <v>0</v>
      </c>
      <c r="W61" s="17">
        <f t="shared" ca="1" si="59"/>
        <v>0</v>
      </c>
      <c r="X61" s="17">
        <f t="shared" ca="1" si="59"/>
        <v>0</v>
      </c>
      <c r="Y61" s="17">
        <f t="shared" ca="1" si="60"/>
        <v>0</v>
      </c>
      <c r="Z61" s="17">
        <f t="shared" ca="1" si="60"/>
        <v>0</v>
      </c>
      <c r="AA61" s="17">
        <f t="shared" ca="1" si="60"/>
        <v>0</v>
      </c>
      <c r="AB61" s="17">
        <f t="shared" ca="1" si="60"/>
        <v>0</v>
      </c>
      <c r="AC61" s="17">
        <f t="shared" ca="1" si="60"/>
        <v>0</v>
      </c>
      <c r="AD61" s="17">
        <f t="shared" ca="1" si="60"/>
        <v>0</v>
      </c>
      <c r="AE61" s="17">
        <f t="shared" ca="1" si="60"/>
        <v>0</v>
      </c>
      <c r="AF61" s="17">
        <f t="shared" ca="1" si="60"/>
        <v>0</v>
      </c>
      <c r="AG61" s="17">
        <f t="shared" ca="1" si="60"/>
        <v>0</v>
      </c>
      <c r="AH61" s="17">
        <f t="shared" ca="1" si="60"/>
        <v>0</v>
      </c>
      <c r="AI61" s="17">
        <f t="shared" ca="1" si="61"/>
        <v>0</v>
      </c>
      <c r="AJ61" s="17">
        <f t="shared" ca="1" si="61"/>
        <v>0</v>
      </c>
      <c r="AK61" s="17">
        <f t="shared" ca="1" si="61"/>
        <v>0</v>
      </c>
      <c r="AL61" s="17">
        <f t="shared" ca="1" si="61"/>
        <v>0</v>
      </c>
      <c r="AM61" s="17">
        <f t="shared" ca="1" si="61"/>
        <v>0</v>
      </c>
      <c r="AN61" s="17">
        <f t="shared" ca="1" si="61"/>
        <v>0</v>
      </c>
      <c r="AO61" s="17">
        <f t="shared" ca="1" si="61"/>
        <v>0</v>
      </c>
      <c r="AP61" s="17">
        <f t="shared" ca="1" si="61"/>
        <v>0</v>
      </c>
      <c r="AQ61" s="17">
        <f t="shared" ca="1" si="61"/>
        <v>0</v>
      </c>
      <c r="AR61" s="17">
        <f t="shared" ca="1" si="61"/>
        <v>0</v>
      </c>
      <c r="AS61" s="17">
        <f t="shared" ca="1" si="62"/>
        <v>0</v>
      </c>
      <c r="AT61" s="17">
        <f t="shared" ca="1" si="62"/>
        <v>0</v>
      </c>
      <c r="AU61" s="17">
        <f t="shared" ca="1" si="62"/>
        <v>0</v>
      </c>
      <c r="AV61" s="17">
        <f t="shared" ca="1" si="62"/>
        <v>0</v>
      </c>
      <c r="AW61" s="17">
        <f t="shared" ca="1" si="62"/>
        <v>0</v>
      </c>
      <c r="AX61" s="17">
        <f t="shared" ca="1" si="62"/>
        <v>0</v>
      </c>
      <c r="AY61" s="17">
        <f t="shared" ca="1" si="62"/>
        <v>0</v>
      </c>
      <c r="AZ61" s="17">
        <f t="shared" ca="1" si="62"/>
        <v>0</v>
      </c>
      <c r="BA61" s="17">
        <f t="shared" ca="1" si="62"/>
        <v>0</v>
      </c>
      <c r="BB61" s="17">
        <f t="shared" ca="1" si="62"/>
        <v>0</v>
      </c>
      <c r="BC61" s="17">
        <f t="shared" ca="1" si="63"/>
        <v>0</v>
      </c>
      <c r="BD61" s="17">
        <f t="shared" ca="1" si="63"/>
        <v>2098.1999999999998</v>
      </c>
      <c r="BE61" s="17">
        <f t="shared" ca="1" si="63"/>
        <v>0</v>
      </c>
      <c r="BF61" s="17">
        <f t="shared" ca="1" si="63"/>
        <v>0</v>
      </c>
      <c r="BG61" s="17">
        <f t="shared" ca="1" si="63"/>
        <v>0</v>
      </c>
      <c r="BH61" s="17">
        <f t="shared" ca="1" si="63"/>
        <v>0</v>
      </c>
      <c r="BI61" s="17">
        <f t="shared" ca="1" si="63"/>
        <v>0</v>
      </c>
      <c r="BJ61" s="17">
        <f t="shared" ca="1" si="63"/>
        <v>0</v>
      </c>
      <c r="BK61" s="17">
        <f t="shared" ca="1" si="63"/>
        <v>0</v>
      </c>
      <c r="BL61" s="17">
        <f t="shared" ca="1" si="63"/>
        <v>0</v>
      </c>
      <c r="BM61" s="17">
        <f t="shared" ca="1" si="64"/>
        <v>0</v>
      </c>
      <c r="BN61" s="17">
        <f t="shared" ca="1" si="64"/>
        <v>0</v>
      </c>
      <c r="BO61" s="17">
        <f t="shared" ca="1" si="64"/>
        <v>0</v>
      </c>
      <c r="BP61" s="17">
        <f t="shared" ca="1" si="64"/>
        <v>0</v>
      </c>
      <c r="BQ61" s="17">
        <f t="shared" ca="1" si="64"/>
        <v>0</v>
      </c>
      <c r="BR61" s="17">
        <f t="shared" ca="1" si="64"/>
        <v>0</v>
      </c>
      <c r="BS61" s="17">
        <f t="shared" ca="1" si="64"/>
        <v>0</v>
      </c>
      <c r="BT61" s="17">
        <f t="shared" ca="1" si="64"/>
        <v>0</v>
      </c>
      <c r="BU61" s="17">
        <f t="shared" ca="1" si="64"/>
        <v>0</v>
      </c>
      <c r="BV61" s="17">
        <f t="shared" ca="1" si="64"/>
        <v>0</v>
      </c>
      <c r="BW61" s="17">
        <f t="shared" ca="1" si="65"/>
        <v>0</v>
      </c>
      <c r="BX61" s="17">
        <f t="shared" ca="1" si="65"/>
        <v>0</v>
      </c>
      <c r="BY61" s="17">
        <f t="shared" ca="1" si="65"/>
        <v>0</v>
      </c>
      <c r="BZ61" s="17">
        <f t="shared" ca="1" si="65"/>
        <v>0</v>
      </c>
      <c r="CA61" s="17">
        <f t="shared" ca="1" si="65"/>
        <v>0</v>
      </c>
      <c r="CB61" s="17">
        <f t="shared" ca="1" si="65"/>
        <v>0</v>
      </c>
      <c r="CC61" s="17">
        <f t="shared" ca="1" si="65"/>
        <v>0</v>
      </c>
      <c r="CD61" s="17">
        <f t="shared" ca="1" si="65"/>
        <v>0</v>
      </c>
      <c r="CE61" s="17">
        <f t="shared" ca="1" si="65"/>
        <v>0</v>
      </c>
      <c r="CF61" s="17">
        <f t="shared" ca="1" si="65"/>
        <v>0</v>
      </c>
      <c r="CG61" s="17">
        <f t="shared" ca="1" si="65"/>
        <v>0</v>
      </c>
      <c r="CH61" s="17">
        <f t="shared" ca="1" si="65"/>
        <v>0</v>
      </c>
      <c r="CI61" s="17">
        <f t="shared" ca="1" si="65"/>
        <v>0</v>
      </c>
      <c r="CJ61" s="18">
        <f t="shared" ca="1" si="13"/>
        <v>0</v>
      </c>
      <c r="CK61" s="17">
        <f t="shared" ca="1" si="54"/>
        <v>0</v>
      </c>
      <c r="CL61" s="17">
        <f t="shared" ca="1" si="54"/>
        <v>0</v>
      </c>
      <c r="CM61" s="18">
        <f t="shared" ca="1" si="14"/>
        <v>0</v>
      </c>
      <c r="CN61" s="17">
        <f t="shared" ca="1" si="55"/>
        <v>0</v>
      </c>
      <c r="CO61" s="17">
        <f t="shared" ca="1" si="55"/>
        <v>0</v>
      </c>
      <c r="CP61" s="18">
        <f t="shared" ca="1" si="15"/>
        <v>0</v>
      </c>
      <c r="CQ61" s="17">
        <f t="shared" ca="1" si="66"/>
        <v>0</v>
      </c>
      <c r="CR61" s="17">
        <f t="shared" ca="1" si="66"/>
        <v>0</v>
      </c>
      <c r="CS61" s="17">
        <f t="shared" ca="1" si="66"/>
        <v>0</v>
      </c>
      <c r="CT61" s="17">
        <f t="shared" ca="1" si="66"/>
        <v>0</v>
      </c>
      <c r="CU61" s="17">
        <f t="shared" ca="1" si="66"/>
        <v>0</v>
      </c>
      <c r="CV61" s="18">
        <f t="shared" ca="1" si="67"/>
        <v>2098.1999999999998</v>
      </c>
    </row>
    <row r="62" spans="1:100" ht="12.75" customHeight="1" x14ac:dyDescent="0.3">
      <c r="A62" s="61" t="s">
        <v>259</v>
      </c>
      <c r="B62" s="16">
        <v>3004</v>
      </c>
      <c r="C62" s="62" t="s">
        <v>247</v>
      </c>
      <c r="D62" s="18">
        <f t="shared" ca="1" si="25"/>
        <v>0</v>
      </c>
      <c r="E62" s="17">
        <f t="shared" ca="1" si="58"/>
        <v>0</v>
      </c>
      <c r="F62" s="17">
        <f t="shared" ca="1" si="58"/>
        <v>0</v>
      </c>
      <c r="G62" s="17">
        <f t="shared" ca="1" si="58"/>
        <v>0</v>
      </c>
      <c r="H62" s="17">
        <f t="shared" ca="1" si="58"/>
        <v>0</v>
      </c>
      <c r="I62" s="17">
        <f t="shared" ca="1" si="58"/>
        <v>0</v>
      </c>
      <c r="J62" s="17">
        <f t="shared" ca="1" si="58"/>
        <v>0</v>
      </c>
      <c r="K62" s="17">
        <f t="shared" ca="1" si="58"/>
        <v>0</v>
      </c>
      <c r="L62" s="17">
        <f t="shared" ca="1" si="58"/>
        <v>0</v>
      </c>
      <c r="M62" s="17">
        <f t="shared" ca="1" si="58"/>
        <v>0</v>
      </c>
      <c r="N62" s="17">
        <f t="shared" ca="1" si="58"/>
        <v>0</v>
      </c>
      <c r="O62" s="17">
        <f t="shared" ca="1" si="59"/>
        <v>0</v>
      </c>
      <c r="P62" s="17">
        <f t="shared" ca="1" si="59"/>
        <v>0</v>
      </c>
      <c r="Q62" s="17">
        <f t="shared" ca="1" si="59"/>
        <v>0</v>
      </c>
      <c r="R62" s="17">
        <f t="shared" ca="1" si="59"/>
        <v>0</v>
      </c>
      <c r="S62" s="17">
        <f t="shared" ca="1" si="59"/>
        <v>0</v>
      </c>
      <c r="T62" s="17">
        <f t="shared" ca="1" si="59"/>
        <v>0</v>
      </c>
      <c r="U62" s="17">
        <f t="shared" ca="1" si="59"/>
        <v>0</v>
      </c>
      <c r="V62" s="17">
        <f t="shared" ca="1" si="59"/>
        <v>0</v>
      </c>
      <c r="W62" s="17">
        <f t="shared" ca="1" si="59"/>
        <v>0</v>
      </c>
      <c r="X62" s="17">
        <f t="shared" ca="1" si="59"/>
        <v>0</v>
      </c>
      <c r="Y62" s="17">
        <f t="shared" ca="1" si="60"/>
        <v>0</v>
      </c>
      <c r="Z62" s="17">
        <f t="shared" ca="1" si="60"/>
        <v>0</v>
      </c>
      <c r="AA62" s="17">
        <f t="shared" ca="1" si="60"/>
        <v>0</v>
      </c>
      <c r="AB62" s="17">
        <f t="shared" ca="1" si="60"/>
        <v>0</v>
      </c>
      <c r="AC62" s="17">
        <f t="shared" ca="1" si="60"/>
        <v>0</v>
      </c>
      <c r="AD62" s="17">
        <f t="shared" ca="1" si="60"/>
        <v>0</v>
      </c>
      <c r="AE62" s="17">
        <f t="shared" ca="1" si="60"/>
        <v>0</v>
      </c>
      <c r="AF62" s="17">
        <f t="shared" ca="1" si="60"/>
        <v>0</v>
      </c>
      <c r="AG62" s="17">
        <f t="shared" ca="1" si="60"/>
        <v>0</v>
      </c>
      <c r="AH62" s="17">
        <f t="shared" ca="1" si="60"/>
        <v>0</v>
      </c>
      <c r="AI62" s="17">
        <f t="shared" ca="1" si="61"/>
        <v>0</v>
      </c>
      <c r="AJ62" s="17">
        <f t="shared" ca="1" si="61"/>
        <v>0</v>
      </c>
      <c r="AK62" s="17">
        <f t="shared" ca="1" si="61"/>
        <v>0</v>
      </c>
      <c r="AL62" s="17">
        <f t="shared" ca="1" si="61"/>
        <v>0</v>
      </c>
      <c r="AM62" s="17">
        <f t="shared" ca="1" si="61"/>
        <v>0</v>
      </c>
      <c r="AN62" s="17">
        <f t="shared" ca="1" si="61"/>
        <v>0</v>
      </c>
      <c r="AO62" s="17">
        <f t="shared" ca="1" si="61"/>
        <v>0</v>
      </c>
      <c r="AP62" s="17">
        <f t="shared" ca="1" si="61"/>
        <v>0</v>
      </c>
      <c r="AQ62" s="17">
        <f t="shared" ca="1" si="61"/>
        <v>0</v>
      </c>
      <c r="AR62" s="17">
        <f t="shared" ca="1" si="61"/>
        <v>0</v>
      </c>
      <c r="AS62" s="17">
        <f t="shared" ca="1" si="62"/>
        <v>0</v>
      </c>
      <c r="AT62" s="17">
        <f t="shared" ca="1" si="62"/>
        <v>0</v>
      </c>
      <c r="AU62" s="17">
        <f t="shared" ca="1" si="62"/>
        <v>0</v>
      </c>
      <c r="AV62" s="17">
        <f t="shared" ca="1" si="62"/>
        <v>0</v>
      </c>
      <c r="AW62" s="17">
        <f t="shared" ca="1" si="62"/>
        <v>0</v>
      </c>
      <c r="AX62" s="17">
        <f t="shared" ca="1" si="62"/>
        <v>0</v>
      </c>
      <c r="AY62" s="17">
        <f t="shared" ca="1" si="62"/>
        <v>0</v>
      </c>
      <c r="AZ62" s="17">
        <f t="shared" ca="1" si="62"/>
        <v>0</v>
      </c>
      <c r="BA62" s="17">
        <f t="shared" ca="1" si="62"/>
        <v>0</v>
      </c>
      <c r="BB62" s="17">
        <f t="shared" ca="1" si="62"/>
        <v>0</v>
      </c>
      <c r="BC62" s="17">
        <f t="shared" ca="1" si="63"/>
        <v>0</v>
      </c>
      <c r="BD62" s="17">
        <f t="shared" ca="1" si="63"/>
        <v>322410.45999999985</v>
      </c>
      <c r="BE62" s="17">
        <f t="shared" ca="1" si="63"/>
        <v>0</v>
      </c>
      <c r="BF62" s="17">
        <f t="shared" ca="1" si="63"/>
        <v>0</v>
      </c>
      <c r="BG62" s="17">
        <f t="shared" ca="1" si="63"/>
        <v>0</v>
      </c>
      <c r="BH62" s="17">
        <f t="shared" ca="1" si="63"/>
        <v>0</v>
      </c>
      <c r="BI62" s="17">
        <f t="shared" ca="1" si="63"/>
        <v>0</v>
      </c>
      <c r="BJ62" s="17">
        <f t="shared" ca="1" si="63"/>
        <v>0</v>
      </c>
      <c r="BK62" s="17">
        <f t="shared" ca="1" si="63"/>
        <v>0</v>
      </c>
      <c r="BL62" s="17">
        <f t="shared" ca="1" si="63"/>
        <v>0</v>
      </c>
      <c r="BM62" s="17">
        <f t="shared" ca="1" si="64"/>
        <v>0</v>
      </c>
      <c r="BN62" s="17">
        <f t="shared" ca="1" si="64"/>
        <v>0</v>
      </c>
      <c r="BO62" s="17">
        <f t="shared" ca="1" si="64"/>
        <v>0</v>
      </c>
      <c r="BP62" s="17">
        <f t="shared" ca="1" si="64"/>
        <v>0</v>
      </c>
      <c r="BQ62" s="17">
        <f t="shared" ca="1" si="64"/>
        <v>0</v>
      </c>
      <c r="BR62" s="17">
        <f t="shared" ca="1" si="64"/>
        <v>0</v>
      </c>
      <c r="BS62" s="17">
        <f t="shared" ca="1" si="64"/>
        <v>0</v>
      </c>
      <c r="BT62" s="17">
        <f t="shared" ca="1" si="64"/>
        <v>0</v>
      </c>
      <c r="BU62" s="17">
        <f t="shared" ca="1" si="64"/>
        <v>0</v>
      </c>
      <c r="BV62" s="17">
        <f t="shared" ca="1" si="64"/>
        <v>0</v>
      </c>
      <c r="BW62" s="17">
        <f t="shared" ca="1" si="65"/>
        <v>0</v>
      </c>
      <c r="BX62" s="17">
        <f t="shared" ca="1" si="65"/>
        <v>0</v>
      </c>
      <c r="BY62" s="17">
        <f t="shared" ca="1" si="65"/>
        <v>0</v>
      </c>
      <c r="BZ62" s="17">
        <f t="shared" ca="1" si="65"/>
        <v>0</v>
      </c>
      <c r="CA62" s="17">
        <f t="shared" ca="1" si="65"/>
        <v>0</v>
      </c>
      <c r="CB62" s="17">
        <f t="shared" ca="1" si="65"/>
        <v>0</v>
      </c>
      <c r="CC62" s="17">
        <f t="shared" ca="1" si="65"/>
        <v>0</v>
      </c>
      <c r="CD62" s="17">
        <f t="shared" ca="1" si="65"/>
        <v>0</v>
      </c>
      <c r="CE62" s="17">
        <f t="shared" ca="1" si="65"/>
        <v>0</v>
      </c>
      <c r="CF62" s="17">
        <f t="shared" ca="1" si="65"/>
        <v>0</v>
      </c>
      <c r="CG62" s="17">
        <f t="shared" ca="1" si="65"/>
        <v>0</v>
      </c>
      <c r="CH62" s="17">
        <f t="shared" ca="1" si="65"/>
        <v>0</v>
      </c>
      <c r="CI62" s="17">
        <f t="shared" ca="1" si="65"/>
        <v>0</v>
      </c>
      <c r="CJ62" s="18">
        <f t="shared" ca="1" si="13"/>
        <v>0</v>
      </c>
      <c r="CK62" s="17">
        <f t="shared" ca="1" si="54"/>
        <v>0</v>
      </c>
      <c r="CL62" s="17">
        <f t="shared" ca="1" si="54"/>
        <v>0</v>
      </c>
      <c r="CM62" s="18">
        <f t="shared" ca="1" si="14"/>
        <v>0</v>
      </c>
      <c r="CN62" s="17">
        <f t="shared" ca="1" si="55"/>
        <v>0</v>
      </c>
      <c r="CO62" s="17">
        <f t="shared" ca="1" si="55"/>
        <v>0</v>
      </c>
      <c r="CP62" s="18">
        <f t="shared" ca="1" si="15"/>
        <v>0</v>
      </c>
      <c r="CQ62" s="17">
        <f t="shared" ca="1" si="66"/>
        <v>0</v>
      </c>
      <c r="CR62" s="17">
        <f t="shared" ca="1" si="66"/>
        <v>0</v>
      </c>
      <c r="CS62" s="17">
        <f t="shared" ca="1" si="66"/>
        <v>0</v>
      </c>
      <c r="CT62" s="17">
        <f t="shared" ca="1" si="66"/>
        <v>0</v>
      </c>
      <c r="CU62" s="17">
        <f t="shared" ca="1" si="66"/>
        <v>0</v>
      </c>
      <c r="CV62" s="18">
        <f t="shared" ca="1" si="67"/>
        <v>322410.45999999985</v>
      </c>
    </row>
    <row r="63" spans="1:100" ht="12.75" customHeight="1" x14ac:dyDescent="0.3">
      <c r="A63" s="61" t="s">
        <v>261</v>
      </c>
      <c r="B63" s="16">
        <v>3005</v>
      </c>
      <c r="C63" s="62" t="s">
        <v>247</v>
      </c>
      <c r="D63" s="18">
        <f t="shared" ca="1" si="25"/>
        <v>0</v>
      </c>
      <c r="E63" s="17">
        <f t="shared" ca="1" si="58"/>
        <v>0</v>
      </c>
      <c r="F63" s="17">
        <f t="shared" ca="1" si="58"/>
        <v>0</v>
      </c>
      <c r="G63" s="17">
        <f t="shared" ca="1" si="58"/>
        <v>0</v>
      </c>
      <c r="H63" s="17">
        <f t="shared" ca="1" si="58"/>
        <v>0</v>
      </c>
      <c r="I63" s="17">
        <f t="shared" ca="1" si="58"/>
        <v>0</v>
      </c>
      <c r="J63" s="17">
        <f t="shared" ca="1" si="58"/>
        <v>0</v>
      </c>
      <c r="K63" s="17">
        <f t="shared" ca="1" si="58"/>
        <v>0</v>
      </c>
      <c r="L63" s="17">
        <f t="shared" ca="1" si="58"/>
        <v>0</v>
      </c>
      <c r="M63" s="17">
        <f t="shared" ca="1" si="58"/>
        <v>0</v>
      </c>
      <c r="N63" s="17">
        <f t="shared" ca="1" si="58"/>
        <v>0</v>
      </c>
      <c r="O63" s="17">
        <f t="shared" ca="1" si="59"/>
        <v>0</v>
      </c>
      <c r="P63" s="17">
        <f t="shared" ca="1" si="59"/>
        <v>0</v>
      </c>
      <c r="Q63" s="17">
        <f t="shared" ca="1" si="59"/>
        <v>0</v>
      </c>
      <c r="R63" s="17">
        <f t="shared" ca="1" si="59"/>
        <v>0</v>
      </c>
      <c r="S63" s="17">
        <f t="shared" ca="1" si="59"/>
        <v>0</v>
      </c>
      <c r="T63" s="17">
        <f t="shared" ca="1" si="59"/>
        <v>0</v>
      </c>
      <c r="U63" s="17">
        <f t="shared" ca="1" si="59"/>
        <v>0</v>
      </c>
      <c r="V63" s="17">
        <f t="shared" ca="1" si="59"/>
        <v>0</v>
      </c>
      <c r="W63" s="17">
        <f t="shared" ca="1" si="59"/>
        <v>0</v>
      </c>
      <c r="X63" s="17">
        <f t="shared" ca="1" si="59"/>
        <v>0</v>
      </c>
      <c r="Y63" s="17">
        <f t="shared" ca="1" si="60"/>
        <v>0</v>
      </c>
      <c r="Z63" s="17">
        <f t="shared" ca="1" si="60"/>
        <v>0</v>
      </c>
      <c r="AA63" s="17">
        <f t="shared" ca="1" si="60"/>
        <v>0</v>
      </c>
      <c r="AB63" s="17">
        <f t="shared" ca="1" si="60"/>
        <v>0</v>
      </c>
      <c r="AC63" s="17">
        <f t="shared" ca="1" si="60"/>
        <v>0</v>
      </c>
      <c r="AD63" s="17">
        <f t="shared" ca="1" si="60"/>
        <v>0</v>
      </c>
      <c r="AE63" s="17">
        <f t="shared" ca="1" si="60"/>
        <v>0</v>
      </c>
      <c r="AF63" s="17">
        <f t="shared" ca="1" si="60"/>
        <v>0</v>
      </c>
      <c r="AG63" s="17">
        <f t="shared" ca="1" si="60"/>
        <v>0</v>
      </c>
      <c r="AH63" s="17">
        <f t="shared" ca="1" si="60"/>
        <v>0</v>
      </c>
      <c r="AI63" s="17">
        <f t="shared" ca="1" si="61"/>
        <v>0</v>
      </c>
      <c r="AJ63" s="17">
        <f t="shared" ca="1" si="61"/>
        <v>0</v>
      </c>
      <c r="AK63" s="17">
        <f t="shared" ca="1" si="61"/>
        <v>0</v>
      </c>
      <c r="AL63" s="17">
        <f t="shared" ca="1" si="61"/>
        <v>0</v>
      </c>
      <c r="AM63" s="17">
        <f t="shared" ca="1" si="61"/>
        <v>0</v>
      </c>
      <c r="AN63" s="17">
        <f t="shared" ca="1" si="61"/>
        <v>0</v>
      </c>
      <c r="AO63" s="17">
        <f t="shared" ca="1" si="61"/>
        <v>0</v>
      </c>
      <c r="AP63" s="17">
        <f t="shared" ca="1" si="61"/>
        <v>0</v>
      </c>
      <c r="AQ63" s="17">
        <f t="shared" ca="1" si="61"/>
        <v>0</v>
      </c>
      <c r="AR63" s="17">
        <f t="shared" ca="1" si="61"/>
        <v>0</v>
      </c>
      <c r="AS63" s="17">
        <f t="shared" ca="1" si="62"/>
        <v>0</v>
      </c>
      <c r="AT63" s="17">
        <f t="shared" ca="1" si="62"/>
        <v>0</v>
      </c>
      <c r="AU63" s="17">
        <f t="shared" ca="1" si="62"/>
        <v>0</v>
      </c>
      <c r="AV63" s="17">
        <f t="shared" ca="1" si="62"/>
        <v>0</v>
      </c>
      <c r="AW63" s="17">
        <f t="shared" ca="1" si="62"/>
        <v>0</v>
      </c>
      <c r="AX63" s="17">
        <f t="shared" ca="1" si="62"/>
        <v>0</v>
      </c>
      <c r="AY63" s="17">
        <f t="shared" ca="1" si="62"/>
        <v>0</v>
      </c>
      <c r="AZ63" s="17">
        <f t="shared" ca="1" si="62"/>
        <v>0</v>
      </c>
      <c r="BA63" s="17">
        <f t="shared" ca="1" si="62"/>
        <v>0</v>
      </c>
      <c r="BB63" s="17">
        <f t="shared" ca="1" si="62"/>
        <v>0</v>
      </c>
      <c r="BC63" s="17">
        <f t="shared" ca="1" si="63"/>
        <v>0</v>
      </c>
      <c r="BD63" s="17">
        <f t="shared" ca="1" si="63"/>
        <v>0</v>
      </c>
      <c r="BE63" s="17">
        <f t="shared" ca="1" si="63"/>
        <v>0</v>
      </c>
      <c r="BF63" s="17">
        <f t="shared" ca="1" si="63"/>
        <v>0</v>
      </c>
      <c r="BG63" s="17">
        <f t="shared" ca="1" si="63"/>
        <v>0</v>
      </c>
      <c r="BH63" s="17">
        <f t="shared" ca="1" si="63"/>
        <v>0</v>
      </c>
      <c r="BI63" s="17">
        <f t="shared" ca="1" si="63"/>
        <v>0</v>
      </c>
      <c r="BJ63" s="17">
        <f t="shared" ca="1" si="63"/>
        <v>0</v>
      </c>
      <c r="BK63" s="17">
        <f t="shared" ca="1" si="63"/>
        <v>0</v>
      </c>
      <c r="BL63" s="17">
        <f t="shared" ca="1" si="63"/>
        <v>0</v>
      </c>
      <c r="BM63" s="17">
        <f t="shared" ca="1" si="64"/>
        <v>0</v>
      </c>
      <c r="BN63" s="17">
        <f t="shared" ca="1" si="64"/>
        <v>0</v>
      </c>
      <c r="BO63" s="17">
        <f t="shared" ca="1" si="64"/>
        <v>0</v>
      </c>
      <c r="BP63" s="17">
        <f t="shared" ca="1" si="64"/>
        <v>0</v>
      </c>
      <c r="BQ63" s="17">
        <f t="shared" ca="1" si="64"/>
        <v>0</v>
      </c>
      <c r="BR63" s="17">
        <f t="shared" ca="1" si="64"/>
        <v>0</v>
      </c>
      <c r="BS63" s="17">
        <f t="shared" ca="1" si="64"/>
        <v>0</v>
      </c>
      <c r="BT63" s="17">
        <f t="shared" ca="1" si="64"/>
        <v>0</v>
      </c>
      <c r="BU63" s="17">
        <f t="shared" ca="1" si="64"/>
        <v>0</v>
      </c>
      <c r="BV63" s="17">
        <f t="shared" ca="1" si="64"/>
        <v>0</v>
      </c>
      <c r="BW63" s="17">
        <f t="shared" ca="1" si="65"/>
        <v>0</v>
      </c>
      <c r="BX63" s="17">
        <f t="shared" ca="1" si="65"/>
        <v>0</v>
      </c>
      <c r="BY63" s="17">
        <f t="shared" ca="1" si="65"/>
        <v>0</v>
      </c>
      <c r="BZ63" s="17">
        <f t="shared" ca="1" si="65"/>
        <v>0</v>
      </c>
      <c r="CA63" s="17">
        <f t="shared" ca="1" si="65"/>
        <v>0</v>
      </c>
      <c r="CB63" s="17">
        <f t="shared" ca="1" si="65"/>
        <v>0</v>
      </c>
      <c r="CC63" s="17">
        <f t="shared" ca="1" si="65"/>
        <v>0</v>
      </c>
      <c r="CD63" s="17">
        <f t="shared" ca="1" si="65"/>
        <v>0</v>
      </c>
      <c r="CE63" s="17">
        <f t="shared" ca="1" si="65"/>
        <v>0</v>
      </c>
      <c r="CF63" s="17">
        <f t="shared" ca="1" si="65"/>
        <v>0</v>
      </c>
      <c r="CG63" s="17">
        <f t="shared" ca="1" si="65"/>
        <v>0</v>
      </c>
      <c r="CH63" s="17">
        <f t="shared" ca="1" si="65"/>
        <v>0</v>
      </c>
      <c r="CI63" s="17">
        <f t="shared" ca="1" si="65"/>
        <v>0</v>
      </c>
      <c r="CJ63" s="18">
        <f t="shared" ca="1" si="13"/>
        <v>0</v>
      </c>
      <c r="CK63" s="17">
        <f t="shared" ca="1" si="54"/>
        <v>0</v>
      </c>
      <c r="CL63" s="17">
        <f t="shared" ca="1" si="54"/>
        <v>0</v>
      </c>
      <c r="CM63" s="18">
        <f t="shared" ca="1" si="14"/>
        <v>0</v>
      </c>
      <c r="CN63" s="17">
        <f t="shared" ca="1" si="55"/>
        <v>0</v>
      </c>
      <c r="CO63" s="17">
        <f t="shared" ca="1" si="55"/>
        <v>0</v>
      </c>
      <c r="CP63" s="18">
        <f t="shared" ca="1" si="15"/>
        <v>0</v>
      </c>
      <c r="CQ63" s="17">
        <f t="shared" ca="1" si="66"/>
        <v>0</v>
      </c>
      <c r="CR63" s="17">
        <f t="shared" ca="1" si="66"/>
        <v>0</v>
      </c>
      <c r="CS63" s="17">
        <f t="shared" ca="1" si="66"/>
        <v>0</v>
      </c>
      <c r="CT63" s="17">
        <f t="shared" ca="1" si="66"/>
        <v>0</v>
      </c>
      <c r="CU63" s="17">
        <f t="shared" ca="1" si="66"/>
        <v>0</v>
      </c>
      <c r="CV63" s="18">
        <f t="shared" ca="1" si="67"/>
        <v>0</v>
      </c>
    </row>
    <row r="64" spans="1:100" ht="12.75" customHeight="1" x14ac:dyDescent="0.3">
      <c r="A64" s="61" t="s">
        <v>263</v>
      </c>
      <c r="B64" s="16">
        <v>3006</v>
      </c>
      <c r="C64" s="62" t="s">
        <v>247</v>
      </c>
      <c r="D64" s="18">
        <f t="shared" ca="1" si="25"/>
        <v>0</v>
      </c>
      <c r="E64" s="17">
        <f t="shared" ca="1" si="58"/>
        <v>0</v>
      </c>
      <c r="F64" s="17">
        <f t="shared" ca="1" si="58"/>
        <v>0</v>
      </c>
      <c r="G64" s="17">
        <f t="shared" ca="1" si="58"/>
        <v>0</v>
      </c>
      <c r="H64" s="17">
        <f t="shared" ca="1" si="58"/>
        <v>0</v>
      </c>
      <c r="I64" s="17">
        <f t="shared" ca="1" si="58"/>
        <v>0</v>
      </c>
      <c r="J64" s="17">
        <f t="shared" ca="1" si="58"/>
        <v>0</v>
      </c>
      <c r="K64" s="17">
        <f t="shared" ca="1" si="58"/>
        <v>0</v>
      </c>
      <c r="L64" s="17">
        <f t="shared" ca="1" si="58"/>
        <v>0</v>
      </c>
      <c r="M64" s="17">
        <f t="shared" ca="1" si="58"/>
        <v>0</v>
      </c>
      <c r="N64" s="17">
        <f t="shared" ca="1" si="58"/>
        <v>0</v>
      </c>
      <c r="O64" s="17">
        <f t="shared" ca="1" si="59"/>
        <v>0</v>
      </c>
      <c r="P64" s="17">
        <f t="shared" ca="1" si="59"/>
        <v>0</v>
      </c>
      <c r="Q64" s="17">
        <f t="shared" ca="1" si="59"/>
        <v>0</v>
      </c>
      <c r="R64" s="17">
        <f t="shared" ca="1" si="59"/>
        <v>0</v>
      </c>
      <c r="S64" s="17">
        <f t="shared" ca="1" si="59"/>
        <v>0</v>
      </c>
      <c r="T64" s="17">
        <f t="shared" ca="1" si="59"/>
        <v>0</v>
      </c>
      <c r="U64" s="17">
        <f t="shared" ca="1" si="59"/>
        <v>0</v>
      </c>
      <c r="V64" s="17">
        <f t="shared" ca="1" si="59"/>
        <v>0</v>
      </c>
      <c r="W64" s="17">
        <f t="shared" ca="1" si="59"/>
        <v>0</v>
      </c>
      <c r="X64" s="17">
        <f t="shared" ca="1" si="59"/>
        <v>0</v>
      </c>
      <c r="Y64" s="17">
        <f t="shared" ca="1" si="60"/>
        <v>0</v>
      </c>
      <c r="Z64" s="17">
        <f t="shared" ca="1" si="60"/>
        <v>0</v>
      </c>
      <c r="AA64" s="17">
        <f t="shared" ca="1" si="60"/>
        <v>0</v>
      </c>
      <c r="AB64" s="17">
        <f t="shared" ca="1" si="60"/>
        <v>0</v>
      </c>
      <c r="AC64" s="17">
        <f t="shared" ca="1" si="60"/>
        <v>0</v>
      </c>
      <c r="AD64" s="17">
        <f t="shared" ca="1" si="60"/>
        <v>0</v>
      </c>
      <c r="AE64" s="17">
        <f t="shared" ca="1" si="60"/>
        <v>0</v>
      </c>
      <c r="AF64" s="17">
        <f t="shared" ca="1" si="60"/>
        <v>0</v>
      </c>
      <c r="AG64" s="17">
        <f t="shared" ca="1" si="60"/>
        <v>0</v>
      </c>
      <c r="AH64" s="17">
        <f t="shared" ca="1" si="60"/>
        <v>0</v>
      </c>
      <c r="AI64" s="17">
        <f t="shared" ca="1" si="61"/>
        <v>0</v>
      </c>
      <c r="AJ64" s="17">
        <f t="shared" ca="1" si="61"/>
        <v>0</v>
      </c>
      <c r="AK64" s="17">
        <f t="shared" ca="1" si="61"/>
        <v>0</v>
      </c>
      <c r="AL64" s="17">
        <f t="shared" ca="1" si="61"/>
        <v>0</v>
      </c>
      <c r="AM64" s="17">
        <f t="shared" ca="1" si="61"/>
        <v>0</v>
      </c>
      <c r="AN64" s="17">
        <f t="shared" ca="1" si="61"/>
        <v>0</v>
      </c>
      <c r="AO64" s="17">
        <f t="shared" ca="1" si="61"/>
        <v>0</v>
      </c>
      <c r="AP64" s="17">
        <f t="shared" ca="1" si="61"/>
        <v>0</v>
      </c>
      <c r="AQ64" s="17">
        <f t="shared" ca="1" si="61"/>
        <v>0</v>
      </c>
      <c r="AR64" s="17">
        <f t="shared" ca="1" si="61"/>
        <v>0</v>
      </c>
      <c r="AS64" s="17">
        <f t="shared" ca="1" si="62"/>
        <v>0</v>
      </c>
      <c r="AT64" s="17">
        <f t="shared" ca="1" si="62"/>
        <v>0</v>
      </c>
      <c r="AU64" s="17">
        <f t="shared" ca="1" si="62"/>
        <v>0</v>
      </c>
      <c r="AV64" s="17">
        <f t="shared" ca="1" si="62"/>
        <v>0</v>
      </c>
      <c r="AW64" s="17">
        <f t="shared" ca="1" si="62"/>
        <v>0</v>
      </c>
      <c r="AX64" s="17">
        <f t="shared" ca="1" si="62"/>
        <v>0</v>
      </c>
      <c r="AY64" s="17">
        <f t="shared" ca="1" si="62"/>
        <v>0</v>
      </c>
      <c r="AZ64" s="17">
        <f t="shared" ca="1" si="62"/>
        <v>0</v>
      </c>
      <c r="BA64" s="17">
        <f t="shared" ca="1" si="62"/>
        <v>0</v>
      </c>
      <c r="BB64" s="17">
        <f t="shared" ca="1" si="62"/>
        <v>0</v>
      </c>
      <c r="BC64" s="17">
        <f t="shared" ca="1" si="63"/>
        <v>0</v>
      </c>
      <c r="BD64" s="17">
        <f t="shared" ca="1" si="63"/>
        <v>5326509.99</v>
      </c>
      <c r="BE64" s="17">
        <f t="shared" ca="1" si="63"/>
        <v>0</v>
      </c>
      <c r="BF64" s="17">
        <f t="shared" ca="1" si="63"/>
        <v>0</v>
      </c>
      <c r="BG64" s="17">
        <f t="shared" ca="1" si="63"/>
        <v>0</v>
      </c>
      <c r="BH64" s="17">
        <f t="shared" ca="1" si="63"/>
        <v>0</v>
      </c>
      <c r="BI64" s="17">
        <f t="shared" ca="1" si="63"/>
        <v>0</v>
      </c>
      <c r="BJ64" s="17">
        <f t="shared" ca="1" si="63"/>
        <v>0</v>
      </c>
      <c r="BK64" s="17">
        <f t="shared" ca="1" si="63"/>
        <v>0</v>
      </c>
      <c r="BL64" s="17">
        <f t="shared" ca="1" si="63"/>
        <v>0</v>
      </c>
      <c r="BM64" s="17">
        <f t="shared" ca="1" si="64"/>
        <v>0</v>
      </c>
      <c r="BN64" s="17">
        <f t="shared" ca="1" si="64"/>
        <v>0</v>
      </c>
      <c r="BO64" s="17">
        <f t="shared" ca="1" si="64"/>
        <v>0</v>
      </c>
      <c r="BP64" s="17">
        <f t="shared" ca="1" si="64"/>
        <v>0</v>
      </c>
      <c r="BQ64" s="17">
        <f t="shared" ca="1" si="64"/>
        <v>0</v>
      </c>
      <c r="BR64" s="17">
        <f t="shared" ca="1" si="64"/>
        <v>0</v>
      </c>
      <c r="BS64" s="17">
        <f t="shared" ca="1" si="64"/>
        <v>0</v>
      </c>
      <c r="BT64" s="17">
        <f t="shared" ca="1" si="64"/>
        <v>0</v>
      </c>
      <c r="BU64" s="17">
        <f t="shared" ca="1" si="64"/>
        <v>0</v>
      </c>
      <c r="BV64" s="17">
        <f t="shared" ca="1" si="64"/>
        <v>0</v>
      </c>
      <c r="BW64" s="17">
        <f t="shared" ca="1" si="65"/>
        <v>0</v>
      </c>
      <c r="BX64" s="17">
        <f t="shared" ca="1" si="65"/>
        <v>0</v>
      </c>
      <c r="BY64" s="17">
        <f t="shared" ca="1" si="65"/>
        <v>0</v>
      </c>
      <c r="BZ64" s="17">
        <f t="shared" ca="1" si="65"/>
        <v>0</v>
      </c>
      <c r="CA64" s="17">
        <f t="shared" ca="1" si="65"/>
        <v>0</v>
      </c>
      <c r="CB64" s="17">
        <f t="shared" ca="1" si="65"/>
        <v>0</v>
      </c>
      <c r="CC64" s="17">
        <f t="shared" ca="1" si="65"/>
        <v>0</v>
      </c>
      <c r="CD64" s="17">
        <f t="shared" ca="1" si="65"/>
        <v>0</v>
      </c>
      <c r="CE64" s="17">
        <f t="shared" ca="1" si="65"/>
        <v>0</v>
      </c>
      <c r="CF64" s="17">
        <f t="shared" ca="1" si="65"/>
        <v>0</v>
      </c>
      <c r="CG64" s="17">
        <f t="shared" ca="1" si="65"/>
        <v>0</v>
      </c>
      <c r="CH64" s="17">
        <f t="shared" ca="1" si="65"/>
        <v>0</v>
      </c>
      <c r="CI64" s="17">
        <f t="shared" ca="1" si="65"/>
        <v>0</v>
      </c>
      <c r="CJ64" s="18">
        <f t="shared" ca="1" si="13"/>
        <v>65886800.520000011</v>
      </c>
      <c r="CK64" s="17">
        <f t="shared" ca="1" si="54"/>
        <v>0</v>
      </c>
      <c r="CL64" s="17">
        <f t="shared" ca="1" si="54"/>
        <v>0</v>
      </c>
      <c r="CM64" s="18">
        <f t="shared" ca="1" si="14"/>
        <v>65886800.520000011</v>
      </c>
      <c r="CN64" s="17">
        <f t="shared" ca="1" si="55"/>
        <v>2133319.379999999</v>
      </c>
      <c r="CO64" s="17">
        <f t="shared" ca="1" si="55"/>
        <v>63753481.140000008</v>
      </c>
      <c r="CP64" s="18">
        <f t="shared" ca="1" si="15"/>
        <v>0</v>
      </c>
      <c r="CQ64" s="17">
        <f t="shared" ca="1" si="66"/>
        <v>0</v>
      </c>
      <c r="CR64" s="17">
        <f t="shared" ca="1" si="66"/>
        <v>0</v>
      </c>
      <c r="CS64" s="17">
        <f t="shared" ca="1" si="66"/>
        <v>0</v>
      </c>
      <c r="CT64" s="17">
        <f t="shared" ca="1" si="66"/>
        <v>0</v>
      </c>
      <c r="CU64" s="17">
        <f t="shared" ca="1" si="66"/>
        <v>0</v>
      </c>
      <c r="CV64" s="18">
        <f t="shared" ca="1" si="67"/>
        <v>71213310.510000005</v>
      </c>
    </row>
    <row r="65" spans="1:100" ht="12.75" customHeight="1" x14ac:dyDescent="0.3">
      <c r="A65" s="61" t="s">
        <v>265</v>
      </c>
      <c r="B65" s="16">
        <v>3007</v>
      </c>
      <c r="C65" s="62" t="s">
        <v>247</v>
      </c>
      <c r="D65" s="18">
        <f t="shared" ca="1" si="25"/>
        <v>0</v>
      </c>
      <c r="E65" s="17">
        <f t="shared" ca="1" si="58"/>
        <v>0</v>
      </c>
      <c r="F65" s="17">
        <f t="shared" ca="1" si="58"/>
        <v>0</v>
      </c>
      <c r="G65" s="17">
        <f t="shared" ca="1" si="58"/>
        <v>0</v>
      </c>
      <c r="H65" s="17">
        <f t="shared" ca="1" si="58"/>
        <v>0</v>
      </c>
      <c r="I65" s="17">
        <f t="shared" ca="1" si="58"/>
        <v>0</v>
      </c>
      <c r="J65" s="17">
        <f t="shared" ca="1" si="58"/>
        <v>0</v>
      </c>
      <c r="K65" s="17">
        <f t="shared" ca="1" si="58"/>
        <v>0</v>
      </c>
      <c r="L65" s="17">
        <f t="shared" ca="1" si="58"/>
        <v>0</v>
      </c>
      <c r="M65" s="17">
        <f t="shared" ca="1" si="58"/>
        <v>0</v>
      </c>
      <c r="N65" s="17">
        <f t="shared" ca="1" si="58"/>
        <v>0</v>
      </c>
      <c r="O65" s="17">
        <f t="shared" ca="1" si="59"/>
        <v>0</v>
      </c>
      <c r="P65" s="17">
        <f t="shared" ca="1" si="59"/>
        <v>0</v>
      </c>
      <c r="Q65" s="17">
        <f t="shared" ca="1" si="59"/>
        <v>0</v>
      </c>
      <c r="R65" s="17">
        <f t="shared" ca="1" si="59"/>
        <v>0</v>
      </c>
      <c r="S65" s="17">
        <f t="shared" ca="1" si="59"/>
        <v>0</v>
      </c>
      <c r="T65" s="17">
        <f t="shared" ca="1" si="59"/>
        <v>0</v>
      </c>
      <c r="U65" s="17">
        <f t="shared" ca="1" si="59"/>
        <v>0</v>
      </c>
      <c r="V65" s="17">
        <f t="shared" ca="1" si="59"/>
        <v>0</v>
      </c>
      <c r="W65" s="17">
        <f t="shared" ca="1" si="59"/>
        <v>0</v>
      </c>
      <c r="X65" s="17">
        <f t="shared" ca="1" si="59"/>
        <v>0</v>
      </c>
      <c r="Y65" s="17">
        <f t="shared" ca="1" si="60"/>
        <v>0</v>
      </c>
      <c r="Z65" s="17">
        <f t="shared" ca="1" si="60"/>
        <v>0</v>
      </c>
      <c r="AA65" s="17">
        <f t="shared" ca="1" si="60"/>
        <v>0</v>
      </c>
      <c r="AB65" s="17">
        <f t="shared" ca="1" si="60"/>
        <v>0</v>
      </c>
      <c r="AC65" s="17">
        <f t="shared" ca="1" si="60"/>
        <v>0</v>
      </c>
      <c r="AD65" s="17">
        <f t="shared" ca="1" si="60"/>
        <v>0</v>
      </c>
      <c r="AE65" s="17">
        <f t="shared" ca="1" si="60"/>
        <v>0</v>
      </c>
      <c r="AF65" s="17">
        <f t="shared" ca="1" si="60"/>
        <v>0</v>
      </c>
      <c r="AG65" s="17">
        <f t="shared" ca="1" si="60"/>
        <v>0</v>
      </c>
      <c r="AH65" s="17">
        <f t="shared" ca="1" si="60"/>
        <v>0</v>
      </c>
      <c r="AI65" s="17">
        <f t="shared" ca="1" si="61"/>
        <v>0</v>
      </c>
      <c r="AJ65" s="17">
        <f t="shared" ca="1" si="61"/>
        <v>0</v>
      </c>
      <c r="AK65" s="17">
        <f t="shared" ca="1" si="61"/>
        <v>0</v>
      </c>
      <c r="AL65" s="17">
        <f t="shared" ca="1" si="61"/>
        <v>0</v>
      </c>
      <c r="AM65" s="17">
        <f t="shared" ca="1" si="61"/>
        <v>0</v>
      </c>
      <c r="AN65" s="17">
        <f t="shared" ca="1" si="61"/>
        <v>0</v>
      </c>
      <c r="AO65" s="17">
        <f t="shared" ca="1" si="61"/>
        <v>0</v>
      </c>
      <c r="AP65" s="17">
        <f t="shared" ca="1" si="61"/>
        <v>0</v>
      </c>
      <c r="AQ65" s="17">
        <f t="shared" ca="1" si="61"/>
        <v>0</v>
      </c>
      <c r="AR65" s="17">
        <f t="shared" ca="1" si="61"/>
        <v>0</v>
      </c>
      <c r="AS65" s="17">
        <f t="shared" ca="1" si="62"/>
        <v>0</v>
      </c>
      <c r="AT65" s="17">
        <f t="shared" ca="1" si="62"/>
        <v>0</v>
      </c>
      <c r="AU65" s="17">
        <f t="shared" ca="1" si="62"/>
        <v>0</v>
      </c>
      <c r="AV65" s="17">
        <f t="shared" ca="1" si="62"/>
        <v>0</v>
      </c>
      <c r="AW65" s="17">
        <f t="shared" ca="1" si="62"/>
        <v>0</v>
      </c>
      <c r="AX65" s="17">
        <f t="shared" ca="1" si="62"/>
        <v>0</v>
      </c>
      <c r="AY65" s="17">
        <f t="shared" ca="1" si="62"/>
        <v>0</v>
      </c>
      <c r="AZ65" s="17">
        <f t="shared" ca="1" si="62"/>
        <v>0</v>
      </c>
      <c r="BA65" s="17">
        <f t="shared" ca="1" si="62"/>
        <v>0</v>
      </c>
      <c r="BB65" s="17">
        <f t="shared" ca="1" si="62"/>
        <v>0</v>
      </c>
      <c r="BC65" s="17">
        <f t="shared" ca="1" si="63"/>
        <v>0</v>
      </c>
      <c r="BD65" s="17">
        <f t="shared" ca="1" si="63"/>
        <v>232335.57</v>
      </c>
      <c r="BE65" s="17">
        <f t="shared" ca="1" si="63"/>
        <v>0</v>
      </c>
      <c r="BF65" s="17">
        <f t="shared" ca="1" si="63"/>
        <v>0</v>
      </c>
      <c r="BG65" s="17">
        <f t="shared" ca="1" si="63"/>
        <v>0</v>
      </c>
      <c r="BH65" s="17">
        <f t="shared" ca="1" si="63"/>
        <v>0</v>
      </c>
      <c r="BI65" s="17">
        <f t="shared" ca="1" si="63"/>
        <v>0</v>
      </c>
      <c r="BJ65" s="17">
        <f t="shared" ca="1" si="63"/>
        <v>0</v>
      </c>
      <c r="BK65" s="17">
        <f t="shared" ca="1" si="63"/>
        <v>0</v>
      </c>
      <c r="BL65" s="17">
        <f t="shared" ca="1" si="63"/>
        <v>0</v>
      </c>
      <c r="BM65" s="17">
        <f t="shared" ca="1" si="64"/>
        <v>0</v>
      </c>
      <c r="BN65" s="17">
        <f t="shared" ca="1" si="64"/>
        <v>0</v>
      </c>
      <c r="BO65" s="17">
        <f t="shared" ca="1" si="64"/>
        <v>0</v>
      </c>
      <c r="BP65" s="17">
        <f t="shared" ca="1" si="64"/>
        <v>0</v>
      </c>
      <c r="BQ65" s="17">
        <f t="shared" ca="1" si="64"/>
        <v>0</v>
      </c>
      <c r="BR65" s="17">
        <f t="shared" ca="1" si="64"/>
        <v>0</v>
      </c>
      <c r="BS65" s="17">
        <f t="shared" ca="1" si="64"/>
        <v>0</v>
      </c>
      <c r="BT65" s="17">
        <f t="shared" ca="1" si="64"/>
        <v>0</v>
      </c>
      <c r="BU65" s="17">
        <f t="shared" ca="1" si="64"/>
        <v>0</v>
      </c>
      <c r="BV65" s="17">
        <f t="shared" ca="1" si="64"/>
        <v>0</v>
      </c>
      <c r="BW65" s="17">
        <f t="shared" ca="1" si="65"/>
        <v>0</v>
      </c>
      <c r="BX65" s="17">
        <f t="shared" ca="1" si="65"/>
        <v>0</v>
      </c>
      <c r="BY65" s="17">
        <f t="shared" ca="1" si="65"/>
        <v>0</v>
      </c>
      <c r="BZ65" s="17">
        <f t="shared" ca="1" si="65"/>
        <v>0</v>
      </c>
      <c r="CA65" s="17">
        <f t="shared" ca="1" si="65"/>
        <v>0</v>
      </c>
      <c r="CB65" s="17">
        <f t="shared" ca="1" si="65"/>
        <v>0</v>
      </c>
      <c r="CC65" s="17">
        <f t="shared" ca="1" si="65"/>
        <v>0</v>
      </c>
      <c r="CD65" s="17">
        <f t="shared" ca="1" si="65"/>
        <v>0</v>
      </c>
      <c r="CE65" s="17">
        <f t="shared" ca="1" si="65"/>
        <v>0</v>
      </c>
      <c r="CF65" s="17">
        <f t="shared" ca="1" si="65"/>
        <v>0</v>
      </c>
      <c r="CG65" s="17">
        <f t="shared" ca="1" si="65"/>
        <v>0</v>
      </c>
      <c r="CH65" s="17">
        <f t="shared" ca="1" si="65"/>
        <v>0</v>
      </c>
      <c r="CI65" s="17">
        <f t="shared" ca="1" si="65"/>
        <v>0</v>
      </c>
      <c r="CJ65" s="18">
        <f t="shared" ca="1" si="13"/>
        <v>0</v>
      </c>
      <c r="CK65" s="17">
        <f t="shared" ca="1" si="54"/>
        <v>0</v>
      </c>
      <c r="CL65" s="17">
        <f t="shared" ca="1" si="54"/>
        <v>0</v>
      </c>
      <c r="CM65" s="18">
        <f t="shared" ca="1" si="14"/>
        <v>0</v>
      </c>
      <c r="CN65" s="17">
        <f t="shared" ca="1" si="55"/>
        <v>0</v>
      </c>
      <c r="CO65" s="17">
        <f t="shared" ca="1" si="55"/>
        <v>0</v>
      </c>
      <c r="CP65" s="18">
        <f t="shared" ca="1" si="15"/>
        <v>0</v>
      </c>
      <c r="CQ65" s="17">
        <f t="shared" ca="1" si="66"/>
        <v>0</v>
      </c>
      <c r="CR65" s="17">
        <f t="shared" ca="1" si="66"/>
        <v>0</v>
      </c>
      <c r="CS65" s="17">
        <f t="shared" ca="1" si="66"/>
        <v>0</v>
      </c>
      <c r="CT65" s="17">
        <f t="shared" ca="1" si="66"/>
        <v>0</v>
      </c>
      <c r="CU65" s="17">
        <f t="shared" ca="1" si="66"/>
        <v>0</v>
      </c>
      <c r="CV65" s="18">
        <f t="shared" ca="1" si="67"/>
        <v>232335.57</v>
      </c>
    </row>
    <row r="66" spans="1:100" ht="12.75" customHeight="1" x14ac:dyDescent="0.3">
      <c r="A66" s="61" t="s">
        <v>267</v>
      </c>
      <c r="B66" s="16">
        <v>3008</v>
      </c>
      <c r="C66" s="62" t="s">
        <v>247</v>
      </c>
      <c r="D66" s="18">
        <f t="shared" ca="1" si="25"/>
        <v>0</v>
      </c>
      <c r="E66" s="17">
        <f t="shared" ca="1" si="58"/>
        <v>0</v>
      </c>
      <c r="F66" s="17">
        <f t="shared" ca="1" si="58"/>
        <v>0</v>
      </c>
      <c r="G66" s="17">
        <f t="shared" ca="1" si="58"/>
        <v>0</v>
      </c>
      <c r="H66" s="17">
        <f t="shared" ca="1" si="58"/>
        <v>0</v>
      </c>
      <c r="I66" s="17">
        <f t="shared" ca="1" si="58"/>
        <v>0</v>
      </c>
      <c r="J66" s="17">
        <f t="shared" ca="1" si="58"/>
        <v>0</v>
      </c>
      <c r="K66" s="17">
        <f t="shared" ca="1" si="58"/>
        <v>0</v>
      </c>
      <c r="L66" s="17">
        <f t="shared" ca="1" si="58"/>
        <v>0</v>
      </c>
      <c r="M66" s="17">
        <f t="shared" ca="1" si="58"/>
        <v>0</v>
      </c>
      <c r="N66" s="17">
        <f t="shared" ca="1" si="58"/>
        <v>0</v>
      </c>
      <c r="O66" s="17">
        <f t="shared" ca="1" si="59"/>
        <v>0</v>
      </c>
      <c r="P66" s="17">
        <f t="shared" ca="1" si="59"/>
        <v>0</v>
      </c>
      <c r="Q66" s="17">
        <f t="shared" ca="1" si="59"/>
        <v>0</v>
      </c>
      <c r="R66" s="17">
        <f t="shared" ca="1" si="59"/>
        <v>0</v>
      </c>
      <c r="S66" s="17">
        <f t="shared" ca="1" si="59"/>
        <v>0</v>
      </c>
      <c r="T66" s="17">
        <f t="shared" ca="1" si="59"/>
        <v>0</v>
      </c>
      <c r="U66" s="17">
        <f t="shared" ca="1" si="59"/>
        <v>0</v>
      </c>
      <c r="V66" s="17">
        <f t="shared" ca="1" si="59"/>
        <v>0</v>
      </c>
      <c r="W66" s="17">
        <f t="shared" ca="1" si="59"/>
        <v>0</v>
      </c>
      <c r="X66" s="17">
        <f t="shared" ca="1" si="59"/>
        <v>0</v>
      </c>
      <c r="Y66" s="17">
        <f t="shared" ca="1" si="60"/>
        <v>0</v>
      </c>
      <c r="Z66" s="17">
        <f t="shared" ca="1" si="60"/>
        <v>0</v>
      </c>
      <c r="AA66" s="17">
        <f t="shared" ca="1" si="60"/>
        <v>0</v>
      </c>
      <c r="AB66" s="17">
        <f t="shared" ca="1" si="60"/>
        <v>0</v>
      </c>
      <c r="AC66" s="17">
        <f t="shared" ca="1" si="60"/>
        <v>0</v>
      </c>
      <c r="AD66" s="17">
        <f t="shared" ca="1" si="60"/>
        <v>0</v>
      </c>
      <c r="AE66" s="17">
        <f t="shared" ca="1" si="60"/>
        <v>0</v>
      </c>
      <c r="AF66" s="17">
        <f t="shared" ca="1" si="60"/>
        <v>0</v>
      </c>
      <c r="AG66" s="17">
        <f t="shared" ca="1" si="60"/>
        <v>0</v>
      </c>
      <c r="AH66" s="17">
        <f t="shared" ca="1" si="60"/>
        <v>0</v>
      </c>
      <c r="AI66" s="17">
        <f t="shared" ca="1" si="61"/>
        <v>0</v>
      </c>
      <c r="AJ66" s="17">
        <f t="shared" ca="1" si="61"/>
        <v>0</v>
      </c>
      <c r="AK66" s="17">
        <f t="shared" ca="1" si="61"/>
        <v>0</v>
      </c>
      <c r="AL66" s="17">
        <f t="shared" ca="1" si="61"/>
        <v>0</v>
      </c>
      <c r="AM66" s="17">
        <f t="shared" ca="1" si="61"/>
        <v>0</v>
      </c>
      <c r="AN66" s="17">
        <f t="shared" ca="1" si="61"/>
        <v>0</v>
      </c>
      <c r="AO66" s="17">
        <f t="shared" ca="1" si="61"/>
        <v>0</v>
      </c>
      <c r="AP66" s="17">
        <f t="shared" ca="1" si="61"/>
        <v>0</v>
      </c>
      <c r="AQ66" s="17">
        <f t="shared" ca="1" si="61"/>
        <v>0</v>
      </c>
      <c r="AR66" s="17">
        <f t="shared" ca="1" si="61"/>
        <v>0</v>
      </c>
      <c r="AS66" s="17">
        <f t="shared" ca="1" si="62"/>
        <v>0</v>
      </c>
      <c r="AT66" s="17">
        <f t="shared" ca="1" si="62"/>
        <v>0</v>
      </c>
      <c r="AU66" s="17">
        <f t="shared" ca="1" si="62"/>
        <v>0</v>
      </c>
      <c r="AV66" s="17">
        <f t="shared" ca="1" si="62"/>
        <v>0</v>
      </c>
      <c r="AW66" s="17">
        <f t="shared" ca="1" si="62"/>
        <v>0</v>
      </c>
      <c r="AX66" s="17">
        <f t="shared" ca="1" si="62"/>
        <v>0</v>
      </c>
      <c r="AY66" s="17">
        <f t="shared" ca="1" si="62"/>
        <v>0</v>
      </c>
      <c r="AZ66" s="17">
        <f t="shared" ca="1" si="62"/>
        <v>0</v>
      </c>
      <c r="BA66" s="17">
        <f t="shared" ca="1" si="62"/>
        <v>0</v>
      </c>
      <c r="BB66" s="17">
        <f t="shared" ca="1" si="62"/>
        <v>0</v>
      </c>
      <c r="BC66" s="17">
        <f t="shared" ca="1" si="63"/>
        <v>0</v>
      </c>
      <c r="BD66" s="17">
        <f t="shared" ca="1" si="63"/>
        <v>682265.96</v>
      </c>
      <c r="BE66" s="17">
        <f t="shared" ca="1" si="63"/>
        <v>0</v>
      </c>
      <c r="BF66" s="17">
        <f t="shared" ca="1" si="63"/>
        <v>0</v>
      </c>
      <c r="BG66" s="17">
        <f t="shared" ca="1" si="63"/>
        <v>0</v>
      </c>
      <c r="BH66" s="17">
        <f t="shared" ca="1" si="63"/>
        <v>0</v>
      </c>
      <c r="BI66" s="17">
        <f t="shared" ca="1" si="63"/>
        <v>0</v>
      </c>
      <c r="BJ66" s="17">
        <f t="shared" ca="1" si="63"/>
        <v>0</v>
      </c>
      <c r="BK66" s="17">
        <f t="shared" ca="1" si="63"/>
        <v>0</v>
      </c>
      <c r="BL66" s="17">
        <f t="shared" ca="1" si="63"/>
        <v>0</v>
      </c>
      <c r="BM66" s="17">
        <f t="shared" ca="1" si="64"/>
        <v>0</v>
      </c>
      <c r="BN66" s="17">
        <f t="shared" ca="1" si="64"/>
        <v>0</v>
      </c>
      <c r="BO66" s="17">
        <f t="shared" ca="1" si="64"/>
        <v>0</v>
      </c>
      <c r="BP66" s="17">
        <f t="shared" ca="1" si="64"/>
        <v>0</v>
      </c>
      <c r="BQ66" s="17">
        <f t="shared" ca="1" si="64"/>
        <v>0</v>
      </c>
      <c r="BR66" s="17">
        <f t="shared" ca="1" si="64"/>
        <v>0</v>
      </c>
      <c r="BS66" s="17">
        <f t="shared" ca="1" si="64"/>
        <v>0</v>
      </c>
      <c r="BT66" s="17">
        <f t="shared" ca="1" si="64"/>
        <v>0</v>
      </c>
      <c r="BU66" s="17">
        <f t="shared" ca="1" si="64"/>
        <v>0</v>
      </c>
      <c r="BV66" s="17">
        <f t="shared" ca="1" si="64"/>
        <v>0</v>
      </c>
      <c r="BW66" s="17">
        <f t="shared" ca="1" si="65"/>
        <v>0</v>
      </c>
      <c r="BX66" s="17">
        <f t="shared" ca="1" si="65"/>
        <v>0</v>
      </c>
      <c r="BY66" s="17">
        <f t="shared" ca="1" si="65"/>
        <v>0</v>
      </c>
      <c r="BZ66" s="17">
        <f t="shared" ca="1" si="65"/>
        <v>0</v>
      </c>
      <c r="CA66" s="17">
        <f t="shared" ca="1" si="65"/>
        <v>0</v>
      </c>
      <c r="CB66" s="17">
        <f t="shared" ca="1" si="65"/>
        <v>0</v>
      </c>
      <c r="CC66" s="17">
        <f t="shared" ca="1" si="65"/>
        <v>0</v>
      </c>
      <c r="CD66" s="17">
        <f t="shared" ca="1" si="65"/>
        <v>0</v>
      </c>
      <c r="CE66" s="17">
        <f t="shared" ca="1" si="65"/>
        <v>0</v>
      </c>
      <c r="CF66" s="17">
        <f t="shared" ca="1" si="65"/>
        <v>0</v>
      </c>
      <c r="CG66" s="17">
        <f t="shared" ca="1" si="65"/>
        <v>0</v>
      </c>
      <c r="CH66" s="17">
        <f t="shared" ca="1" si="65"/>
        <v>0</v>
      </c>
      <c r="CI66" s="17">
        <f t="shared" ca="1" si="65"/>
        <v>0</v>
      </c>
      <c r="CJ66" s="18">
        <f t="shared" ca="1" si="13"/>
        <v>0</v>
      </c>
      <c r="CK66" s="17">
        <f t="shared" ca="1" si="54"/>
        <v>0</v>
      </c>
      <c r="CL66" s="17">
        <f t="shared" ca="1" si="54"/>
        <v>0</v>
      </c>
      <c r="CM66" s="18">
        <f t="shared" ca="1" si="14"/>
        <v>0</v>
      </c>
      <c r="CN66" s="17">
        <f t="shared" ca="1" si="55"/>
        <v>0</v>
      </c>
      <c r="CO66" s="17">
        <f t="shared" ca="1" si="55"/>
        <v>0</v>
      </c>
      <c r="CP66" s="18">
        <f t="shared" ca="1" si="15"/>
        <v>0</v>
      </c>
      <c r="CQ66" s="17">
        <f t="shared" ca="1" si="66"/>
        <v>0</v>
      </c>
      <c r="CR66" s="17">
        <f t="shared" ca="1" si="66"/>
        <v>0</v>
      </c>
      <c r="CS66" s="17">
        <f t="shared" ca="1" si="66"/>
        <v>0</v>
      </c>
      <c r="CT66" s="17">
        <f t="shared" ca="1" si="66"/>
        <v>0</v>
      </c>
      <c r="CU66" s="17">
        <f t="shared" ca="1" si="66"/>
        <v>0</v>
      </c>
      <c r="CV66" s="18">
        <f t="shared" ca="1" si="67"/>
        <v>682265.96</v>
      </c>
    </row>
    <row r="67" spans="1:100" ht="12.75" customHeight="1" x14ac:dyDescent="0.3">
      <c r="A67" s="61" t="s">
        <v>269</v>
      </c>
      <c r="B67" s="16">
        <v>3009</v>
      </c>
      <c r="C67" s="62" t="s">
        <v>247</v>
      </c>
      <c r="D67" s="18">
        <f t="shared" ca="1" si="25"/>
        <v>0</v>
      </c>
      <c r="E67" s="17">
        <f t="shared" ref="E67:N72" ca="1" si="68">IFERROR(IF($C$2="Tele-Satış",INDIRECT("'"&amp;$B$2&amp;"'!"&amp;ADDRESS(MATCH($B67,INDIRECT("'"&amp;$B$2&amp;"'!$B$1:$B$1095"),0),MATCH(E$5,INDIRECT("'"&amp;$B$2&amp;"'!5:5"),0))),IF($C$2="E-Ticaret",INDIRECT("'"&amp;$B$2&amp;"'!"&amp;ADDRESS(MATCH($B67,INDIRECT("'"&amp;$B$2&amp;"'!$B$1:$B$1095"),0),MATCH(E$5,INDIRECT("'"&amp;$B$2&amp;"'!5:5"),0)+1)),IF($C$2="Geleneksel",INDIRECT("'"&amp;$B$2&amp;"'!"&amp;ADDRESS(MATCH($B67,INDIRECT("'"&amp;$B$2&amp;"'!$B$1:$B$1095"),0),MATCH(E$5,INDIRECT("'"&amp;$B$2&amp;"'!5:5"),0)+2)),INDIRECT("'"&amp;$B$2&amp;"'!"&amp;ADDRESS(MATCH($B67,INDIRECT("'"&amp;$B$2&amp;"'!$B$1:$B$1095"),0),MATCH(E$5,INDIRECT("'"&amp;$B$2&amp;"'!5:5"),0)))+INDIRECT("'"&amp;$B$2&amp;"'!"&amp;ADDRESS(MATCH($B67,INDIRECT("'"&amp;$B$2&amp;"'!$B$1:$B$1095"),0),MATCH(E$5,INDIRECT("'"&amp;$B$2&amp;"'!5:5"),0)+1))+INDIRECT("'"&amp;$B$2&amp;"'!"&amp;ADDRESS(MATCH($B67,INDIRECT("'"&amp;$B$2&amp;"'!$B$1:$B$1095"),0),MATCH(E$5,INDIRECT("'"&amp;$B$2&amp;"'!5:5"),0)+2))))),0)</f>
        <v>0</v>
      </c>
      <c r="F67" s="17">
        <f t="shared" ca="1" si="68"/>
        <v>0</v>
      </c>
      <c r="G67" s="17">
        <f t="shared" ca="1" si="68"/>
        <v>0</v>
      </c>
      <c r="H67" s="17">
        <f t="shared" ca="1" si="68"/>
        <v>0</v>
      </c>
      <c r="I67" s="17">
        <f t="shared" ca="1" si="68"/>
        <v>0</v>
      </c>
      <c r="J67" s="17">
        <f t="shared" ca="1" si="68"/>
        <v>0</v>
      </c>
      <c r="K67" s="17">
        <f t="shared" ca="1" si="68"/>
        <v>0</v>
      </c>
      <c r="L67" s="17">
        <f t="shared" ca="1" si="68"/>
        <v>0</v>
      </c>
      <c r="M67" s="17">
        <f t="shared" ca="1" si="68"/>
        <v>0</v>
      </c>
      <c r="N67" s="17">
        <f t="shared" ca="1" si="68"/>
        <v>0</v>
      </c>
      <c r="O67" s="17">
        <f t="shared" ref="O67:X72" ca="1" si="69">IFERROR(IF($C$2="Tele-Satış",INDIRECT("'"&amp;$B$2&amp;"'!"&amp;ADDRESS(MATCH($B67,INDIRECT("'"&amp;$B$2&amp;"'!$B$1:$B$1095"),0),MATCH(O$5,INDIRECT("'"&amp;$B$2&amp;"'!5:5"),0))),IF($C$2="E-Ticaret",INDIRECT("'"&amp;$B$2&amp;"'!"&amp;ADDRESS(MATCH($B67,INDIRECT("'"&amp;$B$2&amp;"'!$B$1:$B$1095"),0),MATCH(O$5,INDIRECT("'"&amp;$B$2&amp;"'!5:5"),0)+1)),IF($C$2="Geleneksel",INDIRECT("'"&amp;$B$2&amp;"'!"&amp;ADDRESS(MATCH($B67,INDIRECT("'"&amp;$B$2&amp;"'!$B$1:$B$1095"),0),MATCH(O$5,INDIRECT("'"&amp;$B$2&amp;"'!5:5"),0)+2)),INDIRECT("'"&amp;$B$2&amp;"'!"&amp;ADDRESS(MATCH($B67,INDIRECT("'"&amp;$B$2&amp;"'!$B$1:$B$1095"),0),MATCH(O$5,INDIRECT("'"&amp;$B$2&amp;"'!5:5"),0)))+INDIRECT("'"&amp;$B$2&amp;"'!"&amp;ADDRESS(MATCH($B67,INDIRECT("'"&amp;$B$2&amp;"'!$B$1:$B$1095"),0),MATCH(O$5,INDIRECT("'"&amp;$B$2&amp;"'!5:5"),0)+1))+INDIRECT("'"&amp;$B$2&amp;"'!"&amp;ADDRESS(MATCH($B67,INDIRECT("'"&amp;$B$2&amp;"'!$B$1:$B$1095"),0),MATCH(O$5,INDIRECT("'"&amp;$B$2&amp;"'!5:5"),0)+2))))),0)</f>
        <v>0</v>
      </c>
      <c r="P67" s="17">
        <f t="shared" ca="1" si="69"/>
        <v>0</v>
      </c>
      <c r="Q67" s="17">
        <f t="shared" ca="1" si="69"/>
        <v>0</v>
      </c>
      <c r="R67" s="17">
        <f t="shared" ca="1" si="69"/>
        <v>0</v>
      </c>
      <c r="S67" s="17">
        <f t="shared" ca="1" si="69"/>
        <v>0</v>
      </c>
      <c r="T67" s="17">
        <f t="shared" ca="1" si="69"/>
        <v>0</v>
      </c>
      <c r="U67" s="17">
        <f t="shared" ca="1" si="69"/>
        <v>0</v>
      </c>
      <c r="V67" s="17">
        <f t="shared" ca="1" si="69"/>
        <v>0</v>
      </c>
      <c r="W67" s="17">
        <f t="shared" ca="1" si="69"/>
        <v>0</v>
      </c>
      <c r="X67" s="17">
        <f t="shared" ca="1" si="69"/>
        <v>0</v>
      </c>
      <c r="Y67" s="17">
        <f t="shared" ref="Y67:AH72" ca="1" si="70">IFERROR(IF($C$2="Tele-Satış",INDIRECT("'"&amp;$B$2&amp;"'!"&amp;ADDRESS(MATCH($B67,INDIRECT("'"&amp;$B$2&amp;"'!$B$1:$B$1095"),0),MATCH(Y$5,INDIRECT("'"&amp;$B$2&amp;"'!5:5"),0))),IF($C$2="E-Ticaret",INDIRECT("'"&amp;$B$2&amp;"'!"&amp;ADDRESS(MATCH($B67,INDIRECT("'"&amp;$B$2&amp;"'!$B$1:$B$1095"),0),MATCH(Y$5,INDIRECT("'"&amp;$B$2&amp;"'!5:5"),0)+1)),IF($C$2="Geleneksel",INDIRECT("'"&amp;$B$2&amp;"'!"&amp;ADDRESS(MATCH($B67,INDIRECT("'"&amp;$B$2&amp;"'!$B$1:$B$1095"),0),MATCH(Y$5,INDIRECT("'"&amp;$B$2&amp;"'!5:5"),0)+2)),INDIRECT("'"&amp;$B$2&amp;"'!"&amp;ADDRESS(MATCH($B67,INDIRECT("'"&amp;$B$2&amp;"'!$B$1:$B$1095"),0),MATCH(Y$5,INDIRECT("'"&amp;$B$2&amp;"'!5:5"),0)))+INDIRECT("'"&amp;$B$2&amp;"'!"&amp;ADDRESS(MATCH($B67,INDIRECT("'"&amp;$B$2&amp;"'!$B$1:$B$1095"),0),MATCH(Y$5,INDIRECT("'"&amp;$B$2&amp;"'!5:5"),0)+1))+INDIRECT("'"&amp;$B$2&amp;"'!"&amp;ADDRESS(MATCH($B67,INDIRECT("'"&amp;$B$2&amp;"'!$B$1:$B$1095"),0),MATCH(Y$5,INDIRECT("'"&amp;$B$2&amp;"'!5:5"),0)+2))))),0)</f>
        <v>0</v>
      </c>
      <c r="Z67" s="17">
        <f t="shared" ca="1" si="70"/>
        <v>0</v>
      </c>
      <c r="AA67" s="17">
        <f t="shared" ca="1" si="70"/>
        <v>0</v>
      </c>
      <c r="AB67" s="17">
        <f t="shared" ca="1" si="70"/>
        <v>0</v>
      </c>
      <c r="AC67" s="17">
        <f t="shared" ca="1" si="70"/>
        <v>0</v>
      </c>
      <c r="AD67" s="17">
        <f t="shared" ca="1" si="70"/>
        <v>0</v>
      </c>
      <c r="AE67" s="17">
        <f t="shared" ca="1" si="70"/>
        <v>0</v>
      </c>
      <c r="AF67" s="17">
        <f t="shared" ca="1" si="70"/>
        <v>0</v>
      </c>
      <c r="AG67" s="17">
        <f t="shared" ca="1" si="70"/>
        <v>0</v>
      </c>
      <c r="AH67" s="17">
        <f t="shared" ca="1" si="70"/>
        <v>0</v>
      </c>
      <c r="AI67" s="17">
        <f t="shared" ref="AI67:AR72" ca="1" si="71">IFERROR(IF($C$2="Tele-Satış",INDIRECT("'"&amp;$B$2&amp;"'!"&amp;ADDRESS(MATCH($B67,INDIRECT("'"&amp;$B$2&amp;"'!$B$1:$B$1095"),0),MATCH(AI$5,INDIRECT("'"&amp;$B$2&amp;"'!5:5"),0))),IF($C$2="E-Ticaret",INDIRECT("'"&amp;$B$2&amp;"'!"&amp;ADDRESS(MATCH($B67,INDIRECT("'"&amp;$B$2&amp;"'!$B$1:$B$1095"),0),MATCH(AI$5,INDIRECT("'"&amp;$B$2&amp;"'!5:5"),0)+1)),IF($C$2="Geleneksel",INDIRECT("'"&amp;$B$2&amp;"'!"&amp;ADDRESS(MATCH($B67,INDIRECT("'"&amp;$B$2&amp;"'!$B$1:$B$1095"),0),MATCH(AI$5,INDIRECT("'"&amp;$B$2&amp;"'!5:5"),0)+2)),INDIRECT("'"&amp;$B$2&amp;"'!"&amp;ADDRESS(MATCH($B67,INDIRECT("'"&amp;$B$2&amp;"'!$B$1:$B$1095"),0),MATCH(AI$5,INDIRECT("'"&amp;$B$2&amp;"'!5:5"),0)))+INDIRECT("'"&amp;$B$2&amp;"'!"&amp;ADDRESS(MATCH($B67,INDIRECT("'"&amp;$B$2&amp;"'!$B$1:$B$1095"),0),MATCH(AI$5,INDIRECT("'"&amp;$B$2&amp;"'!5:5"),0)+1))+INDIRECT("'"&amp;$B$2&amp;"'!"&amp;ADDRESS(MATCH($B67,INDIRECT("'"&amp;$B$2&amp;"'!$B$1:$B$1095"),0),MATCH(AI$5,INDIRECT("'"&amp;$B$2&amp;"'!5:5"),0)+2))))),0)</f>
        <v>0</v>
      </c>
      <c r="AJ67" s="17">
        <f t="shared" ca="1" si="71"/>
        <v>0</v>
      </c>
      <c r="AK67" s="17">
        <f t="shared" ca="1" si="71"/>
        <v>0</v>
      </c>
      <c r="AL67" s="17">
        <f t="shared" ca="1" si="71"/>
        <v>0</v>
      </c>
      <c r="AM67" s="17">
        <f t="shared" ca="1" si="71"/>
        <v>0</v>
      </c>
      <c r="AN67" s="17">
        <f t="shared" ca="1" si="71"/>
        <v>0</v>
      </c>
      <c r="AO67" s="17">
        <f t="shared" ca="1" si="71"/>
        <v>0</v>
      </c>
      <c r="AP67" s="17">
        <f t="shared" ca="1" si="71"/>
        <v>0</v>
      </c>
      <c r="AQ67" s="17">
        <f t="shared" ca="1" si="71"/>
        <v>0</v>
      </c>
      <c r="AR67" s="17">
        <f t="shared" ca="1" si="71"/>
        <v>0</v>
      </c>
      <c r="AS67" s="17">
        <f t="shared" ref="AS67:BB72" ca="1" si="72">IFERROR(IF($C$2="Tele-Satış",INDIRECT("'"&amp;$B$2&amp;"'!"&amp;ADDRESS(MATCH($B67,INDIRECT("'"&amp;$B$2&amp;"'!$B$1:$B$1095"),0),MATCH(AS$5,INDIRECT("'"&amp;$B$2&amp;"'!5:5"),0))),IF($C$2="E-Ticaret",INDIRECT("'"&amp;$B$2&amp;"'!"&amp;ADDRESS(MATCH($B67,INDIRECT("'"&amp;$B$2&amp;"'!$B$1:$B$1095"),0),MATCH(AS$5,INDIRECT("'"&amp;$B$2&amp;"'!5:5"),0)+1)),IF($C$2="Geleneksel",INDIRECT("'"&amp;$B$2&amp;"'!"&amp;ADDRESS(MATCH($B67,INDIRECT("'"&amp;$B$2&amp;"'!$B$1:$B$1095"),0),MATCH(AS$5,INDIRECT("'"&amp;$B$2&amp;"'!5:5"),0)+2)),INDIRECT("'"&amp;$B$2&amp;"'!"&amp;ADDRESS(MATCH($B67,INDIRECT("'"&amp;$B$2&amp;"'!$B$1:$B$1095"),0),MATCH(AS$5,INDIRECT("'"&amp;$B$2&amp;"'!5:5"),0)))+INDIRECT("'"&amp;$B$2&amp;"'!"&amp;ADDRESS(MATCH($B67,INDIRECT("'"&amp;$B$2&amp;"'!$B$1:$B$1095"),0),MATCH(AS$5,INDIRECT("'"&amp;$B$2&amp;"'!5:5"),0)+1))+INDIRECT("'"&amp;$B$2&amp;"'!"&amp;ADDRESS(MATCH($B67,INDIRECT("'"&amp;$B$2&amp;"'!$B$1:$B$1095"),0),MATCH(AS$5,INDIRECT("'"&amp;$B$2&amp;"'!5:5"),0)+2))))),0)</f>
        <v>0</v>
      </c>
      <c r="AT67" s="17">
        <f t="shared" ca="1" si="72"/>
        <v>0</v>
      </c>
      <c r="AU67" s="17">
        <f t="shared" ca="1" si="72"/>
        <v>0</v>
      </c>
      <c r="AV67" s="17">
        <f t="shared" ca="1" si="72"/>
        <v>0</v>
      </c>
      <c r="AW67" s="17">
        <f t="shared" ca="1" si="72"/>
        <v>0</v>
      </c>
      <c r="AX67" s="17">
        <f t="shared" ca="1" si="72"/>
        <v>0</v>
      </c>
      <c r="AY67" s="17">
        <f t="shared" ca="1" si="72"/>
        <v>0</v>
      </c>
      <c r="AZ67" s="17">
        <f t="shared" ca="1" si="72"/>
        <v>0</v>
      </c>
      <c r="BA67" s="17">
        <f t="shared" ca="1" si="72"/>
        <v>0</v>
      </c>
      <c r="BB67" s="17">
        <f t="shared" ca="1" si="72"/>
        <v>0</v>
      </c>
      <c r="BC67" s="17">
        <f t="shared" ref="BC67:BL72" ca="1" si="73">IFERROR(IF($C$2="Tele-Satış",INDIRECT("'"&amp;$B$2&amp;"'!"&amp;ADDRESS(MATCH($B67,INDIRECT("'"&amp;$B$2&amp;"'!$B$1:$B$1095"),0),MATCH(BC$5,INDIRECT("'"&amp;$B$2&amp;"'!5:5"),0))),IF($C$2="E-Ticaret",INDIRECT("'"&amp;$B$2&amp;"'!"&amp;ADDRESS(MATCH($B67,INDIRECT("'"&amp;$B$2&amp;"'!$B$1:$B$1095"),0),MATCH(BC$5,INDIRECT("'"&amp;$B$2&amp;"'!5:5"),0)+1)),IF($C$2="Geleneksel",INDIRECT("'"&amp;$B$2&amp;"'!"&amp;ADDRESS(MATCH($B67,INDIRECT("'"&amp;$B$2&amp;"'!$B$1:$B$1095"),0),MATCH(BC$5,INDIRECT("'"&amp;$B$2&amp;"'!5:5"),0)+2)),INDIRECT("'"&amp;$B$2&amp;"'!"&amp;ADDRESS(MATCH($B67,INDIRECT("'"&amp;$B$2&amp;"'!$B$1:$B$1095"),0),MATCH(BC$5,INDIRECT("'"&amp;$B$2&amp;"'!5:5"),0)))+INDIRECT("'"&amp;$B$2&amp;"'!"&amp;ADDRESS(MATCH($B67,INDIRECT("'"&amp;$B$2&amp;"'!$B$1:$B$1095"),0),MATCH(BC$5,INDIRECT("'"&amp;$B$2&amp;"'!5:5"),0)+1))+INDIRECT("'"&amp;$B$2&amp;"'!"&amp;ADDRESS(MATCH($B67,INDIRECT("'"&amp;$B$2&amp;"'!$B$1:$B$1095"),0),MATCH(BC$5,INDIRECT("'"&amp;$B$2&amp;"'!5:5"),0)+2))))),0)</f>
        <v>0</v>
      </c>
      <c r="BD67" s="17">
        <f t="shared" ca="1" si="73"/>
        <v>1829778.25</v>
      </c>
      <c r="BE67" s="17">
        <f t="shared" ca="1" si="73"/>
        <v>93333.400000000009</v>
      </c>
      <c r="BF67" s="17">
        <f t="shared" ca="1" si="73"/>
        <v>0</v>
      </c>
      <c r="BG67" s="17">
        <f t="shared" ca="1" si="73"/>
        <v>0</v>
      </c>
      <c r="BH67" s="17">
        <f t="shared" ca="1" si="73"/>
        <v>0</v>
      </c>
      <c r="BI67" s="17">
        <f t="shared" ca="1" si="73"/>
        <v>0</v>
      </c>
      <c r="BJ67" s="17">
        <f t="shared" ca="1" si="73"/>
        <v>0</v>
      </c>
      <c r="BK67" s="17">
        <f t="shared" ca="1" si="73"/>
        <v>0</v>
      </c>
      <c r="BL67" s="17">
        <f t="shared" ca="1" si="73"/>
        <v>0</v>
      </c>
      <c r="BM67" s="17">
        <f t="shared" ref="BM67:BV72" ca="1" si="74">IFERROR(IF($C$2="Tele-Satış",INDIRECT("'"&amp;$B$2&amp;"'!"&amp;ADDRESS(MATCH($B67,INDIRECT("'"&amp;$B$2&amp;"'!$B$1:$B$1095"),0),MATCH(BM$5,INDIRECT("'"&amp;$B$2&amp;"'!5:5"),0))),IF($C$2="E-Ticaret",INDIRECT("'"&amp;$B$2&amp;"'!"&amp;ADDRESS(MATCH($B67,INDIRECT("'"&amp;$B$2&amp;"'!$B$1:$B$1095"),0),MATCH(BM$5,INDIRECT("'"&amp;$B$2&amp;"'!5:5"),0)+1)),IF($C$2="Geleneksel",INDIRECT("'"&amp;$B$2&amp;"'!"&amp;ADDRESS(MATCH($B67,INDIRECT("'"&amp;$B$2&amp;"'!$B$1:$B$1095"),0),MATCH(BM$5,INDIRECT("'"&amp;$B$2&amp;"'!5:5"),0)+2)),INDIRECT("'"&amp;$B$2&amp;"'!"&amp;ADDRESS(MATCH($B67,INDIRECT("'"&amp;$B$2&amp;"'!$B$1:$B$1095"),0),MATCH(BM$5,INDIRECT("'"&amp;$B$2&amp;"'!5:5"),0)))+INDIRECT("'"&amp;$B$2&amp;"'!"&amp;ADDRESS(MATCH($B67,INDIRECT("'"&amp;$B$2&amp;"'!$B$1:$B$1095"),0),MATCH(BM$5,INDIRECT("'"&amp;$B$2&amp;"'!5:5"),0)+1))+INDIRECT("'"&amp;$B$2&amp;"'!"&amp;ADDRESS(MATCH($B67,INDIRECT("'"&amp;$B$2&amp;"'!$B$1:$B$1095"),0),MATCH(BM$5,INDIRECT("'"&amp;$B$2&amp;"'!5:5"),0)+2))))),0)</f>
        <v>0</v>
      </c>
      <c r="BN67" s="17">
        <f t="shared" ca="1" si="74"/>
        <v>0</v>
      </c>
      <c r="BO67" s="17">
        <f t="shared" ca="1" si="74"/>
        <v>0</v>
      </c>
      <c r="BP67" s="17">
        <f t="shared" ca="1" si="74"/>
        <v>0</v>
      </c>
      <c r="BQ67" s="17">
        <f t="shared" ca="1" si="74"/>
        <v>0</v>
      </c>
      <c r="BR67" s="17">
        <f t="shared" ca="1" si="74"/>
        <v>0</v>
      </c>
      <c r="BS67" s="17">
        <f t="shared" ca="1" si="74"/>
        <v>0</v>
      </c>
      <c r="BT67" s="17">
        <f t="shared" ca="1" si="74"/>
        <v>0</v>
      </c>
      <c r="BU67" s="17">
        <f t="shared" ca="1" si="74"/>
        <v>0</v>
      </c>
      <c r="BV67" s="17">
        <f t="shared" ca="1" si="74"/>
        <v>0</v>
      </c>
      <c r="BW67" s="17">
        <f t="shared" ref="BW67:CI72" ca="1" si="75">IFERROR(IF($C$2="Tele-Satış",INDIRECT("'"&amp;$B$2&amp;"'!"&amp;ADDRESS(MATCH($B67,INDIRECT("'"&amp;$B$2&amp;"'!$B$1:$B$1095"),0),MATCH(BW$5,INDIRECT("'"&amp;$B$2&amp;"'!5:5"),0))),IF($C$2="E-Ticaret",INDIRECT("'"&amp;$B$2&amp;"'!"&amp;ADDRESS(MATCH($B67,INDIRECT("'"&amp;$B$2&amp;"'!$B$1:$B$1095"),0),MATCH(BW$5,INDIRECT("'"&amp;$B$2&amp;"'!5:5"),0)+1)),IF($C$2="Geleneksel",INDIRECT("'"&amp;$B$2&amp;"'!"&amp;ADDRESS(MATCH($B67,INDIRECT("'"&amp;$B$2&amp;"'!$B$1:$B$1095"),0),MATCH(BW$5,INDIRECT("'"&amp;$B$2&amp;"'!5:5"),0)+2)),INDIRECT("'"&amp;$B$2&amp;"'!"&amp;ADDRESS(MATCH($B67,INDIRECT("'"&amp;$B$2&amp;"'!$B$1:$B$1095"),0),MATCH(BW$5,INDIRECT("'"&amp;$B$2&amp;"'!5:5"),0)))+INDIRECT("'"&amp;$B$2&amp;"'!"&amp;ADDRESS(MATCH($B67,INDIRECT("'"&amp;$B$2&amp;"'!$B$1:$B$1095"),0),MATCH(BW$5,INDIRECT("'"&amp;$B$2&amp;"'!5:5"),0)+1))+INDIRECT("'"&amp;$B$2&amp;"'!"&amp;ADDRESS(MATCH($B67,INDIRECT("'"&amp;$B$2&amp;"'!$B$1:$B$1095"),0),MATCH(BW$5,INDIRECT("'"&amp;$B$2&amp;"'!5:5"),0)+2))))),0)</f>
        <v>0</v>
      </c>
      <c r="BX67" s="17">
        <f t="shared" ca="1" si="75"/>
        <v>0</v>
      </c>
      <c r="BY67" s="17">
        <f t="shared" ca="1" si="75"/>
        <v>0</v>
      </c>
      <c r="BZ67" s="17">
        <f t="shared" ca="1" si="75"/>
        <v>0</v>
      </c>
      <c r="CA67" s="17">
        <f t="shared" ca="1" si="75"/>
        <v>0</v>
      </c>
      <c r="CB67" s="17">
        <f t="shared" ca="1" si="75"/>
        <v>0</v>
      </c>
      <c r="CC67" s="17">
        <f t="shared" ca="1" si="75"/>
        <v>0</v>
      </c>
      <c r="CD67" s="17">
        <f t="shared" ca="1" si="75"/>
        <v>0</v>
      </c>
      <c r="CE67" s="17">
        <f t="shared" ca="1" si="75"/>
        <v>0</v>
      </c>
      <c r="CF67" s="17">
        <f t="shared" ca="1" si="75"/>
        <v>0</v>
      </c>
      <c r="CG67" s="17">
        <f t="shared" ca="1" si="75"/>
        <v>0</v>
      </c>
      <c r="CH67" s="17">
        <f t="shared" ca="1" si="75"/>
        <v>0</v>
      </c>
      <c r="CI67" s="17">
        <f t="shared" ca="1" si="75"/>
        <v>0</v>
      </c>
      <c r="CJ67" s="18">
        <f t="shared" ca="1" si="13"/>
        <v>3463695.7199999997</v>
      </c>
      <c r="CK67" s="17">
        <f t="shared" ref="CK67:CL72" ca="1" si="76">IFERROR(IF($C$2="Tele-Satış",INDIRECT("'"&amp;$B$2&amp;"'!"&amp;ADDRESS(MATCH($B67,INDIRECT("'"&amp;$B$2&amp;"'!$B$1:$B$1095"),0),MATCH(CK$5,INDIRECT("'"&amp;$B$2&amp;"'!5:5"),0))),IF($C$2="E-Ticaret",INDIRECT("'"&amp;$B$2&amp;"'!"&amp;ADDRESS(MATCH($B67,INDIRECT("'"&amp;$B$2&amp;"'!$B$1:$B$1095"),0),MATCH(CK$5,INDIRECT("'"&amp;$B$2&amp;"'!5:5"),0)+1)),IF($C$2="Geleneksel",INDIRECT("'"&amp;$B$2&amp;"'!"&amp;ADDRESS(MATCH($B67,INDIRECT("'"&amp;$B$2&amp;"'!$B$1:$B$1095"),0),MATCH(CK$5,INDIRECT("'"&amp;$B$2&amp;"'!5:5"),0)+2)),INDIRECT("'"&amp;$B$2&amp;"'!"&amp;ADDRESS(MATCH($B67,INDIRECT("'"&amp;$B$2&amp;"'!$B$1:$B$1095"),0),MATCH(CK$5,INDIRECT("'"&amp;$B$2&amp;"'!5:5"),0)))+INDIRECT("'"&amp;$B$2&amp;"'!"&amp;ADDRESS(MATCH($B67,INDIRECT("'"&amp;$B$2&amp;"'!$B$1:$B$1095"),0),MATCH(CK$5,INDIRECT("'"&amp;$B$2&amp;"'!5:5"),0)+1))+INDIRECT("'"&amp;$B$2&amp;"'!"&amp;ADDRESS(MATCH($B67,INDIRECT("'"&amp;$B$2&amp;"'!$B$1:$B$1095"),0),MATCH(CK$5,INDIRECT("'"&amp;$B$2&amp;"'!5:5"),0)+2))))),0)</f>
        <v>0</v>
      </c>
      <c r="CL67" s="17">
        <f t="shared" ca="1" si="76"/>
        <v>0</v>
      </c>
      <c r="CM67" s="18">
        <f t="shared" ca="1" si="14"/>
        <v>3463695.7199999997</v>
      </c>
      <c r="CN67" s="17">
        <f t="shared" ref="CN67:CO72" ca="1" si="77">IFERROR(IF($C$2="Tele-Satış",INDIRECT("'"&amp;$B$2&amp;"'!"&amp;ADDRESS(MATCH($B67,INDIRECT("'"&amp;$B$2&amp;"'!$B$1:$B$1095"),0),MATCH(CN$5,INDIRECT("'"&amp;$B$2&amp;"'!5:5"),0))),IF($C$2="E-Ticaret",INDIRECT("'"&amp;$B$2&amp;"'!"&amp;ADDRESS(MATCH($B67,INDIRECT("'"&amp;$B$2&amp;"'!$B$1:$B$1095"),0),MATCH(CN$5,INDIRECT("'"&amp;$B$2&amp;"'!5:5"),0)+1)),IF($C$2="Geleneksel",INDIRECT("'"&amp;$B$2&amp;"'!"&amp;ADDRESS(MATCH($B67,INDIRECT("'"&amp;$B$2&amp;"'!$B$1:$B$1095"),0),MATCH(CN$5,INDIRECT("'"&amp;$B$2&amp;"'!5:5"),0)+2)),INDIRECT("'"&amp;$B$2&amp;"'!"&amp;ADDRESS(MATCH($B67,INDIRECT("'"&amp;$B$2&amp;"'!$B$1:$B$1095"),0),MATCH(CN$5,INDIRECT("'"&amp;$B$2&amp;"'!5:5"),0)))+INDIRECT("'"&amp;$B$2&amp;"'!"&amp;ADDRESS(MATCH($B67,INDIRECT("'"&amp;$B$2&amp;"'!$B$1:$B$1095"),0),MATCH(CN$5,INDIRECT("'"&amp;$B$2&amp;"'!5:5"),0)+1))+INDIRECT("'"&amp;$B$2&amp;"'!"&amp;ADDRESS(MATCH($B67,INDIRECT("'"&amp;$B$2&amp;"'!$B$1:$B$1095"),0),MATCH(CN$5,INDIRECT("'"&amp;$B$2&amp;"'!5:5"),0)+2))))),0)</f>
        <v>105798.8</v>
      </c>
      <c r="CO67" s="17">
        <f t="shared" ca="1" si="77"/>
        <v>3357896.92</v>
      </c>
      <c r="CP67" s="18">
        <f t="shared" ca="1" si="15"/>
        <v>0</v>
      </c>
      <c r="CQ67" s="17">
        <f t="shared" ref="CQ67:CU72" ca="1" si="78">IFERROR(IF($C$2="Tele-Satış",INDIRECT("'"&amp;$B$2&amp;"'!"&amp;ADDRESS(MATCH($B67,INDIRECT("'"&amp;$B$2&amp;"'!$B$1:$B$1095"),0),MATCH(CQ$5,INDIRECT("'"&amp;$B$2&amp;"'!5:5"),0))),IF($C$2="E-Ticaret",INDIRECT("'"&amp;$B$2&amp;"'!"&amp;ADDRESS(MATCH($B67,INDIRECT("'"&amp;$B$2&amp;"'!$B$1:$B$1095"),0),MATCH(CQ$5,INDIRECT("'"&amp;$B$2&amp;"'!5:5"),0)+1)),IF($C$2="Geleneksel",INDIRECT("'"&amp;$B$2&amp;"'!"&amp;ADDRESS(MATCH($B67,INDIRECT("'"&amp;$B$2&amp;"'!$B$1:$B$1095"),0),MATCH(CQ$5,INDIRECT("'"&amp;$B$2&amp;"'!5:5"),0)+2)),INDIRECT("'"&amp;$B$2&amp;"'!"&amp;ADDRESS(MATCH($B67,INDIRECT("'"&amp;$B$2&amp;"'!$B$1:$B$1095"),0),MATCH(CQ$5,INDIRECT("'"&amp;$B$2&amp;"'!5:5"),0)))+INDIRECT("'"&amp;$B$2&amp;"'!"&amp;ADDRESS(MATCH($B67,INDIRECT("'"&amp;$B$2&amp;"'!$B$1:$B$1095"),0),MATCH(CQ$5,INDIRECT("'"&amp;$B$2&amp;"'!5:5"),0)+1))+INDIRECT("'"&amp;$B$2&amp;"'!"&amp;ADDRESS(MATCH($B67,INDIRECT("'"&amp;$B$2&amp;"'!$B$1:$B$1095"),0),MATCH(CQ$5,INDIRECT("'"&amp;$B$2&amp;"'!5:5"),0)+2))))),0)</f>
        <v>0</v>
      </c>
      <c r="CR67" s="17">
        <f t="shared" ca="1" si="78"/>
        <v>0</v>
      </c>
      <c r="CS67" s="17">
        <f t="shared" ca="1" si="78"/>
        <v>0</v>
      </c>
      <c r="CT67" s="17">
        <f t="shared" ca="1" si="78"/>
        <v>0</v>
      </c>
      <c r="CU67" s="17">
        <f t="shared" ca="1" si="78"/>
        <v>0</v>
      </c>
      <c r="CV67" s="18">
        <f t="shared" ca="1" si="67"/>
        <v>5386807.3699999992</v>
      </c>
    </row>
    <row r="68" spans="1:100" ht="12.75" customHeight="1" x14ac:dyDescent="0.3">
      <c r="A68" s="61" t="s">
        <v>271</v>
      </c>
      <c r="B68" s="16">
        <v>3011</v>
      </c>
      <c r="C68" s="62" t="s">
        <v>247</v>
      </c>
      <c r="D68" s="18">
        <f t="shared" ca="1" si="25"/>
        <v>0</v>
      </c>
      <c r="E68" s="17">
        <f t="shared" ca="1" si="68"/>
        <v>0</v>
      </c>
      <c r="F68" s="17">
        <f t="shared" ca="1" si="68"/>
        <v>0</v>
      </c>
      <c r="G68" s="17">
        <f t="shared" ca="1" si="68"/>
        <v>0</v>
      </c>
      <c r="H68" s="17">
        <f t="shared" ca="1" si="68"/>
        <v>0</v>
      </c>
      <c r="I68" s="17">
        <f t="shared" ca="1" si="68"/>
        <v>0</v>
      </c>
      <c r="J68" s="17">
        <f t="shared" ca="1" si="68"/>
        <v>0</v>
      </c>
      <c r="K68" s="17">
        <f t="shared" ca="1" si="68"/>
        <v>0</v>
      </c>
      <c r="L68" s="17">
        <f t="shared" ca="1" si="68"/>
        <v>0</v>
      </c>
      <c r="M68" s="17">
        <f t="shared" ca="1" si="68"/>
        <v>0</v>
      </c>
      <c r="N68" s="17">
        <f t="shared" ca="1" si="68"/>
        <v>0</v>
      </c>
      <c r="O68" s="17">
        <f t="shared" ca="1" si="69"/>
        <v>0</v>
      </c>
      <c r="P68" s="17">
        <f t="shared" ca="1" si="69"/>
        <v>0</v>
      </c>
      <c r="Q68" s="17">
        <f t="shared" ca="1" si="69"/>
        <v>0</v>
      </c>
      <c r="R68" s="17">
        <f t="shared" ca="1" si="69"/>
        <v>0</v>
      </c>
      <c r="S68" s="17">
        <f t="shared" ca="1" si="69"/>
        <v>0</v>
      </c>
      <c r="T68" s="17">
        <f t="shared" ca="1" si="69"/>
        <v>0</v>
      </c>
      <c r="U68" s="17">
        <f t="shared" ca="1" si="69"/>
        <v>0</v>
      </c>
      <c r="V68" s="17">
        <f t="shared" ca="1" si="69"/>
        <v>0</v>
      </c>
      <c r="W68" s="17">
        <f t="shared" ca="1" si="69"/>
        <v>0</v>
      </c>
      <c r="X68" s="17">
        <f t="shared" ca="1" si="69"/>
        <v>0</v>
      </c>
      <c r="Y68" s="17">
        <f t="shared" ca="1" si="70"/>
        <v>0</v>
      </c>
      <c r="Z68" s="17">
        <f t="shared" ca="1" si="70"/>
        <v>0</v>
      </c>
      <c r="AA68" s="17">
        <f t="shared" ca="1" si="70"/>
        <v>0</v>
      </c>
      <c r="AB68" s="17">
        <f t="shared" ca="1" si="70"/>
        <v>0</v>
      </c>
      <c r="AC68" s="17">
        <f t="shared" ca="1" si="70"/>
        <v>0</v>
      </c>
      <c r="AD68" s="17">
        <f t="shared" ca="1" si="70"/>
        <v>0</v>
      </c>
      <c r="AE68" s="17">
        <f t="shared" ca="1" si="70"/>
        <v>0</v>
      </c>
      <c r="AF68" s="17">
        <f t="shared" ca="1" si="70"/>
        <v>0</v>
      </c>
      <c r="AG68" s="17">
        <f t="shared" ca="1" si="70"/>
        <v>0</v>
      </c>
      <c r="AH68" s="17">
        <f t="shared" ca="1" si="70"/>
        <v>0</v>
      </c>
      <c r="AI68" s="17">
        <f t="shared" ca="1" si="71"/>
        <v>0</v>
      </c>
      <c r="AJ68" s="17">
        <f t="shared" ca="1" si="71"/>
        <v>0</v>
      </c>
      <c r="AK68" s="17">
        <f t="shared" ca="1" si="71"/>
        <v>0</v>
      </c>
      <c r="AL68" s="17">
        <f t="shared" ca="1" si="71"/>
        <v>0</v>
      </c>
      <c r="AM68" s="17">
        <f t="shared" ca="1" si="71"/>
        <v>0</v>
      </c>
      <c r="AN68" s="17">
        <f t="shared" ca="1" si="71"/>
        <v>0</v>
      </c>
      <c r="AO68" s="17">
        <f t="shared" ca="1" si="71"/>
        <v>0</v>
      </c>
      <c r="AP68" s="17">
        <f t="shared" ca="1" si="71"/>
        <v>0</v>
      </c>
      <c r="AQ68" s="17">
        <f t="shared" ca="1" si="71"/>
        <v>0</v>
      </c>
      <c r="AR68" s="17">
        <f t="shared" ca="1" si="71"/>
        <v>0</v>
      </c>
      <c r="AS68" s="17">
        <f t="shared" ca="1" si="72"/>
        <v>0</v>
      </c>
      <c r="AT68" s="17">
        <f t="shared" ca="1" si="72"/>
        <v>0</v>
      </c>
      <c r="AU68" s="17">
        <f t="shared" ca="1" si="72"/>
        <v>0</v>
      </c>
      <c r="AV68" s="17">
        <f t="shared" ca="1" si="72"/>
        <v>0</v>
      </c>
      <c r="AW68" s="17">
        <f t="shared" ca="1" si="72"/>
        <v>0</v>
      </c>
      <c r="AX68" s="17">
        <f t="shared" ca="1" si="72"/>
        <v>0</v>
      </c>
      <c r="AY68" s="17">
        <f t="shared" ca="1" si="72"/>
        <v>0</v>
      </c>
      <c r="AZ68" s="17">
        <f t="shared" ca="1" si="72"/>
        <v>0</v>
      </c>
      <c r="BA68" s="17">
        <f t="shared" ca="1" si="72"/>
        <v>0</v>
      </c>
      <c r="BB68" s="17">
        <f t="shared" ca="1" si="72"/>
        <v>0</v>
      </c>
      <c r="BC68" s="17">
        <f t="shared" ca="1" si="73"/>
        <v>0</v>
      </c>
      <c r="BD68" s="17">
        <f t="shared" ca="1" si="73"/>
        <v>266731.87420199998</v>
      </c>
      <c r="BE68" s="17">
        <f t="shared" ca="1" si="73"/>
        <v>0</v>
      </c>
      <c r="BF68" s="17">
        <f t="shared" ca="1" si="73"/>
        <v>0</v>
      </c>
      <c r="BG68" s="17">
        <f t="shared" ca="1" si="73"/>
        <v>0</v>
      </c>
      <c r="BH68" s="17">
        <f t="shared" ca="1" si="73"/>
        <v>0</v>
      </c>
      <c r="BI68" s="17">
        <f t="shared" ca="1" si="73"/>
        <v>0</v>
      </c>
      <c r="BJ68" s="17">
        <f t="shared" ca="1" si="73"/>
        <v>0</v>
      </c>
      <c r="BK68" s="17">
        <f t="shared" ca="1" si="73"/>
        <v>0</v>
      </c>
      <c r="BL68" s="17">
        <f t="shared" ca="1" si="73"/>
        <v>0</v>
      </c>
      <c r="BM68" s="17">
        <f t="shared" ca="1" si="74"/>
        <v>0</v>
      </c>
      <c r="BN68" s="17">
        <f t="shared" ca="1" si="74"/>
        <v>0</v>
      </c>
      <c r="BO68" s="17">
        <f t="shared" ca="1" si="74"/>
        <v>0</v>
      </c>
      <c r="BP68" s="17">
        <f t="shared" ca="1" si="74"/>
        <v>0</v>
      </c>
      <c r="BQ68" s="17">
        <f t="shared" ca="1" si="74"/>
        <v>0</v>
      </c>
      <c r="BR68" s="17">
        <f t="shared" ca="1" si="74"/>
        <v>0</v>
      </c>
      <c r="BS68" s="17">
        <f t="shared" ca="1" si="74"/>
        <v>0</v>
      </c>
      <c r="BT68" s="17">
        <f t="shared" ca="1" si="74"/>
        <v>0</v>
      </c>
      <c r="BU68" s="17">
        <f t="shared" ca="1" si="74"/>
        <v>0</v>
      </c>
      <c r="BV68" s="17">
        <f t="shared" ca="1" si="74"/>
        <v>0</v>
      </c>
      <c r="BW68" s="17">
        <f t="shared" ca="1" si="75"/>
        <v>0</v>
      </c>
      <c r="BX68" s="17">
        <f t="shared" ca="1" si="75"/>
        <v>0</v>
      </c>
      <c r="BY68" s="17">
        <f t="shared" ca="1" si="75"/>
        <v>0</v>
      </c>
      <c r="BZ68" s="17">
        <f t="shared" ca="1" si="75"/>
        <v>0</v>
      </c>
      <c r="CA68" s="17">
        <f t="shared" ca="1" si="75"/>
        <v>0</v>
      </c>
      <c r="CB68" s="17">
        <f t="shared" ca="1" si="75"/>
        <v>0</v>
      </c>
      <c r="CC68" s="17">
        <f t="shared" ca="1" si="75"/>
        <v>0</v>
      </c>
      <c r="CD68" s="17">
        <f t="shared" ca="1" si="75"/>
        <v>0</v>
      </c>
      <c r="CE68" s="17">
        <f t="shared" ca="1" si="75"/>
        <v>0</v>
      </c>
      <c r="CF68" s="17">
        <f t="shared" ca="1" si="75"/>
        <v>0</v>
      </c>
      <c r="CG68" s="17">
        <f t="shared" ca="1" si="75"/>
        <v>0</v>
      </c>
      <c r="CH68" s="17">
        <f t="shared" ca="1" si="75"/>
        <v>0</v>
      </c>
      <c r="CI68" s="17">
        <f t="shared" ca="1" si="75"/>
        <v>0</v>
      </c>
      <c r="CJ68" s="18">
        <f t="shared" ca="1" si="13"/>
        <v>428056657</v>
      </c>
      <c r="CK68" s="17">
        <f t="shared" ca="1" si="76"/>
        <v>0</v>
      </c>
      <c r="CL68" s="17">
        <f t="shared" ca="1" si="76"/>
        <v>0</v>
      </c>
      <c r="CM68" s="18">
        <f t="shared" ca="1" si="14"/>
        <v>428056657</v>
      </c>
      <c r="CN68" s="17">
        <f t="shared" ca="1" si="77"/>
        <v>0</v>
      </c>
      <c r="CO68" s="17">
        <f t="shared" ca="1" si="77"/>
        <v>428056657</v>
      </c>
      <c r="CP68" s="18">
        <f t="shared" ca="1" si="15"/>
        <v>0</v>
      </c>
      <c r="CQ68" s="17">
        <f t="shared" ca="1" si="78"/>
        <v>0</v>
      </c>
      <c r="CR68" s="17">
        <f t="shared" ca="1" si="78"/>
        <v>0</v>
      </c>
      <c r="CS68" s="17">
        <f t="shared" ca="1" si="78"/>
        <v>0</v>
      </c>
      <c r="CT68" s="17">
        <f t="shared" ca="1" si="78"/>
        <v>0</v>
      </c>
      <c r="CU68" s="17">
        <f t="shared" ca="1" si="78"/>
        <v>0</v>
      </c>
      <c r="CV68" s="18">
        <f t="shared" ca="1" si="67"/>
        <v>428323388.87420201</v>
      </c>
    </row>
    <row r="69" spans="1:100" ht="12.75" customHeight="1" x14ac:dyDescent="0.3">
      <c r="A69" s="61" t="s">
        <v>273</v>
      </c>
      <c r="B69" s="16">
        <v>3012</v>
      </c>
      <c r="C69" s="62" t="s">
        <v>247</v>
      </c>
      <c r="D69" s="18">
        <f t="shared" ca="1" si="25"/>
        <v>0</v>
      </c>
      <c r="E69" s="17">
        <f t="shared" ca="1" si="68"/>
        <v>0</v>
      </c>
      <c r="F69" s="17">
        <f t="shared" ca="1" si="68"/>
        <v>0</v>
      </c>
      <c r="G69" s="17">
        <f t="shared" ca="1" si="68"/>
        <v>0</v>
      </c>
      <c r="H69" s="17">
        <f t="shared" ca="1" si="68"/>
        <v>0</v>
      </c>
      <c r="I69" s="17">
        <f t="shared" ca="1" si="68"/>
        <v>0</v>
      </c>
      <c r="J69" s="17">
        <f t="shared" ca="1" si="68"/>
        <v>0</v>
      </c>
      <c r="K69" s="17">
        <f t="shared" ca="1" si="68"/>
        <v>0</v>
      </c>
      <c r="L69" s="17">
        <f t="shared" ca="1" si="68"/>
        <v>0</v>
      </c>
      <c r="M69" s="17">
        <f t="shared" ca="1" si="68"/>
        <v>0</v>
      </c>
      <c r="N69" s="17">
        <f t="shared" ca="1" si="68"/>
        <v>0</v>
      </c>
      <c r="O69" s="17">
        <f t="shared" ca="1" si="69"/>
        <v>0</v>
      </c>
      <c r="P69" s="17">
        <f t="shared" ca="1" si="69"/>
        <v>0</v>
      </c>
      <c r="Q69" s="17">
        <f t="shared" ca="1" si="69"/>
        <v>0</v>
      </c>
      <c r="R69" s="17">
        <f t="shared" ca="1" si="69"/>
        <v>0</v>
      </c>
      <c r="S69" s="17">
        <f t="shared" ca="1" si="69"/>
        <v>0</v>
      </c>
      <c r="T69" s="17">
        <f t="shared" ca="1" si="69"/>
        <v>0</v>
      </c>
      <c r="U69" s="17">
        <f t="shared" ca="1" si="69"/>
        <v>0</v>
      </c>
      <c r="V69" s="17">
        <f t="shared" ca="1" si="69"/>
        <v>0</v>
      </c>
      <c r="W69" s="17">
        <f t="shared" ca="1" si="69"/>
        <v>0</v>
      </c>
      <c r="X69" s="17">
        <f t="shared" ca="1" si="69"/>
        <v>0</v>
      </c>
      <c r="Y69" s="17">
        <f t="shared" ca="1" si="70"/>
        <v>0</v>
      </c>
      <c r="Z69" s="17">
        <f t="shared" ca="1" si="70"/>
        <v>0</v>
      </c>
      <c r="AA69" s="17">
        <f t="shared" ca="1" si="70"/>
        <v>0</v>
      </c>
      <c r="AB69" s="17">
        <f t="shared" ca="1" si="70"/>
        <v>0</v>
      </c>
      <c r="AC69" s="17">
        <f t="shared" ca="1" si="70"/>
        <v>0</v>
      </c>
      <c r="AD69" s="17">
        <f t="shared" ca="1" si="70"/>
        <v>0</v>
      </c>
      <c r="AE69" s="17">
        <f t="shared" ca="1" si="70"/>
        <v>0</v>
      </c>
      <c r="AF69" s="17">
        <f t="shared" ca="1" si="70"/>
        <v>0</v>
      </c>
      <c r="AG69" s="17">
        <f t="shared" ca="1" si="70"/>
        <v>0</v>
      </c>
      <c r="AH69" s="17">
        <f t="shared" ca="1" si="70"/>
        <v>0</v>
      </c>
      <c r="AI69" s="17">
        <f t="shared" ca="1" si="71"/>
        <v>0</v>
      </c>
      <c r="AJ69" s="17">
        <f t="shared" ca="1" si="71"/>
        <v>0</v>
      </c>
      <c r="AK69" s="17">
        <f t="shared" ca="1" si="71"/>
        <v>0</v>
      </c>
      <c r="AL69" s="17">
        <f t="shared" ca="1" si="71"/>
        <v>0</v>
      </c>
      <c r="AM69" s="17">
        <f t="shared" ca="1" si="71"/>
        <v>0</v>
      </c>
      <c r="AN69" s="17">
        <f t="shared" ca="1" si="71"/>
        <v>0</v>
      </c>
      <c r="AO69" s="17">
        <f t="shared" ca="1" si="71"/>
        <v>0</v>
      </c>
      <c r="AP69" s="17">
        <f t="shared" ca="1" si="71"/>
        <v>0</v>
      </c>
      <c r="AQ69" s="17">
        <f t="shared" ca="1" si="71"/>
        <v>0</v>
      </c>
      <c r="AR69" s="17">
        <f t="shared" ca="1" si="71"/>
        <v>0</v>
      </c>
      <c r="AS69" s="17">
        <f t="shared" ca="1" si="72"/>
        <v>0</v>
      </c>
      <c r="AT69" s="17">
        <f t="shared" ca="1" si="72"/>
        <v>0</v>
      </c>
      <c r="AU69" s="17">
        <f t="shared" ca="1" si="72"/>
        <v>0</v>
      </c>
      <c r="AV69" s="17">
        <f t="shared" ca="1" si="72"/>
        <v>0</v>
      </c>
      <c r="AW69" s="17">
        <f t="shared" ca="1" si="72"/>
        <v>0</v>
      </c>
      <c r="AX69" s="17">
        <f t="shared" ca="1" si="72"/>
        <v>0</v>
      </c>
      <c r="AY69" s="17">
        <f t="shared" ca="1" si="72"/>
        <v>0</v>
      </c>
      <c r="AZ69" s="17">
        <f t="shared" ca="1" si="72"/>
        <v>0</v>
      </c>
      <c r="BA69" s="17">
        <f t="shared" ca="1" si="72"/>
        <v>0</v>
      </c>
      <c r="BB69" s="17">
        <f t="shared" ca="1" si="72"/>
        <v>0</v>
      </c>
      <c r="BC69" s="17">
        <f t="shared" ca="1" si="73"/>
        <v>0</v>
      </c>
      <c r="BD69" s="17">
        <f t="shared" ca="1" si="73"/>
        <v>38064.379999999997</v>
      </c>
      <c r="BE69" s="17">
        <f t="shared" ca="1" si="73"/>
        <v>0</v>
      </c>
      <c r="BF69" s="17">
        <f t="shared" ca="1" si="73"/>
        <v>0</v>
      </c>
      <c r="BG69" s="17">
        <f t="shared" ca="1" si="73"/>
        <v>0</v>
      </c>
      <c r="BH69" s="17">
        <f t="shared" ca="1" si="73"/>
        <v>0</v>
      </c>
      <c r="BI69" s="17">
        <f t="shared" ca="1" si="73"/>
        <v>0</v>
      </c>
      <c r="BJ69" s="17">
        <f t="shared" ca="1" si="73"/>
        <v>0</v>
      </c>
      <c r="BK69" s="17">
        <f t="shared" ca="1" si="73"/>
        <v>0</v>
      </c>
      <c r="BL69" s="17">
        <f t="shared" ca="1" si="73"/>
        <v>0</v>
      </c>
      <c r="BM69" s="17">
        <f t="shared" ca="1" si="74"/>
        <v>0</v>
      </c>
      <c r="BN69" s="17">
        <f t="shared" ca="1" si="74"/>
        <v>0</v>
      </c>
      <c r="BO69" s="17">
        <f t="shared" ca="1" si="74"/>
        <v>0</v>
      </c>
      <c r="BP69" s="17">
        <f t="shared" ca="1" si="74"/>
        <v>0</v>
      </c>
      <c r="BQ69" s="17">
        <f t="shared" ca="1" si="74"/>
        <v>0</v>
      </c>
      <c r="BR69" s="17">
        <f t="shared" ca="1" si="74"/>
        <v>0</v>
      </c>
      <c r="BS69" s="17">
        <f t="shared" ca="1" si="74"/>
        <v>0</v>
      </c>
      <c r="BT69" s="17">
        <f t="shared" ca="1" si="74"/>
        <v>0</v>
      </c>
      <c r="BU69" s="17">
        <f t="shared" ca="1" si="74"/>
        <v>0</v>
      </c>
      <c r="BV69" s="17">
        <f t="shared" ca="1" si="74"/>
        <v>0</v>
      </c>
      <c r="BW69" s="17">
        <f t="shared" ca="1" si="75"/>
        <v>0</v>
      </c>
      <c r="BX69" s="17">
        <f t="shared" ca="1" si="75"/>
        <v>0</v>
      </c>
      <c r="BY69" s="17">
        <f t="shared" ca="1" si="75"/>
        <v>0</v>
      </c>
      <c r="BZ69" s="17">
        <f t="shared" ca="1" si="75"/>
        <v>0</v>
      </c>
      <c r="CA69" s="17">
        <f t="shared" ca="1" si="75"/>
        <v>0</v>
      </c>
      <c r="CB69" s="17">
        <f t="shared" ca="1" si="75"/>
        <v>0</v>
      </c>
      <c r="CC69" s="17">
        <f t="shared" ca="1" si="75"/>
        <v>0</v>
      </c>
      <c r="CD69" s="17">
        <f t="shared" ca="1" si="75"/>
        <v>0</v>
      </c>
      <c r="CE69" s="17">
        <f t="shared" ca="1" si="75"/>
        <v>0</v>
      </c>
      <c r="CF69" s="17">
        <f t="shared" ca="1" si="75"/>
        <v>0</v>
      </c>
      <c r="CG69" s="17">
        <f t="shared" ca="1" si="75"/>
        <v>0</v>
      </c>
      <c r="CH69" s="17">
        <f t="shared" ca="1" si="75"/>
        <v>0</v>
      </c>
      <c r="CI69" s="17">
        <f t="shared" ca="1" si="75"/>
        <v>0</v>
      </c>
      <c r="CJ69" s="18">
        <f t="shared" ca="1" si="13"/>
        <v>5549595.29</v>
      </c>
      <c r="CK69" s="17">
        <f t="shared" ca="1" si="76"/>
        <v>0</v>
      </c>
      <c r="CL69" s="17">
        <f t="shared" ca="1" si="76"/>
        <v>0</v>
      </c>
      <c r="CM69" s="18">
        <f t="shared" ca="1" si="14"/>
        <v>5549595.29</v>
      </c>
      <c r="CN69" s="17">
        <f t="shared" ca="1" si="77"/>
        <v>171905.56000000003</v>
      </c>
      <c r="CO69" s="17">
        <f t="shared" ca="1" si="77"/>
        <v>5377689.7300000004</v>
      </c>
      <c r="CP69" s="18">
        <f t="shared" ca="1" si="15"/>
        <v>0</v>
      </c>
      <c r="CQ69" s="17">
        <f t="shared" ca="1" si="78"/>
        <v>0</v>
      </c>
      <c r="CR69" s="17">
        <f t="shared" ca="1" si="78"/>
        <v>0</v>
      </c>
      <c r="CS69" s="17">
        <f t="shared" ca="1" si="78"/>
        <v>0</v>
      </c>
      <c r="CT69" s="17">
        <f t="shared" ca="1" si="78"/>
        <v>0</v>
      </c>
      <c r="CU69" s="17">
        <f t="shared" ca="1" si="78"/>
        <v>0</v>
      </c>
      <c r="CV69" s="18">
        <f t="shared" ca="1" si="67"/>
        <v>5587659.6699999999</v>
      </c>
    </row>
    <row r="70" spans="1:100" ht="12.75" customHeight="1" x14ac:dyDescent="0.3">
      <c r="A70" s="61" t="s">
        <v>275</v>
      </c>
      <c r="B70" s="16">
        <v>3016</v>
      </c>
      <c r="C70" s="62" t="s">
        <v>247</v>
      </c>
      <c r="D70" s="18">
        <f t="shared" ca="1" si="25"/>
        <v>0</v>
      </c>
      <c r="E70" s="17">
        <f t="shared" ca="1" si="68"/>
        <v>0</v>
      </c>
      <c r="F70" s="17">
        <f t="shared" ca="1" si="68"/>
        <v>0</v>
      </c>
      <c r="G70" s="17">
        <f t="shared" ca="1" si="68"/>
        <v>0</v>
      </c>
      <c r="H70" s="17">
        <f t="shared" ca="1" si="68"/>
        <v>0</v>
      </c>
      <c r="I70" s="17">
        <f t="shared" ca="1" si="68"/>
        <v>0</v>
      </c>
      <c r="J70" s="17">
        <f t="shared" ca="1" si="68"/>
        <v>0</v>
      </c>
      <c r="K70" s="17">
        <f t="shared" ca="1" si="68"/>
        <v>0</v>
      </c>
      <c r="L70" s="17">
        <f t="shared" ca="1" si="68"/>
        <v>0</v>
      </c>
      <c r="M70" s="17">
        <f t="shared" ca="1" si="68"/>
        <v>0</v>
      </c>
      <c r="N70" s="17">
        <f t="shared" ca="1" si="68"/>
        <v>0</v>
      </c>
      <c r="O70" s="17">
        <f t="shared" ca="1" si="69"/>
        <v>0</v>
      </c>
      <c r="P70" s="17">
        <f t="shared" ca="1" si="69"/>
        <v>0</v>
      </c>
      <c r="Q70" s="17">
        <f t="shared" ca="1" si="69"/>
        <v>0</v>
      </c>
      <c r="R70" s="17">
        <f t="shared" ca="1" si="69"/>
        <v>0</v>
      </c>
      <c r="S70" s="17">
        <f t="shared" ca="1" si="69"/>
        <v>0</v>
      </c>
      <c r="T70" s="17">
        <f t="shared" ca="1" si="69"/>
        <v>0</v>
      </c>
      <c r="U70" s="17">
        <f t="shared" ca="1" si="69"/>
        <v>0</v>
      </c>
      <c r="V70" s="17">
        <f t="shared" ca="1" si="69"/>
        <v>0</v>
      </c>
      <c r="W70" s="17">
        <f t="shared" ca="1" si="69"/>
        <v>0</v>
      </c>
      <c r="X70" s="17">
        <f t="shared" ca="1" si="69"/>
        <v>0</v>
      </c>
      <c r="Y70" s="17">
        <f t="shared" ca="1" si="70"/>
        <v>0</v>
      </c>
      <c r="Z70" s="17">
        <f t="shared" ca="1" si="70"/>
        <v>0</v>
      </c>
      <c r="AA70" s="17">
        <f t="shared" ca="1" si="70"/>
        <v>0</v>
      </c>
      <c r="AB70" s="17">
        <f t="shared" ca="1" si="70"/>
        <v>0</v>
      </c>
      <c r="AC70" s="17">
        <f t="shared" ca="1" si="70"/>
        <v>0</v>
      </c>
      <c r="AD70" s="17">
        <f t="shared" ca="1" si="70"/>
        <v>0</v>
      </c>
      <c r="AE70" s="17">
        <f t="shared" ca="1" si="70"/>
        <v>0</v>
      </c>
      <c r="AF70" s="17">
        <f t="shared" ca="1" si="70"/>
        <v>0</v>
      </c>
      <c r="AG70" s="17">
        <f t="shared" ca="1" si="70"/>
        <v>0</v>
      </c>
      <c r="AH70" s="17">
        <f t="shared" ca="1" si="70"/>
        <v>0</v>
      </c>
      <c r="AI70" s="17">
        <f t="shared" ca="1" si="71"/>
        <v>0</v>
      </c>
      <c r="AJ70" s="17">
        <f t="shared" ca="1" si="71"/>
        <v>0</v>
      </c>
      <c r="AK70" s="17">
        <f t="shared" ca="1" si="71"/>
        <v>0</v>
      </c>
      <c r="AL70" s="17">
        <f t="shared" ca="1" si="71"/>
        <v>0</v>
      </c>
      <c r="AM70" s="17">
        <f t="shared" ca="1" si="71"/>
        <v>0</v>
      </c>
      <c r="AN70" s="17">
        <f t="shared" ca="1" si="71"/>
        <v>0</v>
      </c>
      <c r="AO70" s="17">
        <f t="shared" ca="1" si="71"/>
        <v>0</v>
      </c>
      <c r="AP70" s="17">
        <f t="shared" ca="1" si="71"/>
        <v>0</v>
      </c>
      <c r="AQ70" s="17">
        <f t="shared" ca="1" si="71"/>
        <v>0</v>
      </c>
      <c r="AR70" s="17">
        <f t="shared" ca="1" si="71"/>
        <v>0</v>
      </c>
      <c r="AS70" s="17">
        <f t="shared" ca="1" si="72"/>
        <v>0</v>
      </c>
      <c r="AT70" s="17">
        <f t="shared" ca="1" si="72"/>
        <v>0</v>
      </c>
      <c r="AU70" s="17">
        <f t="shared" ca="1" si="72"/>
        <v>0</v>
      </c>
      <c r="AV70" s="17">
        <f t="shared" ca="1" si="72"/>
        <v>0</v>
      </c>
      <c r="AW70" s="17">
        <f t="shared" ca="1" si="72"/>
        <v>0</v>
      </c>
      <c r="AX70" s="17">
        <f t="shared" ca="1" si="72"/>
        <v>0</v>
      </c>
      <c r="AY70" s="17">
        <f t="shared" ca="1" si="72"/>
        <v>0</v>
      </c>
      <c r="AZ70" s="17">
        <f t="shared" ca="1" si="72"/>
        <v>0</v>
      </c>
      <c r="BA70" s="17">
        <f t="shared" ca="1" si="72"/>
        <v>0</v>
      </c>
      <c r="BB70" s="17">
        <f t="shared" ca="1" si="72"/>
        <v>0</v>
      </c>
      <c r="BC70" s="17">
        <f t="shared" ca="1" si="73"/>
        <v>0</v>
      </c>
      <c r="BD70" s="17">
        <f t="shared" ca="1" si="73"/>
        <v>1488991.08999974</v>
      </c>
      <c r="BE70" s="17">
        <f t="shared" ca="1" si="73"/>
        <v>0</v>
      </c>
      <c r="BF70" s="17">
        <f t="shared" ca="1" si="73"/>
        <v>0</v>
      </c>
      <c r="BG70" s="17">
        <f t="shared" ca="1" si="73"/>
        <v>0</v>
      </c>
      <c r="BH70" s="17">
        <f t="shared" ca="1" si="73"/>
        <v>0</v>
      </c>
      <c r="BI70" s="17">
        <f t="shared" ca="1" si="73"/>
        <v>0</v>
      </c>
      <c r="BJ70" s="17">
        <f t="shared" ca="1" si="73"/>
        <v>0</v>
      </c>
      <c r="BK70" s="17">
        <f t="shared" ca="1" si="73"/>
        <v>0</v>
      </c>
      <c r="BL70" s="17">
        <f t="shared" ca="1" si="73"/>
        <v>0</v>
      </c>
      <c r="BM70" s="17">
        <f t="shared" ca="1" si="74"/>
        <v>0</v>
      </c>
      <c r="BN70" s="17">
        <f t="shared" ca="1" si="74"/>
        <v>0</v>
      </c>
      <c r="BO70" s="17">
        <f t="shared" ca="1" si="74"/>
        <v>0</v>
      </c>
      <c r="BP70" s="17">
        <f t="shared" ca="1" si="74"/>
        <v>0</v>
      </c>
      <c r="BQ70" s="17">
        <f t="shared" ca="1" si="74"/>
        <v>0</v>
      </c>
      <c r="BR70" s="17">
        <f t="shared" ca="1" si="74"/>
        <v>0</v>
      </c>
      <c r="BS70" s="17">
        <f t="shared" ca="1" si="74"/>
        <v>0</v>
      </c>
      <c r="BT70" s="17">
        <f t="shared" ca="1" si="74"/>
        <v>0</v>
      </c>
      <c r="BU70" s="17">
        <f t="shared" ca="1" si="74"/>
        <v>0</v>
      </c>
      <c r="BV70" s="17">
        <f t="shared" ca="1" si="74"/>
        <v>0</v>
      </c>
      <c r="BW70" s="17">
        <f t="shared" ca="1" si="75"/>
        <v>0</v>
      </c>
      <c r="BX70" s="17">
        <f t="shared" ca="1" si="75"/>
        <v>0</v>
      </c>
      <c r="BY70" s="17">
        <f t="shared" ca="1" si="75"/>
        <v>0</v>
      </c>
      <c r="BZ70" s="17">
        <f t="shared" ca="1" si="75"/>
        <v>0</v>
      </c>
      <c r="CA70" s="17">
        <f t="shared" ca="1" si="75"/>
        <v>0</v>
      </c>
      <c r="CB70" s="17">
        <f t="shared" ca="1" si="75"/>
        <v>0</v>
      </c>
      <c r="CC70" s="17">
        <f t="shared" ca="1" si="75"/>
        <v>0</v>
      </c>
      <c r="CD70" s="17">
        <f t="shared" ca="1" si="75"/>
        <v>0</v>
      </c>
      <c r="CE70" s="17">
        <f t="shared" ca="1" si="75"/>
        <v>0</v>
      </c>
      <c r="CF70" s="17">
        <f t="shared" ca="1" si="75"/>
        <v>0</v>
      </c>
      <c r="CG70" s="17">
        <f t="shared" ca="1" si="75"/>
        <v>0</v>
      </c>
      <c r="CH70" s="17">
        <f t="shared" ca="1" si="75"/>
        <v>0</v>
      </c>
      <c r="CI70" s="17">
        <f t="shared" ca="1" si="75"/>
        <v>0</v>
      </c>
      <c r="CJ70" s="18">
        <f t="shared" ca="1" si="13"/>
        <v>987401105.31001341</v>
      </c>
      <c r="CK70" s="17">
        <f t="shared" ca="1" si="76"/>
        <v>0</v>
      </c>
      <c r="CL70" s="17">
        <f t="shared" ca="1" si="76"/>
        <v>0</v>
      </c>
      <c r="CM70" s="18">
        <f t="shared" ca="1" si="14"/>
        <v>29437612.65000001</v>
      </c>
      <c r="CN70" s="17">
        <f t="shared" ca="1" si="77"/>
        <v>238759.35000000006</v>
      </c>
      <c r="CO70" s="17">
        <f t="shared" ca="1" si="77"/>
        <v>29198853.300000008</v>
      </c>
      <c r="CP70" s="18">
        <f t="shared" ca="1" si="15"/>
        <v>957963492.66001344</v>
      </c>
      <c r="CQ70" s="17">
        <f t="shared" ca="1" si="78"/>
        <v>467644.75999999995</v>
      </c>
      <c r="CR70" s="17">
        <f t="shared" ca="1" si="78"/>
        <v>957495847.90001345</v>
      </c>
      <c r="CS70" s="17">
        <f t="shared" ca="1" si="78"/>
        <v>65995.839999999924</v>
      </c>
      <c r="CT70" s="17">
        <f t="shared" ca="1" si="78"/>
        <v>0</v>
      </c>
      <c r="CU70" s="17">
        <f t="shared" ca="1" si="78"/>
        <v>0</v>
      </c>
      <c r="CV70" s="18">
        <f t="shared" ca="1" si="67"/>
        <v>988956092.24001324</v>
      </c>
    </row>
    <row r="71" spans="1:100" ht="12.75" customHeight="1" x14ac:dyDescent="0.3">
      <c r="A71" s="61" t="s">
        <v>277</v>
      </c>
      <c r="B71" s="16">
        <v>3017</v>
      </c>
      <c r="C71" s="62" t="s">
        <v>247</v>
      </c>
      <c r="D71" s="18">
        <f t="shared" ca="1" si="25"/>
        <v>0</v>
      </c>
      <c r="E71" s="17">
        <f t="shared" ca="1" si="68"/>
        <v>0</v>
      </c>
      <c r="F71" s="17">
        <f t="shared" ca="1" si="68"/>
        <v>0</v>
      </c>
      <c r="G71" s="17">
        <f t="shared" ca="1" si="68"/>
        <v>0</v>
      </c>
      <c r="H71" s="17">
        <f t="shared" ca="1" si="68"/>
        <v>0</v>
      </c>
      <c r="I71" s="17">
        <f t="shared" ca="1" si="68"/>
        <v>0</v>
      </c>
      <c r="J71" s="17">
        <f t="shared" ca="1" si="68"/>
        <v>0</v>
      </c>
      <c r="K71" s="17">
        <f t="shared" ca="1" si="68"/>
        <v>0</v>
      </c>
      <c r="L71" s="17">
        <f t="shared" ca="1" si="68"/>
        <v>0</v>
      </c>
      <c r="M71" s="17">
        <f t="shared" ca="1" si="68"/>
        <v>0</v>
      </c>
      <c r="N71" s="17">
        <f t="shared" ca="1" si="68"/>
        <v>0</v>
      </c>
      <c r="O71" s="17">
        <f t="shared" ca="1" si="69"/>
        <v>0</v>
      </c>
      <c r="P71" s="17">
        <f t="shared" ca="1" si="69"/>
        <v>0</v>
      </c>
      <c r="Q71" s="17">
        <f t="shared" ca="1" si="69"/>
        <v>0</v>
      </c>
      <c r="R71" s="17">
        <f t="shared" ca="1" si="69"/>
        <v>0</v>
      </c>
      <c r="S71" s="17">
        <f t="shared" ca="1" si="69"/>
        <v>0</v>
      </c>
      <c r="T71" s="17">
        <f t="shared" ca="1" si="69"/>
        <v>0</v>
      </c>
      <c r="U71" s="17">
        <f t="shared" ca="1" si="69"/>
        <v>0</v>
      </c>
      <c r="V71" s="17">
        <f t="shared" ca="1" si="69"/>
        <v>0</v>
      </c>
      <c r="W71" s="17">
        <f t="shared" ca="1" si="69"/>
        <v>0</v>
      </c>
      <c r="X71" s="17">
        <f t="shared" ca="1" si="69"/>
        <v>0</v>
      </c>
      <c r="Y71" s="17">
        <f t="shared" ca="1" si="70"/>
        <v>0</v>
      </c>
      <c r="Z71" s="17">
        <f t="shared" ca="1" si="70"/>
        <v>0</v>
      </c>
      <c r="AA71" s="17">
        <f t="shared" ca="1" si="70"/>
        <v>0</v>
      </c>
      <c r="AB71" s="17">
        <f t="shared" ca="1" si="70"/>
        <v>0</v>
      </c>
      <c r="AC71" s="17">
        <f t="shared" ca="1" si="70"/>
        <v>0</v>
      </c>
      <c r="AD71" s="17">
        <f t="shared" ca="1" si="70"/>
        <v>0</v>
      </c>
      <c r="AE71" s="17">
        <f t="shared" ca="1" si="70"/>
        <v>0</v>
      </c>
      <c r="AF71" s="17">
        <f t="shared" ca="1" si="70"/>
        <v>0</v>
      </c>
      <c r="AG71" s="17">
        <f t="shared" ca="1" si="70"/>
        <v>0</v>
      </c>
      <c r="AH71" s="17">
        <f t="shared" ca="1" si="70"/>
        <v>0</v>
      </c>
      <c r="AI71" s="17">
        <f t="shared" ca="1" si="71"/>
        <v>0</v>
      </c>
      <c r="AJ71" s="17">
        <f t="shared" ca="1" si="71"/>
        <v>0</v>
      </c>
      <c r="AK71" s="17">
        <f t="shared" ca="1" si="71"/>
        <v>0</v>
      </c>
      <c r="AL71" s="17">
        <f t="shared" ca="1" si="71"/>
        <v>0</v>
      </c>
      <c r="AM71" s="17">
        <f t="shared" ca="1" si="71"/>
        <v>0</v>
      </c>
      <c r="AN71" s="17">
        <f t="shared" ca="1" si="71"/>
        <v>0</v>
      </c>
      <c r="AO71" s="17">
        <f t="shared" ca="1" si="71"/>
        <v>0</v>
      </c>
      <c r="AP71" s="17">
        <f t="shared" ca="1" si="71"/>
        <v>0</v>
      </c>
      <c r="AQ71" s="17">
        <f t="shared" ca="1" si="71"/>
        <v>0</v>
      </c>
      <c r="AR71" s="17">
        <f t="shared" ca="1" si="71"/>
        <v>0</v>
      </c>
      <c r="AS71" s="17">
        <f t="shared" ca="1" si="72"/>
        <v>0</v>
      </c>
      <c r="AT71" s="17">
        <f t="shared" ca="1" si="72"/>
        <v>0</v>
      </c>
      <c r="AU71" s="17">
        <f t="shared" ca="1" si="72"/>
        <v>0</v>
      </c>
      <c r="AV71" s="17">
        <f t="shared" ca="1" si="72"/>
        <v>0</v>
      </c>
      <c r="AW71" s="17">
        <f t="shared" ca="1" si="72"/>
        <v>0</v>
      </c>
      <c r="AX71" s="17">
        <f t="shared" ca="1" si="72"/>
        <v>0</v>
      </c>
      <c r="AY71" s="17">
        <f t="shared" ca="1" si="72"/>
        <v>0</v>
      </c>
      <c r="AZ71" s="17">
        <f t="shared" ca="1" si="72"/>
        <v>0</v>
      </c>
      <c r="BA71" s="17">
        <f t="shared" ca="1" si="72"/>
        <v>0</v>
      </c>
      <c r="BB71" s="17">
        <f t="shared" ca="1" si="72"/>
        <v>0</v>
      </c>
      <c r="BC71" s="17">
        <f t="shared" ca="1" si="73"/>
        <v>0</v>
      </c>
      <c r="BD71" s="17">
        <f t="shared" ca="1" si="73"/>
        <v>200674.15000000005</v>
      </c>
      <c r="BE71" s="17">
        <f t="shared" ca="1" si="73"/>
        <v>0</v>
      </c>
      <c r="BF71" s="17">
        <f t="shared" ca="1" si="73"/>
        <v>0</v>
      </c>
      <c r="BG71" s="17">
        <f t="shared" ca="1" si="73"/>
        <v>0</v>
      </c>
      <c r="BH71" s="17">
        <f t="shared" ca="1" si="73"/>
        <v>0</v>
      </c>
      <c r="BI71" s="17">
        <f t="shared" ca="1" si="73"/>
        <v>0</v>
      </c>
      <c r="BJ71" s="17">
        <f t="shared" ca="1" si="73"/>
        <v>0</v>
      </c>
      <c r="BK71" s="17">
        <f t="shared" ca="1" si="73"/>
        <v>0</v>
      </c>
      <c r="BL71" s="17">
        <f t="shared" ca="1" si="73"/>
        <v>0</v>
      </c>
      <c r="BM71" s="17">
        <f t="shared" ca="1" si="74"/>
        <v>0</v>
      </c>
      <c r="BN71" s="17">
        <f t="shared" ca="1" si="74"/>
        <v>0</v>
      </c>
      <c r="BO71" s="17">
        <f t="shared" ca="1" si="74"/>
        <v>0</v>
      </c>
      <c r="BP71" s="17">
        <f t="shared" ca="1" si="74"/>
        <v>0</v>
      </c>
      <c r="BQ71" s="17">
        <f t="shared" ca="1" si="74"/>
        <v>0</v>
      </c>
      <c r="BR71" s="17">
        <f t="shared" ca="1" si="74"/>
        <v>0</v>
      </c>
      <c r="BS71" s="17">
        <f t="shared" ca="1" si="74"/>
        <v>0</v>
      </c>
      <c r="BT71" s="17">
        <f t="shared" ca="1" si="74"/>
        <v>0</v>
      </c>
      <c r="BU71" s="17">
        <f t="shared" ca="1" si="74"/>
        <v>0</v>
      </c>
      <c r="BV71" s="17">
        <f t="shared" ca="1" si="74"/>
        <v>0</v>
      </c>
      <c r="BW71" s="17">
        <f t="shared" ca="1" si="75"/>
        <v>0</v>
      </c>
      <c r="BX71" s="17">
        <f t="shared" ca="1" si="75"/>
        <v>0</v>
      </c>
      <c r="BY71" s="17">
        <f t="shared" ca="1" si="75"/>
        <v>0</v>
      </c>
      <c r="BZ71" s="17">
        <f t="shared" ca="1" si="75"/>
        <v>0</v>
      </c>
      <c r="CA71" s="17">
        <f t="shared" ca="1" si="75"/>
        <v>0</v>
      </c>
      <c r="CB71" s="17">
        <f t="shared" ca="1" si="75"/>
        <v>0</v>
      </c>
      <c r="CC71" s="17">
        <f t="shared" ca="1" si="75"/>
        <v>0</v>
      </c>
      <c r="CD71" s="17">
        <f t="shared" ca="1" si="75"/>
        <v>0</v>
      </c>
      <c r="CE71" s="17">
        <f t="shared" ca="1" si="75"/>
        <v>0</v>
      </c>
      <c r="CF71" s="17">
        <f t="shared" ca="1" si="75"/>
        <v>0</v>
      </c>
      <c r="CG71" s="17">
        <f t="shared" ca="1" si="75"/>
        <v>0</v>
      </c>
      <c r="CH71" s="17">
        <f t="shared" ca="1" si="75"/>
        <v>0</v>
      </c>
      <c r="CI71" s="17">
        <f t="shared" ca="1" si="75"/>
        <v>0</v>
      </c>
      <c r="CJ71" s="18">
        <f t="shared" ca="1" si="13"/>
        <v>5106571.2600000007</v>
      </c>
      <c r="CK71" s="17">
        <f t="shared" ca="1" si="76"/>
        <v>0</v>
      </c>
      <c r="CL71" s="17">
        <f t="shared" ca="1" si="76"/>
        <v>0</v>
      </c>
      <c r="CM71" s="18">
        <f t="shared" ca="1" si="14"/>
        <v>5106571.2600000007</v>
      </c>
      <c r="CN71" s="17">
        <f t="shared" ca="1" si="77"/>
        <v>8980.32</v>
      </c>
      <c r="CO71" s="17">
        <f t="shared" ca="1" si="77"/>
        <v>5097590.9400000004</v>
      </c>
      <c r="CP71" s="18">
        <f t="shared" ca="1" si="15"/>
        <v>0</v>
      </c>
      <c r="CQ71" s="17">
        <f t="shared" ca="1" si="78"/>
        <v>0</v>
      </c>
      <c r="CR71" s="17">
        <f t="shared" ca="1" si="78"/>
        <v>0</v>
      </c>
      <c r="CS71" s="17">
        <f t="shared" ca="1" si="78"/>
        <v>0</v>
      </c>
      <c r="CT71" s="17">
        <f t="shared" ca="1" si="78"/>
        <v>0</v>
      </c>
      <c r="CU71" s="17">
        <f t="shared" ca="1" si="78"/>
        <v>0</v>
      </c>
      <c r="CV71" s="18">
        <f t="shared" ca="1" si="67"/>
        <v>5307245.4100000011</v>
      </c>
    </row>
    <row r="72" spans="1:100" ht="13.8" x14ac:dyDescent="0.3">
      <c r="A72" s="61" t="s">
        <v>279</v>
      </c>
      <c r="B72" s="16">
        <v>3018</v>
      </c>
      <c r="C72" s="62" t="s">
        <v>247</v>
      </c>
      <c r="D72" s="18">
        <f t="shared" ca="1" si="25"/>
        <v>0</v>
      </c>
      <c r="E72" s="17">
        <f t="shared" ca="1" si="68"/>
        <v>0</v>
      </c>
      <c r="F72" s="17">
        <f t="shared" ca="1" si="68"/>
        <v>0</v>
      </c>
      <c r="G72" s="17">
        <f t="shared" ca="1" si="68"/>
        <v>0</v>
      </c>
      <c r="H72" s="17">
        <f t="shared" ca="1" si="68"/>
        <v>0</v>
      </c>
      <c r="I72" s="17">
        <f t="shared" ca="1" si="68"/>
        <v>0</v>
      </c>
      <c r="J72" s="17">
        <f t="shared" ca="1" si="68"/>
        <v>0</v>
      </c>
      <c r="K72" s="17">
        <f t="shared" ca="1" si="68"/>
        <v>0</v>
      </c>
      <c r="L72" s="17">
        <f t="shared" ca="1" si="68"/>
        <v>0</v>
      </c>
      <c r="M72" s="17">
        <f t="shared" ca="1" si="68"/>
        <v>0</v>
      </c>
      <c r="N72" s="17">
        <f t="shared" ca="1" si="68"/>
        <v>0</v>
      </c>
      <c r="O72" s="17">
        <f t="shared" ca="1" si="69"/>
        <v>0</v>
      </c>
      <c r="P72" s="17">
        <f t="shared" ca="1" si="69"/>
        <v>0</v>
      </c>
      <c r="Q72" s="17">
        <f t="shared" ca="1" si="69"/>
        <v>0</v>
      </c>
      <c r="R72" s="17">
        <f t="shared" ca="1" si="69"/>
        <v>0</v>
      </c>
      <c r="S72" s="17">
        <f t="shared" ca="1" si="69"/>
        <v>0</v>
      </c>
      <c r="T72" s="17">
        <f t="shared" ca="1" si="69"/>
        <v>0</v>
      </c>
      <c r="U72" s="17">
        <f t="shared" ca="1" si="69"/>
        <v>0</v>
      </c>
      <c r="V72" s="17">
        <f t="shared" ca="1" si="69"/>
        <v>0</v>
      </c>
      <c r="W72" s="17">
        <f t="shared" ca="1" si="69"/>
        <v>0</v>
      </c>
      <c r="X72" s="17">
        <f t="shared" ca="1" si="69"/>
        <v>0</v>
      </c>
      <c r="Y72" s="17">
        <f t="shared" ca="1" si="70"/>
        <v>0</v>
      </c>
      <c r="Z72" s="17">
        <f t="shared" ca="1" si="70"/>
        <v>0</v>
      </c>
      <c r="AA72" s="17">
        <f t="shared" ca="1" si="70"/>
        <v>0</v>
      </c>
      <c r="AB72" s="17">
        <f t="shared" ca="1" si="70"/>
        <v>0</v>
      </c>
      <c r="AC72" s="17">
        <f t="shared" ca="1" si="70"/>
        <v>0</v>
      </c>
      <c r="AD72" s="17">
        <f t="shared" ca="1" si="70"/>
        <v>0</v>
      </c>
      <c r="AE72" s="17">
        <f t="shared" ca="1" si="70"/>
        <v>0</v>
      </c>
      <c r="AF72" s="17">
        <f t="shared" ca="1" si="70"/>
        <v>0</v>
      </c>
      <c r="AG72" s="17">
        <f t="shared" ca="1" si="70"/>
        <v>0</v>
      </c>
      <c r="AH72" s="17">
        <f t="shared" ca="1" si="70"/>
        <v>0</v>
      </c>
      <c r="AI72" s="17">
        <f t="shared" ca="1" si="71"/>
        <v>0</v>
      </c>
      <c r="AJ72" s="17">
        <f t="shared" ca="1" si="71"/>
        <v>0</v>
      </c>
      <c r="AK72" s="17">
        <f t="shared" ca="1" si="71"/>
        <v>0</v>
      </c>
      <c r="AL72" s="17">
        <f t="shared" ca="1" si="71"/>
        <v>0</v>
      </c>
      <c r="AM72" s="17">
        <f t="shared" ca="1" si="71"/>
        <v>0</v>
      </c>
      <c r="AN72" s="17">
        <f t="shared" ca="1" si="71"/>
        <v>0</v>
      </c>
      <c r="AO72" s="17">
        <f t="shared" ca="1" si="71"/>
        <v>0</v>
      </c>
      <c r="AP72" s="17">
        <f t="shared" ca="1" si="71"/>
        <v>0</v>
      </c>
      <c r="AQ72" s="17">
        <f t="shared" ca="1" si="71"/>
        <v>0</v>
      </c>
      <c r="AR72" s="17">
        <f t="shared" ca="1" si="71"/>
        <v>0</v>
      </c>
      <c r="AS72" s="17">
        <f t="shared" ca="1" si="72"/>
        <v>0</v>
      </c>
      <c r="AT72" s="17">
        <f t="shared" ca="1" si="72"/>
        <v>0</v>
      </c>
      <c r="AU72" s="17">
        <f t="shared" ca="1" si="72"/>
        <v>0</v>
      </c>
      <c r="AV72" s="17">
        <f t="shared" ca="1" si="72"/>
        <v>0</v>
      </c>
      <c r="AW72" s="17">
        <f t="shared" ca="1" si="72"/>
        <v>0</v>
      </c>
      <c r="AX72" s="17">
        <f t="shared" ca="1" si="72"/>
        <v>0</v>
      </c>
      <c r="AY72" s="17">
        <f t="shared" ca="1" si="72"/>
        <v>0</v>
      </c>
      <c r="AZ72" s="17">
        <f t="shared" ca="1" si="72"/>
        <v>0</v>
      </c>
      <c r="BA72" s="17">
        <f t="shared" ca="1" si="72"/>
        <v>0</v>
      </c>
      <c r="BB72" s="17">
        <f t="shared" ca="1" si="72"/>
        <v>0</v>
      </c>
      <c r="BC72" s="17">
        <f t="shared" ca="1" si="73"/>
        <v>0</v>
      </c>
      <c r="BD72" s="17">
        <f t="shared" ca="1" si="73"/>
        <v>825689</v>
      </c>
      <c r="BE72" s="17">
        <f t="shared" ca="1" si="73"/>
        <v>0</v>
      </c>
      <c r="BF72" s="17">
        <f t="shared" ca="1" si="73"/>
        <v>0</v>
      </c>
      <c r="BG72" s="17">
        <f t="shared" ca="1" si="73"/>
        <v>0</v>
      </c>
      <c r="BH72" s="17">
        <f t="shared" ca="1" si="73"/>
        <v>0</v>
      </c>
      <c r="BI72" s="17">
        <f t="shared" ca="1" si="73"/>
        <v>0</v>
      </c>
      <c r="BJ72" s="17">
        <f t="shared" ca="1" si="73"/>
        <v>0</v>
      </c>
      <c r="BK72" s="17">
        <f t="shared" ca="1" si="73"/>
        <v>0</v>
      </c>
      <c r="BL72" s="17">
        <f t="shared" ca="1" si="73"/>
        <v>0</v>
      </c>
      <c r="BM72" s="17">
        <f t="shared" ca="1" si="74"/>
        <v>0</v>
      </c>
      <c r="BN72" s="17">
        <f t="shared" ca="1" si="74"/>
        <v>0</v>
      </c>
      <c r="BO72" s="17">
        <f t="shared" ca="1" si="74"/>
        <v>0</v>
      </c>
      <c r="BP72" s="17">
        <f t="shared" ca="1" si="74"/>
        <v>0</v>
      </c>
      <c r="BQ72" s="17">
        <f t="shared" ca="1" si="74"/>
        <v>0</v>
      </c>
      <c r="BR72" s="17">
        <f t="shared" ca="1" si="74"/>
        <v>0</v>
      </c>
      <c r="BS72" s="17">
        <f t="shared" ca="1" si="74"/>
        <v>0</v>
      </c>
      <c r="BT72" s="17">
        <f t="shared" ca="1" si="74"/>
        <v>0</v>
      </c>
      <c r="BU72" s="17">
        <f t="shared" ca="1" si="74"/>
        <v>0</v>
      </c>
      <c r="BV72" s="17">
        <f t="shared" ca="1" si="74"/>
        <v>0</v>
      </c>
      <c r="BW72" s="17">
        <f t="shared" ca="1" si="75"/>
        <v>0</v>
      </c>
      <c r="BX72" s="17">
        <f t="shared" ca="1" si="75"/>
        <v>0</v>
      </c>
      <c r="BY72" s="17">
        <f t="shared" ca="1" si="75"/>
        <v>0</v>
      </c>
      <c r="BZ72" s="17">
        <f t="shared" ca="1" si="75"/>
        <v>0</v>
      </c>
      <c r="CA72" s="17">
        <f t="shared" ca="1" si="75"/>
        <v>0</v>
      </c>
      <c r="CB72" s="17">
        <f t="shared" ca="1" si="75"/>
        <v>0</v>
      </c>
      <c r="CC72" s="17">
        <f t="shared" ca="1" si="75"/>
        <v>0</v>
      </c>
      <c r="CD72" s="17">
        <f t="shared" ca="1" si="75"/>
        <v>0</v>
      </c>
      <c r="CE72" s="17">
        <f t="shared" ca="1" si="75"/>
        <v>0</v>
      </c>
      <c r="CF72" s="17">
        <f t="shared" ca="1" si="75"/>
        <v>0</v>
      </c>
      <c r="CG72" s="17">
        <f t="shared" ca="1" si="75"/>
        <v>0</v>
      </c>
      <c r="CH72" s="17">
        <f t="shared" ca="1" si="75"/>
        <v>0</v>
      </c>
      <c r="CI72" s="17">
        <f t="shared" ca="1" si="75"/>
        <v>0</v>
      </c>
      <c r="CJ72" s="18">
        <f t="shared" ref="CJ72" ca="1" si="79">CK72+CL72+CM72+CP72</f>
        <v>0</v>
      </c>
      <c r="CK72" s="17">
        <f t="shared" ca="1" si="76"/>
        <v>0</v>
      </c>
      <c r="CL72" s="17">
        <f t="shared" ca="1" si="76"/>
        <v>0</v>
      </c>
      <c r="CM72" s="18">
        <f t="shared" ref="CM72" ca="1" si="80">+CN72+CO72</f>
        <v>0</v>
      </c>
      <c r="CN72" s="17">
        <f t="shared" ca="1" si="77"/>
        <v>0</v>
      </c>
      <c r="CO72" s="17">
        <f t="shared" ca="1" si="77"/>
        <v>0</v>
      </c>
      <c r="CP72" s="18">
        <f t="shared" ref="CP72" ca="1" si="81">+CQ72+CR72</f>
        <v>0</v>
      </c>
      <c r="CQ72" s="17">
        <f t="shared" ca="1" si="78"/>
        <v>0</v>
      </c>
      <c r="CR72" s="17">
        <f t="shared" ca="1" si="78"/>
        <v>0</v>
      </c>
      <c r="CS72" s="17">
        <f t="shared" ca="1" si="78"/>
        <v>0</v>
      </c>
      <c r="CT72" s="17">
        <f t="shared" ca="1" si="78"/>
        <v>0</v>
      </c>
      <c r="CU72" s="17">
        <f t="shared" ca="1" si="78"/>
        <v>0</v>
      </c>
      <c r="CV72" s="18">
        <f t="shared" ca="1" si="67"/>
        <v>825689</v>
      </c>
    </row>
    <row r="73" spans="1:100" ht="13.8" x14ac:dyDescent="0.3">
      <c r="A73" s="63" t="s">
        <v>281</v>
      </c>
      <c r="B73" s="52">
        <v>9000</v>
      </c>
      <c r="C73" s="62" t="s">
        <v>282</v>
      </c>
      <c r="D73" s="53">
        <f t="shared" ref="D73:BO73" ca="1" si="82">SUMIF($C$7:$C$72,"HD",D$7:D$72)</f>
        <v>8786820305.8845787</v>
      </c>
      <c r="E73" s="53">
        <f t="shared" ca="1" si="82"/>
        <v>504759298.61821955</v>
      </c>
      <c r="F73" s="53">
        <f t="shared" ca="1" si="82"/>
        <v>3581062844.2118378</v>
      </c>
      <c r="G73" s="53">
        <f t="shared" ca="1" si="82"/>
        <v>4700998163.0545225</v>
      </c>
      <c r="H73" s="53">
        <f t="shared" ca="1" si="82"/>
        <v>593468193.68753457</v>
      </c>
      <c r="I73" s="53">
        <f t="shared" ca="1" si="82"/>
        <v>37220741.509982489</v>
      </c>
      <c r="J73" s="53">
        <f t="shared" ca="1" si="82"/>
        <v>175280.47</v>
      </c>
      <c r="K73" s="53">
        <f t="shared" ca="1" si="82"/>
        <v>29490968.179999992</v>
      </c>
      <c r="L73" s="53">
        <f t="shared" ca="1" si="82"/>
        <v>3193716.65</v>
      </c>
      <c r="M73" s="53">
        <f t="shared" ca="1" si="82"/>
        <v>0</v>
      </c>
      <c r="N73" s="53">
        <f t="shared" ca="1" si="82"/>
        <v>1634285.71</v>
      </c>
      <c r="O73" s="53">
        <f t="shared" ca="1" si="82"/>
        <v>798576631.71754169</v>
      </c>
      <c r="P73" s="53">
        <f t="shared" ca="1" si="82"/>
        <v>9889585.0700000003</v>
      </c>
      <c r="Q73" s="53">
        <f t="shared" ca="1" si="82"/>
        <v>1060918161.086388</v>
      </c>
      <c r="R73" s="53">
        <f t="shared" ca="1" si="82"/>
        <v>0</v>
      </c>
      <c r="S73" s="53">
        <f t="shared" ca="1" si="82"/>
        <v>0</v>
      </c>
      <c r="T73" s="53">
        <f t="shared" ca="1" si="82"/>
        <v>7674895874.0377007</v>
      </c>
      <c r="U73" s="53">
        <f t="shared" ca="1" si="82"/>
        <v>597085788.82246089</v>
      </c>
      <c r="V73" s="53">
        <f t="shared" ca="1" si="82"/>
        <v>430580739.99816543</v>
      </c>
      <c r="W73" s="53">
        <f t="shared" ca="1" si="82"/>
        <v>1114253615.0427363</v>
      </c>
      <c r="X73" s="53">
        <f t="shared" ca="1" si="82"/>
        <v>2743757.71</v>
      </c>
      <c r="Y73" s="53">
        <f t="shared" ca="1" si="82"/>
        <v>224380281.91810903</v>
      </c>
      <c r="Z73" s="53">
        <f t="shared" ca="1" si="82"/>
        <v>951068534.30816948</v>
      </c>
      <c r="AA73" s="53">
        <f t="shared" ca="1" si="82"/>
        <v>3470.019999999553</v>
      </c>
      <c r="AB73" s="53">
        <f t="shared" ca="1" si="82"/>
        <v>0</v>
      </c>
      <c r="AC73" s="53">
        <f t="shared" ca="1" si="82"/>
        <v>12118926.707843941</v>
      </c>
      <c r="AD73" s="53">
        <f t="shared" ca="1" si="82"/>
        <v>35689561.114041828</v>
      </c>
      <c r="AE73" s="53">
        <f t="shared" ca="1" si="82"/>
        <v>0</v>
      </c>
      <c r="AF73" s="53">
        <f t="shared" ca="1" si="82"/>
        <v>18318488.34</v>
      </c>
      <c r="AG73" s="53">
        <f t="shared" ca="1" si="82"/>
        <v>722490148.21000004</v>
      </c>
      <c r="AH73" s="53">
        <f t="shared" ca="1" si="82"/>
        <v>252093802.88</v>
      </c>
      <c r="AI73" s="53">
        <f t="shared" ca="1" si="82"/>
        <v>22106814.699999999</v>
      </c>
      <c r="AJ73" s="53">
        <f t="shared" ca="1" si="82"/>
        <v>80271279.334702432</v>
      </c>
      <c r="AK73" s="53">
        <f t="shared" ca="1" si="82"/>
        <v>311795.1100000001</v>
      </c>
      <c r="AL73" s="53">
        <f t="shared" ca="1" si="82"/>
        <v>0</v>
      </c>
      <c r="AM73" s="53">
        <f t="shared" ca="1" si="82"/>
        <v>200780811.888879</v>
      </c>
      <c r="AN73" s="53">
        <f t="shared" ca="1" si="82"/>
        <v>21319032.719999999</v>
      </c>
      <c r="AO73" s="53">
        <f t="shared" ca="1" si="82"/>
        <v>86433569.719999999</v>
      </c>
      <c r="AP73" s="53">
        <f t="shared" ca="1" si="82"/>
        <v>8304613.9494211022</v>
      </c>
      <c r="AQ73" s="53">
        <f t="shared" ca="1" si="82"/>
        <v>0</v>
      </c>
      <c r="AR73" s="53">
        <f t="shared" ca="1" si="82"/>
        <v>0</v>
      </c>
      <c r="AS73" s="53">
        <f t="shared" ca="1" si="82"/>
        <v>0</v>
      </c>
      <c r="AT73" s="53">
        <f t="shared" ca="1" si="82"/>
        <v>780217656.40100491</v>
      </c>
      <c r="AU73" s="53">
        <f t="shared" ca="1" si="82"/>
        <v>322458414.92278916</v>
      </c>
      <c r="AV73" s="53">
        <f t="shared" ca="1" si="82"/>
        <v>35400432.784681991</v>
      </c>
      <c r="AW73" s="53">
        <f t="shared" ca="1" si="82"/>
        <v>0</v>
      </c>
      <c r="AX73" s="53">
        <f t="shared" ca="1" si="82"/>
        <v>18293392.273542002</v>
      </c>
      <c r="AY73" s="53">
        <f t="shared" ca="1" si="82"/>
        <v>0</v>
      </c>
      <c r="AZ73" s="53">
        <f t="shared" ca="1" si="82"/>
        <v>0</v>
      </c>
      <c r="BA73" s="53">
        <f t="shared" ca="1" si="82"/>
        <v>139458.06</v>
      </c>
      <c r="BB73" s="53">
        <f t="shared" ca="1" si="82"/>
        <v>0</v>
      </c>
      <c r="BC73" s="53">
        <f t="shared" ca="1" si="82"/>
        <v>0</v>
      </c>
      <c r="BD73" s="53">
        <f t="shared" ca="1" si="82"/>
        <v>122532521.18016486</v>
      </c>
      <c r="BE73" s="53">
        <f t="shared" ca="1" si="82"/>
        <v>96</v>
      </c>
      <c r="BF73" s="53">
        <f t="shared" ca="1" si="82"/>
        <v>0</v>
      </c>
      <c r="BG73" s="53">
        <f t="shared" ca="1" si="82"/>
        <v>0</v>
      </c>
      <c r="BH73" s="53">
        <f t="shared" ca="1" si="82"/>
        <v>7521.44</v>
      </c>
      <c r="BI73" s="53">
        <f t="shared" ca="1" si="82"/>
        <v>325665916.68958676</v>
      </c>
      <c r="BJ73" s="53">
        <f t="shared" ca="1" si="82"/>
        <v>56649821.746249996</v>
      </c>
      <c r="BK73" s="53">
        <f t="shared" ca="1" si="82"/>
        <v>0</v>
      </c>
      <c r="BL73" s="53">
        <f t="shared" ca="1" si="82"/>
        <v>7790.6000790000007</v>
      </c>
      <c r="BM73" s="53">
        <f t="shared" ca="1" si="82"/>
        <v>103630671.58000001</v>
      </c>
      <c r="BN73" s="53">
        <f t="shared" ca="1" si="82"/>
        <v>175580516.83699253</v>
      </c>
      <c r="BO73" s="53">
        <f t="shared" ca="1" si="82"/>
        <v>0</v>
      </c>
      <c r="BP73" s="53">
        <f t="shared" ref="BP73:CV73" ca="1" si="83">SUMIF($C$7:$C$72,"HD",BP$7:BP$72)</f>
        <v>2156178436.3367491</v>
      </c>
      <c r="BQ73" s="53">
        <f t="shared" ca="1" si="83"/>
        <v>117935530.70487882</v>
      </c>
      <c r="BR73" s="53">
        <f t="shared" ca="1" si="83"/>
        <v>3994342156.7737288</v>
      </c>
      <c r="BS73" s="53">
        <f t="shared" ca="1" si="83"/>
        <v>5617599940.9773512</v>
      </c>
      <c r="BT73" s="53">
        <f t="shared" ca="1" si="83"/>
        <v>0</v>
      </c>
      <c r="BU73" s="53">
        <f t="shared" ca="1" si="83"/>
        <v>0</v>
      </c>
      <c r="BV73" s="53">
        <f t="shared" ca="1" si="83"/>
        <v>47218549.503104001</v>
      </c>
      <c r="BW73" s="53">
        <f t="shared" ca="1" si="83"/>
        <v>0</v>
      </c>
      <c r="BX73" s="53">
        <f t="shared" ca="1" si="83"/>
        <v>23911235.975649979</v>
      </c>
      <c r="BY73" s="53">
        <f t="shared" ca="1" si="83"/>
        <v>0</v>
      </c>
      <c r="BZ73" s="53">
        <f t="shared" ca="1" si="83"/>
        <v>197948773.82999998</v>
      </c>
      <c r="CA73" s="53">
        <f t="shared" ca="1" si="83"/>
        <v>231719728.55095002</v>
      </c>
      <c r="CB73" s="53">
        <f t="shared" ca="1" si="83"/>
        <v>7578936521.401103</v>
      </c>
      <c r="CC73" s="53">
        <f t="shared" ca="1" si="83"/>
        <v>36809567.54610002</v>
      </c>
      <c r="CD73" s="53">
        <f t="shared" ca="1" si="83"/>
        <v>2066859655.1862998</v>
      </c>
      <c r="CE73" s="53">
        <f t="shared" ca="1" si="83"/>
        <v>4613803.5599999987</v>
      </c>
      <c r="CF73" s="53">
        <f t="shared" ca="1" si="83"/>
        <v>2024597.99</v>
      </c>
      <c r="CG73" s="53">
        <f t="shared" ca="1" si="83"/>
        <v>132767930.18889999</v>
      </c>
      <c r="CH73" s="53">
        <f t="shared" ca="1" si="83"/>
        <v>385036612.22130013</v>
      </c>
      <c r="CI73" s="53">
        <f t="shared" ca="1" si="83"/>
        <v>5346591.1404761914</v>
      </c>
      <c r="CJ73" s="53">
        <f t="shared" ca="1" si="83"/>
        <v>19782189884.021568</v>
      </c>
      <c r="CK73" s="53">
        <f t="shared" ca="1" si="83"/>
        <v>119973.95000068641</v>
      </c>
      <c r="CL73" s="53">
        <f t="shared" ca="1" si="83"/>
        <v>115750.36</v>
      </c>
      <c r="CM73" s="53">
        <f t="shared" ca="1" si="83"/>
        <v>6544835519.4359293</v>
      </c>
      <c r="CN73" s="53">
        <f t="shared" ca="1" si="83"/>
        <v>303791076.99332577</v>
      </c>
      <c r="CO73" s="53">
        <f t="shared" ca="1" si="83"/>
        <v>6241044442.4426031</v>
      </c>
      <c r="CP73" s="53">
        <f t="shared" ca="1" si="83"/>
        <v>13237118640.275637</v>
      </c>
      <c r="CQ73" s="53">
        <f t="shared" ca="1" si="83"/>
        <v>1040175747.3605897</v>
      </c>
      <c r="CR73" s="53">
        <f t="shared" ca="1" si="83"/>
        <v>12196942892.915047</v>
      </c>
      <c r="CS73" s="53">
        <f t="shared" ca="1" si="83"/>
        <v>88713525.341728702</v>
      </c>
      <c r="CT73" s="53">
        <f t="shared" ca="1" si="83"/>
        <v>1396374.86</v>
      </c>
      <c r="CU73" s="53">
        <f t="shared" ca="1" si="83"/>
        <v>1130.08</v>
      </c>
      <c r="CV73" s="53">
        <f t="shared" ca="1" si="83"/>
        <v>68188773533.203232</v>
      </c>
    </row>
    <row r="74" spans="1:100" ht="13.8" x14ac:dyDescent="0.3">
      <c r="A74" s="63" t="s">
        <v>284</v>
      </c>
      <c r="B74" s="52">
        <v>9001</v>
      </c>
      <c r="C74" s="62" t="s">
        <v>285</v>
      </c>
      <c r="D74" s="53">
        <f t="shared" ref="D74:BO74" ca="1" si="84">SUMIF($C$7:$C$72,"H",D$7:D$72)+SUMIF($C$7:$C$72,"E",D$7:D$72)</f>
        <v>0</v>
      </c>
      <c r="E74" s="53">
        <f t="shared" ca="1" si="84"/>
        <v>0</v>
      </c>
      <c r="F74" s="53">
        <f t="shared" ca="1" si="84"/>
        <v>0</v>
      </c>
      <c r="G74" s="53">
        <f t="shared" ca="1" si="84"/>
        <v>0</v>
      </c>
      <c r="H74" s="53">
        <f t="shared" ca="1" si="84"/>
        <v>0</v>
      </c>
      <c r="I74" s="53">
        <f t="shared" ca="1" si="84"/>
        <v>0</v>
      </c>
      <c r="J74" s="53">
        <f t="shared" ca="1" si="84"/>
        <v>0</v>
      </c>
      <c r="K74" s="53">
        <f t="shared" ca="1" si="84"/>
        <v>0</v>
      </c>
      <c r="L74" s="53">
        <f t="shared" ca="1" si="84"/>
        <v>0</v>
      </c>
      <c r="M74" s="53">
        <f t="shared" ca="1" si="84"/>
        <v>0</v>
      </c>
      <c r="N74" s="53">
        <f t="shared" ca="1" si="84"/>
        <v>0</v>
      </c>
      <c r="O74" s="53">
        <f t="shared" ca="1" si="84"/>
        <v>0</v>
      </c>
      <c r="P74" s="53">
        <f t="shared" ca="1" si="84"/>
        <v>0</v>
      </c>
      <c r="Q74" s="53">
        <f t="shared" ca="1" si="84"/>
        <v>0</v>
      </c>
      <c r="R74" s="53">
        <f t="shared" ca="1" si="84"/>
        <v>0</v>
      </c>
      <c r="S74" s="53">
        <f t="shared" ca="1" si="84"/>
        <v>0</v>
      </c>
      <c r="T74" s="53">
        <f t="shared" ca="1" si="84"/>
        <v>0</v>
      </c>
      <c r="U74" s="53">
        <f t="shared" ca="1" si="84"/>
        <v>0</v>
      </c>
      <c r="V74" s="53">
        <f t="shared" ca="1" si="84"/>
        <v>0</v>
      </c>
      <c r="W74" s="53">
        <f t="shared" ca="1" si="84"/>
        <v>0</v>
      </c>
      <c r="X74" s="53">
        <f t="shared" ca="1" si="84"/>
        <v>0</v>
      </c>
      <c r="Y74" s="53">
        <f t="shared" ca="1" si="84"/>
        <v>0</v>
      </c>
      <c r="Z74" s="53">
        <f t="shared" ca="1" si="84"/>
        <v>0</v>
      </c>
      <c r="AA74" s="53">
        <f t="shared" ca="1" si="84"/>
        <v>0</v>
      </c>
      <c r="AB74" s="53">
        <f t="shared" ca="1" si="84"/>
        <v>0</v>
      </c>
      <c r="AC74" s="53">
        <f t="shared" ca="1" si="84"/>
        <v>0</v>
      </c>
      <c r="AD74" s="53">
        <f t="shared" ca="1" si="84"/>
        <v>0</v>
      </c>
      <c r="AE74" s="53">
        <f t="shared" ca="1" si="84"/>
        <v>0</v>
      </c>
      <c r="AF74" s="53">
        <f t="shared" ca="1" si="84"/>
        <v>0</v>
      </c>
      <c r="AG74" s="53">
        <f t="shared" ca="1" si="84"/>
        <v>0</v>
      </c>
      <c r="AH74" s="53">
        <f t="shared" ca="1" si="84"/>
        <v>0</v>
      </c>
      <c r="AI74" s="53">
        <f t="shared" ca="1" si="84"/>
        <v>0</v>
      </c>
      <c r="AJ74" s="53">
        <f t="shared" ca="1" si="84"/>
        <v>0</v>
      </c>
      <c r="AK74" s="53">
        <f t="shared" ca="1" si="84"/>
        <v>0</v>
      </c>
      <c r="AL74" s="53">
        <f t="shared" ca="1" si="84"/>
        <v>0</v>
      </c>
      <c r="AM74" s="53">
        <f t="shared" ca="1" si="84"/>
        <v>0</v>
      </c>
      <c r="AN74" s="53">
        <f t="shared" ca="1" si="84"/>
        <v>0</v>
      </c>
      <c r="AO74" s="53">
        <f t="shared" ca="1" si="84"/>
        <v>0</v>
      </c>
      <c r="AP74" s="53">
        <f t="shared" ca="1" si="84"/>
        <v>0</v>
      </c>
      <c r="AQ74" s="53">
        <f t="shared" ca="1" si="84"/>
        <v>0</v>
      </c>
      <c r="AR74" s="53">
        <f t="shared" ca="1" si="84"/>
        <v>0</v>
      </c>
      <c r="AS74" s="53">
        <f t="shared" ca="1" si="84"/>
        <v>0</v>
      </c>
      <c r="AT74" s="53">
        <f t="shared" ca="1" si="84"/>
        <v>0</v>
      </c>
      <c r="AU74" s="53">
        <f t="shared" ca="1" si="84"/>
        <v>0</v>
      </c>
      <c r="AV74" s="53">
        <f t="shared" ca="1" si="84"/>
        <v>0</v>
      </c>
      <c r="AW74" s="53">
        <f t="shared" ca="1" si="84"/>
        <v>0</v>
      </c>
      <c r="AX74" s="53">
        <f t="shared" ca="1" si="84"/>
        <v>0</v>
      </c>
      <c r="AY74" s="53">
        <f t="shared" ca="1" si="84"/>
        <v>0</v>
      </c>
      <c r="AZ74" s="53">
        <f t="shared" ca="1" si="84"/>
        <v>0</v>
      </c>
      <c r="BA74" s="53">
        <f t="shared" ca="1" si="84"/>
        <v>0</v>
      </c>
      <c r="BB74" s="53">
        <f t="shared" ca="1" si="84"/>
        <v>0</v>
      </c>
      <c r="BC74" s="53">
        <f t="shared" ca="1" si="84"/>
        <v>0</v>
      </c>
      <c r="BD74" s="53">
        <f t="shared" ca="1" si="84"/>
        <v>15224678.76420171</v>
      </c>
      <c r="BE74" s="53">
        <f t="shared" ca="1" si="84"/>
        <v>93333.400000000009</v>
      </c>
      <c r="BF74" s="53">
        <f t="shared" ca="1" si="84"/>
        <v>0</v>
      </c>
      <c r="BG74" s="53">
        <f t="shared" ca="1" si="84"/>
        <v>0</v>
      </c>
      <c r="BH74" s="53">
        <f t="shared" ca="1" si="84"/>
        <v>0</v>
      </c>
      <c r="BI74" s="53">
        <f t="shared" ca="1" si="84"/>
        <v>0</v>
      </c>
      <c r="BJ74" s="53">
        <f t="shared" ca="1" si="84"/>
        <v>0</v>
      </c>
      <c r="BK74" s="53">
        <f t="shared" ca="1" si="84"/>
        <v>0</v>
      </c>
      <c r="BL74" s="53">
        <f t="shared" ca="1" si="84"/>
        <v>0</v>
      </c>
      <c r="BM74" s="53">
        <f t="shared" ca="1" si="84"/>
        <v>0</v>
      </c>
      <c r="BN74" s="53">
        <f t="shared" ca="1" si="84"/>
        <v>0</v>
      </c>
      <c r="BO74" s="53">
        <f t="shared" ca="1" si="84"/>
        <v>0</v>
      </c>
      <c r="BP74" s="53">
        <f t="shared" ref="BP74:CV74" ca="1" si="85">SUMIF($C$7:$C$72,"H",BP$7:BP$72)+SUMIF($C$7:$C$72,"E",BP$7:BP$72)</f>
        <v>0</v>
      </c>
      <c r="BQ74" s="53">
        <f t="shared" ca="1" si="85"/>
        <v>0</v>
      </c>
      <c r="BR74" s="53">
        <f t="shared" ca="1" si="85"/>
        <v>0</v>
      </c>
      <c r="BS74" s="53">
        <f t="shared" ca="1" si="85"/>
        <v>0</v>
      </c>
      <c r="BT74" s="53">
        <f t="shared" ca="1" si="85"/>
        <v>0</v>
      </c>
      <c r="BU74" s="53">
        <f t="shared" ca="1" si="85"/>
        <v>0</v>
      </c>
      <c r="BV74" s="53">
        <f t="shared" ca="1" si="85"/>
        <v>0</v>
      </c>
      <c r="BW74" s="53">
        <f t="shared" ca="1" si="85"/>
        <v>0</v>
      </c>
      <c r="BX74" s="53">
        <f t="shared" ca="1" si="85"/>
        <v>0</v>
      </c>
      <c r="BY74" s="53">
        <f t="shared" ca="1" si="85"/>
        <v>0</v>
      </c>
      <c r="BZ74" s="53">
        <f t="shared" ca="1" si="85"/>
        <v>0</v>
      </c>
      <c r="CA74" s="53">
        <f t="shared" ca="1" si="85"/>
        <v>0</v>
      </c>
      <c r="CB74" s="53">
        <f t="shared" ca="1" si="85"/>
        <v>0</v>
      </c>
      <c r="CC74" s="53">
        <f t="shared" ca="1" si="85"/>
        <v>0</v>
      </c>
      <c r="CD74" s="53">
        <f t="shared" ca="1" si="85"/>
        <v>0</v>
      </c>
      <c r="CE74" s="53">
        <f t="shared" ca="1" si="85"/>
        <v>0</v>
      </c>
      <c r="CF74" s="53">
        <f t="shared" ca="1" si="85"/>
        <v>0</v>
      </c>
      <c r="CG74" s="53">
        <f t="shared" ca="1" si="85"/>
        <v>0</v>
      </c>
      <c r="CH74" s="53">
        <f t="shared" ca="1" si="85"/>
        <v>0</v>
      </c>
      <c r="CI74" s="53">
        <f t="shared" ca="1" si="85"/>
        <v>363.48571428571427</v>
      </c>
      <c r="CJ74" s="53">
        <f t="shared" ca="1" si="85"/>
        <v>2083022150.1705134</v>
      </c>
      <c r="CK74" s="53">
        <f t="shared" ca="1" si="85"/>
        <v>0</v>
      </c>
      <c r="CL74" s="53">
        <f t="shared" ca="1" si="85"/>
        <v>1350</v>
      </c>
      <c r="CM74" s="53">
        <f t="shared" ca="1" si="85"/>
        <v>916791475.75</v>
      </c>
      <c r="CN74" s="53">
        <f t="shared" ca="1" si="85"/>
        <v>3223580.4499999988</v>
      </c>
      <c r="CO74" s="53">
        <f t="shared" ca="1" si="85"/>
        <v>913567895.29999995</v>
      </c>
      <c r="CP74" s="53">
        <f t="shared" ca="1" si="85"/>
        <v>1166229324.4205134</v>
      </c>
      <c r="CQ74" s="53">
        <f t="shared" ca="1" si="85"/>
        <v>12129131.460000001</v>
      </c>
      <c r="CR74" s="53">
        <f t="shared" ca="1" si="85"/>
        <v>1154100192.9605134</v>
      </c>
      <c r="CS74" s="53">
        <f t="shared" ca="1" si="85"/>
        <v>13275018.289999999</v>
      </c>
      <c r="CT74" s="53">
        <f t="shared" ca="1" si="85"/>
        <v>0</v>
      </c>
      <c r="CU74" s="53">
        <f t="shared" ca="1" si="85"/>
        <v>0</v>
      </c>
      <c r="CV74" s="53">
        <f t="shared" ca="1" si="85"/>
        <v>2111615544.1104295</v>
      </c>
    </row>
    <row r="75" spans="1:100" ht="13.8" x14ac:dyDescent="0.3">
      <c r="A75" s="63" t="s">
        <v>287</v>
      </c>
      <c r="B75" s="52">
        <v>9003</v>
      </c>
      <c r="C75" s="62" t="s">
        <v>288</v>
      </c>
      <c r="D75" s="53">
        <f t="shared" ref="D75:BO75" ca="1" si="86">D73+D74</f>
        <v>8786820305.8845787</v>
      </c>
      <c r="E75" s="53">
        <f t="shared" ca="1" si="86"/>
        <v>504759298.61821955</v>
      </c>
      <c r="F75" s="53">
        <f t="shared" ca="1" si="86"/>
        <v>3581062844.2118378</v>
      </c>
      <c r="G75" s="53">
        <f t="shared" ca="1" si="86"/>
        <v>4700998163.0545225</v>
      </c>
      <c r="H75" s="53">
        <f t="shared" ca="1" si="86"/>
        <v>593468193.68753457</v>
      </c>
      <c r="I75" s="53">
        <f t="shared" ca="1" si="86"/>
        <v>37220741.509982489</v>
      </c>
      <c r="J75" s="53">
        <f t="shared" ca="1" si="86"/>
        <v>175280.47</v>
      </c>
      <c r="K75" s="53">
        <f t="shared" ca="1" si="86"/>
        <v>29490968.179999992</v>
      </c>
      <c r="L75" s="53">
        <f t="shared" ca="1" si="86"/>
        <v>3193716.65</v>
      </c>
      <c r="M75" s="53">
        <f t="shared" ca="1" si="86"/>
        <v>0</v>
      </c>
      <c r="N75" s="53">
        <f t="shared" ca="1" si="86"/>
        <v>1634285.71</v>
      </c>
      <c r="O75" s="53">
        <f t="shared" ca="1" si="86"/>
        <v>798576631.71754169</v>
      </c>
      <c r="P75" s="53">
        <f t="shared" ca="1" si="86"/>
        <v>9889585.0700000003</v>
      </c>
      <c r="Q75" s="53">
        <f t="shared" ca="1" si="86"/>
        <v>1060918161.086388</v>
      </c>
      <c r="R75" s="53">
        <f t="shared" ca="1" si="86"/>
        <v>0</v>
      </c>
      <c r="S75" s="53">
        <f t="shared" ca="1" si="86"/>
        <v>0</v>
      </c>
      <c r="T75" s="53">
        <f t="shared" ca="1" si="86"/>
        <v>7674895874.0377007</v>
      </c>
      <c r="U75" s="53">
        <f t="shared" ca="1" si="86"/>
        <v>597085788.82246089</v>
      </c>
      <c r="V75" s="53">
        <f t="shared" ca="1" si="86"/>
        <v>430580739.99816543</v>
      </c>
      <c r="W75" s="53">
        <f t="shared" ca="1" si="86"/>
        <v>1114253615.0427363</v>
      </c>
      <c r="X75" s="53">
        <f t="shared" ca="1" si="86"/>
        <v>2743757.71</v>
      </c>
      <c r="Y75" s="53">
        <f t="shared" ca="1" si="86"/>
        <v>224380281.91810903</v>
      </c>
      <c r="Z75" s="53">
        <f t="shared" ca="1" si="86"/>
        <v>951068534.30816948</v>
      </c>
      <c r="AA75" s="53">
        <f t="shared" ca="1" si="86"/>
        <v>3470.019999999553</v>
      </c>
      <c r="AB75" s="53">
        <f t="shared" ca="1" si="86"/>
        <v>0</v>
      </c>
      <c r="AC75" s="53">
        <f t="shared" ca="1" si="86"/>
        <v>12118926.707843941</v>
      </c>
      <c r="AD75" s="53">
        <f t="shared" ca="1" si="86"/>
        <v>35689561.114041828</v>
      </c>
      <c r="AE75" s="53">
        <f t="shared" ca="1" si="86"/>
        <v>0</v>
      </c>
      <c r="AF75" s="53">
        <f t="shared" ca="1" si="86"/>
        <v>18318488.34</v>
      </c>
      <c r="AG75" s="53">
        <f t="shared" ca="1" si="86"/>
        <v>722490148.21000004</v>
      </c>
      <c r="AH75" s="53">
        <f t="shared" ca="1" si="86"/>
        <v>252093802.88</v>
      </c>
      <c r="AI75" s="53">
        <f t="shared" ca="1" si="86"/>
        <v>22106814.699999999</v>
      </c>
      <c r="AJ75" s="53">
        <f t="shared" ca="1" si="86"/>
        <v>80271279.334702432</v>
      </c>
      <c r="AK75" s="53">
        <f t="shared" ca="1" si="86"/>
        <v>311795.1100000001</v>
      </c>
      <c r="AL75" s="53">
        <f t="shared" ca="1" si="86"/>
        <v>0</v>
      </c>
      <c r="AM75" s="53">
        <f t="shared" ca="1" si="86"/>
        <v>200780811.888879</v>
      </c>
      <c r="AN75" s="53">
        <f t="shared" ca="1" si="86"/>
        <v>21319032.719999999</v>
      </c>
      <c r="AO75" s="53">
        <f t="shared" ca="1" si="86"/>
        <v>86433569.719999999</v>
      </c>
      <c r="AP75" s="53">
        <f t="shared" ca="1" si="86"/>
        <v>8304613.9494211022</v>
      </c>
      <c r="AQ75" s="53">
        <f t="shared" ca="1" si="86"/>
        <v>0</v>
      </c>
      <c r="AR75" s="53">
        <f t="shared" ca="1" si="86"/>
        <v>0</v>
      </c>
      <c r="AS75" s="53">
        <f t="shared" ca="1" si="86"/>
        <v>0</v>
      </c>
      <c r="AT75" s="53">
        <f t="shared" ca="1" si="86"/>
        <v>780217656.40100491</v>
      </c>
      <c r="AU75" s="53">
        <f t="shared" ca="1" si="86"/>
        <v>322458414.92278916</v>
      </c>
      <c r="AV75" s="53">
        <f t="shared" ca="1" si="86"/>
        <v>35400432.784681991</v>
      </c>
      <c r="AW75" s="53">
        <f t="shared" ca="1" si="86"/>
        <v>0</v>
      </c>
      <c r="AX75" s="53">
        <f t="shared" ca="1" si="86"/>
        <v>18293392.273542002</v>
      </c>
      <c r="AY75" s="53">
        <f t="shared" ca="1" si="86"/>
        <v>0</v>
      </c>
      <c r="AZ75" s="53">
        <f t="shared" ca="1" si="86"/>
        <v>0</v>
      </c>
      <c r="BA75" s="53">
        <f t="shared" ca="1" si="86"/>
        <v>139458.06</v>
      </c>
      <c r="BB75" s="53">
        <f t="shared" ca="1" si="86"/>
        <v>0</v>
      </c>
      <c r="BC75" s="53">
        <f t="shared" ca="1" si="86"/>
        <v>0</v>
      </c>
      <c r="BD75" s="53">
        <f t="shared" ca="1" si="86"/>
        <v>137757199.94436657</v>
      </c>
      <c r="BE75" s="53">
        <f t="shared" ca="1" si="86"/>
        <v>93429.400000000009</v>
      </c>
      <c r="BF75" s="53">
        <f t="shared" ca="1" si="86"/>
        <v>0</v>
      </c>
      <c r="BG75" s="53">
        <f t="shared" ca="1" si="86"/>
        <v>0</v>
      </c>
      <c r="BH75" s="53">
        <f t="shared" ca="1" si="86"/>
        <v>7521.44</v>
      </c>
      <c r="BI75" s="53">
        <f t="shared" ca="1" si="86"/>
        <v>325665916.68958676</v>
      </c>
      <c r="BJ75" s="53">
        <f t="shared" ca="1" si="86"/>
        <v>56649821.746249996</v>
      </c>
      <c r="BK75" s="53">
        <f t="shared" ca="1" si="86"/>
        <v>0</v>
      </c>
      <c r="BL75" s="53">
        <f t="shared" ca="1" si="86"/>
        <v>7790.6000790000007</v>
      </c>
      <c r="BM75" s="53">
        <f t="shared" ca="1" si="86"/>
        <v>103630671.58000001</v>
      </c>
      <c r="BN75" s="53">
        <f t="shared" ca="1" si="86"/>
        <v>175580516.83699253</v>
      </c>
      <c r="BO75" s="53">
        <f t="shared" ca="1" si="86"/>
        <v>0</v>
      </c>
      <c r="BP75" s="53">
        <f t="shared" ref="BP75:BT75" ca="1" si="87">BP73+BP74</f>
        <v>2156178436.3367491</v>
      </c>
      <c r="BQ75" s="53">
        <f t="shared" ca="1" si="87"/>
        <v>117935530.70487882</v>
      </c>
      <c r="BR75" s="53">
        <f t="shared" ca="1" si="87"/>
        <v>3994342156.7737288</v>
      </c>
      <c r="BS75" s="53">
        <f t="shared" ca="1" si="87"/>
        <v>5617599940.9773512</v>
      </c>
      <c r="BT75" s="53">
        <f t="shared" ca="1" si="87"/>
        <v>0</v>
      </c>
      <c r="BU75" s="53">
        <f ca="1">BU73+BU74</f>
        <v>0</v>
      </c>
      <c r="BV75" s="53">
        <f ca="1">BV73+BV74</f>
        <v>47218549.503104001</v>
      </c>
      <c r="BW75" s="53">
        <f ca="1">BW73+BW74</f>
        <v>0</v>
      </c>
      <c r="BX75" s="53">
        <f t="shared" ref="BX75:CV75" ca="1" si="88">BX73+BX74</f>
        <v>23911235.975649979</v>
      </c>
      <c r="BY75" s="53">
        <f t="shared" ca="1" si="88"/>
        <v>0</v>
      </c>
      <c r="BZ75" s="53">
        <f t="shared" ca="1" si="88"/>
        <v>197948773.82999998</v>
      </c>
      <c r="CA75" s="53">
        <f t="shared" ca="1" si="88"/>
        <v>231719728.55095002</v>
      </c>
      <c r="CB75" s="53">
        <f t="shared" ca="1" si="88"/>
        <v>7578936521.401103</v>
      </c>
      <c r="CC75" s="53">
        <f t="shared" ca="1" si="88"/>
        <v>36809567.54610002</v>
      </c>
      <c r="CD75" s="53">
        <f t="shared" ca="1" si="88"/>
        <v>2066859655.1862998</v>
      </c>
      <c r="CE75" s="53">
        <f t="shared" ca="1" si="88"/>
        <v>4613803.5599999987</v>
      </c>
      <c r="CF75" s="53">
        <f t="shared" ca="1" si="88"/>
        <v>2024597.99</v>
      </c>
      <c r="CG75" s="53">
        <f t="shared" ca="1" si="88"/>
        <v>132767930.18889999</v>
      </c>
      <c r="CH75" s="53">
        <f t="shared" ca="1" si="88"/>
        <v>385036612.22130013</v>
      </c>
      <c r="CI75" s="53">
        <f t="shared" ca="1" si="88"/>
        <v>5346954.6261904771</v>
      </c>
      <c r="CJ75" s="53">
        <f t="shared" ca="1" si="88"/>
        <v>21865212034.192081</v>
      </c>
      <c r="CK75" s="53">
        <f t="shared" ca="1" si="88"/>
        <v>119973.95000068641</v>
      </c>
      <c r="CL75" s="53">
        <f t="shared" ca="1" si="88"/>
        <v>117100.36</v>
      </c>
      <c r="CM75" s="53">
        <f t="shared" ca="1" si="88"/>
        <v>7461626995.1859293</v>
      </c>
      <c r="CN75" s="53">
        <f t="shared" ca="1" si="88"/>
        <v>307014657.44332576</v>
      </c>
      <c r="CO75" s="53">
        <f t="shared" ca="1" si="88"/>
        <v>7154612337.7426033</v>
      </c>
      <c r="CP75" s="53">
        <f t="shared" ca="1" si="88"/>
        <v>14403347964.69615</v>
      </c>
      <c r="CQ75" s="53">
        <f t="shared" ca="1" si="88"/>
        <v>1052304878.8205898</v>
      </c>
      <c r="CR75" s="53">
        <f t="shared" ca="1" si="88"/>
        <v>13351043085.875561</v>
      </c>
      <c r="CS75" s="53">
        <f t="shared" ca="1" si="88"/>
        <v>101988543.63172871</v>
      </c>
      <c r="CT75" s="53">
        <f t="shared" ca="1" si="88"/>
        <v>1396374.86</v>
      </c>
      <c r="CU75" s="53">
        <f t="shared" ca="1" si="88"/>
        <v>1130.08</v>
      </c>
      <c r="CV75" s="53">
        <f t="shared" ca="1" si="88"/>
        <v>70300389077.31366</v>
      </c>
    </row>
  </sheetData>
  <mergeCells count="1">
    <mergeCell ref="E2:G2"/>
  </mergeCells>
  <dataValidations count="2">
    <dataValidation type="list" allowBlank="1" showInputMessage="1" showErrorMessage="1" sqref="C2" xr:uid="{2AFF3A54-D647-4A74-8B15-8535EED75448}">
      <formula1>"Toplam,Tele-Satış,E-Ticaret,Geleneksel"</formula1>
    </dataValidation>
    <dataValidation type="list" allowBlank="1" showInputMessage="1" showErrorMessage="1" sqref="B2" xr:uid="{E1834A82-0DFD-4A92-94E4-C0FEEC3CF474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BD7D-B234-46B8-A4E6-C7B2A991C030}">
  <dimension ref="A1:MH141"/>
  <sheetViews>
    <sheetView showGridLines="0" zoomScale="80" zoomScaleNormal="80" workbookViewId="0">
      <pane xSplit="3" ySplit="6" topLeftCell="D7" activePane="bottomRight" state="frozen"/>
      <selection activeCell="AL136" sqref="AL136"/>
      <selection pane="topRight" activeCell="AL136" sqref="AL136"/>
      <selection pane="bottomLeft" activeCell="AL136" sqref="AL136"/>
      <selection pane="bottomRight" activeCell="D7" sqref="D7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333" width="18.88671875" style="3" customWidth="1"/>
    <col min="334" max="346" width="15.5546875" style="3" customWidth="1"/>
    <col min="347" max="347" width="14.6640625" style="3" customWidth="1"/>
    <col min="348" max="16384" width="9.109375" style="3"/>
  </cols>
  <sheetData>
    <row r="1" spans="1:346" ht="15" customHeight="1" x14ac:dyDescent="0.3">
      <c r="A1" s="1" t="s">
        <v>0</v>
      </c>
      <c r="B1" s="2"/>
      <c r="C1" s="2"/>
    </row>
    <row r="2" spans="1:346" ht="15" customHeight="1" x14ac:dyDescent="0.3">
      <c r="A2" s="1" t="s">
        <v>4</v>
      </c>
      <c r="B2" s="2"/>
      <c r="C2" s="2"/>
    </row>
    <row r="3" spans="1:346" ht="15" customHeight="1" x14ac:dyDescent="0.3">
      <c r="A3" s="4" t="s">
        <v>355</v>
      </c>
      <c r="B3" s="2"/>
      <c r="C3" s="2"/>
    </row>
    <row r="4" spans="1:346" ht="22.5" customHeight="1" x14ac:dyDescent="0.25"/>
    <row r="5" spans="1:346" ht="22.5" customHeight="1" x14ac:dyDescent="0.25">
      <c r="D5" s="89">
        <v>701</v>
      </c>
      <c r="E5" s="90"/>
      <c r="F5" s="91"/>
      <c r="G5" s="89">
        <v>900</v>
      </c>
      <c r="H5" s="90"/>
      <c r="I5" s="91"/>
      <c r="J5" s="89">
        <v>901</v>
      </c>
      <c r="K5" s="90"/>
      <c r="L5" s="91"/>
      <c r="M5" s="89">
        <v>902</v>
      </c>
      <c r="N5" s="90"/>
      <c r="O5" s="91"/>
      <c r="P5" s="89">
        <v>702</v>
      </c>
      <c r="Q5" s="90"/>
      <c r="R5" s="91"/>
      <c r="S5" s="89">
        <v>703</v>
      </c>
      <c r="T5" s="90"/>
      <c r="U5" s="91"/>
      <c r="V5" s="89">
        <v>704</v>
      </c>
      <c r="W5" s="90"/>
      <c r="X5" s="91"/>
      <c r="Y5" s="89">
        <v>705</v>
      </c>
      <c r="Z5" s="90"/>
      <c r="AA5" s="91"/>
      <c r="AB5" s="89">
        <v>706</v>
      </c>
      <c r="AC5" s="90"/>
      <c r="AD5" s="91"/>
      <c r="AE5" s="89">
        <v>708</v>
      </c>
      <c r="AF5" s="90"/>
      <c r="AG5" s="91"/>
      <c r="AH5" s="89">
        <v>707</v>
      </c>
      <c r="AI5" s="90"/>
      <c r="AJ5" s="91"/>
      <c r="AK5" s="89">
        <v>710</v>
      </c>
      <c r="AL5" s="90"/>
      <c r="AM5" s="91"/>
      <c r="AN5" s="89">
        <v>711</v>
      </c>
      <c r="AO5" s="90"/>
      <c r="AP5" s="91"/>
      <c r="AQ5" s="89">
        <v>712</v>
      </c>
      <c r="AR5" s="90"/>
      <c r="AS5" s="91"/>
      <c r="AT5" s="89">
        <v>713</v>
      </c>
      <c r="AU5" s="90"/>
      <c r="AV5" s="91"/>
      <c r="AW5" s="89">
        <v>714</v>
      </c>
      <c r="AX5" s="90"/>
      <c r="AY5" s="91"/>
      <c r="AZ5" s="89">
        <v>715</v>
      </c>
      <c r="BA5" s="90"/>
      <c r="BB5" s="91"/>
      <c r="BC5" s="89">
        <v>903</v>
      </c>
      <c r="BD5" s="90"/>
      <c r="BE5" s="91"/>
      <c r="BF5" s="89">
        <v>716</v>
      </c>
      <c r="BG5" s="90"/>
      <c r="BH5" s="91"/>
      <c r="BI5" s="89">
        <v>717</v>
      </c>
      <c r="BJ5" s="90"/>
      <c r="BK5" s="91"/>
      <c r="BL5" s="89">
        <v>718</v>
      </c>
      <c r="BM5" s="90"/>
      <c r="BN5" s="91"/>
      <c r="BO5" s="89">
        <v>719</v>
      </c>
      <c r="BP5" s="90"/>
      <c r="BQ5" s="91"/>
      <c r="BR5" s="89">
        <v>720</v>
      </c>
      <c r="BS5" s="90"/>
      <c r="BT5" s="91"/>
      <c r="BU5" s="89">
        <v>721</v>
      </c>
      <c r="BV5" s="90"/>
      <c r="BW5" s="91"/>
      <c r="BX5" s="89">
        <v>722</v>
      </c>
      <c r="BY5" s="90"/>
      <c r="BZ5" s="91"/>
      <c r="CA5" s="89">
        <v>723</v>
      </c>
      <c r="CB5" s="90"/>
      <c r="CC5" s="91"/>
      <c r="CD5" s="89">
        <v>724</v>
      </c>
      <c r="CE5" s="90"/>
      <c r="CF5" s="91"/>
      <c r="CG5" s="89">
        <v>725</v>
      </c>
      <c r="CH5" s="90"/>
      <c r="CI5" s="91"/>
      <c r="CJ5" s="89">
        <v>726</v>
      </c>
      <c r="CK5" s="90"/>
      <c r="CL5" s="91"/>
      <c r="CM5" s="89">
        <v>727</v>
      </c>
      <c r="CN5" s="90"/>
      <c r="CO5" s="91"/>
      <c r="CP5" s="89">
        <v>728</v>
      </c>
      <c r="CQ5" s="90"/>
      <c r="CR5" s="91"/>
      <c r="CS5" s="89">
        <v>729</v>
      </c>
      <c r="CT5" s="90"/>
      <c r="CU5" s="91"/>
      <c r="CV5" s="89">
        <v>730</v>
      </c>
      <c r="CW5" s="90"/>
      <c r="CX5" s="91"/>
      <c r="CY5" s="89">
        <v>731</v>
      </c>
      <c r="CZ5" s="90"/>
      <c r="DA5" s="91"/>
      <c r="DB5" s="89">
        <v>732</v>
      </c>
      <c r="DC5" s="90"/>
      <c r="DD5" s="91"/>
      <c r="DE5" s="89">
        <v>733</v>
      </c>
      <c r="DF5" s="90"/>
      <c r="DG5" s="91"/>
      <c r="DH5" s="89">
        <v>734</v>
      </c>
      <c r="DI5" s="90"/>
      <c r="DJ5" s="91"/>
      <c r="DK5" s="89">
        <v>735</v>
      </c>
      <c r="DL5" s="90"/>
      <c r="DM5" s="91"/>
      <c r="DN5" s="89">
        <v>736</v>
      </c>
      <c r="DO5" s="90"/>
      <c r="DP5" s="91"/>
      <c r="DQ5" s="89">
        <v>737</v>
      </c>
      <c r="DR5" s="90"/>
      <c r="DS5" s="91"/>
      <c r="DT5" s="89">
        <v>738</v>
      </c>
      <c r="DU5" s="90"/>
      <c r="DV5" s="91"/>
      <c r="DW5" s="89">
        <v>739</v>
      </c>
      <c r="DX5" s="90"/>
      <c r="DY5" s="91"/>
      <c r="DZ5" s="89">
        <v>740</v>
      </c>
      <c r="EA5" s="90"/>
      <c r="EB5" s="91"/>
      <c r="EC5" s="89">
        <v>741</v>
      </c>
      <c r="ED5" s="90"/>
      <c r="EE5" s="91"/>
      <c r="EF5" s="89">
        <v>742</v>
      </c>
      <c r="EG5" s="90"/>
      <c r="EH5" s="91"/>
      <c r="EI5" s="89">
        <v>743</v>
      </c>
      <c r="EJ5" s="90"/>
      <c r="EK5" s="91"/>
      <c r="EL5" s="89">
        <v>744</v>
      </c>
      <c r="EM5" s="90"/>
      <c r="EN5" s="91"/>
      <c r="EO5" s="89">
        <v>745</v>
      </c>
      <c r="EP5" s="90"/>
      <c r="EQ5" s="91"/>
      <c r="ER5" s="89">
        <v>746</v>
      </c>
      <c r="ES5" s="90"/>
      <c r="ET5" s="91"/>
      <c r="EU5" s="89">
        <v>747</v>
      </c>
      <c r="EV5" s="90"/>
      <c r="EW5" s="91"/>
      <c r="EX5" s="89">
        <v>748</v>
      </c>
      <c r="EY5" s="90"/>
      <c r="EZ5" s="91"/>
      <c r="FA5" s="89">
        <v>749</v>
      </c>
      <c r="FB5" s="90"/>
      <c r="FC5" s="91"/>
      <c r="FD5" s="89">
        <v>750</v>
      </c>
      <c r="FE5" s="90"/>
      <c r="FF5" s="91"/>
      <c r="FG5" s="89">
        <v>751</v>
      </c>
      <c r="FH5" s="90"/>
      <c r="FI5" s="91"/>
      <c r="FJ5" s="89">
        <v>752</v>
      </c>
      <c r="FK5" s="90"/>
      <c r="FL5" s="91"/>
      <c r="FM5" s="89">
        <v>753</v>
      </c>
      <c r="FN5" s="90"/>
      <c r="FO5" s="91"/>
      <c r="FP5" s="89">
        <v>754</v>
      </c>
      <c r="FQ5" s="90"/>
      <c r="FR5" s="91"/>
      <c r="FS5" s="89">
        <v>755</v>
      </c>
      <c r="FT5" s="90"/>
      <c r="FU5" s="91"/>
      <c r="FV5" s="89">
        <v>756</v>
      </c>
      <c r="FW5" s="90"/>
      <c r="FX5" s="91"/>
      <c r="FY5" s="89">
        <v>757</v>
      </c>
      <c r="FZ5" s="90"/>
      <c r="GA5" s="91"/>
      <c r="GB5" s="89">
        <v>758</v>
      </c>
      <c r="GC5" s="90"/>
      <c r="GD5" s="91"/>
      <c r="GE5" s="89">
        <v>759</v>
      </c>
      <c r="GF5" s="90"/>
      <c r="GG5" s="91"/>
      <c r="GH5" s="89">
        <v>760</v>
      </c>
      <c r="GI5" s="90"/>
      <c r="GJ5" s="91"/>
      <c r="GK5" s="89">
        <v>761</v>
      </c>
      <c r="GL5" s="90"/>
      <c r="GM5" s="91"/>
      <c r="GN5" s="89">
        <v>765</v>
      </c>
      <c r="GO5" s="90"/>
      <c r="GP5" s="91"/>
      <c r="GQ5" s="89">
        <v>766</v>
      </c>
      <c r="GR5" s="90"/>
      <c r="GS5" s="91"/>
      <c r="GT5" s="89">
        <v>767</v>
      </c>
      <c r="GU5" s="90"/>
      <c r="GV5" s="91"/>
      <c r="GW5" s="89">
        <v>768</v>
      </c>
      <c r="GX5" s="90"/>
      <c r="GY5" s="91"/>
      <c r="GZ5" s="89">
        <v>769</v>
      </c>
      <c r="HA5" s="90"/>
      <c r="HB5" s="91"/>
      <c r="HC5" s="89">
        <v>770</v>
      </c>
      <c r="HD5" s="90"/>
      <c r="HE5" s="91"/>
      <c r="HF5" s="89">
        <v>771</v>
      </c>
      <c r="HG5" s="90"/>
      <c r="HH5" s="91"/>
      <c r="HI5" s="89">
        <v>772</v>
      </c>
      <c r="HJ5" s="90"/>
      <c r="HK5" s="91"/>
      <c r="HL5" s="89">
        <v>773</v>
      </c>
      <c r="HM5" s="90"/>
      <c r="HN5" s="91"/>
      <c r="HO5" s="89">
        <v>774</v>
      </c>
      <c r="HP5" s="90"/>
      <c r="HQ5" s="91"/>
      <c r="HR5" s="89">
        <v>775</v>
      </c>
      <c r="HS5" s="90"/>
      <c r="HT5" s="91"/>
      <c r="HU5" s="89">
        <v>776</v>
      </c>
      <c r="HV5" s="90"/>
      <c r="HW5" s="91"/>
      <c r="HX5" s="89">
        <v>777</v>
      </c>
      <c r="HY5" s="90"/>
      <c r="HZ5" s="91"/>
      <c r="IA5" s="89">
        <v>778</v>
      </c>
      <c r="IB5" s="90"/>
      <c r="IC5" s="91"/>
      <c r="ID5" s="89">
        <v>779</v>
      </c>
      <c r="IE5" s="90"/>
      <c r="IF5" s="91"/>
      <c r="IG5" s="89">
        <v>780</v>
      </c>
      <c r="IH5" s="90"/>
      <c r="II5" s="91"/>
      <c r="IJ5" s="89">
        <v>781</v>
      </c>
      <c r="IK5" s="90"/>
      <c r="IL5" s="91"/>
      <c r="IM5" s="89">
        <v>782</v>
      </c>
      <c r="IN5" s="90"/>
      <c r="IO5" s="91"/>
      <c r="IP5" s="89">
        <v>783</v>
      </c>
      <c r="IQ5" s="90"/>
      <c r="IR5" s="91"/>
      <c r="IS5" s="89">
        <v>784</v>
      </c>
      <c r="IT5" s="90"/>
      <c r="IU5" s="91"/>
      <c r="IV5" s="89">
        <v>785</v>
      </c>
      <c r="IW5" s="90"/>
      <c r="IX5" s="91"/>
      <c r="IY5" s="89">
        <v>904</v>
      </c>
      <c r="IZ5" s="90"/>
      <c r="JA5" s="91"/>
      <c r="JB5" s="89">
        <v>905</v>
      </c>
      <c r="JC5" s="90"/>
      <c r="JD5" s="91"/>
      <c r="JE5" s="89">
        <v>906</v>
      </c>
      <c r="JF5" s="90"/>
      <c r="JG5" s="91"/>
      <c r="JH5" s="89">
        <v>90601</v>
      </c>
      <c r="JI5" s="90"/>
      <c r="JJ5" s="91"/>
      <c r="JK5" s="89">
        <v>90602</v>
      </c>
      <c r="JL5" s="90"/>
      <c r="JM5" s="91"/>
      <c r="JN5" s="89">
        <v>907</v>
      </c>
      <c r="JO5" s="90"/>
      <c r="JP5" s="91"/>
      <c r="JQ5" s="89">
        <v>90701</v>
      </c>
      <c r="JR5" s="90"/>
      <c r="JS5" s="91"/>
      <c r="JT5" s="89">
        <v>90702</v>
      </c>
      <c r="JU5" s="90"/>
      <c r="JV5" s="91"/>
      <c r="JW5" s="89">
        <v>786</v>
      </c>
      <c r="JX5" s="90"/>
      <c r="JY5" s="91"/>
      <c r="JZ5" s="89">
        <v>789</v>
      </c>
      <c r="KA5" s="90"/>
      <c r="KB5" s="91"/>
      <c r="KC5" s="89">
        <v>798</v>
      </c>
      <c r="KD5" s="90"/>
      <c r="KE5" s="91"/>
      <c r="KF5" s="89">
        <v>790</v>
      </c>
      <c r="KG5" s="90"/>
      <c r="KH5" s="91"/>
      <c r="KI5" s="89">
        <v>791</v>
      </c>
      <c r="KJ5" s="90"/>
      <c r="KK5" s="91"/>
      <c r="KL5" s="89">
        <v>792</v>
      </c>
      <c r="KM5" s="90"/>
      <c r="KN5" s="91"/>
      <c r="KO5" s="89">
        <v>793</v>
      </c>
      <c r="KP5" s="90"/>
      <c r="KQ5" s="91"/>
      <c r="KR5" s="89">
        <v>794</v>
      </c>
      <c r="KS5" s="90"/>
      <c r="KT5" s="91"/>
      <c r="KU5" s="89">
        <v>795</v>
      </c>
      <c r="KV5" s="90"/>
      <c r="KW5" s="91"/>
      <c r="KX5" s="89">
        <v>796</v>
      </c>
      <c r="KY5" s="90"/>
      <c r="KZ5" s="91"/>
      <c r="LA5" s="89">
        <v>797</v>
      </c>
      <c r="LB5" s="90"/>
      <c r="LC5" s="91"/>
      <c r="LD5" s="89">
        <v>908</v>
      </c>
      <c r="LE5" s="90"/>
      <c r="LF5" s="91"/>
      <c r="LG5" s="89">
        <v>909</v>
      </c>
      <c r="LH5" s="90"/>
      <c r="LI5" s="91"/>
      <c r="LJ5" s="89">
        <v>910</v>
      </c>
      <c r="LK5" s="90"/>
      <c r="LL5" s="91"/>
      <c r="LM5" s="89">
        <v>91001</v>
      </c>
      <c r="LN5" s="90"/>
      <c r="LO5" s="91"/>
      <c r="LP5" s="89">
        <v>91002</v>
      </c>
      <c r="LQ5" s="90"/>
      <c r="LR5" s="91"/>
      <c r="LS5" s="89">
        <v>911</v>
      </c>
      <c r="LT5" s="90"/>
      <c r="LU5" s="91"/>
      <c r="LV5" s="89">
        <v>91101</v>
      </c>
      <c r="LW5" s="90"/>
      <c r="LX5" s="91"/>
      <c r="LY5" s="89">
        <v>91102</v>
      </c>
      <c r="LZ5" s="90"/>
      <c r="MA5" s="91"/>
      <c r="MB5" s="89">
        <v>799</v>
      </c>
      <c r="MC5" s="90"/>
      <c r="MD5" s="91"/>
      <c r="ME5" s="89" t="s">
        <v>354</v>
      </c>
      <c r="MF5" s="90"/>
      <c r="MG5" s="91"/>
    </row>
    <row r="6" spans="1:346" ht="80.099999999999994" customHeight="1" x14ac:dyDescent="0.25">
      <c r="A6" s="60" t="s">
        <v>143</v>
      </c>
      <c r="B6" s="60" t="s">
        <v>144</v>
      </c>
      <c r="C6" s="60" t="s">
        <v>145</v>
      </c>
      <c r="D6" s="66" t="s">
        <v>11</v>
      </c>
      <c r="E6" s="8" t="s">
        <v>12</v>
      </c>
      <c r="F6" s="68" t="s">
        <v>13</v>
      </c>
      <c r="G6" s="66" t="s">
        <v>11</v>
      </c>
      <c r="H6" s="8" t="s">
        <v>12</v>
      </c>
      <c r="I6" s="68" t="s">
        <v>13</v>
      </c>
      <c r="J6" s="66" t="s">
        <v>11</v>
      </c>
      <c r="K6" s="8" t="s">
        <v>12</v>
      </c>
      <c r="L6" s="68" t="s">
        <v>13</v>
      </c>
      <c r="M6" s="66" t="s">
        <v>11</v>
      </c>
      <c r="N6" s="8" t="s">
        <v>12</v>
      </c>
      <c r="O6" s="68" t="s">
        <v>13</v>
      </c>
      <c r="P6" s="66" t="s">
        <v>11</v>
      </c>
      <c r="Q6" s="8" t="s">
        <v>12</v>
      </c>
      <c r="R6" s="68" t="s">
        <v>13</v>
      </c>
      <c r="S6" s="66" t="s">
        <v>11</v>
      </c>
      <c r="T6" s="8" t="s">
        <v>12</v>
      </c>
      <c r="U6" s="68" t="s">
        <v>13</v>
      </c>
      <c r="V6" s="66" t="s">
        <v>11</v>
      </c>
      <c r="W6" s="8" t="s">
        <v>12</v>
      </c>
      <c r="X6" s="68" t="s">
        <v>13</v>
      </c>
      <c r="Y6" s="66" t="s">
        <v>11</v>
      </c>
      <c r="Z6" s="8" t="s">
        <v>12</v>
      </c>
      <c r="AA6" s="68" t="s">
        <v>13</v>
      </c>
      <c r="AB6" s="66" t="s">
        <v>11</v>
      </c>
      <c r="AC6" s="8" t="s">
        <v>12</v>
      </c>
      <c r="AD6" s="68" t="s">
        <v>13</v>
      </c>
      <c r="AE6" s="66" t="s">
        <v>11</v>
      </c>
      <c r="AF6" s="8" t="s">
        <v>12</v>
      </c>
      <c r="AG6" s="68" t="s">
        <v>13</v>
      </c>
      <c r="AH6" s="66" t="s">
        <v>11</v>
      </c>
      <c r="AI6" s="8" t="s">
        <v>12</v>
      </c>
      <c r="AJ6" s="68" t="s">
        <v>13</v>
      </c>
      <c r="AK6" s="66" t="s">
        <v>11</v>
      </c>
      <c r="AL6" s="8" t="s">
        <v>12</v>
      </c>
      <c r="AM6" s="68" t="s">
        <v>13</v>
      </c>
      <c r="AN6" s="66" t="s">
        <v>11</v>
      </c>
      <c r="AO6" s="8" t="s">
        <v>12</v>
      </c>
      <c r="AP6" s="68" t="s">
        <v>13</v>
      </c>
      <c r="AQ6" s="66" t="s">
        <v>11</v>
      </c>
      <c r="AR6" s="8" t="s">
        <v>12</v>
      </c>
      <c r="AS6" s="68" t="s">
        <v>13</v>
      </c>
      <c r="AT6" s="66" t="s">
        <v>11</v>
      </c>
      <c r="AU6" s="8" t="s">
        <v>12</v>
      </c>
      <c r="AV6" s="68" t="s">
        <v>13</v>
      </c>
      <c r="AW6" s="66" t="s">
        <v>11</v>
      </c>
      <c r="AX6" s="8" t="s">
        <v>12</v>
      </c>
      <c r="AY6" s="68" t="s">
        <v>13</v>
      </c>
      <c r="AZ6" s="66" t="s">
        <v>11</v>
      </c>
      <c r="BA6" s="8" t="s">
        <v>12</v>
      </c>
      <c r="BB6" s="68" t="s">
        <v>13</v>
      </c>
      <c r="BC6" s="66" t="s">
        <v>11</v>
      </c>
      <c r="BD6" s="8" t="s">
        <v>12</v>
      </c>
      <c r="BE6" s="68" t="s">
        <v>13</v>
      </c>
      <c r="BF6" s="66" t="s">
        <v>11</v>
      </c>
      <c r="BG6" s="8" t="s">
        <v>12</v>
      </c>
      <c r="BH6" s="68" t="s">
        <v>13</v>
      </c>
      <c r="BI6" s="66" t="s">
        <v>11</v>
      </c>
      <c r="BJ6" s="8" t="s">
        <v>12</v>
      </c>
      <c r="BK6" s="68" t="s">
        <v>13</v>
      </c>
      <c r="BL6" s="66" t="s">
        <v>11</v>
      </c>
      <c r="BM6" s="8" t="s">
        <v>12</v>
      </c>
      <c r="BN6" s="68" t="s">
        <v>13</v>
      </c>
      <c r="BO6" s="66" t="s">
        <v>11</v>
      </c>
      <c r="BP6" s="8" t="s">
        <v>12</v>
      </c>
      <c r="BQ6" s="68" t="s">
        <v>13</v>
      </c>
      <c r="BR6" s="66" t="s">
        <v>11</v>
      </c>
      <c r="BS6" s="8" t="s">
        <v>12</v>
      </c>
      <c r="BT6" s="68" t="s">
        <v>13</v>
      </c>
      <c r="BU6" s="66" t="s">
        <v>11</v>
      </c>
      <c r="BV6" s="8" t="s">
        <v>12</v>
      </c>
      <c r="BW6" s="68" t="s">
        <v>13</v>
      </c>
      <c r="BX6" s="66" t="s">
        <v>11</v>
      </c>
      <c r="BY6" s="8" t="s">
        <v>12</v>
      </c>
      <c r="BZ6" s="68" t="s">
        <v>13</v>
      </c>
      <c r="CA6" s="66" t="s">
        <v>11</v>
      </c>
      <c r="CB6" s="8" t="s">
        <v>12</v>
      </c>
      <c r="CC6" s="68" t="s">
        <v>13</v>
      </c>
      <c r="CD6" s="66" t="s">
        <v>11</v>
      </c>
      <c r="CE6" s="8" t="s">
        <v>12</v>
      </c>
      <c r="CF6" s="68" t="s">
        <v>13</v>
      </c>
      <c r="CG6" s="66" t="s">
        <v>11</v>
      </c>
      <c r="CH6" s="8" t="s">
        <v>12</v>
      </c>
      <c r="CI6" s="68" t="s">
        <v>13</v>
      </c>
      <c r="CJ6" s="66" t="s">
        <v>11</v>
      </c>
      <c r="CK6" s="8" t="s">
        <v>12</v>
      </c>
      <c r="CL6" s="68" t="s">
        <v>13</v>
      </c>
      <c r="CM6" s="66" t="s">
        <v>11</v>
      </c>
      <c r="CN6" s="8" t="s">
        <v>12</v>
      </c>
      <c r="CO6" s="68" t="s">
        <v>13</v>
      </c>
      <c r="CP6" s="66" t="s">
        <v>11</v>
      </c>
      <c r="CQ6" s="8" t="s">
        <v>12</v>
      </c>
      <c r="CR6" s="68" t="s">
        <v>13</v>
      </c>
      <c r="CS6" s="66" t="s">
        <v>11</v>
      </c>
      <c r="CT6" s="8" t="s">
        <v>12</v>
      </c>
      <c r="CU6" s="68" t="s">
        <v>13</v>
      </c>
      <c r="CV6" s="66" t="s">
        <v>11</v>
      </c>
      <c r="CW6" s="8" t="s">
        <v>12</v>
      </c>
      <c r="CX6" s="68" t="s">
        <v>13</v>
      </c>
      <c r="CY6" s="66" t="s">
        <v>11</v>
      </c>
      <c r="CZ6" s="8" t="s">
        <v>12</v>
      </c>
      <c r="DA6" s="68" t="s">
        <v>13</v>
      </c>
      <c r="DB6" s="66" t="s">
        <v>11</v>
      </c>
      <c r="DC6" s="8" t="s">
        <v>12</v>
      </c>
      <c r="DD6" s="68" t="s">
        <v>13</v>
      </c>
      <c r="DE6" s="66" t="s">
        <v>11</v>
      </c>
      <c r="DF6" s="8" t="s">
        <v>12</v>
      </c>
      <c r="DG6" s="68" t="s">
        <v>13</v>
      </c>
      <c r="DH6" s="66" t="s">
        <v>11</v>
      </c>
      <c r="DI6" s="8" t="s">
        <v>12</v>
      </c>
      <c r="DJ6" s="68" t="s">
        <v>13</v>
      </c>
      <c r="DK6" s="66" t="s">
        <v>11</v>
      </c>
      <c r="DL6" s="8" t="s">
        <v>12</v>
      </c>
      <c r="DM6" s="68" t="s">
        <v>13</v>
      </c>
      <c r="DN6" s="66" t="s">
        <v>11</v>
      </c>
      <c r="DO6" s="8" t="s">
        <v>12</v>
      </c>
      <c r="DP6" s="68" t="s">
        <v>13</v>
      </c>
      <c r="DQ6" s="66" t="s">
        <v>11</v>
      </c>
      <c r="DR6" s="8" t="s">
        <v>12</v>
      </c>
      <c r="DS6" s="68" t="s">
        <v>13</v>
      </c>
      <c r="DT6" s="66" t="s">
        <v>11</v>
      </c>
      <c r="DU6" s="8" t="s">
        <v>12</v>
      </c>
      <c r="DV6" s="68" t="s">
        <v>13</v>
      </c>
      <c r="DW6" s="66" t="s">
        <v>11</v>
      </c>
      <c r="DX6" s="8" t="s">
        <v>12</v>
      </c>
      <c r="DY6" s="68" t="s">
        <v>13</v>
      </c>
      <c r="DZ6" s="66" t="s">
        <v>11</v>
      </c>
      <c r="EA6" s="8" t="s">
        <v>12</v>
      </c>
      <c r="EB6" s="68" t="s">
        <v>13</v>
      </c>
      <c r="EC6" s="66" t="s">
        <v>11</v>
      </c>
      <c r="ED6" s="8" t="s">
        <v>12</v>
      </c>
      <c r="EE6" s="68" t="s">
        <v>13</v>
      </c>
      <c r="EF6" s="66" t="s">
        <v>11</v>
      </c>
      <c r="EG6" s="8" t="s">
        <v>12</v>
      </c>
      <c r="EH6" s="68" t="s">
        <v>13</v>
      </c>
      <c r="EI6" s="66" t="s">
        <v>11</v>
      </c>
      <c r="EJ6" s="8" t="s">
        <v>12</v>
      </c>
      <c r="EK6" s="68" t="s">
        <v>13</v>
      </c>
      <c r="EL6" s="66" t="s">
        <v>11</v>
      </c>
      <c r="EM6" s="8" t="s">
        <v>12</v>
      </c>
      <c r="EN6" s="68" t="s">
        <v>13</v>
      </c>
      <c r="EO6" s="66" t="s">
        <v>11</v>
      </c>
      <c r="EP6" s="8" t="s">
        <v>12</v>
      </c>
      <c r="EQ6" s="68" t="s">
        <v>13</v>
      </c>
      <c r="ER6" s="66" t="s">
        <v>11</v>
      </c>
      <c r="ES6" s="8" t="s">
        <v>12</v>
      </c>
      <c r="ET6" s="68" t="s">
        <v>13</v>
      </c>
      <c r="EU6" s="66" t="s">
        <v>11</v>
      </c>
      <c r="EV6" s="8" t="s">
        <v>12</v>
      </c>
      <c r="EW6" s="68" t="s">
        <v>13</v>
      </c>
      <c r="EX6" s="66" t="s">
        <v>11</v>
      </c>
      <c r="EY6" s="8" t="s">
        <v>12</v>
      </c>
      <c r="EZ6" s="68" t="s">
        <v>13</v>
      </c>
      <c r="FA6" s="66" t="s">
        <v>11</v>
      </c>
      <c r="FB6" s="8" t="s">
        <v>12</v>
      </c>
      <c r="FC6" s="68" t="s">
        <v>13</v>
      </c>
      <c r="FD6" s="66" t="s">
        <v>11</v>
      </c>
      <c r="FE6" s="8" t="s">
        <v>12</v>
      </c>
      <c r="FF6" s="68" t="s">
        <v>13</v>
      </c>
      <c r="FG6" s="66" t="s">
        <v>11</v>
      </c>
      <c r="FH6" s="8" t="s">
        <v>12</v>
      </c>
      <c r="FI6" s="68" t="s">
        <v>13</v>
      </c>
      <c r="FJ6" s="66" t="s">
        <v>11</v>
      </c>
      <c r="FK6" s="8" t="s">
        <v>12</v>
      </c>
      <c r="FL6" s="68" t="s">
        <v>13</v>
      </c>
      <c r="FM6" s="66" t="s">
        <v>11</v>
      </c>
      <c r="FN6" s="8" t="s">
        <v>12</v>
      </c>
      <c r="FO6" s="68" t="s">
        <v>13</v>
      </c>
      <c r="FP6" s="66" t="s">
        <v>11</v>
      </c>
      <c r="FQ6" s="8" t="s">
        <v>12</v>
      </c>
      <c r="FR6" s="68" t="s">
        <v>13</v>
      </c>
      <c r="FS6" s="66" t="s">
        <v>11</v>
      </c>
      <c r="FT6" s="8" t="s">
        <v>12</v>
      </c>
      <c r="FU6" s="68" t="s">
        <v>13</v>
      </c>
      <c r="FV6" s="66" t="s">
        <v>11</v>
      </c>
      <c r="FW6" s="8" t="s">
        <v>12</v>
      </c>
      <c r="FX6" s="68" t="s">
        <v>13</v>
      </c>
      <c r="FY6" s="66" t="s">
        <v>11</v>
      </c>
      <c r="FZ6" s="8" t="s">
        <v>12</v>
      </c>
      <c r="GA6" s="68" t="s">
        <v>13</v>
      </c>
      <c r="GB6" s="66" t="s">
        <v>11</v>
      </c>
      <c r="GC6" s="8" t="s">
        <v>12</v>
      </c>
      <c r="GD6" s="68" t="s">
        <v>13</v>
      </c>
      <c r="GE6" s="66" t="s">
        <v>11</v>
      </c>
      <c r="GF6" s="8" t="s">
        <v>12</v>
      </c>
      <c r="GG6" s="68" t="s">
        <v>13</v>
      </c>
      <c r="GH6" s="66" t="s">
        <v>11</v>
      </c>
      <c r="GI6" s="8" t="s">
        <v>12</v>
      </c>
      <c r="GJ6" s="68" t="s">
        <v>13</v>
      </c>
      <c r="GK6" s="66" t="s">
        <v>11</v>
      </c>
      <c r="GL6" s="8" t="s">
        <v>12</v>
      </c>
      <c r="GM6" s="68" t="s">
        <v>13</v>
      </c>
      <c r="GN6" s="66" t="s">
        <v>11</v>
      </c>
      <c r="GO6" s="8" t="s">
        <v>12</v>
      </c>
      <c r="GP6" s="68" t="s">
        <v>13</v>
      </c>
      <c r="GQ6" s="66" t="s">
        <v>11</v>
      </c>
      <c r="GR6" s="8" t="s">
        <v>12</v>
      </c>
      <c r="GS6" s="68" t="s">
        <v>13</v>
      </c>
      <c r="GT6" s="66" t="s">
        <v>11</v>
      </c>
      <c r="GU6" s="8" t="s">
        <v>12</v>
      </c>
      <c r="GV6" s="68" t="s">
        <v>13</v>
      </c>
      <c r="GW6" s="66" t="s">
        <v>11</v>
      </c>
      <c r="GX6" s="8" t="s">
        <v>12</v>
      </c>
      <c r="GY6" s="68" t="s">
        <v>13</v>
      </c>
      <c r="GZ6" s="66" t="s">
        <v>11</v>
      </c>
      <c r="HA6" s="8" t="s">
        <v>12</v>
      </c>
      <c r="HB6" s="68" t="s">
        <v>13</v>
      </c>
      <c r="HC6" s="66" t="s">
        <v>11</v>
      </c>
      <c r="HD6" s="8" t="s">
        <v>12</v>
      </c>
      <c r="HE6" s="68" t="s">
        <v>13</v>
      </c>
      <c r="HF6" s="66" t="s">
        <v>11</v>
      </c>
      <c r="HG6" s="8" t="s">
        <v>12</v>
      </c>
      <c r="HH6" s="68" t="s">
        <v>13</v>
      </c>
      <c r="HI6" s="66" t="s">
        <v>11</v>
      </c>
      <c r="HJ6" s="8" t="s">
        <v>12</v>
      </c>
      <c r="HK6" s="68" t="s">
        <v>13</v>
      </c>
      <c r="HL6" s="66" t="s">
        <v>11</v>
      </c>
      <c r="HM6" s="8" t="s">
        <v>12</v>
      </c>
      <c r="HN6" s="68" t="s">
        <v>13</v>
      </c>
      <c r="HO6" s="66" t="s">
        <v>11</v>
      </c>
      <c r="HP6" s="8" t="s">
        <v>12</v>
      </c>
      <c r="HQ6" s="68" t="s">
        <v>13</v>
      </c>
      <c r="HR6" s="66" t="s">
        <v>11</v>
      </c>
      <c r="HS6" s="8" t="s">
        <v>12</v>
      </c>
      <c r="HT6" s="68" t="s">
        <v>13</v>
      </c>
      <c r="HU6" s="66" t="s">
        <v>11</v>
      </c>
      <c r="HV6" s="8" t="s">
        <v>12</v>
      </c>
      <c r="HW6" s="68" t="s">
        <v>13</v>
      </c>
      <c r="HX6" s="66" t="s">
        <v>11</v>
      </c>
      <c r="HY6" s="8" t="s">
        <v>12</v>
      </c>
      <c r="HZ6" s="68" t="s">
        <v>13</v>
      </c>
      <c r="IA6" s="66" t="s">
        <v>11</v>
      </c>
      <c r="IB6" s="8" t="s">
        <v>12</v>
      </c>
      <c r="IC6" s="68" t="s">
        <v>13</v>
      </c>
      <c r="ID6" s="66" t="s">
        <v>11</v>
      </c>
      <c r="IE6" s="8" t="s">
        <v>12</v>
      </c>
      <c r="IF6" s="68" t="s">
        <v>13</v>
      </c>
      <c r="IG6" s="66" t="s">
        <v>11</v>
      </c>
      <c r="IH6" s="8" t="s">
        <v>12</v>
      </c>
      <c r="II6" s="68" t="s">
        <v>13</v>
      </c>
      <c r="IJ6" s="66" t="s">
        <v>11</v>
      </c>
      <c r="IK6" s="8" t="s">
        <v>12</v>
      </c>
      <c r="IL6" s="68" t="s">
        <v>13</v>
      </c>
      <c r="IM6" s="66" t="s">
        <v>11</v>
      </c>
      <c r="IN6" s="8" t="s">
        <v>12</v>
      </c>
      <c r="IO6" s="68" t="s">
        <v>13</v>
      </c>
      <c r="IP6" s="66" t="s">
        <v>11</v>
      </c>
      <c r="IQ6" s="8" t="s">
        <v>12</v>
      </c>
      <c r="IR6" s="68" t="s">
        <v>13</v>
      </c>
      <c r="IS6" s="66" t="s">
        <v>11</v>
      </c>
      <c r="IT6" s="8" t="s">
        <v>12</v>
      </c>
      <c r="IU6" s="68" t="s">
        <v>13</v>
      </c>
      <c r="IV6" s="66" t="s">
        <v>11</v>
      </c>
      <c r="IW6" s="8" t="s">
        <v>12</v>
      </c>
      <c r="IX6" s="68" t="s">
        <v>13</v>
      </c>
      <c r="IY6" s="66" t="s">
        <v>11</v>
      </c>
      <c r="IZ6" s="8" t="s">
        <v>12</v>
      </c>
      <c r="JA6" s="68" t="s">
        <v>13</v>
      </c>
      <c r="JB6" s="66" t="s">
        <v>11</v>
      </c>
      <c r="JC6" s="8" t="s">
        <v>12</v>
      </c>
      <c r="JD6" s="68" t="s">
        <v>13</v>
      </c>
      <c r="JE6" s="66" t="s">
        <v>11</v>
      </c>
      <c r="JF6" s="8" t="s">
        <v>12</v>
      </c>
      <c r="JG6" s="68" t="s">
        <v>13</v>
      </c>
      <c r="JH6" s="66" t="s">
        <v>11</v>
      </c>
      <c r="JI6" s="8" t="s">
        <v>12</v>
      </c>
      <c r="JJ6" s="68" t="s">
        <v>13</v>
      </c>
      <c r="JK6" s="66" t="s">
        <v>11</v>
      </c>
      <c r="JL6" s="8" t="s">
        <v>12</v>
      </c>
      <c r="JM6" s="68" t="s">
        <v>13</v>
      </c>
      <c r="JN6" s="66" t="s">
        <v>11</v>
      </c>
      <c r="JO6" s="8" t="s">
        <v>12</v>
      </c>
      <c r="JP6" s="68" t="s">
        <v>13</v>
      </c>
      <c r="JQ6" s="66" t="s">
        <v>11</v>
      </c>
      <c r="JR6" s="8" t="s">
        <v>12</v>
      </c>
      <c r="JS6" s="68" t="s">
        <v>13</v>
      </c>
      <c r="JT6" s="66" t="s">
        <v>11</v>
      </c>
      <c r="JU6" s="8" t="s">
        <v>12</v>
      </c>
      <c r="JV6" s="68" t="s">
        <v>13</v>
      </c>
      <c r="JW6" s="66" t="s">
        <v>11</v>
      </c>
      <c r="JX6" s="8" t="s">
        <v>12</v>
      </c>
      <c r="JY6" s="68" t="s">
        <v>13</v>
      </c>
      <c r="JZ6" s="66" t="s">
        <v>11</v>
      </c>
      <c r="KA6" s="8" t="s">
        <v>12</v>
      </c>
      <c r="KB6" s="68" t="s">
        <v>13</v>
      </c>
      <c r="KC6" s="66" t="s">
        <v>11</v>
      </c>
      <c r="KD6" s="8" t="s">
        <v>12</v>
      </c>
      <c r="KE6" s="68" t="s">
        <v>13</v>
      </c>
      <c r="KF6" s="66" t="s">
        <v>11</v>
      </c>
      <c r="KG6" s="8" t="s">
        <v>12</v>
      </c>
      <c r="KH6" s="68" t="s">
        <v>13</v>
      </c>
      <c r="KI6" s="66" t="s">
        <v>11</v>
      </c>
      <c r="KJ6" s="8" t="s">
        <v>12</v>
      </c>
      <c r="KK6" s="68" t="s">
        <v>13</v>
      </c>
      <c r="KL6" s="66" t="s">
        <v>11</v>
      </c>
      <c r="KM6" s="8" t="s">
        <v>12</v>
      </c>
      <c r="KN6" s="68" t="s">
        <v>13</v>
      </c>
      <c r="KO6" s="66" t="s">
        <v>11</v>
      </c>
      <c r="KP6" s="8" t="s">
        <v>12</v>
      </c>
      <c r="KQ6" s="68" t="s">
        <v>13</v>
      </c>
      <c r="KR6" s="66" t="s">
        <v>11</v>
      </c>
      <c r="KS6" s="8" t="s">
        <v>12</v>
      </c>
      <c r="KT6" s="68" t="s">
        <v>13</v>
      </c>
      <c r="KU6" s="66" t="s">
        <v>11</v>
      </c>
      <c r="KV6" s="8" t="s">
        <v>12</v>
      </c>
      <c r="KW6" s="68" t="s">
        <v>13</v>
      </c>
      <c r="KX6" s="66" t="s">
        <v>11</v>
      </c>
      <c r="KY6" s="8" t="s">
        <v>12</v>
      </c>
      <c r="KZ6" s="68" t="s">
        <v>13</v>
      </c>
      <c r="LA6" s="66" t="s">
        <v>11</v>
      </c>
      <c r="LB6" s="8" t="s">
        <v>12</v>
      </c>
      <c r="LC6" s="68" t="s">
        <v>13</v>
      </c>
      <c r="LD6" s="66" t="s">
        <v>11</v>
      </c>
      <c r="LE6" s="8" t="s">
        <v>12</v>
      </c>
      <c r="LF6" s="68" t="s">
        <v>13</v>
      </c>
      <c r="LG6" s="66" t="s">
        <v>11</v>
      </c>
      <c r="LH6" s="8" t="s">
        <v>12</v>
      </c>
      <c r="LI6" s="68" t="s">
        <v>13</v>
      </c>
      <c r="LJ6" s="66" t="s">
        <v>11</v>
      </c>
      <c r="LK6" s="8" t="s">
        <v>12</v>
      </c>
      <c r="LL6" s="68" t="s">
        <v>13</v>
      </c>
      <c r="LM6" s="66" t="s">
        <v>11</v>
      </c>
      <c r="LN6" s="8" t="s">
        <v>12</v>
      </c>
      <c r="LO6" s="68" t="s">
        <v>13</v>
      </c>
      <c r="LP6" s="66" t="s">
        <v>11</v>
      </c>
      <c r="LQ6" s="8" t="s">
        <v>12</v>
      </c>
      <c r="LR6" s="68" t="s">
        <v>13</v>
      </c>
      <c r="LS6" s="66" t="s">
        <v>11</v>
      </c>
      <c r="LT6" s="8" t="s">
        <v>12</v>
      </c>
      <c r="LU6" s="68" t="s">
        <v>13</v>
      </c>
      <c r="LV6" s="66" t="s">
        <v>11</v>
      </c>
      <c r="LW6" s="8" t="s">
        <v>12</v>
      </c>
      <c r="LX6" s="68" t="s">
        <v>13</v>
      </c>
      <c r="LY6" s="66" t="s">
        <v>11</v>
      </c>
      <c r="LZ6" s="8" t="s">
        <v>12</v>
      </c>
      <c r="MA6" s="68" t="s">
        <v>13</v>
      </c>
      <c r="MB6" s="66" t="s">
        <v>11</v>
      </c>
      <c r="MC6" s="8" t="s">
        <v>12</v>
      </c>
      <c r="MD6" s="68" t="s">
        <v>13</v>
      </c>
      <c r="ME6" s="67" t="s">
        <v>11</v>
      </c>
      <c r="MF6" s="67" t="s">
        <v>12</v>
      </c>
      <c r="MG6" s="67" t="s">
        <v>13</v>
      </c>
      <c r="MH6" s="67" t="s">
        <v>14</v>
      </c>
    </row>
    <row r="7" spans="1:346" ht="12.75" customHeight="1" x14ac:dyDescent="0.3">
      <c r="A7" s="61" t="s">
        <v>147</v>
      </c>
      <c r="B7" s="16">
        <v>1001</v>
      </c>
      <c r="C7" s="62" t="s">
        <v>148</v>
      </c>
      <c r="D7" s="18">
        <v>0</v>
      </c>
      <c r="E7" s="18">
        <v>0</v>
      </c>
      <c r="F7" s="18">
        <v>15933698.949999999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15933698.949999999</v>
      </c>
      <c r="P7" s="17">
        <v>0</v>
      </c>
      <c r="Q7" s="17">
        <v>0</v>
      </c>
      <c r="R7" s="17">
        <v>51792.2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9621418.2100000009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17">
        <v>0</v>
      </c>
      <c r="BS7" s="17">
        <v>0</v>
      </c>
      <c r="BT7" s="17">
        <v>7402230.4199999999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  <c r="CB7" s="17">
        <v>0</v>
      </c>
      <c r="CC7" s="17">
        <v>0</v>
      </c>
      <c r="CD7" s="17">
        <v>0</v>
      </c>
      <c r="CE7" s="17">
        <v>0</v>
      </c>
      <c r="CF7" s="17">
        <v>0</v>
      </c>
      <c r="CG7" s="17">
        <v>0</v>
      </c>
      <c r="CH7" s="17">
        <v>0</v>
      </c>
      <c r="CI7" s="17">
        <v>0</v>
      </c>
      <c r="CJ7" s="17">
        <v>0</v>
      </c>
      <c r="CK7" s="17">
        <v>0</v>
      </c>
      <c r="CL7" s="17">
        <v>0</v>
      </c>
      <c r="CM7" s="17">
        <v>0</v>
      </c>
      <c r="CN7" s="17">
        <v>0</v>
      </c>
      <c r="CO7" s="17">
        <v>0</v>
      </c>
      <c r="CP7" s="17">
        <v>0</v>
      </c>
      <c r="CQ7" s="17">
        <v>0</v>
      </c>
      <c r="CR7" s="17">
        <v>0</v>
      </c>
      <c r="CS7" s="17">
        <v>0</v>
      </c>
      <c r="CT7" s="17">
        <v>0</v>
      </c>
      <c r="CU7" s="17">
        <v>0</v>
      </c>
      <c r="CV7" s="17">
        <v>0</v>
      </c>
      <c r="CW7" s="17">
        <v>0</v>
      </c>
      <c r="CX7" s="17">
        <v>0</v>
      </c>
      <c r="CY7" s="17">
        <v>0</v>
      </c>
      <c r="CZ7" s="17">
        <v>0</v>
      </c>
      <c r="DA7" s="17">
        <v>0</v>
      </c>
      <c r="DB7" s="17">
        <v>0</v>
      </c>
      <c r="DC7" s="17">
        <v>0</v>
      </c>
      <c r="DD7" s="17">
        <v>0</v>
      </c>
      <c r="DE7" s="17">
        <v>0</v>
      </c>
      <c r="DF7" s="17">
        <v>0</v>
      </c>
      <c r="DG7" s="17">
        <v>2119302.91</v>
      </c>
      <c r="DH7" s="17">
        <v>0</v>
      </c>
      <c r="DI7" s="17">
        <v>0</v>
      </c>
      <c r="DJ7" s="17">
        <v>0</v>
      </c>
      <c r="DK7" s="17">
        <v>0</v>
      </c>
      <c r="DL7" s="17">
        <v>0</v>
      </c>
      <c r="DM7" s="17">
        <v>0</v>
      </c>
      <c r="DN7" s="17">
        <v>0</v>
      </c>
      <c r="DO7" s="17">
        <v>0</v>
      </c>
      <c r="DP7" s="17">
        <v>0</v>
      </c>
      <c r="DQ7" s="17">
        <v>0</v>
      </c>
      <c r="DR7" s="17">
        <v>0</v>
      </c>
      <c r="DS7" s="17">
        <v>0</v>
      </c>
      <c r="DT7" s="17">
        <v>0</v>
      </c>
      <c r="DU7" s="17">
        <v>0</v>
      </c>
      <c r="DV7" s="17">
        <v>0</v>
      </c>
      <c r="DW7" s="17">
        <v>0</v>
      </c>
      <c r="DX7" s="17">
        <v>0</v>
      </c>
      <c r="DY7" s="17">
        <v>0</v>
      </c>
      <c r="DZ7" s="17">
        <v>0</v>
      </c>
      <c r="EA7" s="17">
        <v>0</v>
      </c>
      <c r="EB7" s="17">
        <v>708155.34</v>
      </c>
      <c r="EC7" s="17">
        <v>0</v>
      </c>
      <c r="ED7" s="17">
        <v>0</v>
      </c>
      <c r="EE7" s="17">
        <v>0</v>
      </c>
      <c r="EF7" s="17">
        <v>0</v>
      </c>
      <c r="EG7" s="17">
        <v>0</v>
      </c>
      <c r="EH7" s="17">
        <v>0</v>
      </c>
      <c r="EI7" s="17">
        <v>0</v>
      </c>
      <c r="EJ7" s="17">
        <v>0</v>
      </c>
      <c r="EK7" s="17">
        <v>0</v>
      </c>
      <c r="EL7" s="17">
        <v>0</v>
      </c>
      <c r="EM7" s="17">
        <v>0</v>
      </c>
      <c r="EN7" s="17">
        <v>0</v>
      </c>
      <c r="EO7" s="17">
        <v>0</v>
      </c>
      <c r="EP7" s="17">
        <v>0</v>
      </c>
      <c r="EQ7" s="17">
        <v>0</v>
      </c>
      <c r="ER7" s="17">
        <v>0</v>
      </c>
      <c r="ES7" s="17">
        <v>0</v>
      </c>
      <c r="ET7" s="17">
        <v>0</v>
      </c>
      <c r="EU7" s="17">
        <v>0</v>
      </c>
      <c r="EV7" s="17">
        <v>0</v>
      </c>
      <c r="EW7" s="17">
        <v>0</v>
      </c>
      <c r="EX7" s="17">
        <v>0</v>
      </c>
      <c r="EY7" s="17">
        <v>0</v>
      </c>
      <c r="EZ7" s="17">
        <v>0</v>
      </c>
      <c r="FA7" s="17">
        <v>0</v>
      </c>
      <c r="FB7" s="17">
        <v>0</v>
      </c>
      <c r="FC7" s="17">
        <v>0</v>
      </c>
      <c r="FD7" s="17">
        <v>0</v>
      </c>
      <c r="FE7" s="17">
        <v>0</v>
      </c>
      <c r="FF7" s="17">
        <v>1412873.29</v>
      </c>
      <c r="FG7" s="17">
        <v>0</v>
      </c>
      <c r="FH7" s="17">
        <v>0</v>
      </c>
      <c r="FI7" s="17">
        <v>0</v>
      </c>
      <c r="FJ7" s="17">
        <v>0</v>
      </c>
      <c r="FK7" s="17">
        <v>0</v>
      </c>
      <c r="FL7" s="17">
        <v>0</v>
      </c>
      <c r="FM7" s="17">
        <v>0</v>
      </c>
      <c r="FN7" s="17">
        <v>0</v>
      </c>
      <c r="FO7" s="17">
        <v>0</v>
      </c>
      <c r="FP7" s="17">
        <v>0</v>
      </c>
      <c r="FQ7" s="17">
        <v>0</v>
      </c>
      <c r="FR7" s="17">
        <v>0</v>
      </c>
      <c r="FS7" s="17">
        <v>0</v>
      </c>
      <c r="FT7" s="17">
        <v>0</v>
      </c>
      <c r="FU7" s="17">
        <v>0</v>
      </c>
      <c r="FV7" s="17">
        <v>0</v>
      </c>
      <c r="FW7" s="17">
        <v>0</v>
      </c>
      <c r="FX7" s="17">
        <v>0</v>
      </c>
      <c r="FY7" s="17">
        <v>0</v>
      </c>
      <c r="FZ7" s="17">
        <v>0</v>
      </c>
      <c r="GA7" s="17">
        <v>0</v>
      </c>
      <c r="GB7" s="17">
        <v>0</v>
      </c>
      <c r="GC7" s="17">
        <v>0</v>
      </c>
      <c r="GD7" s="17">
        <v>0</v>
      </c>
      <c r="GE7" s="17">
        <v>0</v>
      </c>
      <c r="GF7" s="17">
        <v>0</v>
      </c>
      <c r="GG7" s="17">
        <v>0</v>
      </c>
      <c r="GH7" s="17">
        <v>0</v>
      </c>
      <c r="GI7" s="17">
        <v>0</v>
      </c>
      <c r="GJ7" s="17">
        <v>0</v>
      </c>
      <c r="GK7" s="17">
        <v>0</v>
      </c>
      <c r="GL7" s="17">
        <v>0</v>
      </c>
      <c r="GM7" s="17">
        <v>0</v>
      </c>
      <c r="GN7" s="17">
        <v>0</v>
      </c>
      <c r="GO7" s="17">
        <v>0</v>
      </c>
      <c r="GP7" s="17">
        <v>0</v>
      </c>
      <c r="GQ7" s="17">
        <v>0</v>
      </c>
      <c r="GR7" s="17">
        <v>0</v>
      </c>
      <c r="GS7" s="17">
        <v>0</v>
      </c>
      <c r="GT7" s="17">
        <v>0</v>
      </c>
      <c r="GU7" s="17">
        <v>0</v>
      </c>
      <c r="GV7" s="17">
        <v>0</v>
      </c>
      <c r="GW7" s="17">
        <v>0</v>
      </c>
      <c r="GX7" s="17">
        <v>0</v>
      </c>
      <c r="GY7" s="17">
        <v>0</v>
      </c>
      <c r="GZ7" s="17">
        <v>0</v>
      </c>
      <c r="HA7" s="17">
        <v>0</v>
      </c>
      <c r="HB7" s="17">
        <v>0</v>
      </c>
      <c r="HC7" s="17">
        <v>0</v>
      </c>
      <c r="HD7" s="17">
        <v>0</v>
      </c>
      <c r="HE7" s="17">
        <v>0</v>
      </c>
      <c r="HF7" s="17">
        <v>0</v>
      </c>
      <c r="HG7" s="17">
        <v>0</v>
      </c>
      <c r="HH7" s="17">
        <v>0</v>
      </c>
      <c r="HI7" s="17">
        <v>0</v>
      </c>
      <c r="HJ7" s="17">
        <v>0</v>
      </c>
      <c r="HK7" s="17">
        <v>0</v>
      </c>
      <c r="HL7" s="17">
        <v>0</v>
      </c>
      <c r="HM7" s="17">
        <v>0</v>
      </c>
      <c r="HN7" s="17">
        <v>0</v>
      </c>
      <c r="HO7" s="17">
        <v>0</v>
      </c>
      <c r="HP7" s="17">
        <v>0</v>
      </c>
      <c r="HQ7" s="17">
        <v>0</v>
      </c>
      <c r="HR7" s="17">
        <v>0</v>
      </c>
      <c r="HS7" s="17">
        <v>0</v>
      </c>
      <c r="HT7" s="17">
        <v>0</v>
      </c>
      <c r="HU7" s="17">
        <v>0</v>
      </c>
      <c r="HV7" s="17">
        <v>0</v>
      </c>
      <c r="HW7" s="17">
        <v>0</v>
      </c>
      <c r="HX7" s="17">
        <v>0</v>
      </c>
      <c r="HY7" s="17">
        <v>0</v>
      </c>
      <c r="HZ7" s="17">
        <v>0</v>
      </c>
      <c r="IA7" s="17">
        <v>0</v>
      </c>
      <c r="IB7" s="17">
        <v>0</v>
      </c>
      <c r="IC7" s="17">
        <v>0</v>
      </c>
      <c r="ID7" s="17">
        <v>0</v>
      </c>
      <c r="IE7" s="17">
        <v>0</v>
      </c>
      <c r="IF7" s="17">
        <v>0</v>
      </c>
      <c r="IG7" s="17">
        <v>0</v>
      </c>
      <c r="IH7" s="17">
        <v>0</v>
      </c>
      <c r="II7" s="17">
        <v>0</v>
      </c>
      <c r="IJ7" s="17">
        <v>0</v>
      </c>
      <c r="IK7" s="17">
        <v>0</v>
      </c>
      <c r="IL7" s="17">
        <v>0</v>
      </c>
      <c r="IM7" s="17">
        <v>0</v>
      </c>
      <c r="IN7" s="17">
        <v>0</v>
      </c>
      <c r="IO7" s="17">
        <v>0</v>
      </c>
      <c r="IP7" s="17">
        <v>0</v>
      </c>
      <c r="IQ7" s="17">
        <v>0</v>
      </c>
      <c r="IR7" s="17">
        <v>0</v>
      </c>
      <c r="IS7" s="17">
        <v>0</v>
      </c>
      <c r="IT7" s="17">
        <v>0</v>
      </c>
      <c r="IU7" s="17">
        <v>0</v>
      </c>
      <c r="IV7" s="18">
        <v>0</v>
      </c>
      <c r="IW7" s="18">
        <v>0</v>
      </c>
      <c r="IX7" s="18">
        <v>0</v>
      </c>
      <c r="IY7" s="17">
        <v>0</v>
      </c>
      <c r="IZ7" s="17">
        <v>0</v>
      </c>
      <c r="JA7" s="17">
        <v>0</v>
      </c>
      <c r="JB7" s="17">
        <v>0</v>
      </c>
      <c r="JC7" s="17">
        <v>0</v>
      </c>
      <c r="JD7" s="17">
        <v>0</v>
      </c>
      <c r="JE7" s="18">
        <v>0</v>
      </c>
      <c r="JF7" s="18">
        <v>0</v>
      </c>
      <c r="JG7" s="18">
        <v>0</v>
      </c>
      <c r="JH7" s="17">
        <v>0</v>
      </c>
      <c r="JI7" s="17">
        <v>0</v>
      </c>
      <c r="JJ7" s="17">
        <v>0</v>
      </c>
      <c r="JK7" s="17">
        <v>0</v>
      </c>
      <c r="JL7" s="17">
        <v>0</v>
      </c>
      <c r="JM7" s="17">
        <v>0</v>
      </c>
      <c r="JN7" s="18">
        <v>0</v>
      </c>
      <c r="JO7" s="18">
        <v>0</v>
      </c>
      <c r="JP7" s="18">
        <v>0</v>
      </c>
      <c r="JQ7" s="17">
        <v>0</v>
      </c>
      <c r="JR7" s="17">
        <v>0</v>
      </c>
      <c r="JS7" s="17">
        <v>0</v>
      </c>
      <c r="JT7" s="17">
        <v>0</v>
      </c>
      <c r="JU7" s="17">
        <v>0</v>
      </c>
      <c r="JV7" s="17">
        <v>0</v>
      </c>
      <c r="JW7" s="17">
        <v>0</v>
      </c>
      <c r="JX7" s="17">
        <v>0</v>
      </c>
      <c r="JY7" s="17">
        <v>27565.18</v>
      </c>
      <c r="JZ7" s="17">
        <v>0</v>
      </c>
      <c r="KA7" s="17">
        <v>0</v>
      </c>
      <c r="KB7" s="17">
        <v>0</v>
      </c>
      <c r="KC7" s="17">
        <v>0</v>
      </c>
      <c r="KD7" s="17">
        <v>0</v>
      </c>
      <c r="KE7" s="17">
        <v>0</v>
      </c>
      <c r="KF7" s="17">
        <v>0</v>
      </c>
      <c r="KG7" s="17">
        <v>0</v>
      </c>
      <c r="KH7" s="17">
        <v>0</v>
      </c>
      <c r="KI7" s="17">
        <v>0</v>
      </c>
      <c r="KJ7" s="17">
        <v>0</v>
      </c>
      <c r="KK7" s="17">
        <v>0</v>
      </c>
      <c r="KL7" s="17">
        <v>0</v>
      </c>
      <c r="KM7" s="17">
        <v>0</v>
      </c>
      <c r="KN7" s="17">
        <v>0</v>
      </c>
      <c r="KO7" s="17">
        <v>0</v>
      </c>
      <c r="KP7" s="17">
        <v>0</v>
      </c>
      <c r="KQ7" s="17">
        <v>0</v>
      </c>
      <c r="KR7" s="17">
        <v>0</v>
      </c>
      <c r="KS7" s="17">
        <v>0</v>
      </c>
      <c r="KT7" s="17">
        <v>0</v>
      </c>
      <c r="KU7" s="17">
        <v>0</v>
      </c>
      <c r="KV7" s="17">
        <v>0</v>
      </c>
      <c r="KW7" s="17">
        <v>0</v>
      </c>
      <c r="KX7" s="17">
        <v>0</v>
      </c>
      <c r="KY7" s="17">
        <v>0</v>
      </c>
      <c r="KZ7" s="17">
        <v>0</v>
      </c>
      <c r="LA7" s="18">
        <v>0</v>
      </c>
      <c r="LB7" s="18">
        <v>0</v>
      </c>
      <c r="LC7" s="18">
        <v>0</v>
      </c>
      <c r="LD7" s="17">
        <v>0</v>
      </c>
      <c r="LE7" s="17">
        <v>0</v>
      </c>
      <c r="LF7" s="17">
        <v>0</v>
      </c>
      <c r="LG7" s="17">
        <v>0</v>
      </c>
      <c r="LH7" s="17">
        <v>0</v>
      </c>
      <c r="LI7" s="17">
        <v>0</v>
      </c>
      <c r="LJ7" s="18">
        <v>0</v>
      </c>
      <c r="LK7" s="18">
        <v>0</v>
      </c>
      <c r="LL7" s="18">
        <v>0</v>
      </c>
      <c r="LM7" s="17">
        <v>0</v>
      </c>
      <c r="LN7" s="17">
        <v>0</v>
      </c>
      <c r="LO7" s="17">
        <v>0</v>
      </c>
      <c r="LP7" s="17">
        <v>0</v>
      </c>
      <c r="LQ7" s="17">
        <v>0</v>
      </c>
      <c r="LR7" s="17">
        <v>0</v>
      </c>
      <c r="LS7" s="18">
        <v>0</v>
      </c>
      <c r="LT7" s="18">
        <v>0</v>
      </c>
      <c r="LU7" s="18">
        <v>0</v>
      </c>
      <c r="LV7" s="17">
        <v>0</v>
      </c>
      <c r="LW7" s="17">
        <v>0</v>
      </c>
      <c r="LX7" s="17">
        <v>0</v>
      </c>
      <c r="LY7" s="17">
        <v>0</v>
      </c>
      <c r="LZ7" s="17">
        <v>0</v>
      </c>
      <c r="MA7" s="17">
        <v>0</v>
      </c>
      <c r="MB7" s="17">
        <v>0</v>
      </c>
      <c r="MC7" s="17">
        <v>0</v>
      </c>
      <c r="MD7" s="17">
        <v>0</v>
      </c>
      <c r="ME7" s="17">
        <v>0</v>
      </c>
      <c r="MF7" s="17">
        <v>0</v>
      </c>
      <c r="MG7" s="17">
        <v>37277036.5</v>
      </c>
      <c r="MH7" s="17">
        <v>37277036.5</v>
      </c>
    </row>
    <row r="8" spans="1:346" ht="12.75" customHeight="1" x14ac:dyDescent="0.3">
      <c r="A8" s="61" t="s">
        <v>150</v>
      </c>
      <c r="B8" s="16">
        <v>1003</v>
      </c>
      <c r="C8" s="62" t="s">
        <v>148</v>
      </c>
      <c r="D8" s="18">
        <v>0</v>
      </c>
      <c r="E8" s="18">
        <v>0</v>
      </c>
      <c r="F8" s="18">
        <v>1283472327.1300001</v>
      </c>
      <c r="G8" s="17">
        <v>0</v>
      </c>
      <c r="H8" s="17">
        <v>0</v>
      </c>
      <c r="I8" s="17">
        <v>180417093.99000001</v>
      </c>
      <c r="J8" s="17">
        <v>0</v>
      </c>
      <c r="K8" s="17">
        <v>0</v>
      </c>
      <c r="L8" s="17">
        <v>475991941.05999994</v>
      </c>
      <c r="M8" s="17">
        <v>0</v>
      </c>
      <c r="N8" s="17">
        <v>0</v>
      </c>
      <c r="O8" s="17">
        <v>627063292.08000016</v>
      </c>
      <c r="P8" s="17">
        <v>0</v>
      </c>
      <c r="Q8" s="17">
        <v>0</v>
      </c>
      <c r="R8" s="17">
        <v>308416167.04000008</v>
      </c>
      <c r="S8" s="17">
        <v>0</v>
      </c>
      <c r="T8" s="17">
        <v>0</v>
      </c>
      <c r="U8" s="17">
        <v>145360.75999999046</v>
      </c>
      <c r="V8" s="17">
        <v>0</v>
      </c>
      <c r="W8" s="17">
        <v>0</v>
      </c>
      <c r="X8" s="17">
        <v>74800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84816722.480000019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3487483.6100000143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417771489.52999926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11719300.439999938</v>
      </c>
      <c r="BI8" s="17">
        <v>0</v>
      </c>
      <c r="BJ8" s="17">
        <v>0</v>
      </c>
      <c r="BK8" s="17">
        <v>239055021.83000016</v>
      </c>
      <c r="BL8" s="17">
        <v>0</v>
      </c>
      <c r="BM8" s="17">
        <v>0</v>
      </c>
      <c r="BN8" s="17">
        <v>5596</v>
      </c>
      <c r="BO8" s="17">
        <v>0</v>
      </c>
      <c r="BP8" s="17">
        <v>0</v>
      </c>
      <c r="BQ8" s="17">
        <v>3153375.6400000006</v>
      </c>
      <c r="BR8" s="17">
        <v>0</v>
      </c>
      <c r="BS8" s="17">
        <v>0</v>
      </c>
      <c r="BT8" s="17">
        <v>131485744.84999999</v>
      </c>
      <c r="BU8" s="17">
        <v>0</v>
      </c>
      <c r="BV8" s="17">
        <v>0</v>
      </c>
      <c r="BW8" s="17">
        <v>2967.519999999553</v>
      </c>
      <c r="BX8" s="17">
        <v>0</v>
      </c>
      <c r="BY8" s="17">
        <v>0</v>
      </c>
      <c r="BZ8" s="17">
        <v>0</v>
      </c>
      <c r="CA8" s="17">
        <v>0</v>
      </c>
      <c r="CB8" s="17">
        <v>0</v>
      </c>
      <c r="CC8" s="17">
        <v>225082.11999999732</v>
      </c>
      <c r="CD8" s="17">
        <v>0</v>
      </c>
      <c r="CE8" s="17">
        <v>0</v>
      </c>
      <c r="CF8" s="17">
        <v>2477234.3199999928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989493.96999999881</v>
      </c>
      <c r="CM8" s="17">
        <v>0</v>
      </c>
      <c r="CN8" s="17">
        <v>0</v>
      </c>
      <c r="CO8" s="17">
        <v>0</v>
      </c>
      <c r="CP8" s="17">
        <v>0</v>
      </c>
      <c r="CQ8" s="17">
        <v>0</v>
      </c>
      <c r="CR8" s="17">
        <v>1160740.7199999988</v>
      </c>
      <c r="CS8" s="17">
        <v>0</v>
      </c>
      <c r="CT8" s="17">
        <v>0</v>
      </c>
      <c r="CU8" s="17">
        <v>0</v>
      </c>
      <c r="CV8" s="17">
        <v>0</v>
      </c>
      <c r="CW8" s="17">
        <v>0</v>
      </c>
      <c r="CX8" s="17">
        <v>0</v>
      </c>
      <c r="CY8" s="17">
        <v>0</v>
      </c>
      <c r="CZ8" s="17">
        <v>0</v>
      </c>
      <c r="DA8" s="17">
        <v>4630.5300000001444</v>
      </c>
      <c r="DB8" s="17">
        <v>0</v>
      </c>
      <c r="DC8" s="17">
        <v>0</v>
      </c>
      <c r="DD8" s="17">
        <v>0</v>
      </c>
      <c r="DE8" s="17">
        <v>0</v>
      </c>
      <c r="DF8" s="17">
        <v>0</v>
      </c>
      <c r="DG8" s="17">
        <v>38574271.280000001</v>
      </c>
      <c r="DH8" s="17">
        <v>0</v>
      </c>
      <c r="DI8" s="17">
        <v>0</v>
      </c>
      <c r="DJ8" s="17">
        <v>0</v>
      </c>
      <c r="DK8" s="17">
        <v>0</v>
      </c>
      <c r="DL8" s="17">
        <v>0</v>
      </c>
      <c r="DM8" s="17">
        <v>0</v>
      </c>
      <c r="DN8" s="17">
        <v>0</v>
      </c>
      <c r="DO8" s="17">
        <v>0</v>
      </c>
      <c r="DP8" s="17">
        <v>233083.62000000104</v>
      </c>
      <c r="DQ8" s="17">
        <v>0</v>
      </c>
      <c r="DR8" s="17">
        <v>0</v>
      </c>
      <c r="DS8" s="17">
        <v>0</v>
      </c>
      <c r="DT8" s="17">
        <v>0</v>
      </c>
      <c r="DU8" s="17">
        <v>0</v>
      </c>
      <c r="DV8" s="17">
        <v>0</v>
      </c>
      <c r="DW8" s="17">
        <v>0</v>
      </c>
      <c r="DX8" s="17">
        <v>0</v>
      </c>
      <c r="DY8" s="17">
        <v>0</v>
      </c>
      <c r="DZ8" s="17">
        <v>0</v>
      </c>
      <c r="EA8" s="17">
        <v>0</v>
      </c>
      <c r="EB8" s="17">
        <v>0</v>
      </c>
      <c r="EC8" s="17">
        <v>0</v>
      </c>
      <c r="ED8" s="17">
        <v>0</v>
      </c>
      <c r="EE8" s="17">
        <v>0</v>
      </c>
      <c r="EF8" s="17">
        <v>0</v>
      </c>
      <c r="EG8" s="17">
        <v>0</v>
      </c>
      <c r="EH8" s="17">
        <v>0</v>
      </c>
      <c r="EI8" s="17">
        <v>0</v>
      </c>
      <c r="EJ8" s="17">
        <v>0</v>
      </c>
      <c r="EK8" s="17">
        <v>0</v>
      </c>
      <c r="EL8" s="17">
        <v>0</v>
      </c>
      <c r="EM8" s="17">
        <v>0</v>
      </c>
      <c r="EN8" s="17">
        <v>0</v>
      </c>
      <c r="EO8" s="17">
        <v>0</v>
      </c>
      <c r="EP8" s="17">
        <v>0</v>
      </c>
      <c r="EQ8" s="17">
        <v>0</v>
      </c>
      <c r="ER8" s="17">
        <v>0</v>
      </c>
      <c r="ES8" s="17">
        <v>0</v>
      </c>
      <c r="ET8" s="17">
        <v>0</v>
      </c>
      <c r="EU8" s="17">
        <v>0</v>
      </c>
      <c r="EV8" s="17">
        <v>0</v>
      </c>
      <c r="EW8" s="17">
        <v>0</v>
      </c>
      <c r="EX8" s="17">
        <v>0</v>
      </c>
      <c r="EY8" s="17">
        <v>0</v>
      </c>
      <c r="EZ8" s="17">
        <v>0</v>
      </c>
      <c r="FA8" s="17">
        <v>0</v>
      </c>
      <c r="FB8" s="17">
        <v>0</v>
      </c>
      <c r="FC8" s="17">
        <v>0</v>
      </c>
      <c r="FD8" s="17">
        <v>0</v>
      </c>
      <c r="FE8" s="17">
        <v>0</v>
      </c>
      <c r="FF8" s="17">
        <v>3967753.0300000012</v>
      </c>
      <c r="FG8" s="17">
        <v>0</v>
      </c>
      <c r="FH8" s="17">
        <v>0</v>
      </c>
      <c r="FI8" s="17">
        <v>0</v>
      </c>
      <c r="FJ8" s="17">
        <v>0</v>
      </c>
      <c r="FK8" s="17">
        <v>0</v>
      </c>
      <c r="FL8" s="17">
        <v>0</v>
      </c>
      <c r="FM8" s="17">
        <v>0</v>
      </c>
      <c r="FN8" s="17">
        <v>0</v>
      </c>
      <c r="FO8" s="17">
        <v>0</v>
      </c>
      <c r="FP8" s="17">
        <v>0</v>
      </c>
      <c r="FQ8" s="17">
        <v>0</v>
      </c>
      <c r="FR8" s="17">
        <v>0</v>
      </c>
      <c r="FS8" s="17">
        <v>0</v>
      </c>
      <c r="FT8" s="17">
        <v>0</v>
      </c>
      <c r="FU8" s="17">
        <v>0</v>
      </c>
      <c r="FV8" s="17">
        <v>0</v>
      </c>
      <c r="FW8" s="17">
        <v>0</v>
      </c>
      <c r="FX8" s="17">
        <v>0</v>
      </c>
      <c r="FY8" s="17">
        <v>0</v>
      </c>
      <c r="FZ8" s="17">
        <v>0</v>
      </c>
      <c r="GA8" s="17">
        <v>0</v>
      </c>
      <c r="GB8" s="17">
        <v>0</v>
      </c>
      <c r="GC8" s="17">
        <v>0</v>
      </c>
      <c r="GD8" s="17">
        <v>0</v>
      </c>
      <c r="GE8" s="17">
        <v>0</v>
      </c>
      <c r="GF8" s="17">
        <v>0</v>
      </c>
      <c r="GG8" s="17">
        <v>-248566.60999999568</v>
      </c>
      <c r="GH8" s="17">
        <v>0</v>
      </c>
      <c r="GI8" s="17">
        <v>0</v>
      </c>
      <c r="GJ8" s="17">
        <v>47350.919999999925</v>
      </c>
      <c r="GK8" s="17">
        <v>0</v>
      </c>
      <c r="GL8" s="17">
        <v>0</v>
      </c>
      <c r="GM8" s="17">
        <v>0</v>
      </c>
      <c r="GN8" s="17">
        <v>0</v>
      </c>
      <c r="GO8" s="17">
        <v>0</v>
      </c>
      <c r="GP8" s="17">
        <v>1985064917.5699999</v>
      </c>
      <c r="GQ8" s="17">
        <v>0</v>
      </c>
      <c r="GR8" s="17">
        <v>0</v>
      </c>
      <c r="GS8" s="17">
        <v>546769.49000000022</v>
      </c>
      <c r="GT8" s="17">
        <v>0</v>
      </c>
      <c r="GU8" s="17">
        <v>0</v>
      </c>
      <c r="GV8" s="17">
        <v>96882311.389999777</v>
      </c>
      <c r="GW8" s="17">
        <v>0</v>
      </c>
      <c r="GX8" s="17">
        <v>0</v>
      </c>
      <c r="GY8" s="17">
        <v>30672248.330000013</v>
      </c>
      <c r="GZ8" s="17">
        <v>0</v>
      </c>
      <c r="HA8" s="17">
        <v>0</v>
      </c>
      <c r="HB8" s="17">
        <v>0</v>
      </c>
      <c r="HC8" s="17">
        <v>0</v>
      </c>
      <c r="HD8" s="17">
        <v>0</v>
      </c>
      <c r="HE8" s="17">
        <v>0</v>
      </c>
      <c r="HF8" s="17">
        <v>0</v>
      </c>
      <c r="HG8" s="17">
        <v>0</v>
      </c>
      <c r="HH8" s="17">
        <v>996536.79999999702</v>
      </c>
      <c r="HI8" s="17">
        <v>0</v>
      </c>
      <c r="HJ8" s="17">
        <v>0</v>
      </c>
      <c r="HK8" s="17">
        <v>0</v>
      </c>
      <c r="HL8" s="17">
        <v>0</v>
      </c>
      <c r="HM8" s="17">
        <v>0</v>
      </c>
      <c r="HN8" s="17">
        <v>4024.3700000000026</v>
      </c>
      <c r="HO8" s="17">
        <v>0</v>
      </c>
      <c r="HP8" s="17">
        <v>0</v>
      </c>
      <c r="HQ8" s="17">
        <v>0</v>
      </c>
      <c r="HR8" s="17">
        <v>0</v>
      </c>
      <c r="HS8" s="17">
        <v>0</v>
      </c>
      <c r="HT8" s="17">
        <v>0</v>
      </c>
      <c r="HU8" s="17">
        <v>0</v>
      </c>
      <c r="HV8" s="17">
        <v>0</v>
      </c>
      <c r="HW8" s="17">
        <v>-144836.79000000004</v>
      </c>
      <c r="HX8" s="17">
        <v>0</v>
      </c>
      <c r="HY8" s="17">
        <v>0</v>
      </c>
      <c r="HZ8" s="17">
        <v>-2810139.0999999642</v>
      </c>
      <c r="IA8" s="17">
        <v>0</v>
      </c>
      <c r="IB8" s="17">
        <v>0</v>
      </c>
      <c r="IC8" s="17">
        <v>-540.80999999999995</v>
      </c>
      <c r="ID8" s="17">
        <v>0</v>
      </c>
      <c r="IE8" s="17">
        <v>0</v>
      </c>
      <c r="IF8" s="17">
        <v>2077213.12</v>
      </c>
      <c r="IG8" s="17">
        <v>0</v>
      </c>
      <c r="IH8" s="17">
        <v>0</v>
      </c>
      <c r="II8" s="17">
        <v>48297.139999999898</v>
      </c>
      <c r="IJ8" s="17">
        <v>0</v>
      </c>
      <c r="IK8" s="17">
        <v>0</v>
      </c>
      <c r="IL8" s="17">
        <v>0</v>
      </c>
      <c r="IM8" s="17">
        <v>0</v>
      </c>
      <c r="IN8" s="17">
        <v>0</v>
      </c>
      <c r="IO8" s="17">
        <v>-18254.070000000065</v>
      </c>
      <c r="IP8" s="17">
        <v>0</v>
      </c>
      <c r="IQ8" s="17">
        <v>0</v>
      </c>
      <c r="IR8" s="17">
        <v>278031.49</v>
      </c>
      <c r="IS8" s="17">
        <v>0</v>
      </c>
      <c r="IT8" s="17">
        <v>0</v>
      </c>
      <c r="IU8" s="17">
        <v>0</v>
      </c>
      <c r="IV8" s="18">
        <v>0</v>
      </c>
      <c r="IW8" s="18">
        <v>0</v>
      </c>
      <c r="IX8" s="18">
        <v>1392952188.7599988</v>
      </c>
      <c r="IY8" s="17">
        <v>0</v>
      </c>
      <c r="IZ8" s="17">
        <v>0</v>
      </c>
      <c r="JA8" s="17">
        <v>0</v>
      </c>
      <c r="JB8" s="17">
        <v>0</v>
      </c>
      <c r="JC8" s="17">
        <v>0</v>
      </c>
      <c r="JD8" s="17">
        <v>0</v>
      </c>
      <c r="JE8" s="18">
        <v>0</v>
      </c>
      <c r="JF8" s="18">
        <v>0</v>
      </c>
      <c r="JG8" s="18">
        <v>132277151.83</v>
      </c>
      <c r="JH8" s="17">
        <v>0</v>
      </c>
      <c r="JI8" s="17">
        <v>0</v>
      </c>
      <c r="JJ8" s="17">
        <v>0</v>
      </c>
      <c r="JK8" s="17">
        <v>0</v>
      </c>
      <c r="JL8" s="17">
        <v>0</v>
      </c>
      <c r="JM8" s="17">
        <v>132277151.83</v>
      </c>
      <c r="JN8" s="18">
        <v>0</v>
      </c>
      <c r="JO8" s="18">
        <v>0</v>
      </c>
      <c r="JP8" s="18">
        <v>1260675036.9299989</v>
      </c>
      <c r="JQ8" s="17">
        <v>0</v>
      </c>
      <c r="JR8" s="17">
        <v>0</v>
      </c>
      <c r="JS8" s="17">
        <v>16902718.579999998</v>
      </c>
      <c r="JT8" s="17">
        <v>0</v>
      </c>
      <c r="JU8" s="17">
        <v>0</v>
      </c>
      <c r="JV8" s="17">
        <v>1243772318.349999</v>
      </c>
      <c r="JW8" s="17">
        <v>0</v>
      </c>
      <c r="JX8" s="17">
        <v>0</v>
      </c>
      <c r="JY8" s="17">
        <v>4938.01</v>
      </c>
      <c r="JZ8" s="17">
        <v>0</v>
      </c>
      <c r="KA8" s="17">
        <v>0</v>
      </c>
      <c r="KB8" s="17">
        <v>0</v>
      </c>
      <c r="KC8" s="17">
        <v>0</v>
      </c>
      <c r="KD8" s="17">
        <v>0</v>
      </c>
      <c r="KE8" s="17">
        <v>0</v>
      </c>
      <c r="KF8" s="17">
        <v>0</v>
      </c>
      <c r="KG8" s="17">
        <v>0</v>
      </c>
      <c r="KH8" s="17">
        <v>0</v>
      </c>
      <c r="KI8" s="17">
        <v>0</v>
      </c>
      <c r="KJ8" s="17">
        <v>0</v>
      </c>
      <c r="KK8" s="17">
        <v>0</v>
      </c>
      <c r="KL8" s="17">
        <v>0</v>
      </c>
      <c r="KM8" s="17">
        <v>0</v>
      </c>
      <c r="KN8" s="17">
        <v>0</v>
      </c>
      <c r="KO8" s="17">
        <v>0</v>
      </c>
      <c r="KP8" s="17">
        <v>0</v>
      </c>
      <c r="KQ8" s="17">
        <v>0</v>
      </c>
      <c r="KR8" s="17">
        <v>0</v>
      </c>
      <c r="KS8" s="17">
        <v>0</v>
      </c>
      <c r="KT8" s="17">
        <v>0</v>
      </c>
      <c r="KU8" s="17">
        <v>0</v>
      </c>
      <c r="KV8" s="17">
        <v>0</v>
      </c>
      <c r="KW8" s="17">
        <v>0</v>
      </c>
      <c r="KX8" s="17">
        <v>0</v>
      </c>
      <c r="KY8" s="17">
        <v>0</v>
      </c>
      <c r="KZ8" s="17">
        <v>0</v>
      </c>
      <c r="LA8" s="18">
        <v>0</v>
      </c>
      <c r="LB8" s="18">
        <v>0</v>
      </c>
      <c r="LC8" s="18">
        <v>0</v>
      </c>
      <c r="LD8" s="17">
        <v>0</v>
      </c>
      <c r="LE8" s="17">
        <v>0</v>
      </c>
      <c r="LF8" s="17">
        <v>0</v>
      </c>
      <c r="LG8" s="17">
        <v>0</v>
      </c>
      <c r="LH8" s="17">
        <v>0</v>
      </c>
      <c r="LI8" s="17">
        <v>0</v>
      </c>
      <c r="LJ8" s="18">
        <v>0</v>
      </c>
      <c r="LK8" s="18">
        <v>0</v>
      </c>
      <c r="LL8" s="18">
        <v>0</v>
      </c>
      <c r="LM8" s="17">
        <v>0</v>
      </c>
      <c r="LN8" s="17">
        <v>0</v>
      </c>
      <c r="LO8" s="17">
        <v>0</v>
      </c>
      <c r="LP8" s="17">
        <v>0</v>
      </c>
      <c r="LQ8" s="17">
        <v>0</v>
      </c>
      <c r="LR8" s="17">
        <v>0</v>
      </c>
      <c r="LS8" s="18">
        <v>0</v>
      </c>
      <c r="LT8" s="18">
        <v>0</v>
      </c>
      <c r="LU8" s="18">
        <v>0</v>
      </c>
      <c r="LV8" s="17">
        <v>0</v>
      </c>
      <c r="LW8" s="17">
        <v>0</v>
      </c>
      <c r="LX8" s="17">
        <v>0</v>
      </c>
      <c r="LY8" s="17">
        <v>0</v>
      </c>
      <c r="LZ8" s="17">
        <v>0</v>
      </c>
      <c r="MA8" s="17">
        <v>0</v>
      </c>
      <c r="MB8" s="17">
        <v>0</v>
      </c>
      <c r="MC8" s="17">
        <v>0</v>
      </c>
      <c r="MD8" s="17">
        <v>0</v>
      </c>
      <c r="ME8" s="17">
        <v>0</v>
      </c>
      <c r="MF8" s="17">
        <v>0</v>
      </c>
      <c r="MG8" s="17">
        <v>6037591136.4299965</v>
      </c>
      <c r="MH8" s="17">
        <v>6037591136.4299965</v>
      </c>
    </row>
    <row r="9" spans="1:346" ht="12.75" customHeight="1" x14ac:dyDescent="0.3">
      <c r="A9" s="61" t="s">
        <v>152</v>
      </c>
      <c r="B9" s="16">
        <v>1004</v>
      </c>
      <c r="C9" s="62" t="s">
        <v>148</v>
      </c>
      <c r="D9" s="18">
        <v>0</v>
      </c>
      <c r="E9" s="18">
        <v>0</v>
      </c>
      <c r="F9" s="18">
        <v>335614557.86800003</v>
      </c>
      <c r="G9" s="17">
        <v>0</v>
      </c>
      <c r="H9" s="17">
        <v>0</v>
      </c>
      <c r="I9" s="17">
        <v>1599520.3000000003</v>
      </c>
      <c r="J9" s="17">
        <v>0</v>
      </c>
      <c r="K9" s="17">
        <v>0</v>
      </c>
      <c r="L9" s="17">
        <v>167961655.83800003</v>
      </c>
      <c r="M9" s="17">
        <v>0</v>
      </c>
      <c r="N9" s="17">
        <v>0</v>
      </c>
      <c r="O9" s="17">
        <v>166053381.72999999</v>
      </c>
      <c r="P9" s="17">
        <v>0</v>
      </c>
      <c r="Q9" s="17">
        <v>0</v>
      </c>
      <c r="R9" s="17">
        <v>141676997.09000009</v>
      </c>
      <c r="S9" s="17">
        <v>0</v>
      </c>
      <c r="T9" s="17">
        <v>0</v>
      </c>
      <c r="U9" s="17">
        <v>993519.4600000002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59184794.059999995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13191242.93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553656813.64999986</v>
      </c>
      <c r="BC9" s="17">
        <v>0</v>
      </c>
      <c r="BD9" s="17">
        <v>0</v>
      </c>
      <c r="BE9" s="17">
        <v>74452545.030000001</v>
      </c>
      <c r="BF9" s="17">
        <v>0</v>
      </c>
      <c r="BG9" s="17">
        <v>0</v>
      </c>
      <c r="BH9" s="17">
        <v>824661.84</v>
      </c>
      <c r="BI9" s="17">
        <v>0</v>
      </c>
      <c r="BJ9" s="17">
        <v>0</v>
      </c>
      <c r="BK9" s="17">
        <v>4179920.42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562162.81999999995</v>
      </c>
      <c r="BR9" s="17">
        <v>0</v>
      </c>
      <c r="BS9" s="17">
        <v>0</v>
      </c>
      <c r="BT9" s="17">
        <v>43696223.649999902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174543.49</v>
      </c>
      <c r="CD9" s="17">
        <v>0</v>
      </c>
      <c r="CE9" s="17">
        <v>0</v>
      </c>
      <c r="CF9" s="17">
        <v>256120.67000000013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22408.309999999998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951003.05</v>
      </c>
      <c r="CS9" s="17">
        <v>0</v>
      </c>
      <c r="CT9" s="17">
        <v>0</v>
      </c>
      <c r="CU9" s="17">
        <v>0</v>
      </c>
      <c r="CV9" s="17">
        <v>0</v>
      </c>
      <c r="CW9" s="17">
        <v>0</v>
      </c>
      <c r="CX9" s="17">
        <v>6099762.1899999995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0</v>
      </c>
      <c r="DE9" s="17">
        <v>0</v>
      </c>
      <c r="DF9" s="17">
        <v>0</v>
      </c>
      <c r="DG9" s="17">
        <v>74275463.590000004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0</v>
      </c>
      <c r="DZ9" s="17">
        <v>0</v>
      </c>
      <c r="EA9" s="17">
        <v>0</v>
      </c>
      <c r="EB9" s="17">
        <v>0</v>
      </c>
      <c r="EC9" s="17">
        <v>0</v>
      </c>
      <c r="ED9" s="17">
        <v>0</v>
      </c>
      <c r="EE9" s="17">
        <v>0</v>
      </c>
      <c r="EF9" s="17">
        <v>0</v>
      </c>
      <c r="EG9" s="17">
        <v>0</v>
      </c>
      <c r="EH9" s="17">
        <v>0</v>
      </c>
      <c r="EI9" s="17">
        <v>0</v>
      </c>
      <c r="EJ9" s="17">
        <v>0</v>
      </c>
      <c r="EK9" s="17">
        <v>0</v>
      </c>
      <c r="EL9" s="17">
        <v>0</v>
      </c>
      <c r="EM9" s="17">
        <v>0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0</v>
      </c>
      <c r="EU9" s="17">
        <v>0</v>
      </c>
      <c r="EV9" s="17">
        <v>0</v>
      </c>
      <c r="EW9" s="17">
        <v>0</v>
      </c>
      <c r="EX9" s="17">
        <v>0</v>
      </c>
      <c r="EY9" s="17">
        <v>0</v>
      </c>
      <c r="EZ9" s="17">
        <v>0</v>
      </c>
      <c r="FA9" s="17">
        <v>0</v>
      </c>
      <c r="FB9" s="17">
        <v>0</v>
      </c>
      <c r="FC9" s="17">
        <v>0</v>
      </c>
      <c r="FD9" s="17">
        <v>0</v>
      </c>
      <c r="FE9" s="17">
        <v>0</v>
      </c>
      <c r="FF9" s="17">
        <v>3930382.9500000007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0</v>
      </c>
      <c r="FN9" s="17">
        <v>0</v>
      </c>
      <c r="FO9" s="17">
        <v>0</v>
      </c>
      <c r="FP9" s="17">
        <v>0</v>
      </c>
      <c r="FQ9" s="17">
        <v>0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0</v>
      </c>
      <c r="GH9" s="17">
        <v>0</v>
      </c>
      <c r="GI9" s="17">
        <v>0</v>
      </c>
      <c r="GJ9" s="17">
        <v>1923.8999999999999</v>
      </c>
      <c r="GK9" s="17">
        <v>0</v>
      </c>
      <c r="GL9" s="17">
        <v>0</v>
      </c>
      <c r="GM9" s="17">
        <v>0</v>
      </c>
      <c r="GN9" s="17">
        <v>0</v>
      </c>
      <c r="GO9" s="17">
        <v>0</v>
      </c>
      <c r="GP9" s="17">
        <v>27497717.620000001</v>
      </c>
      <c r="GQ9" s="17">
        <v>0</v>
      </c>
      <c r="GR9" s="17">
        <v>0</v>
      </c>
      <c r="GS9" s="17">
        <v>95052096.48999998</v>
      </c>
      <c r="GT9" s="17">
        <v>0</v>
      </c>
      <c r="GU9" s="17">
        <v>0</v>
      </c>
      <c r="GV9" s="17">
        <v>18780807.750000004</v>
      </c>
      <c r="GW9" s="17">
        <v>0</v>
      </c>
      <c r="GX9" s="17">
        <v>0</v>
      </c>
      <c r="GY9" s="17">
        <v>12371984.120000001</v>
      </c>
      <c r="GZ9" s="17">
        <v>0</v>
      </c>
      <c r="HA9" s="17">
        <v>0</v>
      </c>
      <c r="HB9" s="17">
        <v>0</v>
      </c>
      <c r="HC9" s="17">
        <v>0</v>
      </c>
      <c r="HD9" s="17">
        <v>0</v>
      </c>
      <c r="HE9" s="17">
        <v>0</v>
      </c>
      <c r="HF9" s="17">
        <v>0</v>
      </c>
      <c r="HG9" s="17">
        <v>0</v>
      </c>
      <c r="HH9" s="17">
        <v>19566394.579999998</v>
      </c>
      <c r="HI9" s="17">
        <v>0</v>
      </c>
      <c r="HJ9" s="17">
        <v>0</v>
      </c>
      <c r="HK9" s="17">
        <v>0</v>
      </c>
      <c r="HL9" s="17">
        <v>0</v>
      </c>
      <c r="HM9" s="17">
        <v>0</v>
      </c>
      <c r="HN9" s="17">
        <v>0</v>
      </c>
      <c r="HO9" s="17">
        <v>0</v>
      </c>
      <c r="HP9" s="17">
        <v>0</v>
      </c>
      <c r="HQ9" s="17">
        <v>0</v>
      </c>
      <c r="HR9" s="17">
        <v>0</v>
      </c>
      <c r="HS9" s="17">
        <v>0</v>
      </c>
      <c r="HT9" s="17">
        <v>0</v>
      </c>
      <c r="HU9" s="17">
        <v>0</v>
      </c>
      <c r="HV9" s="17">
        <v>0</v>
      </c>
      <c r="HW9" s="17">
        <v>0</v>
      </c>
      <c r="HX9" s="17">
        <v>0</v>
      </c>
      <c r="HY9" s="17">
        <v>0</v>
      </c>
      <c r="HZ9" s="17">
        <v>-7.44</v>
      </c>
      <c r="IA9" s="17">
        <v>0</v>
      </c>
      <c r="IB9" s="17">
        <v>0</v>
      </c>
      <c r="IC9" s="17">
        <v>0</v>
      </c>
      <c r="ID9" s="17">
        <v>0</v>
      </c>
      <c r="IE9" s="17">
        <v>0</v>
      </c>
      <c r="IF9" s="17">
        <v>17.100000000000001</v>
      </c>
      <c r="IG9" s="17">
        <v>0</v>
      </c>
      <c r="IH9" s="17">
        <v>0</v>
      </c>
      <c r="II9" s="17">
        <v>0</v>
      </c>
      <c r="IJ9" s="17">
        <v>0</v>
      </c>
      <c r="IK9" s="17">
        <v>0</v>
      </c>
      <c r="IL9" s="17">
        <v>0</v>
      </c>
      <c r="IM9" s="17">
        <v>0</v>
      </c>
      <c r="IN9" s="17">
        <v>0</v>
      </c>
      <c r="IO9" s="17">
        <v>0</v>
      </c>
      <c r="IP9" s="17">
        <v>0</v>
      </c>
      <c r="IQ9" s="17">
        <v>0</v>
      </c>
      <c r="IR9" s="17">
        <v>0</v>
      </c>
      <c r="IS9" s="17">
        <v>0</v>
      </c>
      <c r="IT9" s="17">
        <v>0</v>
      </c>
      <c r="IU9" s="17">
        <v>0</v>
      </c>
      <c r="IV9" s="18">
        <v>0</v>
      </c>
      <c r="IW9" s="18">
        <v>0</v>
      </c>
      <c r="IX9" s="18">
        <v>1774922247.6900001</v>
      </c>
      <c r="IY9" s="17">
        <v>0</v>
      </c>
      <c r="IZ9" s="17">
        <v>0</v>
      </c>
      <c r="JA9" s="17">
        <v>0</v>
      </c>
      <c r="JB9" s="17">
        <v>0</v>
      </c>
      <c r="JC9" s="17">
        <v>0</v>
      </c>
      <c r="JD9" s="17">
        <v>91967.360000000001</v>
      </c>
      <c r="JE9" s="18">
        <v>0</v>
      </c>
      <c r="JF9" s="18">
        <v>0</v>
      </c>
      <c r="JG9" s="18">
        <v>515095593.17000037</v>
      </c>
      <c r="JH9" s="17">
        <v>0</v>
      </c>
      <c r="JI9" s="17">
        <v>0</v>
      </c>
      <c r="JJ9" s="17">
        <v>134080685.02000016</v>
      </c>
      <c r="JK9" s="17">
        <v>0</v>
      </c>
      <c r="JL9" s="17">
        <v>0</v>
      </c>
      <c r="JM9" s="17">
        <v>381014908.15000021</v>
      </c>
      <c r="JN9" s="18">
        <v>0</v>
      </c>
      <c r="JO9" s="18">
        <v>0</v>
      </c>
      <c r="JP9" s="18">
        <v>1259734687.1599996</v>
      </c>
      <c r="JQ9" s="17">
        <v>0</v>
      </c>
      <c r="JR9" s="17">
        <v>0</v>
      </c>
      <c r="JS9" s="17">
        <v>209463832.09000009</v>
      </c>
      <c r="JT9" s="17">
        <v>0</v>
      </c>
      <c r="JU9" s="17">
        <v>0</v>
      </c>
      <c r="JV9" s="17">
        <v>1050270855.0699995</v>
      </c>
      <c r="JW9" s="17">
        <v>0</v>
      </c>
      <c r="JX9" s="17">
        <v>0</v>
      </c>
      <c r="JY9" s="17">
        <v>1205051.3700000001</v>
      </c>
      <c r="JZ9" s="17">
        <v>0</v>
      </c>
      <c r="KA9" s="17">
        <v>0</v>
      </c>
      <c r="KB9" s="17">
        <v>0</v>
      </c>
      <c r="KC9" s="17">
        <v>0</v>
      </c>
      <c r="KD9" s="17">
        <v>0</v>
      </c>
      <c r="KE9" s="17">
        <v>0</v>
      </c>
      <c r="KF9" s="17">
        <v>0</v>
      </c>
      <c r="KG9" s="17">
        <v>0</v>
      </c>
      <c r="KH9" s="17">
        <v>0</v>
      </c>
      <c r="KI9" s="17">
        <v>0</v>
      </c>
      <c r="KJ9" s="17">
        <v>0</v>
      </c>
      <c r="KK9" s="17">
        <v>0</v>
      </c>
      <c r="KL9" s="17">
        <v>0</v>
      </c>
      <c r="KM9" s="17">
        <v>0</v>
      </c>
      <c r="KN9" s="17">
        <v>0</v>
      </c>
      <c r="KO9" s="17">
        <v>0</v>
      </c>
      <c r="KP9" s="17">
        <v>0</v>
      </c>
      <c r="KQ9" s="17">
        <v>0</v>
      </c>
      <c r="KR9" s="17">
        <v>0</v>
      </c>
      <c r="KS9" s="17">
        <v>0</v>
      </c>
      <c r="KT9" s="17">
        <v>0</v>
      </c>
      <c r="KU9" s="17">
        <v>0</v>
      </c>
      <c r="KV9" s="17">
        <v>0</v>
      </c>
      <c r="KW9" s="17">
        <v>0</v>
      </c>
      <c r="KX9" s="17">
        <v>0</v>
      </c>
      <c r="KY9" s="17">
        <v>0</v>
      </c>
      <c r="KZ9" s="17">
        <v>0</v>
      </c>
      <c r="LA9" s="18">
        <v>0</v>
      </c>
      <c r="LB9" s="18">
        <v>0</v>
      </c>
      <c r="LC9" s="18">
        <v>0</v>
      </c>
      <c r="LD9" s="17">
        <v>0</v>
      </c>
      <c r="LE9" s="17">
        <v>0</v>
      </c>
      <c r="LF9" s="17">
        <v>0</v>
      </c>
      <c r="LG9" s="17">
        <v>0</v>
      </c>
      <c r="LH9" s="17">
        <v>0</v>
      </c>
      <c r="LI9" s="17">
        <v>0</v>
      </c>
      <c r="LJ9" s="18">
        <v>0</v>
      </c>
      <c r="LK9" s="18">
        <v>0</v>
      </c>
      <c r="LL9" s="18">
        <v>0</v>
      </c>
      <c r="LM9" s="17">
        <v>0</v>
      </c>
      <c r="LN9" s="17">
        <v>0</v>
      </c>
      <c r="LO9" s="17">
        <v>0</v>
      </c>
      <c r="LP9" s="17">
        <v>0</v>
      </c>
      <c r="LQ9" s="17">
        <v>0</v>
      </c>
      <c r="LR9" s="17">
        <v>0</v>
      </c>
      <c r="LS9" s="18">
        <v>0</v>
      </c>
      <c r="LT9" s="18">
        <v>0</v>
      </c>
      <c r="LU9" s="18">
        <v>0</v>
      </c>
      <c r="LV9" s="17">
        <v>0</v>
      </c>
      <c r="LW9" s="17">
        <v>0</v>
      </c>
      <c r="LX9" s="17">
        <v>0</v>
      </c>
      <c r="LY9" s="17">
        <v>0</v>
      </c>
      <c r="LZ9" s="17">
        <v>0</v>
      </c>
      <c r="MA9" s="17">
        <v>0</v>
      </c>
      <c r="MB9" s="17">
        <v>0</v>
      </c>
      <c r="MC9" s="17">
        <v>0</v>
      </c>
      <c r="MD9" s="17">
        <v>0</v>
      </c>
      <c r="ME9" s="17">
        <v>0</v>
      </c>
      <c r="MF9" s="17">
        <v>0</v>
      </c>
      <c r="MG9" s="17">
        <v>3263141356.2479992</v>
      </c>
      <c r="MH9" s="17">
        <v>3263141356.2479992</v>
      </c>
    </row>
    <row r="10" spans="1:346" ht="12.75" customHeight="1" x14ac:dyDescent="0.3">
      <c r="A10" s="61" t="s">
        <v>154</v>
      </c>
      <c r="B10" s="16">
        <v>1005</v>
      </c>
      <c r="C10" s="62" t="s">
        <v>148</v>
      </c>
      <c r="D10" s="18">
        <v>5639352.7199690696</v>
      </c>
      <c r="E10" s="18">
        <v>8594960.9199586604</v>
      </c>
      <c r="F10" s="18">
        <v>1833469970.1900723</v>
      </c>
      <c r="G10" s="17">
        <v>5639352.7199690696</v>
      </c>
      <c r="H10" s="17">
        <v>8594960.9199586604</v>
      </c>
      <c r="I10" s="17">
        <v>285444327.51260823</v>
      </c>
      <c r="J10" s="17">
        <v>0</v>
      </c>
      <c r="K10" s="17">
        <v>0</v>
      </c>
      <c r="L10" s="17">
        <v>686412222.6628114</v>
      </c>
      <c r="M10" s="17">
        <v>0</v>
      </c>
      <c r="N10" s="17">
        <v>0</v>
      </c>
      <c r="O10" s="17">
        <v>861613420.01465273</v>
      </c>
      <c r="P10" s="17">
        <v>0</v>
      </c>
      <c r="Q10" s="17">
        <v>0</v>
      </c>
      <c r="R10" s="17">
        <v>2969089.81</v>
      </c>
      <c r="S10" s="17">
        <v>1197329.9599853</v>
      </c>
      <c r="T10" s="17">
        <v>14513366.9298156</v>
      </c>
      <c r="U10" s="17">
        <v>1710433.8001991007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20950533.780000001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183658683.25999999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226884508.54999998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9277146.9799666703</v>
      </c>
      <c r="BA10" s="17">
        <v>50423899.919853799</v>
      </c>
      <c r="BB10" s="17">
        <v>612530640.20017958</v>
      </c>
      <c r="BC10" s="17">
        <v>0</v>
      </c>
      <c r="BD10" s="17">
        <v>107217.0099983</v>
      </c>
      <c r="BE10" s="17">
        <v>-107217.0099983</v>
      </c>
      <c r="BF10" s="17">
        <v>1042336.8199665</v>
      </c>
      <c r="BG10" s="17">
        <v>1937141.3499826</v>
      </c>
      <c r="BH10" s="17">
        <v>386032760.96005392</v>
      </c>
      <c r="BI10" s="17">
        <v>10197252.7799828</v>
      </c>
      <c r="BJ10" s="17">
        <v>13318421.709976399</v>
      </c>
      <c r="BK10" s="17">
        <v>104006218.46004078</v>
      </c>
      <c r="BL10" s="17">
        <v>0</v>
      </c>
      <c r="BM10" s="17">
        <v>0</v>
      </c>
      <c r="BN10" s="17">
        <v>0</v>
      </c>
      <c r="BO10" s="17">
        <v>100</v>
      </c>
      <c r="BP10" s="17">
        <v>0</v>
      </c>
      <c r="BQ10" s="17">
        <v>21649800.57</v>
      </c>
      <c r="BR10" s="17">
        <v>1766.6599844999901</v>
      </c>
      <c r="BS10" s="17">
        <v>2911.4499713999598</v>
      </c>
      <c r="BT10" s="17">
        <v>278841008.22005111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55191.199982899903</v>
      </c>
      <c r="CB10" s="17">
        <v>34678.789969199999</v>
      </c>
      <c r="CC10" s="17">
        <v>117417.26004790023</v>
      </c>
      <c r="CD10" s="17">
        <v>130661.959969599</v>
      </c>
      <c r="CE10" s="17">
        <v>278438.06995759998</v>
      </c>
      <c r="CF10" s="17">
        <v>2268178.5700728409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1219986.1399999999</v>
      </c>
      <c r="CM10" s="17">
        <v>0</v>
      </c>
      <c r="CN10" s="17">
        <v>0</v>
      </c>
      <c r="CO10" s="17">
        <v>120572880.77</v>
      </c>
      <c r="CP10" s="17">
        <v>0</v>
      </c>
      <c r="CQ10" s="17">
        <v>0</v>
      </c>
      <c r="CR10" s="17">
        <v>40862190.259999998</v>
      </c>
      <c r="CS10" s="17">
        <v>0</v>
      </c>
      <c r="CT10" s="17">
        <v>0</v>
      </c>
      <c r="CU10" s="17">
        <v>3765140</v>
      </c>
      <c r="CV10" s="17">
        <v>0</v>
      </c>
      <c r="CW10" s="17">
        <v>0</v>
      </c>
      <c r="CX10" s="17">
        <v>20723734.75</v>
      </c>
      <c r="CY10" s="17">
        <v>0</v>
      </c>
      <c r="CZ10" s="17">
        <v>0</v>
      </c>
      <c r="DA10" s="17">
        <v>103815.84</v>
      </c>
      <c r="DB10" s="17">
        <v>0</v>
      </c>
      <c r="DC10" s="17">
        <v>0</v>
      </c>
      <c r="DD10" s="17">
        <v>0</v>
      </c>
      <c r="DE10" s="17">
        <v>0</v>
      </c>
      <c r="DF10" s="17">
        <v>0</v>
      </c>
      <c r="DG10" s="17">
        <v>48485356.829999998</v>
      </c>
      <c r="DH10" s="17">
        <v>0</v>
      </c>
      <c r="DI10" s="17">
        <v>0</v>
      </c>
      <c r="DJ10" s="17">
        <v>0</v>
      </c>
      <c r="DK10" s="17">
        <v>0</v>
      </c>
      <c r="DL10" s="17">
        <v>0</v>
      </c>
      <c r="DM10" s="17">
        <v>0</v>
      </c>
      <c r="DN10" s="17">
        <v>0</v>
      </c>
      <c r="DO10" s="17">
        <v>0</v>
      </c>
      <c r="DP10" s="17">
        <v>68999.28</v>
      </c>
      <c r="DQ10" s="17">
        <v>0</v>
      </c>
      <c r="DR10" s="17">
        <v>0</v>
      </c>
      <c r="DS10" s="17">
        <v>0</v>
      </c>
      <c r="DT10" s="17">
        <v>0</v>
      </c>
      <c r="DU10" s="17">
        <v>0</v>
      </c>
      <c r="DV10" s="17">
        <v>0</v>
      </c>
      <c r="DW10" s="17">
        <v>0</v>
      </c>
      <c r="DX10" s="17">
        <v>0</v>
      </c>
      <c r="DY10" s="17">
        <v>0</v>
      </c>
      <c r="DZ10" s="17">
        <v>0</v>
      </c>
      <c r="EA10" s="17">
        <v>0</v>
      </c>
      <c r="EB10" s="17">
        <v>0</v>
      </c>
      <c r="EC10" s="17">
        <v>0</v>
      </c>
      <c r="ED10" s="17">
        <v>0</v>
      </c>
      <c r="EE10" s="17">
        <v>0</v>
      </c>
      <c r="EF10" s="17">
        <v>0</v>
      </c>
      <c r="EG10" s="17">
        <v>0</v>
      </c>
      <c r="EH10" s="17">
        <v>0</v>
      </c>
      <c r="EI10" s="17">
        <v>0</v>
      </c>
      <c r="EJ10" s="17">
        <v>0</v>
      </c>
      <c r="EK10" s="17">
        <v>0</v>
      </c>
      <c r="EL10" s="17">
        <v>0</v>
      </c>
      <c r="EM10" s="17">
        <v>0</v>
      </c>
      <c r="EN10" s="17">
        <v>0</v>
      </c>
      <c r="EO10" s="17">
        <v>0</v>
      </c>
      <c r="EP10" s="17">
        <v>0</v>
      </c>
      <c r="EQ10" s="17">
        <v>0</v>
      </c>
      <c r="ER10" s="17">
        <v>0</v>
      </c>
      <c r="ES10" s="17">
        <v>0</v>
      </c>
      <c r="ET10" s="17">
        <v>0</v>
      </c>
      <c r="EU10" s="17">
        <v>0</v>
      </c>
      <c r="EV10" s="17">
        <v>0</v>
      </c>
      <c r="EW10" s="17">
        <v>0</v>
      </c>
      <c r="EX10" s="17">
        <v>0</v>
      </c>
      <c r="EY10" s="17">
        <v>0</v>
      </c>
      <c r="EZ10" s="17">
        <v>0</v>
      </c>
      <c r="FA10" s="17">
        <v>0</v>
      </c>
      <c r="FB10" s="17">
        <v>0</v>
      </c>
      <c r="FC10" s="17">
        <v>0</v>
      </c>
      <c r="FD10" s="17">
        <v>1397846.2899634901</v>
      </c>
      <c r="FE10" s="17">
        <v>1660179.8698350801</v>
      </c>
      <c r="FF10" s="17">
        <v>47160169.530201122</v>
      </c>
      <c r="FG10" s="17">
        <v>0</v>
      </c>
      <c r="FH10" s="17">
        <v>0</v>
      </c>
      <c r="FI10" s="17">
        <v>0</v>
      </c>
      <c r="FJ10" s="17">
        <v>0</v>
      </c>
      <c r="FK10" s="17">
        <v>0</v>
      </c>
      <c r="FL10" s="17">
        <v>0</v>
      </c>
      <c r="FM10" s="17">
        <v>0</v>
      </c>
      <c r="FN10" s="17">
        <v>0</v>
      </c>
      <c r="FO10" s="17">
        <v>0</v>
      </c>
      <c r="FP10" s="17">
        <v>0</v>
      </c>
      <c r="FQ10" s="17">
        <v>0</v>
      </c>
      <c r="FR10" s="17">
        <v>0</v>
      </c>
      <c r="FS10" s="17">
        <v>0</v>
      </c>
      <c r="FT10" s="17">
        <v>0</v>
      </c>
      <c r="FU10" s="17">
        <v>70855226.290000007</v>
      </c>
      <c r="FV10" s="17">
        <v>0</v>
      </c>
      <c r="FW10" s="17">
        <v>0</v>
      </c>
      <c r="FX10" s="17">
        <v>0</v>
      </c>
      <c r="FY10" s="17">
        <v>0</v>
      </c>
      <c r="FZ10" s="17">
        <v>0</v>
      </c>
      <c r="GA10" s="17">
        <v>0</v>
      </c>
      <c r="GB10" s="17">
        <v>0</v>
      </c>
      <c r="GC10" s="17">
        <v>0</v>
      </c>
      <c r="GD10" s="17">
        <v>0</v>
      </c>
      <c r="GE10" s="17">
        <v>-2076.48</v>
      </c>
      <c r="GF10" s="17">
        <v>93623.519998200005</v>
      </c>
      <c r="GG10" s="17">
        <v>74507274.900001809</v>
      </c>
      <c r="GH10" s="17">
        <v>583739.27995540004</v>
      </c>
      <c r="GI10" s="17">
        <v>4911794.5498139104</v>
      </c>
      <c r="GJ10" s="17">
        <v>218438.97023068927</v>
      </c>
      <c r="GK10" s="17">
        <v>0</v>
      </c>
      <c r="GL10" s="17">
        <v>0</v>
      </c>
      <c r="GM10" s="17">
        <v>0</v>
      </c>
      <c r="GN10" s="17">
        <v>18157.1799966</v>
      </c>
      <c r="GO10" s="17">
        <v>6930.4799989000003</v>
      </c>
      <c r="GP10" s="17">
        <v>8278590.0500045009</v>
      </c>
      <c r="GQ10" s="17">
        <v>0</v>
      </c>
      <c r="GR10" s="17">
        <v>0</v>
      </c>
      <c r="GS10" s="17">
        <v>2976784.51</v>
      </c>
      <c r="GT10" s="17">
        <v>0</v>
      </c>
      <c r="GU10" s="17">
        <v>0</v>
      </c>
      <c r="GV10" s="17">
        <v>70940075.560000002</v>
      </c>
      <c r="GW10" s="17">
        <v>399180.0599929</v>
      </c>
      <c r="GX10" s="17">
        <v>373711.74998919998</v>
      </c>
      <c r="GY10" s="17">
        <v>5042605.6000178978</v>
      </c>
      <c r="GZ10" s="17">
        <v>0</v>
      </c>
      <c r="HA10" s="17">
        <v>0</v>
      </c>
      <c r="HB10" s="17">
        <v>0</v>
      </c>
      <c r="HC10" s="17">
        <v>0</v>
      </c>
      <c r="HD10" s="17">
        <v>0</v>
      </c>
      <c r="HE10" s="17">
        <v>0</v>
      </c>
      <c r="HF10" s="17">
        <v>0</v>
      </c>
      <c r="HG10" s="17">
        <v>0</v>
      </c>
      <c r="HH10" s="17">
        <v>86046.44</v>
      </c>
      <c r="HI10" s="17">
        <v>0</v>
      </c>
      <c r="HJ10" s="17">
        <v>0</v>
      </c>
      <c r="HK10" s="17">
        <v>0</v>
      </c>
      <c r="HL10" s="17">
        <v>0</v>
      </c>
      <c r="HM10" s="17">
        <v>0</v>
      </c>
      <c r="HN10" s="17">
        <v>2082211.08</v>
      </c>
      <c r="HO10" s="17">
        <v>0</v>
      </c>
      <c r="HP10" s="17">
        <v>0</v>
      </c>
      <c r="HQ10" s="17">
        <v>0</v>
      </c>
      <c r="HR10" s="17">
        <v>0</v>
      </c>
      <c r="HS10" s="17">
        <v>0</v>
      </c>
      <c r="HT10" s="17">
        <v>50742118.039999999</v>
      </c>
      <c r="HU10" s="17">
        <v>0</v>
      </c>
      <c r="HV10" s="17">
        <v>0</v>
      </c>
      <c r="HW10" s="17">
        <v>24664995.640000001</v>
      </c>
      <c r="HX10" s="17">
        <v>0</v>
      </c>
      <c r="HY10" s="17">
        <v>0</v>
      </c>
      <c r="HZ10" s="17">
        <v>824978473.59000003</v>
      </c>
      <c r="IA10" s="17">
        <v>0</v>
      </c>
      <c r="IB10" s="17">
        <v>0</v>
      </c>
      <c r="IC10" s="17">
        <v>5235601.21</v>
      </c>
      <c r="ID10" s="17">
        <v>0</v>
      </c>
      <c r="IE10" s="17">
        <v>0</v>
      </c>
      <c r="IF10" s="17">
        <v>194823033.59</v>
      </c>
      <c r="IG10" s="17">
        <v>0</v>
      </c>
      <c r="IH10" s="17">
        <v>0</v>
      </c>
      <c r="II10" s="17">
        <v>936599.63999999897</v>
      </c>
      <c r="IJ10" s="17">
        <v>0</v>
      </c>
      <c r="IK10" s="17">
        <v>0</v>
      </c>
      <c r="IL10" s="17">
        <v>0</v>
      </c>
      <c r="IM10" s="17">
        <v>0</v>
      </c>
      <c r="IN10" s="17">
        <v>0</v>
      </c>
      <c r="IO10" s="17">
        <v>4405032.92</v>
      </c>
      <c r="IP10" s="17">
        <v>0</v>
      </c>
      <c r="IQ10" s="17">
        <v>0</v>
      </c>
      <c r="IR10" s="17">
        <v>34121700.280000001</v>
      </c>
      <c r="IS10" s="17">
        <v>0</v>
      </c>
      <c r="IT10" s="17">
        <v>0</v>
      </c>
      <c r="IU10" s="17">
        <v>3957.14</v>
      </c>
      <c r="IV10" s="18">
        <v>74118514.050000012</v>
      </c>
      <c r="IW10" s="18">
        <v>23187625.380000003</v>
      </c>
      <c r="IX10" s="18">
        <v>90514552.321272999</v>
      </c>
      <c r="IY10" s="17">
        <v>0</v>
      </c>
      <c r="IZ10" s="17">
        <v>0</v>
      </c>
      <c r="JA10" s="17">
        <v>41286</v>
      </c>
      <c r="JB10" s="17">
        <v>0</v>
      </c>
      <c r="JC10" s="17">
        <v>0</v>
      </c>
      <c r="JD10" s="17">
        <v>0</v>
      </c>
      <c r="JE10" s="18">
        <v>47073109.730000004</v>
      </c>
      <c r="JF10" s="18">
        <v>20589835.390000001</v>
      </c>
      <c r="JG10" s="18">
        <v>-10442557.710016318</v>
      </c>
      <c r="JH10" s="17">
        <v>510420.6</v>
      </c>
      <c r="JI10" s="17">
        <v>0</v>
      </c>
      <c r="JJ10" s="17">
        <v>33140340.561476812</v>
      </c>
      <c r="JK10" s="17">
        <v>46562689.130000003</v>
      </c>
      <c r="JL10" s="17">
        <v>20589835.390000001</v>
      </c>
      <c r="JM10" s="17">
        <v>-43582898.271493129</v>
      </c>
      <c r="JN10" s="18">
        <v>27045404.32</v>
      </c>
      <c r="JO10" s="18">
        <v>2597789.9900000002</v>
      </c>
      <c r="JP10" s="18">
        <v>100915824.03128931</v>
      </c>
      <c r="JQ10" s="17">
        <v>0</v>
      </c>
      <c r="JR10" s="17">
        <v>0</v>
      </c>
      <c r="JS10" s="17">
        <v>33565415.27064465</v>
      </c>
      <c r="JT10" s="17">
        <v>27045404.32</v>
      </c>
      <c r="JU10" s="17">
        <v>2597789.9900000002</v>
      </c>
      <c r="JV10" s="17">
        <v>67350408.760644659</v>
      </c>
      <c r="JW10" s="17">
        <v>-11687.2999996</v>
      </c>
      <c r="JX10" s="17">
        <v>4387646.2797012497</v>
      </c>
      <c r="JY10" s="17">
        <v>91487.490298350342</v>
      </c>
      <c r="JZ10" s="17">
        <v>0</v>
      </c>
      <c r="KA10" s="17">
        <v>0</v>
      </c>
      <c r="KB10" s="17">
        <v>0</v>
      </c>
      <c r="KC10" s="17">
        <v>0</v>
      </c>
      <c r="KD10" s="17">
        <v>0</v>
      </c>
      <c r="KE10" s="17">
        <v>0</v>
      </c>
      <c r="KF10" s="17">
        <v>0</v>
      </c>
      <c r="KG10" s="17">
        <v>0</v>
      </c>
      <c r="KH10" s="17">
        <v>0</v>
      </c>
      <c r="KI10" s="17">
        <v>0</v>
      </c>
      <c r="KJ10" s="17">
        <v>0</v>
      </c>
      <c r="KK10" s="17">
        <v>0</v>
      </c>
      <c r="KL10" s="17">
        <v>0</v>
      </c>
      <c r="KM10" s="17">
        <v>0</v>
      </c>
      <c r="KN10" s="17">
        <v>0</v>
      </c>
      <c r="KO10" s="17">
        <v>0</v>
      </c>
      <c r="KP10" s="17">
        <v>0</v>
      </c>
      <c r="KQ10" s="17">
        <v>0</v>
      </c>
      <c r="KR10" s="17">
        <v>0</v>
      </c>
      <c r="KS10" s="17">
        <v>0</v>
      </c>
      <c r="KT10" s="17">
        <v>0</v>
      </c>
      <c r="KU10" s="17">
        <v>0</v>
      </c>
      <c r="KV10" s="17">
        <v>0</v>
      </c>
      <c r="KW10" s="17">
        <v>0</v>
      </c>
      <c r="KX10" s="17">
        <v>0</v>
      </c>
      <c r="KY10" s="17">
        <v>0</v>
      </c>
      <c r="KZ10" s="17">
        <v>0</v>
      </c>
      <c r="LA10" s="18">
        <v>0</v>
      </c>
      <c r="LB10" s="18">
        <v>0</v>
      </c>
      <c r="LC10" s="18">
        <v>0</v>
      </c>
      <c r="LD10" s="17">
        <v>0</v>
      </c>
      <c r="LE10" s="17">
        <v>0</v>
      </c>
      <c r="LF10" s="17">
        <v>0</v>
      </c>
      <c r="LG10" s="17">
        <v>0</v>
      </c>
      <c r="LH10" s="17">
        <v>0</v>
      </c>
      <c r="LI10" s="17">
        <v>0</v>
      </c>
      <c r="LJ10" s="18">
        <v>0</v>
      </c>
      <c r="LK10" s="18">
        <v>0</v>
      </c>
      <c r="LL10" s="18">
        <v>0</v>
      </c>
      <c r="LM10" s="17">
        <v>0</v>
      </c>
      <c r="LN10" s="17">
        <v>0</v>
      </c>
      <c r="LO10" s="17">
        <v>0</v>
      </c>
      <c r="LP10" s="17">
        <v>0</v>
      </c>
      <c r="LQ10" s="17">
        <v>0</v>
      </c>
      <c r="LR10" s="17">
        <v>0</v>
      </c>
      <c r="LS10" s="18">
        <v>0</v>
      </c>
      <c r="LT10" s="18">
        <v>0</v>
      </c>
      <c r="LU10" s="18">
        <v>0</v>
      </c>
      <c r="LV10" s="17">
        <v>0</v>
      </c>
      <c r="LW10" s="17">
        <v>0</v>
      </c>
      <c r="LX10" s="17">
        <v>0</v>
      </c>
      <c r="LY10" s="17">
        <v>0</v>
      </c>
      <c r="LZ10" s="17">
        <v>0</v>
      </c>
      <c r="MA10" s="17">
        <v>0</v>
      </c>
      <c r="MB10" s="17">
        <v>0</v>
      </c>
      <c r="MC10" s="17">
        <v>0</v>
      </c>
      <c r="MD10" s="17">
        <v>0</v>
      </c>
      <c r="ME10" s="17">
        <v>104044812.15971616</v>
      </c>
      <c r="MF10" s="17">
        <v>123832547.9788201</v>
      </c>
      <c r="MG10" s="17">
        <v>5423449105.2827473</v>
      </c>
      <c r="MH10" s="17">
        <v>5651326465.4212837</v>
      </c>
    </row>
    <row r="11" spans="1:346" ht="12.75" customHeight="1" x14ac:dyDescent="0.3">
      <c r="A11" s="61" t="s">
        <v>156</v>
      </c>
      <c r="B11" s="16">
        <v>1006</v>
      </c>
      <c r="C11" s="62" t="s">
        <v>148</v>
      </c>
      <c r="D11" s="18">
        <v>0</v>
      </c>
      <c r="E11" s="18">
        <v>0</v>
      </c>
      <c r="F11" s="18">
        <v>1866362.5500000003</v>
      </c>
      <c r="G11" s="17">
        <v>0</v>
      </c>
      <c r="H11" s="17">
        <v>0</v>
      </c>
      <c r="I11" s="17">
        <v>126050.77</v>
      </c>
      <c r="J11" s="17">
        <v>0</v>
      </c>
      <c r="K11" s="17">
        <v>0</v>
      </c>
      <c r="L11" s="17">
        <v>2408247.2200000002</v>
      </c>
      <c r="M11" s="17">
        <v>0</v>
      </c>
      <c r="N11" s="17">
        <v>0</v>
      </c>
      <c r="O11" s="17">
        <v>-667935.43999999994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1574444.93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159821.34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401170346.17000002</v>
      </c>
      <c r="BC11" s="17">
        <v>0</v>
      </c>
      <c r="BD11" s="17">
        <v>0</v>
      </c>
      <c r="BE11" s="17">
        <v>16045.93</v>
      </c>
      <c r="BF11" s="17">
        <v>0</v>
      </c>
      <c r="BG11" s="17">
        <v>0</v>
      </c>
      <c r="BH11" s="17">
        <v>4065546.4</v>
      </c>
      <c r="BI11" s="17">
        <v>0</v>
      </c>
      <c r="BJ11" s="17">
        <v>0</v>
      </c>
      <c r="BK11" s="17">
        <v>54282808.890000001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116809.49</v>
      </c>
      <c r="BR11" s="17">
        <v>0</v>
      </c>
      <c r="BS11" s="17">
        <v>0</v>
      </c>
      <c r="BT11" s="17">
        <v>6766440.6100000003</v>
      </c>
      <c r="BU11" s="17">
        <v>0</v>
      </c>
      <c r="BV11" s="17">
        <v>0</v>
      </c>
      <c r="BW11" s="17">
        <v>502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2790.31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1634133.27</v>
      </c>
      <c r="CY11" s="17">
        <v>0</v>
      </c>
      <c r="CZ11" s="17">
        <v>0</v>
      </c>
      <c r="DA11" s="17">
        <v>0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7824.5</v>
      </c>
      <c r="DH11" s="17">
        <v>0</v>
      </c>
      <c r="DI11" s="17">
        <v>0</v>
      </c>
      <c r="DJ11" s="17">
        <v>0</v>
      </c>
      <c r="DK11" s="17">
        <v>0</v>
      </c>
      <c r="DL11" s="17">
        <v>0</v>
      </c>
      <c r="DM11" s="17">
        <v>0</v>
      </c>
      <c r="DN11" s="17">
        <v>0</v>
      </c>
      <c r="DO11" s="17">
        <v>0</v>
      </c>
      <c r="DP11" s="17">
        <v>1670.88</v>
      </c>
      <c r="DQ11" s="17">
        <v>0</v>
      </c>
      <c r="DR11" s="17">
        <v>0</v>
      </c>
      <c r="DS11" s="17">
        <v>0</v>
      </c>
      <c r="DT11" s="17">
        <v>0</v>
      </c>
      <c r="DU11" s="17">
        <v>0</v>
      </c>
      <c r="DV11" s="17">
        <v>0</v>
      </c>
      <c r="DW11" s="17">
        <v>0</v>
      </c>
      <c r="DX11" s="17">
        <v>0</v>
      </c>
      <c r="DY11" s="17">
        <v>0</v>
      </c>
      <c r="DZ11" s="17">
        <v>0</v>
      </c>
      <c r="EA11" s="17">
        <v>0</v>
      </c>
      <c r="EB11" s="17">
        <v>8378166.3899999997</v>
      </c>
      <c r="EC11" s="17">
        <v>0</v>
      </c>
      <c r="ED11" s="17">
        <v>0</v>
      </c>
      <c r="EE11" s="17">
        <v>3904.53</v>
      </c>
      <c r="EF11" s="17">
        <v>0</v>
      </c>
      <c r="EG11" s="17">
        <v>0</v>
      </c>
      <c r="EH11" s="17">
        <v>12417.31</v>
      </c>
      <c r="EI11" s="17">
        <v>0</v>
      </c>
      <c r="EJ11" s="17">
        <v>0</v>
      </c>
      <c r="EK11" s="17">
        <v>0</v>
      </c>
      <c r="EL11" s="17">
        <v>0</v>
      </c>
      <c r="EM11" s="17">
        <v>0</v>
      </c>
      <c r="EN11" s="17">
        <v>9535.36</v>
      </c>
      <c r="EO11" s="17">
        <v>0</v>
      </c>
      <c r="EP11" s="17">
        <v>0</v>
      </c>
      <c r="EQ11" s="17">
        <v>0</v>
      </c>
      <c r="ER11" s="17">
        <v>0</v>
      </c>
      <c r="ES11" s="17">
        <v>0</v>
      </c>
      <c r="ET11" s="17">
        <v>0</v>
      </c>
      <c r="EU11" s="17">
        <v>0</v>
      </c>
      <c r="EV11" s="17">
        <v>0</v>
      </c>
      <c r="EW11" s="17">
        <v>0</v>
      </c>
      <c r="EX11" s="17">
        <v>0</v>
      </c>
      <c r="EY11" s="17">
        <v>0</v>
      </c>
      <c r="EZ11" s="17">
        <v>0</v>
      </c>
      <c r="FA11" s="17">
        <v>0</v>
      </c>
      <c r="FB11" s="17">
        <v>0</v>
      </c>
      <c r="FC11" s="17">
        <v>0</v>
      </c>
      <c r="FD11" s="17">
        <v>0</v>
      </c>
      <c r="FE11" s="17">
        <v>0</v>
      </c>
      <c r="FF11" s="17">
        <v>474214.76</v>
      </c>
      <c r="FG11" s="17">
        <v>0</v>
      </c>
      <c r="FH11" s="17">
        <v>0</v>
      </c>
      <c r="FI11" s="17">
        <v>0</v>
      </c>
      <c r="FJ11" s="17">
        <v>0</v>
      </c>
      <c r="FK11" s="17">
        <v>0</v>
      </c>
      <c r="FL11" s="17">
        <v>0</v>
      </c>
      <c r="FM11" s="17">
        <v>0</v>
      </c>
      <c r="FN11" s="17">
        <v>0</v>
      </c>
      <c r="FO11" s="17">
        <v>0</v>
      </c>
      <c r="FP11" s="17">
        <v>0</v>
      </c>
      <c r="FQ11" s="17">
        <v>0</v>
      </c>
      <c r="FR11" s="17">
        <v>0</v>
      </c>
      <c r="FS11" s="17">
        <v>0</v>
      </c>
      <c r="FT11" s="17">
        <v>0</v>
      </c>
      <c r="FU11" s="17">
        <v>0</v>
      </c>
      <c r="FV11" s="17">
        <v>0</v>
      </c>
      <c r="FW11" s="17">
        <v>0</v>
      </c>
      <c r="FX11" s="17">
        <v>0</v>
      </c>
      <c r="FY11" s="17">
        <v>0</v>
      </c>
      <c r="FZ11" s="17">
        <v>0</v>
      </c>
      <c r="GA11" s="17">
        <v>0</v>
      </c>
      <c r="GB11" s="17">
        <v>0</v>
      </c>
      <c r="GC11" s="17">
        <v>0</v>
      </c>
      <c r="GD11" s="17">
        <v>1643.58</v>
      </c>
      <c r="GE11" s="17">
        <v>0</v>
      </c>
      <c r="GF11" s="17">
        <v>0</v>
      </c>
      <c r="GG11" s="17">
        <v>0</v>
      </c>
      <c r="GH11" s="17">
        <v>0</v>
      </c>
      <c r="GI11" s="17">
        <v>0</v>
      </c>
      <c r="GJ11" s="17">
        <v>11552871.619999999</v>
      </c>
      <c r="GK11" s="17">
        <v>0</v>
      </c>
      <c r="GL11" s="17">
        <v>0</v>
      </c>
      <c r="GM11" s="17">
        <v>0</v>
      </c>
      <c r="GN11" s="17">
        <v>0</v>
      </c>
      <c r="GO11" s="17">
        <v>0</v>
      </c>
      <c r="GP11" s="17">
        <v>785166.07</v>
      </c>
      <c r="GQ11" s="17">
        <v>0</v>
      </c>
      <c r="GR11" s="17">
        <v>0</v>
      </c>
      <c r="GS11" s="17">
        <v>0</v>
      </c>
      <c r="GT11" s="17">
        <v>0</v>
      </c>
      <c r="GU11" s="17">
        <v>0</v>
      </c>
      <c r="GV11" s="17">
        <v>10.220000000000001</v>
      </c>
      <c r="GW11" s="17">
        <v>0</v>
      </c>
      <c r="GX11" s="17">
        <v>0</v>
      </c>
      <c r="GY11" s="17">
        <v>126064.47</v>
      </c>
      <c r="GZ11" s="17">
        <v>0</v>
      </c>
      <c r="HA11" s="17">
        <v>0</v>
      </c>
      <c r="HB11" s="17">
        <v>0</v>
      </c>
      <c r="HC11" s="17">
        <v>0</v>
      </c>
      <c r="HD11" s="17">
        <v>0</v>
      </c>
      <c r="HE11" s="17">
        <v>0</v>
      </c>
      <c r="HF11" s="17">
        <v>0</v>
      </c>
      <c r="HG11" s="17">
        <v>0</v>
      </c>
      <c r="HH11" s="17">
        <v>0</v>
      </c>
      <c r="HI11" s="17">
        <v>0</v>
      </c>
      <c r="HJ11" s="17">
        <v>0</v>
      </c>
      <c r="HK11" s="17">
        <v>0</v>
      </c>
      <c r="HL11" s="17">
        <v>0</v>
      </c>
      <c r="HM11" s="17">
        <v>0</v>
      </c>
      <c r="HN11" s="17">
        <v>958883.7</v>
      </c>
      <c r="HO11" s="17">
        <v>0</v>
      </c>
      <c r="HP11" s="17">
        <v>0</v>
      </c>
      <c r="HQ11" s="17">
        <v>0</v>
      </c>
      <c r="HR11" s="17">
        <v>0</v>
      </c>
      <c r="HS11" s="17">
        <v>0</v>
      </c>
      <c r="HT11" s="17">
        <v>0</v>
      </c>
      <c r="HU11" s="17">
        <v>0</v>
      </c>
      <c r="HV11" s="17">
        <v>0</v>
      </c>
      <c r="HW11" s="17">
        <v>9073687.9299999997</v>
      </c>
      <c r="HX11" s="17">
        <v>0</v>
      </c>
      <c r="HY11" s="17">
        <v>0</v>
      </c>
      <c r="HZ11" s="17">
        <v>296849564.55000001</v>
      </c>
      <c r="IA11" s="17">
        <v>0</v>
      </c>
      <c r="IB11" s="17">
        <v>0</v>
      </c>
      <c r="IC11" s="17">
        <v>1386397.24</v>
      </c>
      <c r="ID11" s="17">
        <v>0</v>
      </c>
      <c r="IE11" s="17">
        <v>0</v>
      </c>
      <c r="IF11" s="17">
        <v>84359877.689999998</v>
      </c>
      <c r="IG11" s="17">
        <v>0</v>
      </c>
      <c r="IH11" s="17">
        <v>0</v>
      </c>
      <c r="II11" s="17">
        <v>0</v>
      </c>
      <c r="IJ11" s="17">
        <v>0</v>
      </c>
      <c r="IK11" s="17">
        <v>0</v>
      </c>
      <c r="IL11" s="17">
        <v>0</v>
      </c>
      <c r="IM11" s="17">
        <v>0</v>
      </c>
      <c r="IN11" s="17">
        <v>0</v>
      </c>
      <c r="IO11" s="17">
        <v>2024598</v>
      </c>
      <c r="IP11" s="17">
        <v>0</v>
      </c>
      <c r="IQ11" s="17">
        <v>0</v>
      </c>
      <c r="IR11" s="17">
        <v>15333773.619999999</v>
      </c>
      <c r="IS11" s="17">
        <v>0</v>
      </c>
      <c r="IT11" s="17">
        <v>0</v>
      </c>
      <c r="IU11" s="17">
        <v>0</v>
      </c>
      <c r="IV11" s="18">
        <v>0</v>
      </c>
      <c r="IW11" s="18">
        <v>0</v>
      </c>
      <c r="IX11" s="18">
        <v>20623754.02</v>
      </c>
      <c r="IY11" s="17">
        <v>0</v>
      </c>
      <c r="IZ11" s="17">
        <v>0</v>
      </c>
      <c r="JA11" s="17">
        <v>0</v>
      </c>
      <c r="JB11" s="17">
        <v>0</v>
      </c>
      <c r="JC11" s="17">
        <v>0</v>
      </c>
      <c r="JD11" s="17">
        <v>0</v>
      </c>
      <c r="JE11" s="18">
        <v>0</v>
      </c>
      <c r="JF11" s="18">
        <v>0</v>
      </c>
      <c r="JG11" s="18">
        <v>20749022.940000001</v>
      </c>
      <c r="JH11" s="17">
        <v>0</v>
      </c>
      <c r="JI11" s="17">
        <v>0</v>
      </c>
      <c r="JJ11" s="17">
        <v>0</v>
      </c>
      <c r="JK11" s="17">
        <v>0</v>
      </c>
      <c r="JL11" s="17">
        <v>0</v>
      </c>
      <c r="JM11" s="17">
        <v>20749022.940000001</v>
      </c>
      <c r="JN11" s="18">
        <v>0</v>
      </c>
      <c r="JO11" s="18">
        <v>0</v>
      </c>
      <c r="JP11" s="18">
        <v>-125268.92</v>
      </c>
      <c r="JQ11" s="17">
        <v>0</v>
      </c>
      <c r="JR11" s="17">
        <v>0</v>
      </c>
      <c r="JS11" s="17">
        <v>0</v>
      </c>
      <c r="JT11" s="17">
        <v>0</v>
      </c>
      <c r="JU11" s="17">
        <v>0</v>
      </c>
      <c r="JV11" s="17">
        <v>-125268.92</v>
      </c>
      <c r="JW11" s="17">
        <v>0</v>
      </c>
      <c r="JX11" s="17">
        <v>0</v>
      </c>
      <c r="JY11" s="17">
        <v>71233.16</v>
      </c>
      <c r="JZ11" s="17">
        <v>0</v>
      </c>
      <c r="KA11" s="17">
        <v>0</v>
      </c>
      <c r="KB11" s="17">
        <v>0</v>
      </c>
      <c r="KC11" s="17">
        <v>0</v>
      </c>
      <c r="KD11" s="17">
        <v>0</v>
      </c>
      <c r="KE11" s="17">
        <v>0</v>
      </c>
      <c r="KF11" s="17">
        <v>0</v>
      </c>
      <c r="KG11" s="17">
        <v>0</v>
      </c>
      <c r="KH11" s="17">
        <v>0</v>
      </c>
      <c r="KI11" s="17">
        <v>0</v>
      </c>
      <c r="KJ11" s="17">
        <v>0</v>
      </c>
      <c r="KK11" s="17">
        <v>0</v>
      </c>
      <c r="KL11" s="17">
        <v>0</v>
      </c>
      <c r="KM11" s="17">
        <v>0</v>
      </c>
      <c r="KN11" s="17">
        <v>0</v>
      </c>
      <c r="KO11" s="17">
        <v>0</v>
      </c>
      <c r="KP11" s="17">
        <v>0</v>
      </c>
      <c r="KQ11" s="17">
        <v>0</v>
      </c>
      <c r="KR11" s="17">
        <v>0</v>
      </c>
      <c r="KS11" s="17">
        <v>0</v>
      </c>
      <c r="KT11" s="17">
        <v>0</v>
      </c>
      <c r="KU11" s="17">
        <v>0</v>
      </c>
      <c r="KV11" s="17">
        <v>0</v>
      </c>
      <c r="KW11" s="17">
        <v>0</v>
      </c>
      <c r="KX11" s="17">
        <v>0</v>
      </c>
      <c r="KY11" s="17">
        <v>0</v>
      </c>
      <c r="KZ11" s="17">
        <v>0</v>
      </c>
      <c r="LA11" s="18">
        <v>0</v>
      </c>
      <c r="LB11" s="18">
        <v>0</v>
      </c>
      <c r="LC11" s="18">
        <v>0</v>
      </c>
      <c r="LD11" s="17">
        <v>0</v>
      </c>
      <c r="LE11" s="17">
        <v>0</v>
      </c>
      <c r="LF11" s="17">
        <v>0</v>
      </c>
      <c r="LG11" s="17">
        <v>0</v>
      </c>
      <c r="LH11" s="17">
        <v>0</v>
      </c>
      <c r="LI11" s="17">
        <v>0</v>
      </c>
      <c r="LJ11" s="18">
        <v>0</v>
      </c>
      <c r="LK11" s="18">
        <v>0</v>
      </c>
      <c r="LL11" s="18">
        <v>0</v>
      </c>
      <c r="LM11" s="17">
        <v>0</v>
      </c>
      <c r="LN11" s="17">
        <v>0</v>
      </c>
      <c r="LO11" s="17">
        <v>0</v>
      </c>
      <c r="LP11" s="17">
        <v>0</v>
      </c>
      <c r="LQ11" s="17">
        <v>0</v>
      </c>
      <c r="LR11" s="17">
        <v>0</v>
      </c>
      <c r="LS11" s="18">
        <v>0</v>
      </c>
      <c r="LT11" s="18">
        <v>0</v>
      </c>
      <c r="LU11" s="18">
        <v>0</v>
      </c>
      <c r="LV11" s="17">
        <v>0</v>
      </c>
      <c r="LW11" s="17">
        <v>0</v>
      </c>
      <c r="LX11" s="17">
        <v>0</v>
      </c>
      <c r="LY11" s="17">
        <v>0</v>
      </c>
      <c r="LZ11" s="17">
        <v>0</v>
      </c>
      <c r="MA11" s="17">
        <v>0</v>
      </c>
      <c r="MB11" s="17">
        <v>0</v>
      </c>
      <c r="MC11" s="17">
        <v>0</v>
      </c>
      <c r="MD11" s="17">
        <v>0</v>
      </c>
      <c r="ME11" s="17">
        <v>0</v>
      </c>
      <c r="MF11" s="17">
        <v>0</v>
      </c>
      <c r="MG11" s="17">
        <v>923691311.49000001</v>
      </c>
      <c r="MH11" s="17">
        <v>923691311.49000001</v>
      </c>
    </row>
    <row r="12" spans="1:346" ht="12.75" customHeight="1" x14ac:dyDescent="0.3">
      <c r="A12" s="61" t="s">
        <v>158</v>
      </c>
      <c r="B12" s="16">
        <v>1007</v>
      </c>
      <c r="C12" s="62" t="s">
        <v>148</v>
      </c>
      <c r="D12" s="18">
        <v>0</v>
      </c>
      <c r="E12" s="18">
        <v>0</v>
      </c>
      <c r="F12" s="18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>
        <v>0</v>
      </c>
      <c r="DC12" s="17">
        <v>0</v>
      </c>
      <c r="DD12" s="17">
        <v>0</v>
      </c>
      <c r="DE12" s="17">
        <v>0</v>
      </c>
      <c r="DF12" s="17">
        <v>0</v>
      </c>
      <c r="DG12" s="17">
        <v>0</v>
      </c>
      <c r="DH12" s="17">
        <v>0</v>
      </c>
      <c r="DI12" s="17">
        <v>0</v>
      </c>
      <c r="DJ12" s="17">
        <v>0</v>
      </c>
      <c r="DK12" s="17">
        <v>0</v>
      </c>
      <c r="DL12" s="17">
        <v>0</v>
      </c>
      <c r="DM12" s="17">
        <v>0</v>
      </c>
      <c r="DN12" s="17">
        <v>0</v>
      </c>
      <c r="DO12" s="17">
        <v>0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0</v>
      </c>
      <c r="DX12" s="17">
        <v>0</v>
      </c>
      <c r="DY12" s="17">
        <v>0</v>
      </c>
      <c r="DZ12" s="17">
        <v>0</v>
      </c>
      <c r="EA12" s="17">
        <v>0</v>
      </c>
      <c r="EB12" s="17">
        <v>0</v>
      </c>
      <c r="EC12" s="17">
        <v>0</v>
      </c>
      <c r="ED12" s="17">
        <v>0</v>
      </c>
      <c r="EE12" s="17">
        <v>0</v>
      </c>
      <c r="EF12" s="17">
        <v>0</v>
      </c>
      <c r="EG12" s="17">
        <v>0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0</v>
      </c>
      <c r="EU12" s="17">
        <v>0</v>
      </c>
      <c r="EV12" s="17">
        <v>0</v>
      </c>
      <c r="EW12" s="17">
        <v>0</v>
      </c>
      <c r="EX12" s="17">
        <v>0</v>
      </c>
      <c r="EY12" s="17">
        <v>0</v>
      </c>
      <c r="EZ12" s="17">
        <v>0</v>
      </c>
      <c r="FA12" s="17">
        <v>0</v>
      </c>
      <c r="FB12" s="17">
        <v>0</v>
      </c>
      <c r="FC12" s="17">
        <v>0</v>
      </c>
      <c r="FD12" s="17">
        <v>0</v>
      </c>
      <c r="FE12" s="17">
        <v>0</v>
      </c>
      <c r="FF12" s="17">
        <v>0</v>
      </c>
      <c r="FG12" s="17">
        <v>0</v>
      </c>
      <c r="FH12" s="17">
        <v>0</v>
      </c>
      <c r="FI12" s="17">
        <v>0</v>
      </c>
      <c r="FJ12" s="17">
        <v>0</v>
      </c>
      <c r="FK12" s="17">
        <v>0</v>
      </c>
      <c r="FL12" s="17">
        <v>0</v>
      </c>
      <c r="FM12" s="17">
        <v>0</v>
      </c>
      <c r="FN12" s="17">
        <v>0</v>
      </c>
      <c r="FO12" s="17">
        <v>0</v>
      </c>
      <c r="FP12" s="17">
        <v>0</v>
      </c>
      <c r="FQ12" s="17">
        <v>0</v>
      </c>
      <c r="FR12" s="17">
        <v>0</v>
      </c>
      <c r="FS12" s="17">
        <v>0</v>
      </c>
      <c r="FT12" s="17">
        <v>0</v>
      </c>
      <c r="FU12" s="17">
        <v>81783261.270247772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0</v>
      </c>
      <c r="GH12" s="17">
        <v>0</v>
      </c>
      <c r="GI12" s="17">
        <v>0</v>
      </c>
      <c r="GJ12" s="17">
        <v>0</v>
      </c>
      <c r="GK12" s="17">
        <v>0</v>
      </c>
      <c r="GL12" s="17">
        <v>0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0</v>
      </c>
      <c r="GT12" s="17">
        <v>0</v>
      </c>
      <c r="GU12" s="17">
        <v>0</v>
      </c>
      <c r="GV12" s="17">
        <v>0</v>
      </c>
      <c r="GW12" s="17">
        <v>0</v>
      </c>
      <c r="GX12" s="17">
        <v>0</v>
      </c>
      <c r="GY12" s="17">
        <v>0</v>
      </c>
      <c r="GZ12" s="17">
        <v>0</v>
      </c>
      <c r="HA12" s="17">
        <v>0</v>
      </c>
      <c r="HB12" s="17">
        <v>0</v>
      </c>
      <c r="HC12" s="17">
        <v>0</v>
      </c>
      <c r="HD12" s="17">
        <v>0</v>
      </c>
      <c r="HE12" s="17">
        <v>0</v>
      </c>
      <c r="HF12" s="17">
        <v>0</v>
      </c>
      <c r="HG12" s="17">
        <v>0</v>
      </c>
      <c r="HH12" s="17">
        <v>0</v>
      </c>
      <c r="HI12" s="17">
        <v>0</v>
      </c>
      <c r="HJ12" s="17">
        <v>0</v>
      </c>
      <c r="HK12" s="17">
        <v>0</v>
      </c>
      <c r="HL12" s="17">
        <v>0</v>
      </c>
      <c r="HM12" s="17">
        <v>0</v>
      </c>
      <c r="HN12" s="17">
        <v>0</v>
      </c>
      <c r="HO12" s="17">
        <v>0</v>
      </c>
      <c r="HP12" s="17">
        <v>0</v>
      </c>
      <c r="HQ12" s="17">
        <v>0</v>
      </c>
      <c r="HR12" s="17">
        <v>0</v>
      </c>
      <c r="HS12" s="17">
        <v>0</v>
      </c>
      <c r="HT12" s="17">
        <v>0</v>
      </c>
      <c r="HU12" s="17">
        <v>0</v>
      </c>
      <c r="HV12" s="17">
        <v>0</v>
      </c>
      <c r="HW12" s="17">
        <v>0</v>
      </c>
      <c r="HX12" s="17">
        <v>0</v>
      </c>
      <c r="HY12" s="17">
        <v>0</v>
      </c>
      <c r="HZ12" s="17">
        <v>0</v>
      </c>
      <c r="IA12" s="17">
        <v>0</v>
      </c>
      <c r="IB12" s="17">
        <v>0</v>
      </c>
      <c r="IC12" s="17">
        <v>0</v>
      </c>
      <c r="ID12" s="17">
        <v>0</v>
      </c>
      <c r="IE12" s="17">
        <v>0</v>
      </c>
      <c r="IF12" s="17">
        <v>0</v>
      </c>
      <c r="IG12" s="17">
        <v>0</v>
      </c>
      <c r="IH12" s="17">
        <v>0</v>
      </c>
      <c r="II12" s="17">
        <v>0</v>
      </c>
      <c r="IJ12" s="17">
        <v>0</v>
      </c>
      <c r="IK12" s="17">
        <v>0</v>
      </c>
      <c r="IL12" s="17">
        <v>0</v>
      </c>
      <c r="IM12" s="17">
        <v>0</v>
      </c>
      <c r="IN12" s="17">
        <v>0</v>
      </c>
      <c r="IO12" s="17">
        <v>0</v>
      </c>
      <c r="IP12" s="17">
        <v>0</v>
      </c>
      <c r="IQ12" s="17">
        <v>0</v>
      </c>
      <c r="IR12" s="17">
        <v>0</v>
      </c>
      <c r="IS12" s="17">
        <v>0</v>
      </c>
      <c r="IT12" s="17">
        <v>0</v>
      </c>
      <c r="IU12" s="17">
        <v>0</v>
      </c>
      <c r="IV12" s="18">
        <v>0</v>
      </c>
      <c r="IW12" s="18">
        <v>0</v>
      </c>
      <c r="IX12" s="18">
        <v>0</v>
      </c>
      <c r="IY12" s="17">
        <v>0</v>
      </c>
      <c r="IZ12" s="17">
        <v>0</v>
      </c>
      <c r="JA12" s="17">
        <v>0</v>
      </c>
      <c r="JB12" s="17">
        <v>0</v>
      </c>
      <c r="JC12" s="17">
        <v>0</v>
      </c>
      <c r="JD12" s="17">
        <v>0</v>
      </c>
      <c r="JE12" s="18">
        <v>0</v>
      </c>
      <c r="JF12" s="18">
        <v>0</v>
      </c>
      <c r="JG12" s="18">
        <v>0</v>
      </c>
      <c r="JH12" s="17">
        <v>0</v>
      </c>
      <c r="JI12" s="17">
        <v>0</v>
      </c>
      <c r="JJ12" s="17">
        <v>0</v>
      </c>
      <c r="JK12" s="17">
        <v>0</v>
      </c>
      <c r="JL12" s="17">
        <v>0</v>
      </c>
      <c r="JM12" s="17">
        <v>0</v>
      </c>
      <c r="JN12" s="18">
        <v>0</v>
      </c>
      <c r="JO12" s="18">
        <v>0</v>
      </c>
      <c r="JP12" s="18">
        <v>0</v>
      </c>
      <c r="JQ12" s="17">
        <v>0</v>
      </c>
      <c r="JR12" s="17">
        <v>0</v>
      </c>
      <c r="JS12" s="17">
        <v>0</v>
      </c>
      <c r="JT12" s="17">
        <v>0</v>
      </c>
      <c r="JU12" s="17">
        <v>0</v>
      </c>
      <c r="JV12" s="17">
        <v>0</v>
      </c>
      <c r="JW12" s="17">
        <v>0</v>
      </c>
      <c r="JX12" s="17">
        <v>0</v>
      </c>
      <c r="JY12" s="17">
        <v>0</v>
      </c>
      <c r="JZ12" s="17">
        <v>0</v>
      </c>
      <c r="KA12" s="17">
        <v>0</v>
      </c>
      <c r="KB12" s="17">
        <v>0</v>
      </c>
      <c r="KC12" s="17">
        <v>0</v>
      </c>
      <c r="KD12" s="17">
        <v>0</v>
      </c>
      <c r="KE12" s="17">
        <v>0</v>
      </c>
      <c r="KF12" s="17">
        <v>0</v>
      </c>
      <c r="KG12" s="17">
        <v>0</v>
      </c>
      <c r="KH12" s="17">
        <v>0</v>
      </c>
      <c r="KI12" s="17">
        <v>0</v>
      </c>
      <c r="KJ12" s="17">
        <v>0</v>
      </c>
      <c r="KK12" s="17">
        <v>0</v>
      </c>
      <c r="KL12" s="17">
        <v>0</v>
      </c>
      <c r="KM12" s="17">
        <v>0</v>
      </c>
      <c r="KN12" s="17">
        <v>0</v>
      </c>
      <c r="KO12" s="17">
        <v>0</v>
      </c>
      <c r="KP12" s="17">
        <v>0</v>
      </c>
      <c r="KQ12" s="17">
        <v>0</v>
      </c>
      <c r="KR12" s="17">
        <v>0</v>
      </c>
      <c r="KS12" s="17">
        <v>0</v>
      </c>
      <c r="KT12" s="17">
        <v>0</v>
      </c>
      <c r="KU12" s="17">
        <v>0</v>
      </c>
      <c r="KV12" s="17">
        <v>0</v>
      </c>
      <c r="KW12" s="17">
        <v>0</v>
      </c>
      <c r="KX12" s="17">
        <v>0</v>
      </c>
      <c r="KY12" s="17">
        <v>0</v>
      </c>
      <c r="KZ12" s="17">
        <v>0</v>
      </c>
      <c r="LA12" s="18">
        <v>0</v>
      </c>
      <c r="LB12" s="18">
        <v>0</v>
      </c>
      <c r="LC12" s="18">
        <v>0</v>
      </c>
      <c r="LD12" s="17">
        <v>0</v>
      </c>
      <c r="LE12" s="17">
        <v>0</v>
      </c>
      <c r="LF12" s="17">
        <v>0</v>
      </c>
      <c r="LG12" s="17">
        <v>0</v>
      </c>
      <c r="LH12" s="17">
        <v>0</v>
      </c>
      <c r="LI12" s="17">
        <v>0</v>
      </c>
      <c r="LJ12" s="18">
        <v>0</v>
      </c>
      <c r="LK12" s="18">
        <v>0</v>
      </c>
      <c r="LL12" s="18">
        <v>0</v>
      </c>
      <c r="LM12" s="17">
        <v>0</v>
      </c>
      <c r="LN12" s="17">
        <v>0</v>
      </c>
      <c r="LO12" s="17">
        <v>0</v>
      </c>
      <c r="LP12" s="17">
        <v>0</v>
      </c>
      <c r="LQ12" s="17">
        <v>0</v>
      </c>
      <c r="LR12" s="17">
        <v>0</v>
      </c>
      <c r="LS12" s="18">
        <v>0</v>
      </c>
      <c r="LT12" s="18">
        <v>0</v>
      </c>
      <c r="LU12" s="18">
        <v>0</v>
      </c>
      <c r="LV12" s="17">
        <v>0</v>
      </c>
      <c r="LW12" s="17">
        <v>0</v>
      </c>
      <c r="LX12" s="17">
        <v>0</v>
      </c>
      <c r="LY12" s="17">
        <v>0</v>
      </c>
      <c r="LZ12" s="17">
        <v>0</v>
      </c>
      <c r="MA12" s="17">
        <v>0</v>
      </c>
      <c r="MB12" s="17">
        <v>0</v>
      </c>
      <c r="MC12" s="17">
        <v>0</v>
      </c>
      <c r="MD12" s="17">
        <v>0</v>
      </c>
      <c r="ME12" s="17">
        <v>0</v>
      </c>
      <c r="MF12" s="17">
        <v>0</v>
      </c>
      <c r="MG12" s="17">
        <v>81783261.270247772</v>
      </c>
      <c r="MH12" s="17">
        <v>81783261.270247772</v>
      </c>
    </row>
    <row r="13" spans="1:346" ht="12.75" customHeight="1" x14ac:dyDescent="0.3">
      <c r="A13" s="61" t="s">
        <v>160</v>
      </c>
      <c r="B13" s="16">
        <v>1008</v>
      </c>
      <c r="C13" s="62" t="s">
        <v>148</v>
      </c>
      <c r="D13" s="18">
        <v>0</v>
      </c>
      <c r="E13" s="18">
        <v>0</v>
      </c>
      <c r="F13" s="18">
        <v>130997395.34</v>
      </c>
      <c r="G13" s="17">
        <v>0</v>
      </c>
      <c r="H13" s="17">
        <v>0</v>
      </c>
      <c r="I13" s="17">
        <v>148048.32000000001</v>
      </c>
      <c r="J13" s="17">
        <v>0</v>
      </c>
      <c r="K13" s="17">
        <v>0</v>
      </c>
      <c r="L13" s="17">
        <v>66370353.600000001</v>
      </c>
      <c r="M13" s="17">
        <v>0</v>
      </c>
      <c r="N13" s="17">
        <v>0</v>
      </c>
      <c r="O13" s="17">
        <v>64478993.420000002</v>
      </c>
      <c r="P13" s="17">
        <v>0</v>
      </c>
      <c r="Q13" s="17">
        <v>0</v>
      </c>
      <c r="R13" s="17">
        <v>9855246.9199999999</v>
      </c>
      <c r="S13" s="17">
        <v>0</v>
      </c>
      <c r="T13" s="17">
        <v>0</v>
      </c>
      <c r="U13" s="17">
        <v>79386.87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2472535.65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467443.01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459305378.59999996</v>
      </c>
      <c r="BC13" s="17">
        <v>0</v>
      </c>
      <c r="BD13" s="17">
        <v>0</v>
      </c>
      <c r="BE13" s="17">
        <v>6680649.5206359997</v>
      </c>
      <c r="BF13" s="17">
        <v>0</v>
      </c>
      <c r="BG13" s="17">
        <v>0</v>
      </c>
      <c r="BH13" s="17">
        <v>279059.94</v>
      </c>
      <c r="BI13" s="17">
        <v>0</v>
      </c>
      <c r="BJ13" s="17">
        <v>0</v>
      </c>
      <c r="BK13" s="17">
        <v>791426.73</v>
      </c>
      <c r="BL13" s="17">
        <v>0</v>
      </c>
      <c r="BM13" s="17">
        <v>0</v>
      </c>
      <c r="BN13" s="17">
        <v>99684</v>
      </c>
      <c r="BO13" s="17">
        <v>0</v>
      </c>
      <c r="BP13" s="17">
        <v>0</v>
      </c>
      <c r="BQ13" s="17">
        <v>5130.6400000000003</v>
      </c>
      <c r="BR13" s="17">
        <v>0</v>
      </c>
      <c r="BS13" s="17">
        <v>0</v>
      </c>
      <c r="BT13" s="17">
        <v>204461.34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101078.76</v>
      </c>
      <c r="CD13" s="17">
        <v>0</v>
      </c>
      <c r="CE13" s="17">
        <v>0</v>
      </c>
      <c r="CF13" s="17">
        <v>49691.7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1401.86</v>
      </c>
      <c r="CM13" s="17">
        <v>0</v>
      </c>
      <c r="CN13" s="17">
        <v>0</v>
      </c>
      <c r="CO13" s="17">
        <v>165895202.84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1517013.67</v>
      </c>
      <c r="CY13" s="17">
        <v>0</v>
      </c>
      <c r="CZ13" s="17">
        <v>0</v>
      </c>
      <c r="DA13" s="17">
        <v>36257.14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0.01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715470.24</v>
      </c>
      <c r="EF13" s="17">
        <v>0</v>
      </c>
      <c r="EG13" s="17">
        <v>0</v>
      </c>
      <c r="EH13" s="17">
        <v>628886.22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629119.4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0</v>
      </c>
      <c r="EU13" s="17">
        <v>0</v>
      </c>
      <c r="EV13" s="17">
        <v>0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6609.6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8958.49</v>
      </c>
      <c r="GK13" s="17">
        <v>0</v>
      </c>
      <c r="GL13" s="17">
        <v>0</v>
      </c>
      <c r="GM13" s="17">
        <v>0</v>
      </c>
      <c r="GN13" s="17">
        <v>0</v>
      </c>
      <c r="GO13" s="17">
        <v>0</v>
      </c>
      <c r="GP13" s="17">
        <v>364273.25</v>
      </c>
      <c r="GQ13" s="17">
        <v>0</v>
      </c>
      <c r="GR13" s="17">
        <v>0</v>
      </c>
      <c r="GS13" s="17">
        <v>0</v>
      </c>
      <c r="GT13" s="17">
        <v>0</v>
      </c>
      <c r="GU13" s="17">
        <v>0</v>
      </c>
      <c r="GV13" s="17">
        <v>9377837.3000000007</v>
      </c>
      <c r="GW13" s="17">
        <v>0</v>
      </c>
      <c r="GX13" s="17">
        <v>0</v>
      </c>
      <c r="GY13" s="17">
        <v>4158720.16</v>
      </c>
      <c r="GZ13" s="17">
        <v>0</v>
      </c>
      <c r="HA13" s="17">
        <v>0</v>
      </c>
      <c r="HB13" s="17">
        <v>0</v>
      </c>
      <c r="HC13" s="17">
        <v>0</v>
      </c>
      <c r="HD13" s="17">
        <v>0</v>
      </c>
      <c r="HE13" s="17">
        <v>0</v>
      </c>
      <c r="HF13" s="17">
        <v>0</v>
      </c>
      <c r="HG13" s="17">
        <v>0</v>
      </c>
      <c r="HH13" s="17">
        <v>0</v>
      </c>
      <c r="HI13" s="17">
        <v>0</v>
      </c>
      <c r="HJ13" s="17">
        <v>0</v>
      </c>
      <c r="HK13" s="17">
        <v>0</v>
      </c>
      <c r="HL13" s="17">
        <v>0</v>
      </c>
      <c r="HM13" s="17">
        <v>0</v>
      </c>
      <c r="HN13" s="17">
        <v>0</v>
      </c>
      <c r="HO13" s="17">
        <v>0</v>
      </c>
      <c r="HP13" s="17">
        <v>0</v>
      </c>
      <c r="HQ13" s="17">
        <v>0</v>
      </c>
      <c r="HR13" s="17">
        <v>0</v>
      </c>
      <c r="HS13" s="17">
        <v>0</v>
      </c>
      <c r="HT13" s="17">
        <v>0</v>
      </c>
      <c r="HU13" s="17">
        <v>0</v>
      </c>
      <c r="HV13" s="17">
        <v>0</v>
      </c>
      <c r="HW13" s="17">
        <v>0</v>
      </c>
      <c r="HX13" s="17">
        <v>0</v>
      </c>
      <c r="HY13" s="17">
        <v>0</v>
      </c>
      <c r="HZ13" s="17">
        <v>0</v>
      </c>
      <c r="IA13" s="17">
        <v>0</v>
      </c>
      <c r="IB13" s="17">
        <v>0</v>
      </c>
      <c r="IC13" s="17">
        <v>0</v>
      </c>
      <c r="ID13" s="17">
        <v>0</v>
      </c>
      <c r="IE13" s="17">
        <v>0</v>
      </c>
      <c r="IF13" s="17">
        <v>0</v>
      </c>
      <c r="IG13" s="17">
        <v>0</v>
      </c>
      <c r="IH13" s="17">
        <v>0</v>
      </c>
      <c r="II13" s="17">
        <v>0</v>
      </c>
      <c r="IJ13" s="17">
        <v>0</v>
      </c>
      <c r="IK13" s="17">
        <v>0</v>
      </c>
      <c r="IL13" s="17">
        <v>0</v>
      </c>
      <c r="IM13" s="17">
        <v>0</v>
      </c>
      <c r="IN13" s="17">
        <v>0</v>
      </c>
      <c r="IO13" s="17">
        <v>0</v>
      </c>
      <c r="IP13" s="17">
        <v>0</v>
      </c>
      <c r="IQ13" s="17">
        <v>0</v>
      </c>
      <c r="IR13" s="17">
        <v>0</v>
      </c>
      <c r="IS13" s="17">
        <v>0</v>
      </c>
      <c r="IT13" s="17">
        <v>0</v>
      </c>
      <c r="IU13" s="17">
        <v>0</v>
      </c>
      <c r="IV13" s="18">
        <v>0</v>
      </c>
      <c r="IW13" s="18">
        <v>0</v>
      </c>
      <c r="IX13" s="18">
        <v>3577129.17</v>
      </c>
      <c r="IY13" s="17">
        <v>0</v>
      </c>
      <c r="IZ13" s="17">
        <v>0</v>
      </c>
      <c r="JA13" s="17">
        <v>0</v>
      </c>
      <c r="JB13" s="17">
        <v>0</v>
      </c>
      <c r="JC13" s="17">
        <v>0</v>
      </c>
      <c r="JD13" s="17">
        <v>0</v>
      </c>
      <c r="JE13" s="18">
        <v>0</v>
      </c>
      <c r="JF13" s="18">
        <v>0</v>
      </c>
      <c r="JG13" s="18">
        <v>3563269.83</v>
      </c>
      <c r="JH13" s="17">
        <v>0</v>
      </c>
      <c r="JI13" s="17">
        <v>0</v>
      </c>
      <c r="JJ13" s="17">
        <v>0</v>
      </c>
      <c r="JK13" s="17">
        <v>0</v>
      </c>
      <c r="JL13" s="17">
        <v>0</v>
      </c>
      <c r="JM13" s="17">
        <v>3563269.83</v>
      </c>
      <c r="JN13" s="18">
        <v>0</v>
      </c>
      <c r="JO13" s="18">
        <v>0</v>
      </c>
      <c r="JP13" s="18">
        <v>13859.34</v>
      </c>
      <c r="JQ13" s="17">
        <v>0</v>
      </c>
      <c r="JR13" s="17">
        <v>0</v>
      </c>
      <c r="JS13" s="17">
        <v>13859.34</v>
      </c>
      <c r="JT13" s="17">
        <v>0</v>
      </c>
      <c r="JU13" s="17">
        <v>0</v>
      </c>
      <c r="JV13" s="17">
        <v>0</v>
      </c>
      <c r="JW13" s="17">
        <v>0</v>
      </c>
      <c r="JX13" s="17">
        <v>0</v>
      </c>
      <c r="JY13" s="17">
        <v>41012.720000000001</v>
      </c>
      <c r="JZ13" s="17">
        <v>0</v>
      </c>
      <c r="KA13" s="17">
        <v>0</v>
      </c>
      <c r="KB13" s="17">
        <v>0</v>
      </c>
      <c r="KC13" s="17">
        <v>0</v>
      </c>
      <c r="KD13" s="17">
        <v>0</v>
      </c>
      <c r="KE13" s="17">
        <v>0</v>
      </c>
      <c r="KF13" s="17">
        <v>0</v>
      </c>
      <c r="KG13" s="17">
        <v>0</v>
      </c>
      <c r="KH13" s="17">
        <v>0</v>
      </c>
      <c r="KI13" s="17">
        <v>0</v>
      </c>
      <c r="KJ13" s="17">
        <v>0</v>
      </c>
      <c r="KK13" s="17">
        <v>0</v>
      </c>
      <c r="KL13" s="17">
        <v>0</v>
      </c>
      <c r="KM13" s="17">
        <v>0</v>
      </c>
      <c r="KN13" s="17">
        <v>0</v>
      </c>
      <c r="KO13" s="17">
        <v>0</v>
      </c>
      <c r="KP13" s="17">
        <v>0</v>
      </c>
      <c r="KQ13" s="17">
        <v>0</v>
      </c>
      <c r="KR13" s="17">
        <v>0</v>
      </c>
      <c r="KS13" s="17">
        <v>0</v>
      </c>
      <c r="KT13" s="17">
        <v>0</v>
      </c>
      <c r="KU13" s="17">
        <v>0</v>
      </c>
      <c r="KV13" s="17">
        <v>0</v>
      </c>
      <c r="KW13" s="17">
        <v>0</v>
      </c>
      <c r="KX13" s="17">
        <v>0</v>
      </c>
      <c r="KY13" s="17">
        <v>0</v>
      </c>
      <c r="KZ13" s="17">
        <v>0</v>
      </c>
      <c r="LA13" s="18">
        <v>0</v>
      </c>
      <c r="LB13" s="18">
        <v>0</v>
      </c>
      <c r="LC13" s="18">
        <v>0</v>
      </c>
      <c r="LD13" s="17">
        <v>0</v>
      </c>
      <c r="LE13" s="17">
        <v>0</v>
      </c>
      <c r="LF13" s="17">
        <v>0</v>
      </c>
      <c r="LG13" s="17">
        <v>0</v>
      </c>
      <c r="LH13" s="17">
        <v>0</v>
      </c>
      <c r="LI13" s="17">
        <v>0</v>
      </c>
      <c r="LJ13" s="18">
        <v>0</v>
      </c>
      <c r="LK13" s="18">
        <v>0</v>
      </c>
      <c r="LL13" s="18">
        <v>0</v>
      </c>
      <c r="LM13" s="17">
        <v>0</v>
      </c>
      <c r="LN13" s="17">
        <v>0</v>
      </c>
      <c r="LO13" s="17">
        <v>0</v>
      </c>
      <c r="LP13" s="17">
        <v>0</v>
      </c>
      <c r="LQ13" s="17">
        <v>0</v>
      </c>
      <c r="LR13" s="17">
        <v>0</v>
      </c>
      <c r="LS13" s="18">
        <v>0</v>
      </c>
      <c r="LT13" s="18">
        <v>0</v>
      </c>
      <c r="LU13" s="18">
        <v>0</v>
      </c>
      <c r="LV13" s="17">
        <v>0</v>
      </c>
      <c r="LW13" s="17">
        <v>0</v>
      </c>
      <c r="LX13" s="17">
        <v>0</v>
      </c>
      <c r="LY13" s="17">
        <v>0</v>
      </c>
      <c r="LZ13" s="17">
        <v>0</v>
      </c>
      <c r="MA13" s="17">
        <v>0</v>
      </c>
      <c r="MB13" s="17">
        <v>0</v>
      </c>
      <c r="MC13" s="17">
        <v>0</v>
      </c>
      <c r="MD13" s="17">
        <v>0</v>
      </c>
      <c r="ME13" s="17">
        <v>0</v>
      </c>
      <c r="MF13" s="17">
        <v>0</v>
      </c>
      <c r="MG13" s="17">
        <v>798346461.09063601</v>
      </c>
      <c r="MH13" s="17">
        <v>798346461.09063601</v>
      </c>
    </row>
    <row r="14" spans="1:346" ht="12.75" customHeight="1" x14ac:dyDescent="0.3">
      <c r="A14" s="61" t="s">
        <v>161</v>
      </c>
      <c r="B14" s="16">
        <v>1009</v>
      </c>
      <c r="C14" s="62" t="s">
        <v>148</v>
      </c>
      <c r="D14" s="18">
        <v>0</v>
      </c>
      <c r="E14" s="18">
        <v>0</v>
      </c>
      <c r="F14" s="18">
        <v>2492062071.4100003</v>
      </c>
      <c r="G14" s="17">
        <v>0</v>
      </c>
      <c r="H14" s="17">
        <v>0</v>
      </c>
      <c r="I14" s="17">
        <v>206302.65</v>
      </c>
      <c r="J14" s="17">
        <v>0</v>
      </c>
      <c r="K14" s="17">
        <v>0</v>
      </c>
      <c r="L14" s="17">
        <v>604014463.23756719</v>
      </c>
      <c r="M14" s="17">
        <v>0</v>
      </c>
      <c r="N14" s="17">
        <v>0</v>
      </c>
      <c r="O14" s="17">
        <v>1887841305.5224333</v>
      </c>
      <c r="P14" s="17">
        <v>0</v>
      </c>
      <c r="Q14" s="17">
        <v>0</v>
      </c>
      <c r="R14" s="17">
        <v>3198822.96</v>
      </c>
      <c r="S14" s="17">
        <v>0</v>
      </c>
      <c r="T14" s="17">
        <v>0</v>
      </c>
      <c r="U14" s="17">
        <v>3589.91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24051318.16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816835.57000000007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922980151.73000002</v>
      </c>
      <c r="BC14" s="17">
        <v>0</v>
      </c>
      <c r="BD14" s="17">
        <v>0</v>
      </c>
      <c r="BE14" s="17">
        <v>59219516.740000002</v>
      </c>
      <c r="BF14" s="17">
        <v>0</v>
      </c>
      <c r="BG14" s="17">
        <v>0</v>
      </c>
      <c r="BH14" s="17">
        <v>572633.35000000009</v>
      </c>
      <c r="BI14" s="17">
        <v>0</v>
      </c>
      <c r="BJ14" s="17">
        <v>0</v>
      </c>
      <c r="BK14" s="17">
        <v>2436160.5999999996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4136196.31</v>
      </c>
      <c r="BR14" s="17">
        <v>0</v>
      </c>
      <c r="BS14" s="17">
        <v>34214.39</v>
      </c>
      <c r="BT14" s="17">
        <v>8750157.4699999969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25944.44</v>
      </c>
      <c r="CD14" s="17">
        <v>0</v>
      </c>
      <c r="CE14" s="17">
        <v>30831.17</v>
      </c>
      <c r="CF14" s="17">
        <v>133976.29999999999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16119.01</v>
      </c>
      <c r="CM14" s="17">
        <v>0</v>
      </c>
      <c r="CN14" s="17">
        <v>0</v>
      </c>
      <c r="CO14" s="17">
        <v>0</v>
      </c>
      <c r="CP14" s="17">
        <v>0</v>
      </c>
      <c r="CQ14" s="17">
        <v>0</v>
      </c>
      <c r="CR14" s="17">
        <v>0</v>
      </c>
      <c r="CS14" s="17">
        <v>0</v>
      </c>
      <c r="CT14" s="17">
        <v>0</v>
      </c>
      <c r="CU14" s="17">
        <v>0</v>
      </c>
      <c r="CV14" s="17">
        <v>0</v>
      </c>
      <c r="CW14" s="17">
        <v>0</v>
      </c>
      <c r="CX14" s="17">
        <v>4229094.07</v>
      </c>
      <c r="CY14" s="17">
        <v>0</v>
      </c>
      <c r="CZ14" s="17">
        <v>0</v>
      </c>
      <c r="DA14" s="17">
        <v>0</v>
      </c>
      <c r="DB14" s="17">
        <v>0</v>
      </c>
      <c r="DC14" s="17">
        <v>0</v>
      </c>
      <c r="DD14" s="17">
        <v>0</v>
      </c>
      <c r="DE14" s="17">
        <v>0</v>
      </c>
      <c r="DF14" s="17">
        <v>0</v>
      </c>
      <c r="DG14" s="17">
        <v>908227.01</v>
      </c>
      <c r="DH14" s="17">
        <v>0</v>
      </c>
      <c r="DI14" s="17">
        <v>0</v>
      </c>
      <c r="DJ14" s="17">
        <v>0</v>
      </c>
      <c r="DK14" s="17">
        <v>0</v>
      </c>
      <c r="DL14" s="17">
        <v>0</v>
      </c>
      <c r="DM14" s="17">
        <v>0</v>
      </c>
      <c r="DN14" s="17">
        <v>0</v>
      </c>
      <c r="DO14" s="17">
        <v>0</v>
      </c>
      <c r="DP14" s="17">
        <v>4664.5199999999995</v>
      </c>
      <c r="DQ14" s="17">
        <v>0</v>
      </c>
      <c r="DR14" s="17">
        <v>0</v>
      </c>
      <c r="DS14" s="17">
        <v>0</v>
      </c>
      <c r="DT14" s="17">
        <v>0</v>
      </c>
      <c r="DU14" s="17">
        <v>0</v>
      </c>
      <c r="DV14" s="17">
        <v>0</v>
      </c>
      <c r="DW14" s="17">
        <v>0</v>
      </c>
      <c r="DX14" s="17">
        <v>0</v>
      </c>
      <c r="DY14" s="17">
        <v>0</v>
      </c>
      <c r="DZ14" s="17">
        <v>0</v>
      </c>
      <c r="EA14" s="17">
        <v>0</v>
      </c>
      <c r="EB14" s="17">
        <v>0</v>
      </c>
      <c r="EC14" s="17">
        <v>0</v>
      </c>
      <c r="ED14" s="17">
        <v>0</v>
      </c>
      <c r="EE14" s="17">
        <v>0</v>
      </c>
      <c r="EF14" s="17">
        <v>0</v>
      </c>
      <c r="EG14" s="17">
        <v>0</v>
      </c>
      <c r="EH14" s="17">
        <v>0</v>
      </c>
      <c r="EI14" s="17">
        <v>0</v>
      </c>
      <c r="EJ14" s="17">
        <v>0</v>
      </c>
      <c r="EK14" s="17">
        <v>0</v>
      </c>
      <c r="EL14" s="17">
        <v>0</v>
      </c>
      <c r="EM14" s="17">
        <v>0</v>
      </c>
      <c r="EN14" s="17">
        <v>0</v>
      </c>
      <c r="EO14" s="17">
        <v>0</v>
      </c>
      <c r="EP14" s="17">
        <v>0</v>
      </c>
      <c r="EQ14" s="17">
        <v>0</v>
      </c>
      <c r="ER14" s="17">
        <v>0</v>
      </c>
      <c r="ES14" s="17">
        <v>0</v>
      </c>
      <c r="ET14" s="17">
        <v>0</v>
      </c>
      <c r="EU14" s="17">
        <v>0</v>
      </c>
      <c r="EV14" s="17">
        <v>0</v>
      </c>
      <c r="EW14" s="17">
        <v>0</v>
      </c>
      <c r="EX14" s="17">
        <v>0</v>
      </c>
      <c r="EY14" s="17">
        <v>0</v>
      </c>
      <c r="EZ14" s="17">
        <v>0</v>
      </c>
      <c r="FA14" s="17">
        <v>0</v>
      </c>
      <c r="FB14" s="17">
        <v>0</v>
      </c>
      <c r="FC14" s="17">
        <v>0</v>
      </c>
      <c r="FD14" s="17">
        <v>0</v>
      </c>
      <c r="FE14" s="17">
        <v>0</v>
      </c>
      <c r="FF14" s="17">
        <v>138658.03</v>
      </c>
      <c r="FG14" s="17">
        <v>0</v>
      </c>
      <c r="FH14" s="17">
        <v>0</v>
      </c>
      <c r="FI14" s="17">
        <v>0</v>
      </c>
      <c r="FJ14" s="17">
        <v>0</v>
      </c>
      <c r="FK14" s="17">
        <v>0</v>
      </c>
      <c r="FL14" s="17">
        <v>0</v>
      </c>
      <c r="FM14" s="17">
        <v>0</v>
      </c>
      <c r="FN14" s="17">
        <v>0</v>
      </c>
      <c r="FO14" s="17">
        <v>0</v>
      </c>
      <c r="FP14" s="17">
        <v>0</v>
      </c>
      <c r="FQ14" s="17">
        <v>0</v>
      </c>
      <c r="FR14" s="17">
        <v>0</v>
      </c>
      <c r="FS14" s="17">
        <v>0</v>
      </c>
      <c r="FT14" s="17">
        <v>0</v>
      </c>
      <c r="FU14" s="17">
        <v>0</v>
      </c>
      <c r="FV14" s="17">
        <v>0</v>
      </c>
      <c r="FW14" s="17">
        <v>0</v>
      </c>
      <c r="FX14" s="17">
        <v>0</v>
      </c>
      <c r="FY14" s="17">
        <v>0</v>
      </c>
      <c r="FZ14" s="17">
        <v>0</v>
      </c>
      <c r="GA14" s="17">
        <v>0</v>
      </c>
      <c r="GB14" s="17">
        <v>0</v>
      </c>
      <c r="GC14" s="17">
        <v>0</v>
      </c>
      <c r="GD14" s="17">
        <v>0</v>
      </c>
      <c r="GE14" s="17">
        <v>0</v>
      </c>
      <c r="GF14" s="17">
        <v>0</v>
      </c>
      <c r="GG14" s="17">
        <v>0</v>
      </c>
      <c r="GH14" s="17">
        <v>0</v>
      </c>
      <c r="GI14" s="17">
        <v>0</v>
      </c>
      <c r="GJ14" s="17">
        <v>3747.4799999999996</v>
      </c>
      <c r="GK14" s="17">
        <v>0</v>
      </c>
      <c r="GL14" s="17">
        <v>0</v>
      </c>
      <c r="GM14" s="17">
        <v>0</v>
      </c>
      <c r="GN14" s="17">
        <v>0</v>
      </c>
      <c r="GO14" s="17">
        <v>0</v>
      </c>
      <c r="GP14" s="17">
        <v>272178.01</v>
      </c>
      <c r="GQ14" s="17">
        <v>0</v>
      </c>
      <c r="GR14" s="17">
        <v>0</v>
      </c>
      <c r="GS14" s="17">
        <v>129480.23</v>
      </c>
      <c r="GT14" s="17">
        <v>0</v>
      </c>
      <c r="GU14" s="17">
        <v>0</v>
      </c>
      <c r="GV14" s="17">
        <v>12240386.550000001</v>
      </c>
      <c r="GW14" s="17">
        <v>0</v>
      </c>
      <c r="GX14" s="17">
        <v>0</v>
      </c>
      <c r="GY14" s="17">
        <v>1584786.34</v>
      </c>
      <c r="GZ14" s="17">
        <v>0</v>
      </c>
      <c r="HA14" s="17">
        <v>0</v>
      </c>
      <c r="HB14" s="17">
        <v>0</v>
      </c>
      <c r="HC14" s="17">
        <v>0</v>
      </c>
      <c r="HD14" s="17">
        <v>0</v>
      </c>
      <c r="HE14" s="17">
        <v>0</v>
      </c>
      <c r="HF14" s="17">
        <v>0</v>
      </c>
      <c r="HG14" s="17">
        <v>0</v>
      </c>
      <c r="HH14" s="17">
        <v>0</v>
      </c>
      <c r="HI14" s="17">
        <v>0</v>
      </c>
      <c r="HJ14" s="17">
        <v>0</v>
      </c>
      <c r="HK14" s="17">
        <v>0</v>
      </c>
      <c r="HL14" s="17">
        <v>0</v>
      </c>
      <c r="HM14" s="17">
        <v>0</v>
      </c>
      <c r="HN14" s="17">
        <v>1200281.45</v>
      </c>
      <c r="HO14" s="17">
        <v>0</v>
      </c>
      <c r="HP14" s="17">
        <v>0</v>
      </c>
      <c r="HQ14" s="17">
        <v>0</v>
      </c>
      <c r="HR14" s="17">
        <v>0</v>
      </c>
      <c r="HS14" s="17">
        <v>0</v>
      </c>
      <c r="HT14" s="17">
        <v>0</v>
      </c>
      <c r="HU14" s="17">
        <v>0</v>
      </c>
      <c r="HV14" s="17">
        <v>0</v>
      </c>
      <c r="HW14" s="17">
        <v>11281761.279999999</v>
      </c>
      <c r="HX14" s="17">
        <v>0</v>
      </c>
      <c r="HY14" s="17">
        <v>0</v>
      </c>
      <c r="HZ14" s="17">
        <v>369891018.56</v>
      </c>
      <c r="IA14" s="17">
        <v>0</v>
      </c>
      <c r="IB14" s="17">
        <v>0</v>
      </c>
      <c r="IC14" s="17">
        <v>1733332.61</v>
      </c>
      <c r="ID14" s="17">
        <v>0</v>
      </c>
      <c r="IE14" s="17">
        <v>0</v>
      </c>
      <c r="IF14" s="17">
        <v>106323764.81999999</v>
      </c>
      <c r="IG14" s="17">
        <v>0</v>
      </c>
      <c r="IH14" s="17">
        <v>0</v>
      </c>
      <c r="II14" s="17">
        <v>0</v>
      </c>
      <c r="IJ14" s="17">
        <v>0</v>
      </c>
      <c r="IK14" s="17">
        <v>0</v>
      </c>
      <c r="IL14" s="17">
        <v>0</v>
      </c>
      <c r="IM14" s="17">
        <v>0</v>
      </c>
      <c r="IN14" s="17">
        <v>0</v>
      </c>
      <c r="IO14" s="17">
        <v>2523141.63</v>
      </c>
      <c r="IP14" s="17">
        <v>0</v>
      </c>
      <c r="IQ14" s="17">
        <v>0</v>
      </c>
      <c r="IR14" s="17">
        <v>19284725.960000001</v>
      </c>
      <c r="IS14" s="17">
        <v>0</v>
      </c>
      <c r="IT14" s="17">
        <v>0</v>
      </c>
      <c r="IU14" s="17">
        <v>0</v>
      </c>
      <c r="IV14" s="18">
        <v>0</v>
      </c>
      <c r="IW14" s="18">
        <v>6799835.1600000001</v>
      </c>
      <c r="IX14" s="18">
        <v>439692765.06000376</v>
      </c>
      <c r="IY14" s="17">
        <v>0</v>
      </c>
      <c r="IZ14" s="17">
        <v>0</v>
      </c>
      <c r="JA14" s="17">
        <v>18295.280000686413</v>
      </c>
      <c r="JB14" s="17">
        <v>0</v>
      </c>
      <c r="JC14" s="17">
        <v>0</v>
      </c>
      <c r="JD14" s="17">
        <v>0</v>
      </c>
      <c r="JE14" s="18">
        <v>0</v>
      </c>
      <c r="JF14" s="18">
        <v>0</v>
      </c>
      <c r="JG14" s="18">
        <v>74513570.560000107</v>
      </c>
      <c r="JH14" s="17">
        <v>0</v>
      </c>
      <c r="JI14" s="17">
        <v>0</v>
      </c>
      <c r="JJ14" s="17">
        <v>275748</v>
      </c>
      <c r="JK14" s="17">
        <v>0</v>
      </c>
      <c r="JL14" s="17">
        <v>0</v>
      </c>
      <c r="JM14" s="17">
        <v>74237822.560000107</v>
      </c>
      <c r="JN14" s="18">
        <v>0</v>
      </c>
      <c r="JO14" s="18">
        <v>6799835.1600000001</v>
      </c>
      <c r="JP14" s="18">
        <v>365160899.22000295</v>
      </c>
      <c r="JQ14" s="17">
        <v>0</v>
      </c>
      <c r="JR14" s="17">
        <v>0</v>
      </c>
      <c r="JS14" s="17">
        <v>12418152.609999999</v>
      </c>
      <c r="JT14" s="17">
        <v>0</v>
      </c>
      <c r="JU14" s="17">
        <v>6799835.1600000001</v>
      </c>
      <c r="JV14" s="17">
        <v>352742746.61000293</v>
      </c>
      <c r="JW14" s="17">
        <v>0</v>
      </c>
      <c r="JX14" s="17">
        <v>3377369.1299999901</v>
      </c>
      <c r="JY14" s="17">
        <v>95441.02</v>
      </c>
      <c r="JZ14" s="17">
        <v>0</v>
      </c>
      <c r="KA14" s="17">
        <v>0</v>
      </c>
      <c r="KB14" s="17">
        <v>0</v>
      </c>
      <c r="KC14" s="17">
        <v>0</v>
      </c>
      <c r="KD14" s="17">
        <v>0</v>
      </c>
      <c r="KE14" s="17">
        <v>0</v>
      </c>
      <c r="KF14" s="17">
        <v>0</v>
      </c>
      <c r="KG14" s="17">
        <v>0</v>
      </c>
      <c r="KH14" s="17">
        <v>0</v>
      </c>
      <c r="KI14" s="17">
        <v>0</v>
      </c>
      <c r="KJ14" s="17">
        <v>0</v>
      </c>
      <c r="KK14" s="17">
        <v>0</v>
      </c>
      <c r="KL14" s="17">
        <v>0</v>
      </c>
      <c r="KM14" s="17">
        <v>0</v>
      </c>
      <c r="KN14" s="17">
        <v>0</v>
      </c>
      <c r="KO14" s="17">
        <v>0</v>
      </c>
      <c r="KP14" s="17">
        <v>0</v>
      </c>
      <c r="KQ14" s="17">
        <v>0</v>
      </c>
      <c r="KR14" s="17">
        <v>0</v>
      </c>
      <c r="KS14" s="17">
        <v>0</v>
      </c>
      <c r="KT14" s="17">
        <v>0</v>
      </c>
      <c r="KU14" s="17">
        <v>0</v>
      </c>
      <c r="KV14" s="17">
        <v>0</v>
      </c>
      <c r="KW14" s="17">
        <v>0</v>
      </c>
      <c r="KX14" s="17">
        <v>0</v>
      </c>
      <c r="KY14" s="17">
        <v>0</v>
      </c>
      <c r="KZ14" s="17">
        <v>0</v>
      </c>
      <c r="LA14" s="18">
        <v>0</v>
      </c>
      <c r="LB14" s="18">
        <v>0</v>
      </c>
      <c r="LC14" s="18">
        <v>0</v>
      </c>
      <c r="LD14" s="17">
        <v>0</v>
      </c>
      <c r="LE14" s="17">
        <v>0</v>
      </c>
      <c r="LF14" s="17">
        <v>0</v>
      </c>
      <c r="LG14" s="17">
        <v>0</v>
      </c>
      <c r="LH14" s="17">
        <v>0</v>
      </c>
      <c r="LI14" s="17">
        <v>0</v>
      </c>
      <c r="LJ14" s="18">
        <v>0</v>
      </c>
      <c r="LK14" s="18">
        <v>0</v>
      </c>
      <c r="LL14" s="18">
        <v>0</v>
      </c>
      <c r="LM14" s="17">
        <v>0</v>
      </c>
      <c r="LN14" s="17">
        <v>0</v>
      </c>
      <c r="LO14" s="17">
        <v>0</v>
      </c>
      <c r="LP14" s="17">
        <v>0</v>
      </c>
      <c r="LQ14" s="17">
        <v>0</v>
      </c>
      <c r="LR14" s="17">
        <v>0</v>
      </c>
      <c r="LS14" s="18">
        <v>0</v>
      </c>
      <c r="LT14" s="18">
        <v>0</v>
      </c>
      <c r="LU14" s="18">
        <v>0</v>
      </c>
      <c r="LV14" s="17">
        <v>0</v>
      </c>
      <c r="LW14" s="17">
        <v>0</v>
      </c>
      <c r="LX14" s="17">
        <v>0</v>
      </c>
      <c r="LY14" s="17">
        <v>0</v>
      </c>
      <c r="LZ14" s="17">
        <v>0</v>
      </c>
      <c r="MA14" s="17">
        <v>0</v>
      </c>
      <c r="MB14" s="17">
        <v>0</v>
      </c>
      <c r="MC14" s="17">
        <v>0</v>
      </c>
      <c r="MD14" s="17">
        <v>0</v>
      </c>
      <c r="ME14" s="17">
        <v>0</v>
      </c>
      <c r="MF14" s="17">
        <v>10242249.84999999</v>
      </c>
      <c r="MG14" s="17">
        <v>4489940948.5900059</v>
      </c>
      <c r="MH14" s="17">
        <v>4500183198.4400063</v>
      </c>
    </row>
    <row r="15" spans="1:346" ht="12.75" customHeight="1" x14ac:dyDescent="0.3">
      <c r="A15" s="61" t="s">
        <v>163</v>
      </c>
      <c r="B15" s="16">
        <v>1010</v>
      </c>
      <c r="C15" s="62" t="s">
        <v>148</v>
      </c>
      <c r="D15" s="18">
        <v>0</v>
      </c>
      <c r="E15" s="18">
        <v>0</v>
      </c>
      <c r="F15" s="18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7">
        <v>0</v>
      </c>
      <c r="DP15" s="17">
        <v>0</v>
      </c>
      <c r="DQ15" s="17">
        <v>0</v>
      </c>
      <c r="DR15" s="17">
        <v>0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0</v>
      </c>
      <c r="DZ15" s="17">
        <v>0</v>
      </c>
      <c r="EA15" s="17">
        <v>0</v>
      </c>
      <c r="EB15" s="17">
        <v>0</v>
      </c>
      <c r="EC15" s="17">
        <v>0</v>
      </c>
      <c r="ED15" s="17">
        <v>0</v>
      </c>
      <c r="EE15" s="17">
        <v>0</v>
      </c>
      <c r="EF15" s="17">
        <v>0</v>
      </c>
      <c r="EG15" s="17">
        <v>0</v>
      </c>
      <c r="EH15" s="17">
        <v>0</v>
      </c>
      <c r="EI15" s="17">
        <v>0</v>
      </c>
      <c r="EJ15" s="17">
        <v>0</v>
      </c>
      <c r="EK15" s="17">
        <v>0</v>
      </c>
      <c r="EL15" s="17">
        <v>0</v>
      </c>
      <c r="EM15" s="17">
        <v>0</v>
      </c>
      <c r="EN15" s="17">
        <v>0</v>
      </c>
      <c r="EO15" s="17">
        <v>0</v>
      </c>
      <c r="EP15" s="17">
        <v>0</v>
      </c>
      <c r="EQ15" s="17">
        <v>0</v>
      </c>
      <c r="ER15" s="17">
        <v>0</v>
      </c>
      <c r="ES15" s="17">
        <v>0</v>
      </c>
      <c r="ET15" s="17">
        <v>0</v>
      </c>
      <c r="EU15" s="17">
        <v>0</v>
      </c>
      <c r="EV15" s="17">
        <v>0</v>
      </c>
      <c r="EW15" s="17">
        <v>0</v>
      </c>
      <c r="EX15" s="17">
        <v>0</v>
      </c>
      <c r="EY15" s="17">
        <v>0</v>
      </c>
      <c r="EZ15" s="17">
        <v>0</v>
      </c>
      <c r="FA15" s="17">
        <v>0</v>
      </c>
      <c r="FB15" s="17">
        <v>0</v>
      </c>
      <c r="FC15" s="17">
        <v>0</v>
      </c>
      <c r="FD15" s="17">
        <v>0</v>
      </c>
      <c r="FE15" s="17">
        <v>0</v>
      </c>
      <c r="FF15" s="17">
        <v>0</v>
      </c>
      <c r="FG15" s="17">
        <v>0</v>
      </c>
      <c r="FH15" s="17">
        <v>0</v>
      </c>
      <c r="FI15" s="17">
        <v>0</v>
      </c>
      <c r="FJ15" s="17">
        <v>0</v>
      </c>
      <c r="FK15" s="17">
        <v>0</v>
      </c>
      <c r="FL15" s="17">
        <v>0</v>
      </c>
      <c r="FM15" s="17">
        <v>0</v>
      </c>
      <c r="FN15" s="17">
        <v>0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0</v>
      </c>
      <c r="FV15" s="17">
        <v>0</v>
      </c>
      <c r="FW15" s="17">
        <v>0</v>
      </c>
      <c r="FX15" s="17">
        <v>0</v>
      </c>
      <c r="FY15" s="17">
        <v>0</v>
      </c>
      <c r="FZ15" s="17">
        <v>0</v>
      </c>
      <c r="GA15" s="17">
        <v>0</v>
      </c>
      <c r="GB15" s="17">
        <v>0</v>
      </c>
      <c r="GC15" s="17">
        <v>0</v>
      </c>
      <c r="GD15" s="17">
        <v>0</v>
      </c>
      <c r="GE15" s="17">
        <v>0</v>
      </c>
      <c r="GF15" s="17">
        <v>0</v>
      </c>
      <c r="GG15" s="17">
        <v>0</v>
      </c>
      <c r="GH15" s="17">
        <v>0</v>
      </c>
      <c r="GI15" s="17">
        <v>0</v>
      </c>
      <c r="GJ15" s="17">
        <v>0</v>
      </c>
      <c r="GK15" s="17">
        <v>0</v>
      </c>
      <c r="GL15" s="17">
        <v>0</v>
      </c>
      <c r="GM15" s="17">
        <v>0</v>
      </c>
      <c r="GN15" s="17">
        <v>0</v>
      </c>
      <c r="GO15" s="17">
        <v>33124125.16000003</v>
      </c>
      <c r="GP15" s="17">
        <v>0</v>
      </c>
      <c r="GQ15" s="17">
        <v>0</v>
      </c>
      <c r="GR15" s="17">
        <v>0</v>
      </c>
      <c r="GS15" s="17">
        <v>0</v>
      </c>
      <c r="GT15" s="17">
        <v>0</v>
      </c>
      <c r="GU15" s="17">
        <v>0</v>
      </c>
      <c r="GV15" s="17">
        <v>0</v>
      </c>
      <c r="GW15" s="17">
        <v>0</v>
      </c>
      <c r="GX15" s="17">
        <v>3459509921.1150799</v>
      </c>
      <c r="GY15" s="17">
        <v>0</v>
      </c>
      <c r="GZ15" s="17">
        <v>0</v>
      </c>
      <c r="HA15" s="17">
        <v>0</v>
      </c>
      <c r="HB15" s="17">
        <v>0</v>
      </c>
      <c r="HC15" s="17">
        <v>0</v>
      </c>
      <c r="HD15" s="17">
        <v>0</v>
      </c>
      <c r="HE15" s="17">
        <v>0</v>
      </c>
      <c r="HF15" s="17">
        <v>0</v>
      </c>
      <c r="HG15" s="17">
        <v>0</v>
      </c>
      <c r="HH15" s="17">
        <v>0</v>
      </c>
      <c r="HI15" s="17">
        <v>0</v>
      </c>
      <c r="HJ15" s="17">
        <v>0</v>
      </c>
      <c r="HK15" s="17">
        <v>0</v>
      </c>
      <c r="HL15" s="17">
        <v>0</v>
      </c>
      <c r="HM15" s="17">
        <v>0</v>
      </c>
      <c r="HN15" s="17">
        <v>0</v>
      </c>
      <c r="HO15" s="17">
        <v>0</v>
      </c>
      <c r="HP15" s="17">
        <v>0</v>
      </c>
      <c r="HQ15" s="17">
        <v>0</v>
      </c>
      <c r="HR15" s="17">
        <v>0</v>
      </c>
      <c r="HS15" s="17">
        <v>0</v>
      </c>
      <c r="HT15" s="17">
        <v>0</v>
      </c>
      <c r="HU15" s="17">
        <v>0</v>
      </c>
      <c r="HV15" s="17">
        <v>0</v>
      </c>
      <c r="HW15" s="17">
        <v>0</v>
      </c>
      <c r="HX15" s="17">
        <v>0</v>
      </c>
      <c r="HY15" s="17">
        <v>0</v>
      </c>
      <c r="HZ15" s="17">
        <v>0</v>
      </c>
      <c r="IA15" s="17">
        <v>0</v>
      </c>
      <c r="IB15" s="17">
        <v>0</v>
      </c>
      <c r="IC15" s="17">
        <v>0</v>
      </c>
      <c r="ID15" s="17">
        <v>0</v>
      </c>
      <c r="IE15" s="17">
        <v>0</v>
      </c>
      <c r="IF15" s="17">
        <v>0</v>
      </c>
      <c r="IG15" s="17">
        <v>0</v>
      </c>
      <c r="IH15" s="17">
        <v>0</v>
      </c>
      <c r="II15" s="17">
        <v>0</v>
      </c>
      <c r="IJ15" s="17">
        <v>0</v>
      </c>
      <c r="IK15" s="17">
        <v>0</v>
      </c>
      <c r="IL15" s="17">
        <v>0</v>
      </c>
      <c r="IM15" s="17">
        <v>0</v>
      </c>
      <c r="IN15" s="17">
        <v>0</v>
      </c>
      <c r="IO15" s="17">
        <v>0</v>
      </c>
      <c r="IP15" s="17">
        <v>0</v>
      </c>
      <c r="IQ15" s="17">
        <v>0</v>
      </c>
      <c r="IR15" s="17">
        <v>0</v>
      </c>
      <c r="IS15" s="17">
        <v>0</v>
      </c>
      <c r="IT15" s="17">
        <v>0</v>
      </c>
      <c r="IU15" s="17">
        <v>128.59047619047618</v>
      </c>
      <c r="IV15" s="18">
        <v>0</v>
      </c>
      <c r="IW15" s="18">
        <v>0</v>
      </c>
      <c r="IX15" s="18">
        <v>0</v>
      </c>
      <c r="IY15" s="17">
        <v>0</v>
      </c>
      <c r="IZ15" s="17">
        <v>0</v>
      </c>
      <c r="JA15" s="17">
        <v>0</v>
      </c>
      <c r="JB15" s="17">
        <v>0</v>
      </c>
      <c r="JC15" s="17">
        <v>0</v>
      </c>
      <c r="JD15" s="17">
        <v>0</v>
      </c>
      <c r="JE15" s="18">
        <v>0</v>
      </c>
      <c r="JF15" s="18">
        <v>0</v>
      </c>
      <c r="JG15" s="18">
        <v>0</v>
      </c>
      <c r="JH15" s="17">
        <v>0</v>
      </c>
      <c r="JI15" s="17">
        <v>0</v>
      </c>
      <c r="JJ15" s="17">
        <v>0</v>
      </c>
      <c r="JK15" s="17">
        <v>0</v>
      </c>
      <c r="JL15" s="17">
        <v>0</v>
      </c>
      <c r="JM15" s="17">
        <v>0</v>
      </c>
      <c r="JN15" s="18">
        <v>0</v>
      </c>
      <c r="JO15" s="18">
        <v>0</v>
      </c>
      <c r="JP15" s="18">
        <v>0</v>
      </c>
      <c r="JQ15" s="17">
        <v>0</v>
      </c>
      <c r="JR15" s="17">
        <v>0</v>
      </c>
      <c r="JS15" s="17">
        <v>0</v>
      </c>
      <c r="JT15" s="17">
        <v>0</v>
      </c>
      <c r="JU15" s="17">
        <v>0</v>
      </c>
      <c r="JV15" s="17">
        <v>0</v>
      </c>
      <c r="JW15" s="17">
        <v>0</v>
      </c>
      <c r="JX15" s="17">
        <v>0</v>
      </c>
      <c r="JY15" s="17">
        <v>0</v>
      </c>
      <c r="JZ15" s="17">
        <v>0</v>
      </c>
      <c r="KA15" s="17">
        <v>0</v>
      </c>
      <c r="KB15" s="17">
        <v>0</v>
      </c>
      <c r="KC15" s="17">
        <v>0</v>
      </c>
      <c r="KD15" s="17">
        <v>0</v>
      </c>
      <c r="KE15" s="17">
        <v>0</v>
      </c>
      <c r="KF15" s="17">
        <v>0</v>
      </c>
      <c r="KG15" s="17">
        <v>0</v>
      </c>
      <c r="KH15" s="17">
        <v>0</v>
      </c>
      <c r="KI15" s="17">
        <v>0</v>
      </c>
      <c r="KJ15" s="17">
        <v>0</v>
      </c>
      <c r="KK15" s="17">
        <v>0</v>
      </c>
      <c r="KL15" s="17">
        <v>0</v>
      </c>
      <c r="KM15" s="17">
        <v>0</v>
      </c>
      <c r="KN15" s="17">
        <v>0</v>
      </c>
      <c r="KO15" s="17">
        <v>0</v>
      </c>
      <c r="KP15" s="17">
        <v>0</v>
      </c>
      <c r="KQ15" s="17">
        <v>0</v>
      </c>
      <c r="KR15" s="17">
        <v>0</v>
      </c>
      <c r="KS15" s="17">
        <v>0</v>
      </c>
      <c r="KT15" s="17">
        <v>0</v>
      </c>
      <c r="KU15" s="17">
        <v>0</v>
      </c>
      <c r="KV15" s="17">
        <v>0</v>
      </c>
      <c r="KW15" s="17">
        <v>0</v>
      </c>
      <c r="KX15" s="17">
        <v>0</v>
      </c>
      <c r="KY15" s="17">
        <v>0</v>
      </c>
      <c r="KZ15" s="17">
        <v>0</v>
      </c>
      <c r="LA15" s="18">
        <v>0</v>
      </c>
      <c r="LB15" s="18">
        <v>0</v>
      </c>
      <c r="LC15" s="18">
        <v>0</v>
      </c>
      <c r="LD15" s="17">
        <v>0</v>
      </c>
      <c r="LE15" s="17">
        <v>0</v>
      </c>
      <c r="LF15" s="17">
        <v>0</v>
      </c>
      <c r="LG15" s="17">
        <v>0</v>
      </c>
      <c r="LH15" s="17">
        <v>0</v>
      </c>
      <c r="LI15" s="17">
        <v>0</v>
      </c>
      <c r="LJ15" s="18">
        <v>0</v>
      </c>
      <c r="LK15" s="18">
        <v>0</v>
      </c>
      <c r="LL15" s="18">
        <v>0</v>
      </c>
      <c r="LM15" s="17">
        <v>0</v>
      </c>
      <c r="LN15" s="17">
        <v>0</v>
      </c>
      <c r="LO15" s="17">
        <v>0</v>
      </c>
      <c r="LP15" s="17">
        <v>0</v>
      </c>
      <c r="LQ15" s="17">
        <v>0</v>
      </c>
      <c r="LR15" s="17">
        <v>0</v>
      </c>
      <c r="LS15" s="18">
        <v>0</v>
      </c>
      <c r="LT15" s="18">
        <v>0</v>
      </c>
      <c r="LU15" s="18">
        <v>0</v>
      </c>
      <c r="LV15" s="17">
        <v>0</v>
      </c>
      <c r="LW15" s="17">
        <v>0</v>
      </c>
      <c r="LX15" s="17">
        <v>0</v>
      </c>
      <c r="LY15" s="17">
        <v>0</v>
      </c>
      <c r="LZ15" s="17">
        <v>0</v>
      </c>
      <c r="MA15" s="17">
        <v>0</v>
      </c>
      <c r="MB15" s="17">
        <v>0</v>
      </c>
      <c r="MC15" s="17">
        <v>0</v>
      </c>
      <c r="MD15" s="17">
        <v>0</v>
      </c>
      <c r="ME15" s="17">
        <v>0</v>
      </c>
      <c r="MF15" s="17">
        <v>3492634046.2750797</v>
      </c>
      <c r="MG15" s="17">
        <v>128.59047619047618</v>
      </c>
      <c r="MH15" s="17">
        <v>3492634174.8655558</v>
      </c>
    </row>
    <row r="16" spans="1:346" ht="12.75" customHeight="1" x14ac:dyDescent="0.3">
      <c r="A16" s="61" t="s">
        <v>165</v>
      </c>
      <c r="B16" s="16">
        <v>1011</v>
      </c>
      <c r="C16" s="62" t="s">
        <v>148</v>
      </c>
      <c r="D16" s="18">
        <v>0</v>
      </c>
      <c r="E16" s="18">
        <v>0</v>
      </c>
      <c r="F16" s="18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0</v>
      </c>
      <c r="EF16" s="17">
        <v>0</v>
      </c>
      <c r="EG16" s="17">
        <v>0</v>
      </c>
      <c r="EH16" s="17">
        <v>0</v>
      </c>
      <c r="EI16" s="17">
        <v>0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  <c r="ES16" s="17">
        <v>0</v>
      </c>
      <c r="ET16" s="17">
        <v>0</v>
      </c>
      <c r="EU16" s="17">
        <v>0</v>
      </c>
      <c r="EV16" s="17">
        <v>0</v>
      </c>
      <c r="EW16" s="17">
        <v>0</v>
      </c>
      <c r="EX16" s="17">
        <v>0</v>
      </c>
      <c r="EY16" s="17">
        <v>0</v>
      </c>
      <c r="EZ16" s="17">
        <v>0</v>
      </c>
      <c r="FA16" s="17">
        <v>0</v>
      </c>
      <c r="FB16" s="17">
        <v>0</v>
      </c>
      <c r="FC16" s="17">
        <v>0</v>
      </c>
      <c r="FD16" s="17">
        <v>0</v>
      </c>
      <c r="FE16" s="17">
        <v>0</v>
      </c>
      <c r="FF16" s="17">
        <v>0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28730946.919338994</v>
      </c>
      <c r="FV16" s="17">
        <v>0</v>
      </c>
      <c r="FW16" s="17">
        <v>0</v>
      </c>
      <c r="FX16" s="17">
        <v>36751431.746249996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17">
        <v>0</v>
      </c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0</v>
      </c>
      <c r="GW16" s="17">
        <v>0</v>
      </c>
      <c r="GX16" s="17">
        <v>0</v>
      </c>
      <c r="GY16" s="17">
        <v>0</v>
      </c>
      <c r="GZ16" s="17">
        <v>0</v>
      </c>
      <c r="HA16" s="17">
        <v>0</v>
      </c>
      <c r="HB16" s="17">
        <v>0</v>
      </c>
      <c r="HC16" s="17">
        <v>0</v>
      </c>
      <c r="HD16" s="17">
        <v>0</v>
      </c>
      <c r="HE16" s="17">
        <v>0</v>
      </c>
      <c r="HF16" s="17">
        <v>0</v>
      </c>
      <c r="HG16" s="17">
        <v>0</v>
      </c>
      <c r="HH16" s="17">
        <v>0</v>
      </c>
      <c r="HI16" s="17">
        <v>0</v>
      </c>
      <c r="HJ16" s="17">
        <v>0</v>
      </c>
      <c r="HK16" s="17">
        <v>0</v>
      </c>
      <c r="HL16" s="17">
        <v>0</v>
      </c>
      <c r="HM16" s="17">
        <v>0</v>
      </c>
      <c r="HN16" s="17">
        <v>0</v>
      </c>
      <c r="HO16" s="17">
        <v>0</v>
      </c>
      <c r="HP16" s="17">
        <v>0</v>
      </c>
      <c r="HQ16" s="17">
        <v>0</v>
      </c>
      <c r="HR16" s="17">
        <v>0</v>
      </c>
      <c r="HS16" s="17">
        <v>0</v>
      </c>
      <c r="HT16" s="17">
        <v>0</v>
      </c>
      <c r="HU16" s="17">
        <v>0</v>
      </c>
      <c r="HV16" s="17">
        <v>0</v>
      </c>
      <c r="HW16" s="17">
        <v>0</v>
      </c>
      <c r="HX16" s="17">
        <v>0</v>
      </c>
      <c r="HY16" s="17">
        <v>0</v>
      </c>
      <c r="HZ16" s="17">
        <v>0</v>
      </c>
      <c r="IA16" s="17">
        <v>0</v>
      </c>
      <c r="IB16" s="17">
        <v>0</v>
      </c>
      <c r="IC16" s="17">
        <v>0</v>
      </c>
      <c r="ID16" s="17">
        <v>0</v>
      </c>
      <c r="IE16" s="17">
        <v>0</v>
      </c>
      <c r="IF16" s="17">
        <v>0</v>
      </c>
      <c r="IG16" s="17">
        <v>0</v>
      </c>
      <c r="IH16" s="17">
        <v>0</v>
      </c>
      <c r="II16" s="17">
        <v>0</v>
      </c>
      <c r="IJ16" s="17">
        <v>0</v>
      </c>
      <c r="IK16" s="17">
        <v>0</v>
      </c>
      <c r="IL16" s="17">
        <v>0</v>
      </c>
      <c r="IM16" s="17">
        <v>0</v>
      </c>
      <c r="IN16" s="17">
        <v>0</v>
      </c>
      <c r="IO16" s="17">
        <v>0</v>
      </c>
      <c r="IP16" s="17">
        <v>0</v>
      </c>
      <c r="IQ16" s="17">
        <v>0</v>
      </c>
      <c r="IR16" s="17">
        <v>0</v>
      </c>
      <c r="IS16" s="17">
        <v>0</v>
      </c>
      <c r="IT16" s="17">
        <v>0</v>
      </c>
      <c r="IU16" s="17">
        <v>0</v>
      </c>
      <c r="IV16" s="18">
        <v>0</v>
      </c>
      <c r="IW16" s="18">
        <v>0</v>
      </c>
      <c r="IX16" s="18">
        <v>0</v>
      </c>
      <c r="IY16" s="17">
        <v>0</v>
      </c>
      <c r="IZ16" s="17">
        <v>0</v>
      </c>
      <c r="JA16" s="17">
        <v>0</v>
      </c>
      <c r="JB16" s="17">
        <v>0</v>
      </c>
      <c r="JC16" s="17">
        <v>0</v>
      </c>
      <c r="JD16" s="17">
        <v>0</v>
      </c>
      <c r="JE16" s="18">
        <v>0</v>
      </c>
      <c r="JF16" s="18">
        <v>0</v>
      </c>
      <c r="JG16" s="18">
        <v>0</v>
      </c>
      <c r="JH16" s="17">
        <v>0</v>
      </c>
      <c r="JI16" s="17">
        <v>0</v>
      </c>
      <c r="JJ16" s="17">
        <v>0</v>
      </c>
      <c r="JK16" s="17">
        <v>0</v>
      </c>
      <c r="JL16" s="17">
        <v>0</v>
      </c>
      <c r="JM16" s="17">
        <v>0</v>
      </c>
      <c r="JN16" s="18">
        <v>0</v>
      </c>
      <c r="JO16" s="18">
        <v>0</v>
      </c>
      <c r="JP16" s="18">
        <v>0</v>
      </c>
      <c r="JQ16" s="17">
        <v>0</v>
      </c>
      <c r="JR16" s="17">
        <v>0</v>
      </c>
      <c r="JS16" s="17">
        <v>0</v>
      </c>
      <c r="JT16" s="17">
        <v>0</v>
      </c>
      <c r="JU16" s="17">
        <v>0</v>
      </c>
      <c r="JV16" s="17">
        <v>0</v>
      </c>
      <c r="JW16" s="17">
        <v>0</v>
      </c>
      <c r="JX16" s="17">
        <v>0</v>
      </c>
      <c r="JY16" s="17">
        <v>0</v>
      </c>
      <c r="JZ16" s="17">
        <v>0</v>
      </c>
      <c r="KA16" s="17">
        <v>0</v>
      </c>
      <c r="KB16" s="17">
        <v>0</v>
      </c>
      <c r="KC16" s="17">
        <v>0</v>
      </c>
      <c r="KD16" s="17">
        <v>0</v>
      </c>
      <c r="KE16" s="17">
        <v>0</v>
      </c>
      <c r="KF16" s="17">
        <v>0</v>
      </c>
      <c r="KG16" s="17">
        <v>0</v>
      </c>
      <c r="KH16" s="17">
        <v>0</v>
      </c>
      <c r="KI16" s="17">
        <v>0</v>
      </c>
      <c r="KJ16" s="17">
        <v>0</v>
      </c>
      <c r="KK16" s="17">
        <v>0</v>
      </c>
      <c r="KL16" s="17">
        <v>0</v>
      </c>
      <c r="KM16" s="17">
        <v>0</v>
      </c>
      <c r="KN16" s="17">
        <v>0</v>
      </c>
      <c r="KO16" s="17">
        <v>0</v>
      </c>
      <c r="KP16" s="17">
        <v>0</v>
      </c>
      <c r="KQ16" s="17">
        <v>0</v>
      </c>
      <c r="KR16" s="17">
        <v>0</v>
      </c>
      <c r="KS16" s="17">
        <v>0</v>
      </c>
      <c r="KT16" s="17">
        <v>0</v>
      </c>
      <c r="KU16" s="17">
        <v>0</v>
      </c>
      <c r="KV16" s="17">
        <v>0</v>
      </c>
      <c r="KW16" s="17">
        <v>0</v>
      </c>
      <c r="KX16" s="17">
        <v>0</v>
      </c>
      <c r="KY16" s="17">
        <v>0</v>
      </c>
      <c r="KZ16" s="17">
        <v>0</v>
      </c>
      <c r="LA16" s="18">
        <v>0</v>
      </c>
      <c r="LB16" s="18">
        <v>0</v>
      </c>
      <c r="LC16" s="18">
        <v>0</v>
      </c>
      <c r="LD16" s="17">
        <v>0</v>
      </c>
      <c r="LE16" s="17">
        <v>0</v>
      </c>
      <c r="LF16" s="17">
        <v>0</v>
      </c>
      <c r="LG16" s="17">
        <v>0</v>
      </c>
      <c r="LH16" s="17">
        <v>0</v>
      </c>
      <c r="LI16" s="17">
        <v>0</v>
      </c>
      <c r="LJ16" s="18">
        <v>0</v>
      </c>
      <c r="LK16" s="18">
        <v>0</v>
      </c>
      <c r="LL16" s="18">
        <v>0</v>
      </c>
      <c r="LM16" s="17">
        <v>0</v>
      </c>
      <c r="LN16" s="17">
        <v>0</v>
      </c>
      <c r="LO16" s="17">
        <v>0</v>
      </c>
      <c r="LP16" s="17">
        <v>0</v>
      </c>
      <c r="LQ16" s="17">
        <v>0</v>
      </c>
      <c r="LR16" s="17">
        <v>0</v>
      </c>
      <c r="LS16" s="18">
        <v>0</v>
      </c>
      <c r="LT16" s="18">
        <v>0</v>
      </c>
      <c r="LU16" s="18">
        <v>0</v>
      </c>
      <c r="LV16" s="17">
        <v>0</v>
      </c>
      <c r="LW16" s="17">
        <v>0</v>
      </c>
      <c r="LX16" s="17">
        <v>0</v>
      </c>
      <c r="LY16" s="17">
        <v>0</v>
      </c>
      <c r="LZ16" s="17">
        <v>0</v>
      </c>
      <c r="MA16" s="17">
        <v>0</v>
      </c>
      <c r="MB16" s="17">
        <v>0</v>
      </c>
      <c r="MC16" s="17">
        <v>0</v>
      </c>
      <c r="MD16" s="17">
        <v>0</v>
      </c>
      <c r="ME16" s="17">
        <v>0</v>
      </c>
      <c r="MF16" s="17">
        <v>0</v>
      </c>
      <c r="MG16" s="17">
        <v>65482378.66558899</v>
      </c>
      <c r="MH16" s="17">
        <v>65482378.66558899</v>
      </c>
    </row>
    <row r="17" spans="1:346" ht="12.75" customHeight="1" x14ac:dyDescent="0.3">
      <c r="A17" s="61" t="s">
        <v>167</v>
      </c>
      <c r="B17" s="16">
        <v>1012</v>
      </c>
      <c r="C17" s="62" t="s">
        <v>148</v>
      </c>
      <c r="D17" s="18">
        <v>0</v>
      </c>
      <c r="E17" s="18">
        <v>0</v>
      </c>
      <c r="F17" s="18">
        <v>5062340.6499999985</v>
      </c>
      <c r="G17" s="17">
        <v>0</v>
      </c>
      <c r="H17" s="17">
        <v>0</v>
      </c>
      <c r="I17" s="17">
        <v>23281</v>
      </c>
      <c r="J17" s="17">
        <v>0</v>
      </c>
      <c r="K17" s="17">
        <v>0</v>
      </c>
      <c r="L17" s="17">
        <v>21812635.969999999</v>
      </c>
      <c r="M17" s="17">
        <v>0</v>
      </c>
      <c r="N17" s="17">
        <v>0</v>
      </c>
      <c r="O17" s="17">
        <v>-16773576.32</v>
      </c>
      <c r="P17" s="17">
        <v>0</v>
      </c>
      <c r="Q17" s="17">
        <v>0</v>
      </c>
      <c r="R17" s="17">
        <v>15945606.970000001</v>
      </c>
      <c r="S17" s="17">
        <v>0</v>
      </c>
      <c r="T17" s="17">
        <v>0</v>
      </c>
      <c r="U17" s="17">
        <v>35364.589999999997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22392045.859999999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1514168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1260933.28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349696.70999999996</v>
      </c>
      <c r="BI17" s="17">
        <v>0</v>
      </c>
      <c r="BJ17" s="17">
        <v>0</v>
      </c>
      <c r="BK17" s="17">
        <v>2168820.7999999998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334322</v>
      </c>
      <c r="BR17" s="17">
        <v>0</v>
      </c>
      <c r="BS17" s="17">
        <v>0</v>
      </c>
      <c r="BT17" s="17">
        <v>-51931.41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542109</v>
      </c>
      <c r="CD17" s="17">
        <v>0</v>
      </c>
      <c r="CE17" s="17">
        <v>0</v>
      </c>
      <c r="CF17" s="17">
        <v>1800440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100027.45</v>
      </c>
      <c r="CM17" s="17">
        <v>0</v>
      </c>
      <c r="CN17" s="17">
        <v>0</v>
      </c>
      <c r="CO17" s="17">
        <v>86276.47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7">
        <v>0</v>
      </c>
      <c r="CY17" s="17">
        <v>0</v>
      </c>
      <c r="CZ17" s="17">
        <v>0</v>
      </c>
      <c r="DA17" s="17">
        <v>905</v>
      </c>
      <c r="DB17" s="17">
        <v>0</v>
      </c>
      <c r="DC17" s="17">
        <v>0</v>
      </c>
      <c r="DD17" s="17">
        <v>0</v>
      </c>
      <c r="DE17" s="17">
        <v>0</v>
      </c>
      <c r="DF17" s="17">
        <v>0</v>
      </c>
      <c r="DG17" s="17">
        <v>863978.32</v>
      </c>
      <c r="DH17" s="17">
        <v>0</v>
      </c>
      <c r="DI17" s="17">
        <v>0</v>
      </c>
      <c r="DJ17" s="17">
        <v>52500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49013.87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  <c r="DZ17" s="17">
        <v>0</v>
      </c>
      <c r="EA17" s="17">
        <v>0</v>
      </c>
      <c r="EB17" s="17">
        <v>189105280.33000001</v>
      </c>
      <c r="EC17" s="17">
        <v>0</v>
      </c>
      <c r="ED17" s="17">
        <v>0</v>
      </c>
      <c r="EE17" s="17">
        <v>8654571.8399999999</v>
      </c>
      <c r="EF17" s="17">
        <v>0</v>
      </c>
      <c r="EG17" s="17">
        <v>0</v>
      </c>
      <c r="EH17" s="17">
        <v>9994291.7899999991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  <c r="EN17" s="17">
        <v>5852717.5899999999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>
        <v>0</v>
      </c>
      <c r="EY17" s="17">
        <v>0</v>
      </c>
      <c r="EZ17" s="17">
        <v>0</v>
      </c>
      <c r="FA17" s="17">
        <v>0</v>
      </c>
      <c r="FB17" s="17">
        <v>0</v>
      </c>
      <c r="FC17" s="17">
        <v>0</v>
      </c>
      <c r="FD17" s="17">
        <v>0</v>
      </c>
      <c r="FE17" s="17">
        <v>0</v>
      </c>
      <c r="FF17" s="17">
        <v>5319.07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0</v>
      </c>
      <c r="FM17" s="17">
        <v>0</v>
      </c>
      <c r="FN17" s="17">
        <v>0</v>
      </c>
      <c r="FO17" s="17">
        <v>0</v>
      </c>
      <c r="FP17" s="17">
        <v>0</v>
      </c>
      <c r="FQ17" s="17">
        <v>0</v>
      </c>
      <c r="FR17" s="17">
        <v>0</v>
      </c>
      <c r="FS17" s="17">
        <v>0</v>
      </c>
      <c r="FT17" s="17">
        <v>0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150122275.28999999</v>
      </c>
      <c r="GK17" s="17">
        <v>0</v>
      </c>
      <c r="GL17" s="17">
        <v>0</v>
      </c>
      <c r="GM17" s="17">
        <v>0</v>
      </c>
      <c r="GN17" s="17">
        <v>0</v>
      </c>
      <c r="GO17" s="17">
        <v>0</v>
      </c>
      <c r="GP17" s="17">
        <v>10689276.640000001</v>
      </c>
      <c r="GQ17" s="17">
        <v>0</v>
      </c>
      <c r="GR17" s="17">
        <v>0</v>
      </c>
      <c r="GS17" s="17">
        <v>0</v>
      </c>
      <c r="GT17" s="17">
        <v>0</v>
      </c>
      <c r="GU17" s="17">
        <v>0</v>
      </c>
      <c r="GV17" s="17">
        <v>37068771.07</v>
      </c>
      <c r="GW17" s="17">
        <v>0</v>
      </c>
      <c r="GX17" s="17">
        <v>0</v>
      </c>
      <c r="GY17" s="17">
        <v>6556612.1200000001</v>
      </c>
      <c r="GZ17" s="17">
        <v>0</v>
      </c>
      <c r="HA17" s="17">
        <v>0</v>
      </c>
      <c r="HB17" s="17">
        <v>0</v>
      </c>
      <c r="HC17" s="17">
        <v>0</v>
      </c>
      <c r="HD17" s="17">
        <v>0</v>
      </c>
      <c r="HE17" s="17">
        <v>0</v>
      </c>
      <c r="HF17" s="17">
        <v>0</v>
      </c>
      <c r="HG17" s="17">
        <v>0</v>
      </c>
      <c r="HH17" s="17">
        <v>153332</v>
      </c>
      <c r="HI17" s="17">
        <v>0</v>
      </c>
      <c r="HJ17" s="17">
        <v>0</v>
      </c>
      <c r="HK17" s="17">
        <v>0</v>
      </c>
      <c r="HL17" s="17">
        <v>0</v>
      </c>
      <c r="HM17" s="17">
        <v>0</v>
      </c>
      <c r="HN17" s="17">
        <v>0</v>
      </c>
      <c r="HO17" s="17">
        <v>0</v>
      </c>
      <c r="HP17" s="17">
        <v>0</v>
      </c>
      <c r="HQ17" s="17">
        <v>0</v>
      </c>
      <c r="HR17" s="17">
        <v>0</v>
      </c>
      <c r="HS17" s="17">
        <v>0</v>
      </c>
      <c r="HT17" s="17">
        <v>0</v>
      </c>
      <c r="HU17" s="17">
        <v>0</v>
      </c>
      <c r="HV17" s="17">
        <v>0</v>
      </c>
      <c r="HW17" s="17">
        <v>0</v>
      </c>
      <c r="HX17" s="17">
        <v>0</v>
      </c>
      <c r="HY17" s="17">
        <v>0</v>
      </c>
      <c r="HZ17" s="17">
        <v>0</v>
      </c>
      <c r="IA17" s="17">
        <v>0</v>
      </c>
      <c r="IB17" s="17">
        <v>0</v>
      </c>
      <c r="IC17" s="17">
        <v>0</v>
      </c>
      <c r="ID17" s="17">
        <v>0</v>
      </c>
      <c r="IE17" s="17">
        <v>0</v>
      </c>
      <c r="IF17" s="17">
        <v>0</v>
      </c>
      <c r="IG17" s="17">
        <v>0</v>
      </c>
      <c r="IH17" s="17">
        <v>0</v>
      </c>
      <c r="II17" s="17">
        <v>0</v>
      </c>
      <c r="IJ17" s="17">
        <v>0</v>
      </c>
      <c r="IK17" s="17">
        <v>0</v>
      </c>
      <c r="IL17" s="17">
        <v>0</v>
      </c>
      <c r="IM17" s="17">
        <v>0</v>
      </c>
      <c r="IN17" s="17">
        <v>0</v>
      </c>
      <c r="IO17" s="17">
        <v>0</v>
      </c>
      <c r="IP17" s="17">
        <v>0</v>
      </c>
      <c r="IQ17" s="17">
        <v>0</v>
      </c>
      <c r="IR17" s="17">
        <v>0</v>
      </c>
      <c r="IS17" s="17">
        <v>0</v>
      </c>
      <c r="IT17" s="17">
        <v>0</v>
      </c>
      <c r="IU17" s="17">
        <v>0</v>
      </c>
      <c r="IV17" s="18">
        <v>0</v>
      </c>
      <c r="IW17" s="18">
        <v>0</v>
      </c>
      <c r="IX17" s="18">
        <v>0</v>
      </c>
      <c r="IY17" s="17">
        <v>0</v>
      </c>
      <c r="IZ17" s="17">
        <v>0</v>
      </c>
      <c r="JA17" s="17">
        <v>0</v>
      </c>
      <c r="JB17" s="17">
        <v>0</v>
      </c>
      <c r="JC17" s="17">
        <v>0</v>
      </c>
      <c r="JD17" s="17">
        <v>0</v>
      </c>
      <c r="JE17" s="18">
        <v>0</v>
      </c>
      <c r="JF17" s="18">
        <v>0</v>
      </c>
      <c r="JG17" s="18">
        <v>0</v>
      </c>
      <c r="JH17" s="17">
        <v>0</v>
      </c>
      <c r="JI17" s="17">
        <v>0</v>
      </c>
      <c r="JJ17" s="17">
        <v>0</v>
      </c>
      <c r="JK17" s="17">
        <v>0</v>
      </c>
      <c r="JL17" s="17">
        <v>0</v>
      </c>
      <c r="JM17" s="17">
        <v>0</v>
      </c>
      <c r="JN17" s="18">
        <v>0</v>
      </c>
      <c r="JO17" s="18">
        <v>0</v>
      </c>
      <c r="JP17" s="18">
        <v>0</v>
      </c>
      <c r="JQ17" s="17">
        <v>0</v>
      </c>
      <c r="JR17" s="17">
        <v>0</v>
      </c>
      <c r="JS17" s="17">
        <v>0</v>
      </c>
      <c r="JT17" s="17">
        <v>0</v>
      </c>
      <c r="JU17" s="17">
        <v>0</v>
      </c>
      <c r="JV17" s="17">
        <v>0</v>
      </c>
      <c r="JW17" s="17">
        <v>0</v>
      </c>
      <c r="JX17" s="17">
        <v>0</v>
      </c>
      <c r="JY17" s="17">
        <v>9368.7199999999993</v>
      </c>
      <c r="JZ17" s="17">
        <v>0</v>
      </c>
      <c r="KA17" s="17">
        <v>0</v>
      </c>
      <c r="KB17" s="17">
        <v>128150</v>
      </c>
      <c r="KC17" s="17">
        <v>0</v>
      </c>
      <c r="KD17" s="17">
        <v>0</v>
      </c>
      <c r="KE17" s="17">
        <v>0</v>
      </c>
      <c r="KF17" s="17">
        <v>0</v>
      </c>
      <c r="KG17" s="17">
        <v>0</v>
      </c>
      <c r="KH17" s="17">
        <v>0</v>
      </c>
      <c r="KI17" s="17">
        <v>0</v>
      </c>
      <c r="KJ17" s="17">
        <v>0</v>
      </c>
      <c r="KK17" s="17">
        <v>0</v>
      </c>
      <c r="KL17" s="17">
        <v>0</v>
      </c>
      <c r="KM17" s="17">
        <v>0</v>
      </c>
      <c r="KN17" s="17">
        <v>0</v>
      </c>
      <c r="KO17" s="17">
        <v>0</v>
      </c>
      <c r="KP17" s="17">
        <v>0</v>
      </c>
      <c r="KQ17" s="17">
        <v>0</v>
      </c>
      <c r="KR17" s="17">
        <v>0</v>
      </c>
      <c r="KS17" s="17">
        <v>0</v>
      </c>
      <c r="KT17" s="17">
        <v>0</v>
      </c>
      <c r="KU17" s="17">
        <v>0</v>
      </c>
      <c r="KV17" s="17">
        <v>0</v>
      </c>
      <c r="KW17" s="17">
        <v>0</v>
      </c>
      <c r="KX17" s="17">
        <v>0</v>
      </c>
      <c r="KY17" s="17">
        <v>0</v>
      </c>
      <c r="KZ17" s="17">
        <v>0</v>
      </c>
      <c r="LA17" s="18">
        <v>0</v>
      </c>
      <c r="LB17" s="18">
        <v>0</v>
      </c>
      <c r="LC17" s="18">
        <v>0</v>
      </c>
      <c r="LD17" s="17">
        <v>0</v>
      </c>
      <c r="LE17" s="17">
        <v>0</v>
      </c>
      <c r="LF17" s="17">
        <v>0</v>
      </c>
      <c r="LG17" s="17">
        <v>0</v>
      </c>
      <c r="LH17" s="17">
        <v>0</v>
      </c>
      <c r="LI17" s="17">
        <v>0</v>
      </c>
      <c r="LJ17" s="18">
        <v>0</v>
      </c>
      <c r="LK17" s="18">
        <v>0</v>
      </c>
      <c r="LL17" s="18">
        <v>0</v>
      </c>
      <c r="LM17" s="17">
        <v>0</v>
      </c>
      <c r="LN17" s="17">
        <v>0</v>
      </c>
      <c r="LO17" s="17">
        <v>0</v>
      </c>
      <c r="LP17" s="17">
        <v>0</v>
      </c>
      <c r="LQ17" s="17">
        <v>0</v>
      </c>
      <c r="LR17" s="17">
        <v>0</v>
      </c>
      <c r="LS17" s="18">
        <v>0</v>
      </c>
      <c r="LT17" s="18">
        <v>0</v>
      </c>
      <c r="LU17" s="18">
        <v>0</v>
      </c>
      <c r="LV17" s="17">
        <v>0</v>
      </c>
      <c r="LW17" s="17">
        <v>0</v>
      </c>
      <c r="LX17" s="17">
        <v>0</v>
      </c>
      <c r="LY17" s="17">
        <v>0</v>
      </c>
      <c r="LZ17" s="17">
        <v>0</v>
      </c>
      <c r="MA17" s="17">
        <v>0</v>
      </c>
      <c r="MB17" s="17">
        <v>0</v>
      </c>
      <c r="MC17" s="17">
        <v>0</v>
      </c>
      <c r="MD17" s="17">
        <v>0</v>
      </c>
      <c r="ME17" s="17">
        <v>0</v>
      </c>
      <c r="MF17" s="17">
        <v>0</v>
      </c>
      <c r="MG17" s="17">
        <v>470846584.02000004</v>
      </c>
      <c r="MH17" s="17">
        <v>470846584.02000004</v>
      </c>
    </row>
    <row r="18" spans="1:346" ht="12.75" customHeight="1" x14ac:dyDescent="0.3">
      <c r="A18" s="61" t="s">
        <v>169</v>
      </c>
      <c r="B18" s="16">
        <v>1013</v>
      </c>
      <c r="C18" s="62" t="s">
        <v>148</v>
      </c>
      <c r="D18" s="18">
        <v>0</v>
      </c>
      <c r="E18" s="18">
        <v>0</v>
      </c>
      <c r="F18" s="18">
        <v>15558.836001060696</v>
      </c>
      <c r="G18" s="17">
        <v>0</v>
      </c>
      <c r="H18" s="17">
        <v>0</v>
      </c>
      <c r="I18" s="17">
        <v>612.81297881386092</v>
      </c>
      <c r="J18" s="17">
        <v>0</v>
      </c>
      <c r="K18" s="17">
        <v>0</v>
      </c>
      <c r="L18" s="17">
        <v>10029.807148318714</v>
      </c>
      <c r="M18" s="17">
        <v>0</v>
      </c>
      <c r="N18" s="17">
        <v>0</v>
      </c>
      <c r="O18" s="17">
        <v>4916.2158739281203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48168.15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114285.71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2068.9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22631.08</v>
      </c>
      <c r="BR18" s="17">
        <v>0</v>
      </c>
      <c r="BS18" s="17">
        <v>0</v>
      </c>
      <c r="BT18" s="17">
        <v>45533.104700000004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834.45299999999997</v>
      </c>
      <c r="CD18" s="17">
        <v>0</v>
      </c>
      <c r="CE18" s="17">
        <v>0</v>
      </c>
      <c r="CF18" s="17">
        <v>1945.2921999999999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1495475.55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28571.43</v>
      </c>
      <c r="DH18" s="17">
        <v>0</v>
      </c>
      <c r="DI18" s="17">
        <v>0</v>
      </c>
      <c r="DJ18" s="17">
        <v>0</v>
      </c>
      <c r="DK18" s="17">
        <v>0</v>
      </c>
      <c r="DL18" s="17">
        <v>0</v>
      </c>
      <c r="DM18" s="17">
        <v>0</v>
      </c>
      <c r="DN18" s="17">
        <v>0</v>
      </c>
      <c r="DO18" s="17">
        <v>0</v>
      </c>
      <c r="DP18" s="17">
        <v>0</v>
      </c>
      <c r="DQ18" s="17">
        <v>0</v>
      </c>
      <c r="DR18" s="17">
        <v>0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>
        <v>0</v>
      </c>
      <c r="EA18" s="17">
        <v>0</v>
      </c>
      <c r="EB18" s="17">
        <v>163212.48449999999</v>
      </c>
      <c r="EC18" s="17">
        <v>0</v>
      </c>
      <c r="ED18" s="17">
        <v>0</v>
      </c>
      <c r="EE18" s="17">
        <v>199.1404</v>
      </c>
      <c r="EF18" s="17">
        <v>0</v>
      </c>
      <c r="EG18" s="17">
        <v>0</v>
      </c>
      <c r="EH18" s="17">
        <v>0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  <c r="EN18" s="17">
        <v>211.0504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0</v>
      </c>
      <c r="EU18" s="17">
        <v>0</v>
      </c>
      <c r="EV18" s="17">
        <v>0</v>
      </c>
      <c r="EW18" s="17">
        <v>0</v>
      </c>
      <c r="EX18" s="17">
        <v>0</v>
      </c>
      <c r="EY18" s="17">
        <v>0</v>
      </c>
      <c r="EZ18" s="17">
        <v>0</v>
      </c>
      <c r="FA18" s="17">
        <v>0</v>
      </c>
      <c r="FB18" s="17">
        <v>0</v>
      </c>
      <c r="FC18" s="17">
        <v>0</v>
      </c>
      <c r="FD18" s="17">
        <v>0</v>
      </c>
      <c r="FE18" s="17">
        <v>0</v>
      </c>
      <c r="FF18" s="17">
        <v>2438.2837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0</v>
      </c>
      <c r="GC18" s="17">
        <v>0</v>
      </c>
      <c r="GD18" s="17">
        <v>0</v>
      </c>
      <c r="GE18" s="17">
        <v>0</v>
      </c>
      <c r="GF18" s="17">
        <v>0</v>
      </c>
      <c r="GG18" s="17">
        <v>0</v>
      </c>
      <c r="GH18" s="17">
        <v>0</v>
      </c>
      <c r="GI18" s="17">
        <v>0</v>
      </c>
      <c r="GJ18" s="17">
        <v>1568.18</v>
      </c>
      <c r="GK18" s="17">
        <v>0</v>
      </c>
      <c r="GL18" s="17">
        <v>0</v>
      </c>
      <c r="GM18" s="17">
        <v>0</v>
      </c>
      <c r="GN18" s="17">
        <v>0</v>
      </c>
      <c r="GO18" s="17">
        <v>0</v>
      </c>
      <c r="GP18" s="17">
        <v>1935.39</v>
      </c>
      <c r="GQ18" s="17">
        <v>0</v>
      </c>
      <c r="GR18" s="17">
        <v>0</v>
      </c>
      <c r="GS18" s="17">
        <v>0</v>
      </c>
      <c r="GT18" s="17">
        <v>0</v>
      </c>
      <c r="GU18" s="17">
        <v>0</v>
      </c>
      <c r="GV18" s="17">
        <v>0</v>
      </c>
      <c r="GW18" s="17">
        <v>0</v>
      </c>
      <c r="GX18" s="17">
        <v>0</v>
      </c>
      <c r="GY18" s="17">
        <v>11991.97</v>
      </c>
      <c r="GZ18" s="17">
        <v>0</v>
      </c>
      <c r="HA18" s="17">
        <v>0</v>
      </c>
      <c r="HB18" s="17">
        <v>0</v>
      </c>
      <c r="HC18" s="17">
        <v>0</v>
      </c>
      <c r="HD18" s="17">
        <v>0</v>
      </c>
      <c r="HE18" s="17">
        <v>0</v>
      </c>
      <c r="HF18" s="17">
        <v>0</v>
      </c>
      <c r="HG18" s="17">
        <v>0</v>
      </c>
      <c r="HH18" s="17">
        <v>0</v>
      </c>
      <c r="HI18" s="17">
        <v>0</v>
      </c>
      <c r="HJ18" s="17">
        <v>0</v>
      </c>
      <c r="HK18" s="17">
        <v>0</v>
      </c>
      <c r="HL18" s="17">
        <v>0</v>
      </c>
      <c r="HM18" s="17">
        <v>0</v>
      </c>
      <c r="HN18" s="17">
        <v>0</v>
      </c>
      <c r="HO18" s="17">
        <v>0</v>
      </c>
      <c r="HP18" s="17">
        <v>0</v>
      </c>
      <c r="HQ18" s="17">
        <v>0</v>
      </c>
      <c r="HR18" s="17">
        <v>0</v>
      </c>
      <c r="HS18" s="17">
        <v>0</v>
      </c>
      <c r="HT18" s="17">
        <v>0</v>
      </c>
      <c r="HU18" s="17">
        <v>0</v>
      </c>
      <c r="HV18" s="17">
        <v>0</v>
      </c>
      <c r="HW18" s="17">
        <v>0</v>
      </c>
      <c r="HX18" s="17">
        <v>0</v>
      </c>
      <c r="HY18" s="17">
        <v>0</v>
      </c>
      <c r="HZ18" s="17">
        <v>0</v>
      </c>
      <c r="IA18" s="17">
        <v>0</v>
      </c>
      <c r="IB18" s="17">
        <v>0</v>
      </c>
      <c r="IC18" s="17">
        <v>0</v>
      </c>
      <c r="ID18" s="17">
        <v>0</v>
      </c>
      <c r="IE18" s="17">
        <v>0</v>
      </c>
      <c r="IF18" s="17">
        <v>0</v>
      </c>
      <c r="IG18" s="17">
        <v>0</v>
      </c>
      <c r="IH18" s="17">
        <v>0</v>
      </c>
      <c r="II18" s="17">
        <v>0</v>
      </c>
      <c r="IJ18" s="17">
        <v>0</v>
      </c>
      <c r="IK18" s="17">
        <v>0</v>
      </c>
      <c r="IL18" s="17">
        <v>0</v>
      </c>
      <c r="IM18" s="17">
        <v>0</v>
      </c>
      <c r="IN18" s="17">
        <v>0</v>
      </c>
      <c r="IO18" s="17">
        <v>0</v>
      </c>
      <c r="IP18" s="17">
        <v>0</v>
      </c>
      <c r="IQ18" s="17">
        <v>0</v>
      </c>
      <c r="IR18" s="17">
        <v>0</v>
      </c>
      <c r="IS18" s="17">
        <v>0</v>
      </c>
      <c r="IT18" s="17">
        <v>0</v>
      </c>
      <c r="IU18" s="17">
        <v>0</v>
      </c>
      <c r="IV18" s="18">
        <v>0</v>
      </c>
      <c r="IW18" s="18">
        <v>0</v>
      </c>
      <c r="IX18" s="18">
        <v>0</v>
      </c>
      <c r="IY18" s="17">
        <v>0</v>
      </c>
      <c r="IZ18" s="17">
        <v>0</v>
      </c>
      <c r="JA18" s="17">
        <v>0</v>
      </c>
      <c r="JB18" s="17">
        <v>0</v>
      </c>
      <c r="JC18" s="17">
        <v>0</v>
      </c>
      <c r="JD18" s="17">
        <v>0</v>
      </c>
      <c r="JE18" s="18">
        <v>0</v>
      </c>
      <c r="JF18" s="18">
        <v>0</v>
      </c>
      <c r="JG18" s="18">
        <v>0</v>
      </c>
      <c r="JH18" s="17">
        <v>0</v>
      </c>
      <c r="JI18" s="17">
        <v>0</v>
      </c>
      <c r="JJ18" s="17">
        <v>0</v>
      </c>
      <c r="JK18" s="17">
        <v>0</v>
      </c>
      <c r="JL18" s="17">
        <v>0</v>
      </c>
      <c r="JM18" s="17">
        <v>0</v>
      </c>
      <c r="JN18" s="18">
        <v>0</v>
      </c>
      <c r="JO18" s="18">
        <v>0</v>
      </c>
      <c r="JP18" s="18">
        <v>0</v>
      </c>
      <c r="JQ18" s="17">
        <v>0</v>
      </c>
      <c r="JR18" s="17">
        <v>0</v>
      </c>
      <c r="JS18" s="17">
        <v>0</v>
      </c>
      <c r="JT18" s="17">
        <v>0</v>
      </c>
      <c r="JU18" s="17">
        <v>0</v>
      </c>
      <c r="JV18" s="17">
        <v>0</v>
      </c>
      <c r="JW18" s="17">
        <v>0</v>
      </c>
      <c r="JX18" s="17">
        <v>0</v>
      </c>
      <c r="JY18" s="17">
        <v>18616.769999999997</v>
      </c>
      <c r="JZ18" s="17">
        <v>0</v>
      </c>
      <c r="KA18" s="17">
        <v>0</v>
      </c>
      <c r="KB18" s="17">
        <v>0</v>
      </c>
      <c r="KC18" s="17">
        <v>0</v>
      </c>
      <c r="KD18" s="17">
        <v>0</v>
      </c>
      <c r="KE18" s="17">
        <v>0</v>
      </c>
      <c r="KF18" s="17">
        <v>0</v>
      </c>
      <c r="KG18" s="17">
        <v>0</v>
      </c>
      <c r="KH18" s="17">
        <v>0</v>
      </c>
      <c r="KI18" s="17">
        <v>0</v>
      </c>
      <c r="KJ18" s="17">
        <v>0</v>
      </c>
      <c r="KK18" s="17">
        <v>0</v>
      </c>
      <c r="KL18" s="17">
        <v>0</v>
      </c>
      <c r="KM18" s="17">
        <v>0</v>
      </c>
      <c r="KN18" s="17">
        <v>0</v>
      </c>
      <c r="KO18" s="17">
        <v>0</v>
      </c>
      <c r="KP18" s="17">
        <v>0</v>
      </c>
      <c r="KQ18" s="17">
        <v>0</v>
      </c>
      <c r="KR18" s="17">
        <v>0</v>
      </c>
      <c r="KS18" s="17">
        <v>0</v>
      </c>
      <c r="KT18" s="17">
        <v>0</v>
      </c>
      <c r="KU18" s="17">
        <v>0</v>
      </c>
      <c r="KV18" s="17">
        <v>0</v>
      </c>
      <c r="KW18" s="17">
        <v>0</v>
      </c>
      <c r="KX18" s="17">
        <v>0</v>
      </c>
      <c r="KY18" s="17">
        <v>0</v>
      </c>
      <c r="KZ18" s="17">
        <v>0</v>
      </c>
      <c r="LA18" s="18">
        <v>0</v>
      </c>
      <c r="LB18" s="18">
        <v>0</v>
      </c>
      <c r="LC18" s="18">
        <v>0</v>
      </c>
      <c r="LD18" s="17">
        <v>0</v>
      </c>
      <c r="LE18" s="17">
        <v>0</v>
      </c>
      <c r="LF18" s="17">
        <v>0</v>
      </c>
      <c r="LG18" s="17">
        <v>0</v>
      </c>
      <c r="LH18" s="17">
        <v>0</v>
      </c>
      <c r="LI18" s="17">
        <v>0</v>
      </c>
      <c r="LJ18" s="18">
        <v>0</v>
      </c>
      <c r="LK18" s="18">
        <v>0</v>
      </c>
      <c r="LL18" s="18">
        <v>0</v>
      </c>
      <c r="LM18" s="17">
        <v>0</v>
      </c>
      <c r="LN18" s="17">
        <v>0</v>
      </c>
      <c r="LO18" s="17">
        <v>0</v>
      </c>
      <c r="LP18" s="17">
        <v>0</v>
      </c>
      <c r="LQ18" s="17">
        <v>0</v>
      </c>
      <c r="LR18" s="17">
        <v>0</v>
      </c>
      <c r="LS18" s="18">
        <v>0</v>
      </c>
      <c r="LT18" s="18">
        <v>0</v>
      </c>
      <c r="LU18" s="18">
        <v>0</v>
      </c>
      <c r="LV18" s="17">
        <v>0</v>
      </c>
      <c r="LW18" s="17">
        <v>0</v>
      </c>
      <c r="LX18" s="17">
        <v>0</v>
      </c>
      <c r="LY18" s="17">
        <v>0</v>
      </c>
      <c r="LZ18" s="17">
        <v>0</v>
      </c>
      <c r="MA18" s="17">
        <v>0</v>
      </c>
      <c r="MB18" s="17">
        <v>0</v>
      </c>
      <c r="MC18" s="17">
        <v>0</v>
      </c>
      <c r="MD18" s="17">
        <v>0</v>
      </c>
      <c r="ME18" s="17">
        <v>0</v>
      </c>
      <c r="MF18" s="17">
        <v>0</v>
      </c>
      <c r="MG18" s="17">
        <v>1975245.7749010606</v>
      </c>
      <c r="MH18" s="17">
        <v>1975245.7749010606</v>
      </c>
    </row>
    <row r="19" spans="1:346" ht="12.75" customHeight="1" x14ac:dyDescent="0.3">
      <c r="A19" s="61" t="s">
        <v>171</v>
      </c>
      <c r="B19" s="16">
        <v>1016</v>
      </c>
      <c r="C19" s="62" t="s">
        <v>148</v>
      </c>
      <c r="D19" s="18">
        <v>0</v>
      </c>
      <c r="E19" s="18">
        <v>0</v>
      </c>
      <c r="F19" s="18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3191216.65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0</v>
      </c>
      <c r="CY19" s="17">
        <v>0</v>
      </c>
      <c r="CZ19" s="17">
        <v>0</v>
      </c>
      <c r="DA19" s="17">
        <v>0</v>
      </c>
      <c r="DB19" s="17">
        <v>0</v>
      </c>
      <c r="DC19" s="17">
        <v>0</v>
      </c>
      <c r="DD19" s="17">
        <v>0</v>
      </c>
      <c r="DE19" s="17">
        <v>0</v>
      </c>
      <c r="DF19" s="17">
        <v>0</v>
      </c>
      <c r="DG19" s="17">
        <v>0</v>
      </c>
      <c r="DH19" s="17">
        <v>0</v>
      </c>
      <c r="DI19" s="17">
        <v>0</v>
      </c>
      <c r="DJ19" s="17">
        <v>0</v>
      </c>
      <c r="DK19" s="17">
        <v>0</v>
      </c>
      <c r="DL19" s="17">
        <v>0</v>
      </c>
      <c r="DM19" s="17">
        <v>0</v>
      </c>
      <c r="DN19" s="17">
        <v>0</v>
      </c>
      <c r="DO19" s="17">
        <v>0</v>
      </c>
      <c r="DP19" s="17">
        <v>0</v>
      </c>
      <c r="DQ19" s="17">
        <v>0</v>
      </c>
      <c r="DR19" s="17">
        <v>0</v>
      </c>
      <c r="DS19" s="17">
        <v>0</v>
      </c>
      <c r="DT19" s="17">
        <v>0</v>
      </c>
      <c r="DU19" s="17">
        <v>0</v>
      </c>
      <c r="DV19" s="17">
        <v>0</v>
      </c>
      <c r="DW19" s="17">
        <v>0</v>
      </c>
      <c r="DX19" s="17">
        <v>0</v>
      </c>
      <c r="DY19" s="17">
        <v>0</v>
      </c>
      <c r="DZ19" s="17">
        <v>0</v>
      </c>
      <c r="EA19" s="17">
        <v>0</v>
      </c>
      <c r="EB19" s="17">
        <v>0</v>
      </c>
      <c r="EC19" s="17">
        <v>0</v>
      </c>
      <c r="ED19" s="17">
        <v>0</v>
      </c>
      <c r="EE19" s="17">
        <v>0</v>
      </c>
      <c r="EF19" s="17">
        <v>0</v>
      </c>
      <c r="EG19" s="17">
        <v>0</v>
      </c>
      <c r="EH19" s="17">
        <v>0</v>
      </c>
      <c r="EI19" s="17">
        <v>0</v>
      </c>
      <c r="EJ19" s="17">
        <v>0</v>
      </c>
      <c r="EK19" s="17">
        <v>0</v>
      </c>
      <c r="EL19" s="17">
        <v>0</v>
      </c>
      <c r="EM19" s="17">
        <v>0</v>
      </c>
      <c r="EN19" s="17">
        <v>0</v>
      </c>
      <c r="EO19" s="17">
        <v>0</v>
      </c>
      <c r="EP19" s="17">
        <v>0</v>
      </c>
      <c r="EQ19" s="17">
        <v>0</v>
      </c>
      <c r="ER19" s="17">
        <v>0</v>
      </c>
      <c r="ES19" s="17">
        <v>0</v>
      </c>
      <c r="ET19" s="17">
        <v>0</v>
      </c>
      <c r="EU19" s="17">
        <v>0</v>
      </c>
      <c r="EV19" s="17">
        <v>0</v>
      </c>
      <c r="EW19" s="17">
        <v>0</v>
      </c>
      <c r="EX19" s="17">
        <v>0</v>
      </c>
      <c r="EY19" s="17">
        <v>0</v>
      </c>
      <c r="EZ19" s="17">
        <v>0</v>
      </c>
      <c r="FA19" s="17">
        <v>0</v>
      </c>
      <c r="FB19" s="17">
        <v>0</v>
      </c>
      <c r="FC19" s="17">
        <v>0</v>
      </c>
      <c r="FD19" s="17">
        <v>0</v>
      </c>
      <c r="FE19" s="17">
        <v>0</v>
      </c>
      <c r="FF19" s="17">
        <v>0</v>
      </c>
      <c r="FG19" s="17">
        <v>0</v>
      </c>
      <c r="FH19" s="17">
        <v>0</v>
      </c>
      <c r="FI19" s="17">
        <v>0</v>
      </c>
      <c r="FJ19" s="17">
        <v>0</v>
      </c>
      <c r="FK19" s="17">
        <v>0</v>
      </c>
      <c r="FL19" s="17">
        <v>0</v>
      </c>
      <c r="FM19" s="17">
        <v>0</v>
      </c>
      <c r="FN19" s="17">
        <v>0</v>
      </c>
      <c r="FO19" s="17">
        <v>0</v>
      </c>
      <c r="FP19" s="17">
        <v>0</v>
      </c>
      <c r="FQ19" s="17">
        <v>0</v>
      </c>
      <c r="FR19" s="17">
        <v>0</v>
      </c>
      <c r="FS19" s="17">
        <v>0</v>
      </c>
      <c r="FT19" s="17">
        <v>0</v>
      </c>
      <c r="FU19" s="17">
        <v>66727996</v>
      </c>
      <c r="FV19" s="17">
        <v>0</v>
      </c>
      <c r="FW19" s="17">
        <v>0</v>
      </c>
      <c r="FX19" s="17">
        <v>19898390</v>
      </c>
      <c r="FY19" s="17">
        <v>0</v>
      </c>
      <c r="FZ19" s="17">
        <v>0</v>
      </c>
      <c r="GA19" s="17">
        <v>0</v>
      </c>
      <c r="GB19" s="17">
        <v>0</v>
      </c>
      <c r="GC19" s="17">
        <v>0</v>
      </c>
      <c r="GD19" s="17">
        <v>0</v>
      </c>
      <c r="GE19" s="17">
        <v>0</v>
      </c>
      <c r="GF19" s="17">
        <v>0</v>
      </c>
      <c r="GG19" s="17">
        <v>0</v>
      </c>
      <c r="GH19" s="17">
        <v>0</v>
      </c>
      <c r="GI19" s="17">
        <v>0</v>
      </c>
      <c r="GJ19" s="17">
        <v>0</v>
      </c>
      <c r="GK19" s="17">
        <v>0</v>
      </c>
      <c r="GL19" s="17">
        <v>0</v>
      </c>
      <c r="GM19" s="17">
        <v>0</v>
      </c>
      <c r="GN19" s="17">
        <v>0</v>
      </c>
      <c r="GO19" s="17">
        <v>0</v>
      </c>
      <c r="GP19" s="17">
        <v>0</v>
      </c>
      <c r="GQ19" s="17">
        <v>0</v>
      </c>
      <c r="GR19" s="17">
        <v>0</v>
      </c>
      <c r="GS19" s="17">
        <v>0</v>
      </c>
      <c r="GT19" s="17">
        <v>0</v>
      </c>
      <c r="GU19" s="17">
        <v>0</v>
      </c>
      <c r="GV19" s="17">
        <v>0</v>
      </c>
      <c r="GW19" s="17">
        <v>0</v>
      </c>
      <c r="GX19" s="17">
        <v>0</v>
      </c>
      <c r="GY19" s="17">
        <v>0</v>
      </c>
      <c r="GZ19" s="17">
        <v>0</v>
      </c>
      <c r="HA19" s="17">
        <v>0</v>
      </c>
      <c r="HB19" s="17">
        <v>0</v>
      </c>
      <c r="HC19" s="17">
        <v>0</v>
      </c>
      <c r="HD19" s="17">
        <v>0</v>
      </c>
      <c r="HE19" s="17">
        <v>0</v>
      </c>
      <c r="HF19" s="17">
        <v>0</v>
      </c>
      <c r="HG19" s="17">
        <v>0</v>
      </c>
      <c r="HH19" s="17">
        <v>0</v>
      </c>
      <c r="HI19" s="17">
        <v>0</v>
      </c>
      <c r="HJ19" s="17">
        <v>0</v>
      </c>
      <c r="HK19" s="17">
        <v>0</v>
      </c>
      <c r="HL19" s="17">
        <v>0</v>
      </c>
      <c r="HM19" s="17">
        <v>0</v>
      </c>
      <c r="HN19" s="17">
        <v>0</v>
      </c>
      <c r="HO19" s="17">
        <v>0</v>
      </c>
      <c r="HP19" s="17">
        <v>0</v>
      </c>
      <c r="HQ19" s="17">
        <v>0</v>
      </c>
      <c r="HR19" s="17">
        <v>0</v>
      </c>
      <c r="HS19" s="17">
        <v>0</v>
      </c>
      <c r="HT19" s="17">
        <v>0</v>
      </c>
      <c r="HU19" s="17">
        <v>0</v>
      </c>
      <c r="HV19" s="17">
        <v>0</v>
      </c>
      <c r="HW19" s="17">
        <v>0</v>
      </c>
      <c r="HX19" s="17">
        <v>0</v>
      </c>
      <c r="HY19" s="17">
        <v>0</v>
      </c>
      <c r="HZ19" s="17">
        <v>0</v>
      </c>
      <c r="IA19" s="17">
        <v>0</v>
      </c>
      <c r="IB19" s="17">
        <v>0</v>
      </c>
      <c r="IC19" s="17">
        <v>0</v>
      </c>
      <c r="ID19" s="17">
        <v>0</v>
      </c>
      <c r="IE19" s="17">
        <v>0</v>
      </c>
      <c r="IF19" s="17">
        <v>0</v>
      </c>
      <c r="IG19" s="17">
        <v>0</v>
      </c>
      <c r="IH19" s="17">
        <v>0</v>
      </c>
      <c r="II19" s="17">
        <v>0</v>
      </c>
      <c r="IJ19" s="17">
        <v>0</v>
      </c>
      <c r="IK19" s="17">
        <v>0</v>
      </c>
      <c r="IL19" s="17">
        <v>0</v>
      </c>
      <c r="IM19" s="17">
        <v>0</v>
      </c>
      <c r="IN19" s="17">
        <v>0</v>
      </c>
      <c r="IO19" s="17">
        <v>0</v>
      </c>
      <c r="IP19" s="17">
        <v>0</v>
      </c>
      <c r="IQ19" s="17">
        <v>0</v>
      </c>
      <c r="IR19" s="17">
        <v>0</v>
      </c>
      <c r="IS19" s="17">
        <v>0</v>
      </c>
      <c r="IT19" s="17">
        <v>0</v>
      </c>
      <c r="IU19" s="17">
        <v>0</v>
      </c>
      <c r="IV19" s="18">
        <v>0</v>
      </c>
      <c r="IW19" s="18">
        <v>0</v>
      </c>
      <c r="IX19" s="18">
        <v>0</v>
      </c>
      <c r="IY19" s="17">
        <v>0</v>
      </c>
      <c r="IZ19" s="17">
        <v>0</v>
      </c>
      <c r="JA19" s="17">
        <v>0</v>
      </c>
      <c r="JB19" s="17">
        <v>0</v>
      </c>
      <c r="JC19" s="17">
        <v>0</v>
      </c>
      <c r="JD19" s="17">
        <v>0</v>
      </c>
      <c r="JE19" s="18">
        <v>0</v>
      </c>
      <c r="JF19" s="18">
        <v>0</v>
      </c>
      <c r="JG19" s="18">
        <v>0</v>
      </c>
      <c r="JH19" s="17">
        <v>0</v>
      </c>
      <c r="JI19" s="17">
        <v>0</v>
      </c>
      <c r="JJ19" s="17">
        <v>0</v>
      </c>
      <c r="JK19" s="17">
        <v>0</v>
      </c>
      <c r="JL19" s="17">
        <v>0</v>
      </c>
      <c r="JM19" s="17">
        <v>0</v>
      </c>
      <c r="JN19" s="18">
        <v>0</v>
      </c>
      <c r="JO19" s="18">
        <v>0</v>
      </c>
      <c r="JP19" s="18">
        <v>0</v>
      </c>
      <c r="JQ19" s="17">
        <v>0</v>
      </c>
      <c r="JR19" s="17">
        <v>0</v>
      </c>
      <c r="JS19" s="17">
        <v>0</v>
      </c>
      <c r="JT19" s="17">
        <v>0</v>
      </c>
      <c r="JU19" s="17">
        <v>0</v>
      </c>
      <c r="JV19" s="17">
        <v>0</v>
      </c>
      <c r="JW19" s="17">
        <v>0</v>
      </c>
      <c r="JX19" s="17">
        <v>0</v>
      </c>
      <c r="JY19" s="17">
        <v>0</v>
      </c>
      <c r="JZ19" s="17">
        <v>0</v>
      </c>
      <c r="KA19" s="17">
        <v>0</v>
      </c>
      <c r="KB19" s="17">
        <v>0</v>
      </c>
      <c r="KC19" s="17">
        <v>0</v>
      </c>
      <c r="KD19" s="17">
        <v>0</v>
      </c>
      <c r="KE19" s="17">
        <v>0</v>
      </c>
      <c r="KF19" s="17">
        <v>0</v>
      </c>
      <c r="KG19" s="17">
        <v>0</v>
      </c>
      <c r="KH19" s="17">
        <v>0</v>
      </c>
      <c r="KI19" s="17">
        <v>0</v>
      </c>
      <c r="KJ19" s="17">
        <v>0</v>
      </c>
      <c r="KK19" s="17">
        <v>0</v>
      </c>
      <c r="KL19" s="17">
        <v>0</v>
      </c>
      <c r="KM19" s="17">
        <v>0</v>
      </c>
      <c r="KN19" s="17">
        <v>0</v>
      </c>
      <c r="KO19" s="17">
        <v>0</v>
      </c>
      <c r="KP19" s="17">
        <v>0</v>
      </c>
      <c r="KQ19" s="17">
        <v>0</v>
      </c>
      <c r="KR19" s="17">
        <v>0</v>
      </c>
      <c r="KS19" s="17">
        <v>0</v>
      </c>
      <c r="KT19" s="17">
        <v>0</v>
      </c>
      <c r="KU19" s="17">
        <v>0</v>
      </c>
      <c r="KV19" s="17">
        <v>0</v>
      </c>
      <c r="KW19" s="17">
        <v>0</v>
      </c>
      <c r="KX19" s="17">
        <v>0</v>
      </c>
      <c r="KY19" s="17">
        <v>0</v>
      </c>
      <c r="KZ19" s="17">
        <v>0</v>
      </c>
      <c r="LA19" s="18">
        <v>0</v>
      </c>
      <c r="LB19" s="18">
        <v>0</v>
      </c>
      <c r="LC19" s="18">
        <v>0</v>
      </c>
      <c r="LD19" s="17">
        <v>0</v>
      </c>
      <c r="LE19" s="17">
        <v>0</v>
      </c>
      <c r="LF19" s="17">
        <v>0</v>
      </c>
      <c r="LG19" s="17">
        <v>0</v>
      </c>
      <c r="LH19" s="17">
        <v>0</v>
      </c>
      <c r="LI19" s="17">
        <v>0</v>
      </c>
      <c r="LJ19" s="18">
        <v>0</v>
      </c>
      <c r="LK19" s="18">
        <v>0</v>
      </c>
      <c r="LL19" s="18">
        <v>0</v>
      </c>
      <c r="LM19" s="17">
        <v>0</v>
      </c>
      <c r="LN19" s="17">
        <v>0</v>
      </c>
      <c r="LO19" s="17">
        <v>0</v>
      </c>
      <c r="LP19" s="17">
        <v>0</v>
      </c>
      <c r="LQ19" s="17">
        <v>0</v>
      </c>
      <c r="LR19" s="17">
        <v>0</v>
      </c>
      <c r="LS19" s="18">
        <v>0</v>
      </c>
      <c r="LT19" s="18">
        <v>0</v>
      </c>
      <c r="LU19" s="18">
        <v>0</v>
      </c>
      <c r="LV19" s="17">
        <v>0</v>
      </c>
      <c r="LW19" s="17">
        <v>0</v>
      </c>
      <c r="LX19" s="17">
        <v>0</v>
      </c>
      <c r="LY19" s="17">
        <v>0</v>
      </c>
      <c r="LZ19" s="17">
        <v>0</v>
      </c>
      <c r="MA19" s="17">
        <v>0</v>
      </c>
      <c r="MB19" s="17">
        <v>0</v>
      </c>
      <c r="MC19" s="17">
        <v>0</v>
      </c>
      <c r="MD19" s="17">
        <v>0</v>
      </c>
      <c r="ME19" s="17">
        <v>0</v>
      </c>
      <c r="MF19" s="17">
        <v>0</v>
      </c>
      <c r="MG19" s="17">
        <v>89817602.650000006</v>
      </c>
      <c r="MH19" s="17">
        <v>89817602.650000006</v>
      </c>
    </row>
    <row r="20" spans="1:346" ht="12.75" customHeight="1" x14ac:dyDescent="0.3">
      <c r="A20" s="61" t="s">
        <v>173</v>
      </c>
      <c r="B20" s="16">
        <v>1017</v>
      </c>
      <c r="C20" s="62" t="s">
        <v>148</v>
      </c>
      <c r="D20" s="18">
        <v>380897.79000000004</v>
      </c>
      <c r="E20" s="18">
        <v>42406.66</v>
      </c>
      <c r="F20" s="18">
        <v>4664207.6100000003</v>
      </c>
      <c r="G20" s="17">
        <v>380897.79000000004</v>
      </c>
      <c r="H20" s="17">
        <v>42406.66</v>
      </c>
      <c r="I20" s="17">
        <v>3699920.1900000004</v>
      </c>
      <c r="J20" s="17">
        <v>0</v>
      </c>
      <c r="K20" s="17">
        <v>0</v>
      </c>
      <c r="L20" s="17">
        <v>910839.25</v>
      </c>
      <c r="M20" s="17">
        <v>0</v>
      </c>
      <c r="N20" s="17">
        <v>0</v>
      </c>
      <c r="O20" s="17">
        <v>53448.17</v>
      </c>
      <c r="P20" s="17">
        <v>0</v>
      </c>
      <c r="Q20" s="17">
        <v>0</v>
      </c>
      <c r="R20" s="17">
        <v>0</v>
      </c>
      <c r="S20" s="17">
        <v>87346.16</v>
      </c>
      <c r="T20" s="17">
        <v>0</v>
      </c>
      <c r="U20" s="17">
        <v>1549214.74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2500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1085354.02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141925.45000000001</v>
      </c>
      <c r="BA20" s="17">
        <v>14528.11</v>
      </c>
      <c r="BB20" s="17">
        <v>76750373.659999996</v>
      </c>
      <c r="BC20" s="17">
        <v>0</v>
      </c>
      <c r="BD20" s="17">
        <v>0</v>
      </c>
      <c r="BE20" s="17">
        <v>6490170.5099999998</v>
      </c>
      <c r="BF20" s="17">
        <v>143725.1</v>
      </c>
      <c r="BG20" s="17">
        <v>60865.97</v>
      </c>
      <c r="BH20" s="17">
        <v>1306673.92</v>
      </c>
      <c r="BI20" s="17">
        <v>729400.69000000006</v>
      </c>
      <c r="BJ20" s="17">
        <v>250431.3</v>
      </c>
      <c r="BK20" s="17">
        <v>5060552.84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428083.81</v>
      </c>
      <c r="BR20" s="17">
        <v>0</v>
      </c>
      <c r="BS20" s="17">
        <v>0</v>
      </c>
      <c r="BT20" s="17">
        <v>1830122.23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3117.75</v>
      </c>
      <c r="CB20" s="17">
        <v>3464.53</v>
      </c>
      <c r="CC20" s="17">
        <v>67737.61</v>
      </c>
      <c r="CD20" s="17">
        <v>20267.09</v>
      </c>
      <c r="CE20" s="17">
        <v>622.62</v>
      </c>
      <c r="CF20" s="17">
        <v>80920.800000000003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1775483.81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1667.5</v>
      </c>
      <c r="DH20" s="17">
        <v>0</v>
      </c>
      <c r="DI20" s="17">
        <v>0</v>
      </c>
      <c r="DJ20" s="17">
        <v>0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92098.44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0</v>
      </c>
      <c r="EQ20" s="17">
        <v>0</v>
      </c>
      <c r="ER20" s="17">
        <v>0</v>
      </c>
      <c r="ES20" s="17">
        <v>0</v>
      </c>
      <c r="ET20" s="17">
        <v>0</v>
      </c>
      <c r="EU20" s="17">
        <v>0</v>
      </c>
      <c r="EV20" s="17">
        <v>0</v>
      </c>
      <c r="EW20" s="17">
        <v>0</v>
      </c>
      <c r="EX20" s="17">
        <v>0</v>
      </c>
      <c r="EY20" s="17">
        <v>0</v>
      </c>
      <c r="EZ20" s="17">
        <v>0</v>
      </c>
      <c r="FA20" s="17">
        <v>0</v>
      </c>
      <c r="FB20" s="17">
        <v>0</v>
      </c>
      <c r="FC20" s="17">
        <v>0</v>
      </c>
      <c r="FD20" s="17">
        <v>33034.089999999997</v>
      </c>
      <c r="FE20" s="17">
        <v>4471.9799999999996</v>
      </c>
      <c r="FF20" s="17">
        <v>224396.14999999997</v>
      </c>
      <c r="FG20" s="17">
        <v>0</v>
      </c>
      <c r="FH20" s="17">
        <v>0</v>
      </c>
      <c r="FI20" s="17">
        <v>0</v>
      </c>
      <c r="FJ20" s="17">
        <v>0</v>
      </c>
      <c r="FK20" s="17">
        <v>0</v>
      </c>
      <c r="FL20" s="17">
        <v>0</v>
      </c>
      <c r="FM20" s="17">
        <v>0</v>
      </c>
      <c r="FN20" s="17">
        <v>0</v>
      </c>
      <c r="FO20" s="17">
        <v>0</v>
      </c>
      <c r="FP20" s="17">
        <v>0</v>
      </c>
      <c r="FQ20" s="17">
        <v>0</v>
      </c>
      <c r="FR20" s="17">
        <v>0</v>
      </c>
      <c r="FS20" s="17">
        <v>0</v>
      </c>
      <c r="FT20" s="17">
        <v>0</v>
      </c>
      <c r="FU20" s="17">
        <v>0</v>
      </c>
      <c r="FV20" s="17">
        <v>0</v>
      </c>
      <c r="FW20" s="17">
        <v>0</v>
      </c>
      <c r="FX20" s="17">
        <v>0</v>
      </c>
      <c r="FY20" s="17">
        <v>0</v>
      </c>
      <c r="FZ20" s="17">
        <v>0</v>
      </c>
      <c r="GA20" s="17">
        <v>0</v>
      </c>
      <c r="GB20" s="17">
        <v>0</v>
      </c>
      <c r="GC20" s="17">
        <v>0</v>
      </c>
      <c r="GD20" s="17">
        <v>0</v>
      </c>
      <c r="GE20" s="17">
        <v>0</v>
      </c>
      <c r="GF20" s="17">
        <v>0</v>
      </c>
      <c r="GG20" s="17">
        <v>0</v>
      </c>
      <c r="GH20" s="17">
        <v>11266.67</v>
      </c>
      <c r="GI20" s="17">
        <v>244.78</v>
      </c>
      <c r="GJ20" s="17">
        <v>40259.89</v>
      </c>
      <c r="GK20" s="17">
        <v>0</v>
      </c>
      <c r="GL20" s="17">
        <v>0</v>
      </c>
      <c r="GM20" s="17">
        <v>0</v>
      </c>
      <c r="GN20" s="17">
        <v>0</v>
      </c>
      <c r="GO20" s="17">
        <v>0</v>
      </c>
      <c r="GP20" s="17">
        <v>24134.400000000001</v>
      </c>
      <c r="GQ20" s="17">
        <v>0</v>
      </c>
      <c r="GR20" s="17">
        <v>0</v>
      </c>
      <c r="GS20" s="17">
        <v>0</v>
      </c>
      <c r="GT20" s="17">
        <v>0</v>
      </c>
      <c r="GU20" s="17">
        <v>0</v>
      </c>
      <c r="GV20" s="17">
        <v>1440330.0699999998</v>
      </c>
      <c r="GW20" s="17">
        <v>711.61</v>
      </c>
      <c r="GX20" s="17">
        <v>35</v>
      </c>
      <c r="GY20" s="17">
        <v>290287.78000000003</v>
      </c>
      <c r="GZ20" s="17">
        <v>0</v>
      </c>
      <c r="HA20" s="17">
        <v>0</v>
      </c>
      <c r="HB20" s="17">
        <v>0</v>
      </c>
      <c r="HC20" s="17">
        <v>0</v>
      </c>
      <c r="HD20" s="17">
        <v>0</v>
      </c>
      <c r="HE20" s="17">
        <v>0</v>
      </c>
      <c r="HF20" s="17">
        <v>0</v>
      </c>
      <c r="HG20" s="17">
        <v>0</v>
      </c>
      <c r="HH20" s="17">
        <v>0</v>
      </c>
      <c r="HI20" s="17">
        <v>0</v>
      </c>
      <c r="HJ20" s="17">
        <v>0</v>
      </c>
      <c r="HK20" s="17">
        <v>0</v>
      </c>
      <c r="HL20" s="17">
        <v>0</v>
      </c>
      <c r="HM20" s="17">
        <v>0</v>
      </c>
      <c r="HN20" s="17">
        <v>0</v>
      </c>
      <c r="HO20" s="17">
        <v>0</v>
      </c>
      <c r="HP20" s="17">
        <v>0</v>
      </c>
      <c r="HQ20" s="17">
        <v>0</v>
      </c>
      <c r="HR20" s="17">
        <v>0</v>
      </c>
      <c r="HS20" s="17">
        <v>0</v>
      </c>
      <c r="HT20" s="17">
        <v>147206655.78999999</v>
      </c>
      <c r="HU20" s="17">
        <v>0</v>
      </c>
      <c r="HV20" s="17">
        <v>0</v>
      </c>
      <c r="HW20" s="17">
        <v>0</v>
      </c>
      <c r="HX20" s="17">
        <v>0</v>
      </c>
      <c r="HY20" s="17">
        <v>0</v>
      </c>
      <c r="HZ20" s="17">
        <v>10633101.949999999</v>
      </c>
      <c r="IA20" s="17">
        <v>0</v>
      </c>
      <c r="IB20" s="17">
        <v>0</v>
      </c>
      <c r="IC20" s="17">
        <v>0</v>
      </c>
      <c r="ID20" s="17">
        <v>0</v>
      </c>
      <c r="IE20" s="17">
        <v>0</v>
      </c>
      <c r="IF20" s="17">
        <v>0</v>
      </c>
      <c r="IG20" s="17">
        <v>0</v>
      </c>
      <c r="IH20" s="17">
        <v>0</v>
      </c>
      <c r="II20" s="17">
        <v>0</v>
      </c>
      <c r="IJ20" s="17">
        <v>0</v>
      </c>
      <c r="IK20" s="17">
        <v>0</v>
      </c>
      <c r="IL20" s="17">
        <v>0</v>
      </c>
      <c r="IM20" s="17">
        <v>0</v>
      </c>
      <c r="IN20" s="17">
        <v>0</v>
      </c>
      <c r="IO20" s="17">
        <v>0</v>
      </c>
      <c r="IP20" s="17">
        <v>0</v>
      </c>
      <c r="IQ20" s="17">
        <v>0</v>
      </c>
      <c r="IR20" s="17">
        <v>940260.7</v>
      </c>
      <c r="IS20" s="17">
        <v>0</v>
      </c>
      <c r="IT20" s="17">
        <v>0</v>
      </c>
      <c r="IU20" s="17">
        <v>0</v>
      </c>
      <c r="IV20" s="18">
        <v>634992.26</v>
      </c>
      <c r="IW20" s="18">
        <v>21415.05</v>
      </c>
      <c r="IX20" s="18">
        <v>69725589.780000001</v>
      </c>
      <c r="IY20" s="17">
        <v>0</v>
      </c>
      <c r="IZ20" s="17">
        <v>0</v>
      </c>
      <c r="JA20" s="17">
        <v>8754.9</v>
      </c>
      <c r="JB20" s="17">
        <v>0</v>
      </c>
      <c r="JC20" s="17">
        <v>0</v>
      </c>
      <c r="JD20" s="17">
        <v>0</v>
      </c>
      <c r="JE20" s="18">
        <v>634992.26</v>
      </c>
      <c r="JF20" s="18">
        <v>21415.05</v>
      </c>
      <c r="JG20" s="18">
        <v>59344557.880000003</v>
      </c>
      <c r="JH20" s="17">
        <v>126925.1</v>
      </c>
      <c r="JI20" s="17">
        <v>46819</v>
      </c>
      <c r="JJ20" s="17">
        <v>254805.61</v>
      </c>
      <c r="JK20" s="17">
        <v>508067.16</v>
      </c>
      <c r="JL20" s="17">
        <v>-25403.95</v>
      </c>
      <c r="JM20" s="17">
        <v>59089752.270000003</v>
      </c>
      <c r="JN20" s="18">
        <v>0</v>
      </c>
      <c r="JO20" s="18">
        <v>0</v>
      </c>
      <c r="JP20" s="18">
        <v>10372277</v>
      </c>
      <c r="JQ20" s="17">
        <v>0</v>
      </c>
      <c r="JR20" s="17">
        <v>0</v>
      </c>
      <c r="JS20" s="17">
        <v>1052862.0699999998</v>
      </c>
      <c r="JT20" s="17">
        <v>0</v>
      </c>
      <c r="JU20" s="17">
        <v>0</v>
      </c>
      <c r="JV20" s="17">
        <v>9319414.9299999997</v>
      </c>
      <c r="JW20" s="17">
        <v>0</v>
      </c>
      <c r="JX20" s="17">
        <v>118809.22</v>
      </c>
      <c r="JY20" s="17">
        <v>166483.91</v>
      </c>
      <c r="JZ20" s="17">
        <v>0</v>
      </c>
      <c r="KA20" s="17">
        <v>0</v>
      </c>
      <c r="KB20" s="17">
        <v>0</v>
      </c>
      <c r="KC20" s="17">
        <v>0</v>
      </c>
      <c r="KD20" s="17">
        <v>0</v>
      </c>
      <c r="KE20" s="17">
        <v>0</v>
      </c>
      <c r="KF20" s="17">
        <v>0</v>
      </c>
      <c r="KG20" s="17">
        <v>0</v>
      </c>
      <c r="KH20" s="17">
        <v>0</v>
      </c>
      <c r="KI20" s="17">
        <v>0</v>
      </c>
      <c r="KJ20" s="17">
        <v>0</v>
      </c>
      <c r="KK20" s="17">
        <v>0</v>
      </c>
      <c r="KL20" s="17">
        <v>0</v>
      </c>
      <c r="KM20" s="17">
        <v>0</v>
      </c>
      <c r="KN20" s="17">
        <v>0</v>
      </c>
      <c r="KO20" s="17">
        <v>0</v>
      </c>
      <c r="KP20" s="17">
        <v>0</v>
      </c>
      <c r="KQ20" s="17">
        <v>0</v>
      </c>
      <c r="KR20" s="17">
        <v>0</v>
      </c>
      <c r="KS20" s="17">
        <v>0</v>
      </c>
      <c r="KT20" s="17">
        <v>0</v>
      </c>
      <c r="KU20" s="17">
        <v>0</v>
      </c>
      <c r="KV20" s="17">
        <v>0</v>
      </c>
      <c r="KW20" s="17">
        <v>0</v>
      </c>
      <c r="KX20" s="17">
        <v>0</v>
      </c>
      <c r="KY20" s="17">
        <v>0</v>
      </c>
      <c r="KZ20" s="17">
        <v>0</v>
      </c>
      <c r="LA20" s="18">
        <v>0</v>
      </c>
      <c r="LB20" s="18">
        <v>0</v>
      </c>
      <c r="LC20" s="18">
        <v>0</v>
      </c>
      <c r="LD20" s="17">
        <v>0</v>
      </c>
      <c r="LE20" s="17">
        <v>0</v>
      </c>
      <c r="LF20" s="17">
        <v>0</v>
      </c>
      <c r="LG20" s="17">
        <v>0</v>
      </c>
      <c r="LH20" s="17">
        <v>0</v>
      </c>
      <c r="LI20" s="17">
        <v>0</v>
      </c>
      <c r="LJ20" s="18">
        <v>0</v>
      </c>
      <c r="LK20" s="18">
        <v>0</v>
      </c>
      <c r="LL20" s="18">
        <v>0</v>
      </c>
      <c r="LM20" s="17">
        <v>0</v>
      </c>
      <c r="LN20" s="17">
        <v>0</v>
      </c>
      <c r="LO20" s="17">
        <v>0</v>
      </c>
      <c r="LP20" s="17">
        <v>0</v>
      </c>
      <c r="LQ20" s="17">
        <v>0</v>
      </c>
      <c r="LR20" s="17">
        <v>0</v>
      </c>
      <c r="LS20" s="18">
        <v>0</v>
      </c>
      <c r="LT20" s="18">
        <v>0</v>
      </c>
      <c r="LU20" s="18">
        <v>0</v>
      </c>
      <c r="LV20" s="17">
        <v>0</v>
      </c>
      <c r="LW20" s="17">
        <v>0</v>
      </c>
      <c r="LX20" s="17">
        <v>0</v>
      </c>
      <c r="LY20" s="17">
        <v>0</v>
      </c>
      <c r="LZ20" s="17">
        <v>0</v>
      </c>
      <c r="MA20" s="17">
        <v>0</v>
      </c>
      <c r="MB20" s="17">
        <v>0</v>
      </c>
      <c r="MC20" s="17">
        <v>0</v>
      </c>
      <c r="MD20" s="17">
        <v>0</v>
      </c>
      <c r="ME20" s="17">
        <v>2186684.6599999997</v>
      </c>
      <c r="MF20" s="17">
        <v>517295.21999999991</v>
      </c>
      <c r="MG20" s="17">
        <v>331876661.92000002</v>
      </c>
      <c r="MH20" s="17">
        <v>334580641.80000001</v>
      </c>
    </row>
    <row r="21" spans="1:346" ht="12.75" customHeight="1" x14ac:dyDescent="0.3">
      <c r="A21" s="61" t="s">
        <v>175</v>
      </c>
      <c r="B21" s="16">
        <v>1018</v>
      </c>
      <c r="C21" s="62" t="s">
        <v>148</v>
      </c>
      <c r="D21" s="18">
        <v>0</v>
      </c>
      <c r="E21" s="18">
        <v>0</v>
      </c>
      <c r="F21" s="18">
        <v>7251124.54</v>
      </c>
      <c r="G21" s="17">
        <v>0</v>
      </c>
      <c r="H21" s="17">
        <v>0</v>
      </c>
      <c r="I21" s="17">
        <v>1736014.97</v>
      </c>
      <c r="J21" s="17">
        <v>0</v>
      </c>
      <c r="K21" s="17">
        <v>0</v>
      </c>
      <c r="L21" s="17">
        <v>2709094.99</v>
      </c>
      <c r="M21" s="17">
        <v>0</v>
      </c>
      <c r="N21" s="17">
        <v>0</v>
      </c>
      <c r="O21" s="17">
        <v>2806014.58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47047.77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16382.21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493669.92</v>
      </c>
      <c r="BC21" s="17">
        <v>0</v>
      </c>
      <c r="BD21" s="17">
        <v>0</v>
      </c>
      <c r="BE21" s="17">
        <v>0</v>
      </c>
      <c r="BF21" s="17">
        <v>-848.3</v>
      </c>
      <c r="BG21" s="17">
        <v>-46.22</v>
      </c>
      <c r="BH21" s="17">
        <v>1730677.03</v>
      </c>
      <c r="BI21" s="17">
        <v>-9477.2800000000007</v>
      </c>
      <c r="BJ21" s="17">
        <v>-1636.77</v>
      </c>
      <c r="BK21" s="17">
        <v>56580961.280000001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806529.07</v>
      </c>
      <c r="BR21" s="17">
        <v>0</v>
      </c>
      <c r="BS21" s="17">
        <v>0</v>
      </c>
      <c r="BT21" s="17">
        <v>590862.65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27191.18</v>
      </c>
      <c r="CD21" s="17">
        <v>0</v>
      </c>
      <c r="CE21" s="17">
        <v>0</v>
      </c>
      <c r="CF21" s="17">
        <v>225281.04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3000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229745.79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0</v>
      </c>
      <c r="ER21" s="17">
        <v>0</v>
      </c>
      <c r="ES21" s="17">
        <v>0</v>
      </c>
      <c r="ET21" s="17">
        <v>0</v>
      </c>
      <c r="EU21" s="17">
        <v>0</v>
      </c>
      <c r="EV21" s="17">
        <v>0</v>
      </c>
      <c r="EW21" s="17">
        <v>0</v>
      </c>
      <c r="EX21" s="17">
        <v>0</v>
      </c>
      <c r="EY21" s="17">
        <v>0</v>
      </c>
      <c r="EZ21" s="17">
        <v>0</v>
      </c>
      <c r="FA21" s="17">
        <v>0</v>
      </c>
      <c r="FB21" s="17">
        <v>0</v>
      </c>
      <c r="FC21" s="17">
        <v>0</v>
      </c>
      <c r="FD21" s="17">
        <v>-55.91</v>
      </c>
      <c r="FE21" s="17">
        <v>-5.08</v>
      </c>
      <c r="FF21" s="17">
        <v>1796228.93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0</v>
      </c>
      <c r="FN21" s="17">
        <v>0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0</v>
      </c>
      <c r="FV21" s="17">
        <v>0</v>
      </c>
      <c r="FW21" s="17">
        <v>0</v>
      </c>
      <c r="FX21" s="17">
        <v>0</v>
      </c>
      <c r="FY21" s="17">
        <v>0</v>
      </c>
      <c r="FZ21" s="17">
        <v>0</v>
      </c>
      <c r="GA21" s="17">
        <v>0</v>
      </c>
      <c r="GB21" s="17">
        <v>0</v>
      </c>
      <c r="GC21" s="17">
        <v>0</v>
      </c>
      <c r="GD21" s="17">
        <v>0</v>
      </c>
      <c r="GE21" s="17">
        <v>0</v>
      </c>
      <c r="GF21" s="17">
        <v>0</v>
      </c>
      <c r="GG21" s="17">
        <v>0</v>
      </c>
      <c r="GH21" s="17">
        <v>-6.23</v>
      </c>
      <c r="GI21" s="17">
        <v>-0.55000000000000004</v>
      </c>
      <c r="GJ21" s="17">
        <v>668879.78</v>
      </c>
      <c r="GK21" s="17">
        <v>0</v>
      </c>
      <c r="GL21" s="17">
        <v>0</v>
      </c>
      <c r="GM21" s="17">
        <v>0</v>
      </c>
      <c r="GN21" s="17">
        <v>0</v>
      </c>
      <c r="GO21" s="17">
        <v>0</v>
      </c>
      <c r="GP21" s="17">
        <v>2020464.81</v>
      </c>
      <c r="GQ21" s="17">
        <v>0</v>
      </c>
      <c r="GR21" s="17">
        <v>0</v>
      </c>
      <c r="GS21" s="17">
        <v>0</v>
      </c>
      <c r="GT21" s="17">
        <v>0</v>
      </c>
      <c r="GU21" s="17">
        <v>0</v>
      </c>
      <c r="GV21" s="17">
        <v>2635999.0699999998</v>
      </c>
      <c r="GW21" s="17">
        <v>0</v>
      </c>
      <c r="GX21" s="17">
        <v>0</v>
      </c>
      <c r="GY21" s="17">
        <v>281993.73</v>
      </c>
      <c r="GZ21" s="17">
        <v>0</v>
      </c>
      <c r="HA21" s="17">
        <v>0</v>
      </c>
      <c r="HB21" s="17">
        <v>0</v>
      </c>
      <c r="HC21" s="17">
        <v>0</v>
      </c>
      <c r="HD21" s="17">
        <v>0</v>
      </c>
      <c r="HE21" s="17">
        <v>0</v>
      </c>
      <c r="HF21" s="17">
        <v>0</v>
      </c>
      <c r="HG21" s="17">
        <v>0</v>
      </c>
      <c r="HH21" s="17">
        <v>0</v>
      </c>
      <c r="HI21" s="17">
        <v>0</v>
      </c>
      <c r="HJ21" s="17">
        <v>0</v>
      </c>
      <c r="HK21" s="17">
        <v>0</v>
      </c>
      <c r="HL21" s="17">
        <v>0</v>
      </c>
      <c r="HM21" s="17">
        <v>0</v>
      </c>
      <c r="HN21" s="17">
        <v>0</v>
      </c>
      <c r="HO21" s="17">
        <v>0</v>
      </c>
      <c r="HP21" s="17">
        <v>0</v>
      </c>
      <c r="HQ21" s="17">
        <v>0</v>
      </c>
      <c r="HR21" s="17">
        <v>0</v>
      </c>
      <c r="HS21" s="17">
        <v>0</v>
      </c>
      <c r="HT21" s="17">
        <v>0</v>
      </c>
      <c r="HU21" s="17">
        <v>0</v>
      </c>
      <c r="HV21" s="17">
        <v>0</v>
      </c>
      <c r="HW21" s="17">
        <v>0</v>
      </c>
      <c r="HX21" s="17">
        <v>0</v>
      </c>
      <c r="HY21" s="17">
        <v>0</v>
      </c>
      <c r="HZ21" s="17">
        <v>0</v>
      </c>
      <c r="IA21" s="17">
        <v>0</v>
      </c>
      <c r="IB21" s="17">
        <v>0</v>
      </c>
      <c r="IC21" s="17">
        <v>0</v>
      </c>
      <c r="ID21" s="17">
        <v>0</v>
      </c>
      <c r="IE21" s="17">
        <v>0</v>
      </c>
      <c r="IF21" s="17">
        <v>0</v>
      </c>
      <c r="IG21" s="17">
        <v>0</v>
      </c>
      <c r="IH21" s="17">
        <v>0</v>
      </c>
      <c r="II21" s="17">
        <v>0</v>
      </c>
      <c r="IJ21" s="17">
        <v>0</v>
      </c>
      <c r="IK21" s="17">
        <v>0</v>
      </c>
      <c r="IL21" s="17">
        <v>0</v>
      </c>
      <c r="IM21" s="17">
        <v>0</v>
      </c>
      <c r="IN21" s="17">
        <v>0</v>
      </c>
      <c r="IO21" s="17">
        <v>0</v>
      </c>
      <c r="IP21" s="17">
        <v>0</v>
      </c>
      <c r="IQ21" s="17">
        <v>0</v>
      </c>
      <c r="IR21" s="17">
        <v>0</v>
      </c>
      <c r="IS21" s="17">
        <v>0</v>
      </c>
      <c r="IT21" s="17">
        <v>0</v>
      </c>
      <c r="IU21" s="17">
        <v>0</v>
      </c>
      <c r="IV21" s="18">
        <v>0</v>
      </c>
      <c r="IW21" s="18">
        <v>0</v>
      </c>
      <c r="IX21" s="18">
        <v>329109.92</v>
      </c>
      <c r="IY21" s="17">
        <v>0</v>
      </c>
      <c r="IZ21" s="17">
        <v>0</v>
      </c>
      <c r="JA21" s="17">
        <v>0</v>
      </c>
      <c r="JB21" s="17">
        <v>0</v>
      </c>
      <c r="JC21" s="17">
        <v>0</v>
      </c>
      <c r="JD21" s="17">
        <v>0</v>
      </c>
      <c r="JE21" s="18">
        <v>0</v>
      </c>
      <c r="JF21" s="18">
        <v>0</v>
      </c>
      <c r="JG21" s="18">
        <v>329109.92</v>
      </c>
      <c r="JH21" s="17">
        <v>0</v>
      </c>
      <c r="JI21" s="17">
        <v>0</v>
      </c>
      <c r="JJ21" s="17">
        <v>329109.92</v>
      </c>
      <c r="JK21" s="17">
        <v>0</v>
      </c>
      <c r="JL21" s="17">
        <v>0</v>
      </c>
      <c r="JM21" s="17">
        <v>0</v>
      </c>
      <c r="JN21" s="18">
        <v>0</v>
      </c>
      <c r="JO21" s="18">
        <v>0</v>
      </c>
      <c r="JP21" s="18">
        <v>0</v>
      </c>
      <c r="JQ21" s="17">
        <v>0</v>
      </c>
      <c r="JR21" s="17">
        <v>0</v>
      </c>
      <c r="JS21" s="17">
        <v>0</v>
      </c>
      <c r="JT21" s="17">
        <v>0</v>
      </c>
      <c r="JU21" s="17">
        <v>0</v>
      </c>
      <c r="JV21" s="17">
        <v>0</v>
      </c>
      <c r="JW21" s="17">
        <v>0</v>
      </c>
      <c r="JX21" s="17">
        <v>0</v>
      </c>
      <c r="JY21" s="17">
        <v>8284.5</v>
      </c>
      <c r="JZ21" s="17">
        <v>0</v>
      </c>
      <c r="KA21" s="17">
        <v>0</v>
      </c>
      <c r="KB21" s="17">
        <v>0</v>
      </c>
      <c r="KC21" s="17">
        <v>0</v>
      </c>
      <c r="KD21" s="17">
        <v>0</v>
      </c>
      <c r="KE21" s="17">
        <v>0</v>
      </c>
      <c r="KF21" s="17">
        <v>0</v>
      </c>
      <c r="KG21" s="17">
        <v>0</v>
      </c>
      <c r="KH21" s="17">
        <v>0</v>
      </c>
      <c r="KI21" s="17">
        <v>0</v>
      </c>
      <c r="KJ21" s="17">
        <v>0</v>
      </c>
      <c r="KK21" s="17">
        <v>0</v>
      </c>
      <c r="KL21" s="17">
        <v>0</v>
      </c>
      <c r="KM21" s="17">
        <v>0</v>
      </c>
      <c r="KN21" s="17">
        <v>0</v>
      </c>
      <c r="KO21" s="17">
        <v>0</v>
      </c>
      <c r="KP21" s="17">
        <v>0</v>
      </c>
      <c r="KQ21" s="17">
        <v>0</v>
      </c>
      <c r="KR21" s="17">
        <v>0</v>
      </c>
      <c r="KS21" s="17">
        <v>0</v>
      </c>
      <c r="KT21" s="17">
        <v>0</v>
      </c>
      <c r="KU21" s="17">
        <v>0</v>
      </c>
      <c r="KV21" s="17">
        <v>0</v>
      </c>
      <c r="KW21" s="17">
        <v>0</v>
      </c>
      <c r="KX21" s="17">
        <v>0</v>
      </c>
      <c r="KY21" s="17">
        <v>0</v>
      </c>
      <c r="KZ21" s="17">
        <v>0</v>
      </c>
      <c r="LA21" s="18">
        <v>0</v>
      </c>
      <c r="LB21" s="18">
        <v>0</v>
      </c>
      <c r="LC21" s="18">
        <v>0</v>
      </c>
      <c r="LD21" s="17">
        <v>0</v>
      </c>
      <c r="LE21" s="17">
        <v>0</v>
      </c>
      <c r="LF21" s="17">
        <v>0</v>
      </c>
      <c r="LG21" s="17">
        <v>0</v>
      </c>
      <c r="LH21" s="17">
        <v>0</v>
      </c>
      <c r="LI21" s="17">
        <v>0</v>
      </c>
      <c r="LJ21" s="18">
        <v>0</v>
      </c>
      <c r="LK21" s="18">
        <v>0</v>
      </c>
      <c r="LL21" s="18">
        <v>0</v>
      </c>
      <c r="LM21" s="17">
        <v>0</v>
      </c>
      <c r="LN21" s="17">
        <v>0</v>
      </c>
      <c r="LO21" s="17">
        <v>0</v>
      </c>
      <c r="LP21" s="17">
        <v>0</v>
      </c>
      <c r="LQ21" s="17">
        <v>0</v>
      </c>
      <c r="LR21" s="17">
        <v>0</v>
      </c>
      <c r="LS21" s="18">
        <v>0</v>
      </c>
      <c r="LT21" s="18">
        <v>0</v>
      </c>
      <c r="LU21" s="18">
        <v>0</v>
      </c>
      <c r="LV21" s="17">
        <v>0</v>
      </c>
      <c r="LW21" s="17">
        <v>0</v>
      </c>
      <c r="LX21" s="17">
        <v>0</v>
      </c>
      <c r="LY21" s="17">
        <v>0</v>
      </c>
      <c r="LZ21" s="17">
        <v>0</v>
      </c>
      <c r="MA21" s="17">
        <v>0</v>
      </c>
      <c r="MB21" s="17">
        <v>0</v>
      </c>
      <c r="MC21" s="17">
        <v>0</v>
      </c>
      <c r="MD21" s="17">
        <v>0</v>
      </c>
      <c r="ME21" s="17">
        <v>-10387.719999999999</v>
      </c>
      <c r="MF21" s="17">
        <v>-1688.62</v>
      </c>
      <c r="MG21" s="17">
        <v>75743433.220000029</v>
      </c>
      <c r="MH21" s="17">
        <v>75731356.880000025</v>
      </c>
    </row>
    <row r="22" spans="1:346" ht="12.75" customHeight="1" x14ac:dyDescent="0.3">
      <c r="A22" s="61" t="s">
        <v>177</v>
      </c>
      <c r="B22" s="16">
        <v>1020</v>
      </c>
      <c r="C22" s="62" t="s">
        <v>148</v>
      </c>
      <c r="D22" s="18">
        <v>0</v>
      </c>
      <c r="E22" s="18">
        <v>0</v>
      </c>
      <c r="F22" s="18">
        <v>1451890262.7100005</v>
      </c>
      <c r="G22" s="17">
        <v>0</v>
      </c>
      <c r="H22" s="17">
        <v>0</v>
      </c>
      <c r="I22" s="17">
        <v>925495.72</v>
      </c>
      <c r="J22" s="17">
        <v>0</v>
      </c>
      <c r="K22" s="17">
        <v>0</v>
      </c>
      <c r="L22" s="17">
        <v>717269328.38000035</v>
      </c>
      <c r="M22" s="17">
        <v>0</v>
      </c>
      <c r="N22" s="17">
        <v>0</v>
      </c>
      <c r="O22" s="17">
        <v>733695438.61000001</v>
      </c>
      <c r="P22" s="17">
        <v>0</v>
      </c>
      <c r="Q22" s="17">
        <v>0</v>
      </c>
      <c r="R22" s="17">
        <v>60448.34</v>
      </c>
      <c r="S22" s="17">
        <v>0</v>
      </c>
      <c r="T22" s="17">
        <v>0</v>
      </c>
      <c r="U22" s="17">
        <v>2002486.13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48562.5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117768777.47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280573247.12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1058797747.0800004</v>
      </c>
      <c r="BC22" s="17">
        <v>0</v>
      </c>
      <c r="BD22" s="17">
        <v>0</v>
      </c>
      <c r="BE22" s="17">
        <v>191636977.84</v>
      </c>
      <c r="BF22" s="17">
        <v>0</v>
      </c>
      <c r="BG22" s="17">
        <v>0</v>
      </c>
      <c r="BH22" s="17">
        <v>4762820.5500000622</v>
      </c>
      <c r="BI22" s="17">
        <v>0</v>
      </c>
      <c r="BJ22" s="17">
        <v>0</v>
      </c>
      <c r="BK22" s="17">
        <v>453623566.23999959</v>
      </c>
      <c r="BL22" s="17">
        <v>0</v>
      </c>
      <c r="BM22" s="17">
        <v>0</v>
      </c>
      <c r="BN22" s="17">
        <v>2624502.71</v>
      </c>
      <c r="BO22" s="17">
        <v>0</v>
      </c>
      <c r="BP22" s="17">
        <v>0</v>
      </c>
      <c r="BQ22" s="17">
        <v>181884949.11000001</v>
      </c>
      <c r="BR22" s="17">
        <v>0</v>
      </c>
      <c r="BS22" s="17">
        <v>0</v>
      </c>
      <c r="BT22" s="17">
        <v>408181199.35000002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7279657.7999999998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15666754.27</v>
      </c>
      <c r="CM22" s="17">
        <v>0</v>
      </c>
      <c r="CN22" s="17">
        <v>0</v>
      </c>
      <c r="CO22" s="17">
        <v>435935788.13</v>
      </c>
      <c r="CP22" s="17">
        <v>0</v>
      </c>
      <c r="CQ22" s="17">
        <v>0</v>
      </c>
      <c r="CR22" s="17">
        <v>207123085.09</v>
      </c>
      <c r="CS22" s="17">
        <v>0</v>
      </c>
      <c r="CT22" s="17">
        <v>0</v>
      </c>
      <c r="CU22" s="17">
        <v>18341674.699999999</v>
      </c>
      <c r="CV22" s="17">
        <v>0</v>
      </c>
      <c r="CW22" s="17">
        <v>0</v>
      </c>
      <c r="CX22" s="17">
        <v>27482204.520000007</v>
      </c>
      <c r="CY22" s="17">
        <v>0</v>
      </c>
      <c r="CZ22" s="17">
        <v>0</v>
      </c>
      <c r="DA22" s="17">
        <v>7736.79</v>
      </c>
      <c r="DB22" s="17">
        <v>0</v>
      </c>
      <c r="DC22" s="17">
        <v>0</v>
      </c>
      <c r="DD22" s="17">
        <v>0</v>
      </c>
      <c r="DE22" s="17">
        <v>0</v>
      </c>
      <c r="DF22" s="17">
        <v>0</v>
      </c>
      <c r="DG22" s="17">
        <v>16212929.609999999</v>
      </c>
      <c r="DH22" s="17">
        <v>0</v>
      </c>
      <c r="DI22" s="17">
        <v>0</v>
      </c>
      <c r="DJ22" s="17">
        <v>21238095.239999998</v>
      </c>
      <c r="DK22" s="17">
        <v>0</v>
      </c>
      <c r="DL22" s="17">
        <v>0</v>
      </c>
      <c r="DM22" s="17">
        <v>0</v>
      </c>
      <c r="DN22" s="17">
        <v>0</v>
      </c>
      <c r="DO22" s="17">
        <v>0</v>
      </c>
      <c r="DP22" s="17">
        <v>3019069.4399999999</v>
      </c>
      <c r="DQ22" s="17">
        <v>0</v>
      </c>
      <c r="DR22" s="17">
        <v>0</v>
      </c>
      <c r="DS22" s="17"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  <c r="DZ22" s="17">
        <v>0</v>
      </c>
      <c r="EA22" s="17">
        <v>0</v>
      </c>
      <c r="EB22" s="17">
        <v>298587217.67000014</v>
      </c>
      <c r="EC22" s="17">
        <v>0</v>
      </c>
      <c r="ED22" s="17">
        <v>0</v>
      </c>
      <c r="EE22" s="17">
        <v>297939630.3900001</v>
      </c>
      <c r="EF22" s="17">
        <v>0</v>
      </c>
      <c r="EG22" s="17">
        <v>0</v>
      </c>
      <c r="EH22" s="17">
        <v>0</v>
      </c>
      <c r="EI22" s="17">
        <v>0</v>
      </c>
      <c r="EJ22" s="17">
        <v>0</v>
      </c>
      <c r="EK22" s="17">
        <v>0</v>
      </c>
      <c r="EL22" s="17">
        <v>0</v>
      </c>
      <c r="EM22" s="17">
        <v>0</v>
      </c>
      <c r="EN22" s="17">
        <v>0</v>
      </c>
      <c r="EO22" s="17">
        <v>0</v>
      </c>
      <c r="EP22" s="17">
        <v>0</v>
      </c>
      <c r="EQ22" s="17">
        <v>0</v>
      </c>
      <c r="ER22" s="17">
        <v>0</v>
      </c>
      <c r="ES22" s="17">
        <v>0</v>
      </c>
      <c r="ET22" s="17">
        <v>0</v>
      </c>
      <c r="EU22" s="17">
        <v>0</v>
      </c>
      <c r="EV22" s="17">
        <v>0</v>
      </c>
      <c r="EW22" s="17">
        <v>0</v>
      </c>
      <c r="EX22" s="17">
        <v>0</v>
      </c>
      <c r="EY22" s="17">
        <v>0</v>
      </c>
      <c r="EZ22" s="17">
        <v>0</v>
      </c>
      <c r="FA22" s="17">
        <v>0</v>
      </c>
      <c r="FB22" s="17">
        <v>0</v>
      </c>
      <c r="FC22" s="17">
        <v>0</v>
      </c>
      <c r="FD22" s="17">
        <v>0</v>
      </c>
      <c r="FE22" s="17">
        <v>0</v>
      </c>
      <c r="FF22" s="17">
        <v>27231227.390000001</v>
      </c>
      <c r="FG22" s="17">
        <v>0</v>
      </c>
      <c r="FH22" s="17">
        <v>0</v>
      </c>
      <c r="FI22" s="17">
        <v>0</v>
      </c>
      <c r="FJ22" s="17">
        <v>0</v>
      </c>
      <c r="FK22" s="17">
        <v>0</v>
      </c>
      <c r="FL22" s="17">
        <v>0</v>
      </c>
      <c r="FM22" s="17">
        <v>0</v>
      </c>
      <c r="FN22" s="17">
        <v>0</v>
      </c>
      <c r="FO22" s="17">
        <v>0</v>
      </c>
      <c r="FP22" s="17">
        <v>0</v>
      </c>
      <c r="FQ22" s="17">
        <v>0</v>
      </c>
      <c r="FR22" s="17">
        <v>7521.44</v>
      </c>
      <c r="FS22" s="17">
        <v>0</v>
      </c>
      <c r="FT22" s="17">
        <v>0</v>
      </c>
      <c r="FU22" s="17">
        <v>77568486.209999993</v>
      </c>
      <c r="FV22" s="17">
        <v>0</v>
      </c>
      <c r="FW22" s="17">
        <v>0</v>
      </c>
      <c r="FX22" s="17">
        <v>0</v>
      </c>
      <c r="FY22" s="17">
        <v>0</v>
      </c>
      <c r="FZ22" s="17">
        <v>0</v>
      </c>
      <c r="GA22" s="17">
        <v>0</v>
      </c>
      <c r="GB22" s="17">
        <v>0</v>
      </c>
      <c r="GC22" s="17">
        <v>0</v>
      </c>
      <c r="GD22" s="17">
        <v>3334.56</v>
      </c>
      <c r="GE22" s="17">
        <v>0</v>
      </c>
      <c r="GF22" s="17">
        <v>0</v>
      </c>
      <c r="GG22" s="17">
        <v>0</v>
      </c>
      <c r="GH22" s="17">
        <v>0</v>
      </c>
      <c r="GI22" s="17">
        <v>0</v>
      </c>
      <c r="GJ22" s="17">
        <v>421022.95</v>
      </c>
      <c r="GK22" s="17">
        <v>0</v>
      </c>
      <c r="GL22" s="17">
        <v>0</v>
      </c>
      <c r="GM22" s="17">
        <v>0</v>
      </c>
      <c r="GN22" s="17">
        <v>0</v>
      </c>
      <c r="GO22" s="17">
        <v>0</v>
      </c>
      <c r="GP22" s="17">
        <v>29841649.54999987</v>
      </c>
      <c r="GQ22" s="17">
        <v>0</v>
      </c>
      <c r="GR22" s="17">
        <v>0</v>
      </c>
      <c r="GS22" s="17">
        <v>2425855.2799999998</v>
      </c>
      <c r="GT22" s="17">
        <v>0</v>
      </c>
      <c r="GU22" s="17">
        <v>0</v>
      </c>
      <c r="GV22" s="17">
        <v>3287130337.3999991</v>
      </c>
      <c r="GW22" s="17">
        <v>0</v>
      </c>
      <c r="GX22" s="17">
        <v>0</v>
      </c>
      <c r="GY22" s="17">
        <v>40464159.850000001</v>
      </c>
      <c r="GZ22" s="17">
        <v>0</v>
      </c>
      <c r="HA22" s="17">
        <v>0</v>
      </c>
      <c r="HB22" s="17">
        <v>0</v>
      </c>
      <c r="HC22" s="17">
        <v>0</v>
      </c>
      <c r="HD22" s="17">
        <v>0</v>
      </c>
      <c r="HE22" s="17">
        <v>0</v>
      </c>
      <c r="HF22" s="17">
        <v>0</v>
      </c>
      <c r="HG22" s="17">
        <v>0</v>
      </c>
      <c r="HH22" s="17">
        <v>0</v>
      </c>
      <c r="HI22" s="17">
        <v>0</v>
      </c>
      <c r="HJ22" s="17">
        <v>0</v>
      </c>
      <c r="HK22" s="17">
        <v>0</v>
      </c>
      <c r="HL22" s="17">
        <v>0</v>
      </c>
      <c r="HM22" s="17">
        <v>0</v>
      </c>
      <c r="HN22" s="17">
        <v>11996107.189999979</v>
      </c>
      <c r="HO22" s="17">
        <v>0</v>
      </c>
      <c r="HP22" s="17">
        <v>0</v>
      </c>
      <c r="HQ22" s="17">
        <v>0</v>
      </c>
      <c r="HR22" s="17">
        <v>0</v>
      </c>
      <c r="HS22" s="17">
        <v>0</v>
      </c>
      <c r="HT22" s="17">
        <v>0</v>
      </c>
      <c r="HU22" s="17">
        <v>0</v>
      </c>
      <c r="HV22" s="17">
        <v>0</v>
      </c>
      <c r="HW22" s="17">
        <v>113059007.55</v>
      </c>
      <c r="HX22" s="17">
        <v>0</v>
      </c>
      <c r="HY22" s="17">
        <v>0</v>
      </c>
      <c r="HZ22" s="17">
        <v>3703591412.650002</v>
      </c>
      <c r="IA22" s="17">
        <v>0</v>
      </c>
      <c r="IB22" s="17">
        <v>0</v>
      </c>
      <c r="IC22" s="17">
        <v>17349945.900000021</v>
      </c>
      <c r="ID22" s="17">
        <v>0</v>
      </c>
      <c r="IE22" s="17">
        <v>0</v>
      </c>
      <c r="IF22" s="17">
        <v>1060009733.9099995</v>
      </c>
      <c r="IG22" s="17">
        <v>0</v>
      </c>
      <c r="IH22" s="17">
        <v>0</v>
      </c>
      <c r="II22" s="17">
        <v>337478.25</v>
      </c>
      <c r="IJ22" s="17">
        <v>0</v>
      </c>
      <c r="IK22" s="17">
        <v>0</v>
      </c>
      <c r="IL22" s="17">
        <v>0</v>
      </c>
      <c r="IM22" s="17">
        <v>0</v>
      </c>
      <c r="IN22" s="17">
        <v>0</v>
      </c>
      <c r="IO22" s="17">
        <v>25261839.839999992</v>
      </c>
      <c r="IP22" s="17">
        <v>0</v>
      </c>
      <c r="IQ22" s="17">
        <v>0</v>
      </c>
      <c r="IR22" s="17">
        <v>192430423.73000008</v>
      </c>
      <c r="IS22" s="17">
        <v>0</v>
      </c>
      <c r="IT22" s="17">
        <v>0</v>
      </c>
      <c r="IU22" s="17">
        <v>0</v>
      </c>
      <c r="IV22" s="18">
        <v>0</v>
      </c>
      <c r="IW22" s="18">
        <v>0</v>
      </c>
      <c r="IX22" s="18">
        <v>2871601381.1599989</v>
      </c>
      <c r="IY22" s="17">
        <v>0</v>
      </c>
      <c r="IZ22" s="17">
        <v>0</v>
      </c>
      <c r="JA22" s="17">
        <v>6665</v>
      </c>
      <c r="JB22" s="17">
        <v>0</v>
      </c>
      <c r="JC22" s="17">
        <v>0</v>
      </c>
      <c r="JD22" s="17">
        <v>6237</v>
      </c>
      <c r="JE22" s="18">
        <v>0</v>
      </c>
      <c r="JF22" s="18">
        <v>0</v>
      </c>
      <c r="JG22" s="18">
        <v>1137403864.6099999</v>
      </c>
      <c r="JH22" s="17">
        <v>0</v>
      </c>
      <c r="JI22" s="17">
        <v>0</v>
      </c>
      <c r="JJ22" s="17">
        <v>3314649.56</v>
      </c>
      <c r="JK22" s="17">
        <v>0</v>
      </c>
      <c r="JL22" s="17">
        <v>0</v>
      </c>
      <c r="JM22" s="17">
        <v>1134089215.05</v>
      </c>
      <c r="JN22" s="18">
        <v>0</v>
      </c>
      <c r="JO22" s="18">
        <v>0</v>
      </c>
      <c r="JP22" s="18">
        <v>1734184614.5499988</v>
      </c>
      <c r="JQ22" s="17">
        <v>0</v>
      </c>
      <c r="JR22" s="17">
        <v>0</v>
      </c>
      <c r="JS22" s="17">
        <v>97541287.620000005</v>
      </c>
      <c r="JT22" s="17">
        <v>0</v>
      </c>
      <c r="JU22" s="17">
        <v>0</v>
      </c>
      <c r="JV22" s="17">
        <v>1636643326.9299986</v>
      </c>
      <c r="JW22" s="17">
        <v>0</v>
      </c>
      <c r="JX22" s="17">
        <v>0</v>
      </c>
      <c r="JY22" s="17">
        <v>5861565.5200000033</v>
      </c>
      <c r="JZ22" s="17">
        <v>0</v>
      </c>
      <c r="KA22" s="17">
        <v>0</v>
      </c>
      <c r="KB22" s="17">
        <v>0</v>
      </c>
      <c r="KC22" s="17">
        <v>0</v>
      </c>
      <c r="KD22" s="17">
        <v>0</v>
      </c>
      <c r="KE22" s="17">
        <v>0</v>
      </c>
      <c r="KF22" s="17">
        <v>0</v>
      </c>
      <c r="KG22" s="17">
        <v>0</v>
      </c>
      <c r="KH22" s="17">
        <v>0</v>
      </c>
      <c r="KI22" s="17">
        <v>0</v>
      </c>
      <c r="KJ22" s="17">
        <v>0</v>
      </c>
      <c r="KK22" s="17">
        <v>0</v>
      </c>
      <c r="KL22" s="17">
        <v>0</v>
      </c>
      <c r="KM22" s="17">
        <v>0</v>
      </c>
      <c r="KN22" s="17">
        <v>0</v>
      </c>
      <c r="KO22" s="17">
        <v>0</v>
      </c>
      <c r="KP22" s="17">
        <v>0</v>
      </c>
      <c r="KQ22" s="17">
        <v>0</v>
      </c>
      <c r="KR22" s="17">
        <v>0</v>
      </c>
      <c r="KS22" s="17">
        <v>0</v>
      </c>
      <c r="KT22" s="17">
        <v>0</v>
      </c>
      <c r="KU22" s="17">
        <v>0</v>
      </c>
      <c r="KV22" s="17">
        <v>0</v>
      </c>
      <c r="KW22" s="17">
        <v>0</v>
      </c>
      <c r="KX22" s="17">
        <v>0</v>
      </c>
      <c r="KY22" s="17">
        <v>0</v>
      </c>
      <c r="KZ22" s="17">
        <v>0</v>
      </c>
      <c r="LA22" s="18">
        <v>0</v>
      </c>
      <c r="LB22" s="18">
        <v>0</v>
      </c>
      <c r="LC22" s="18">
        <v>0</v>
      </c>
      <c r="LD22" s="17">
        <v>0</v>
      </c>
      <c r="LE22" s="17">
        <v>0</v>
      </c>
      <c r="LF22" s="17">
        <v>0</v>
      </c>
      <c r="LG22" s="17">
        <v>0</v>
      </c>
      <c r="LH22" s="17">
        <v>0</v>
      </c>
      <c r="LI22" s="17">
        <v>0</v>
      </c>
      <c r="LJ22" s="18">
        <v>0</v>
      </c>
      <c r="LK22" s="18">
        <v>0</v>
      </c>
      <c r="LL22" s="18">
        <v>0</v>
      </c>
      <c r="LM22" s="17">
        <v>0</v>
      </c>
      <c r="LN22" s="17">
        <v>0</v>
      </c>
      <c r="LO22" s="17">
        <v>0</v>
      </c>
      <c r="LP22" s="17">
        <v>0</v>
      </c>
      <c r="LQ22" s="17">
        <v>0</v>
      </c>
      <c r="LR22" s="17">
        <v>0</v>
      </c>
      <c r="LS22" s="18">
        <v>0</v>
      </c>
      <c r="LT22" s="18">
        <v>0</v>
      </c>
      <c r="LU22" s="18">
        <v>0</v>
      </c>
      <c r="LV22" s="17">
        <v>0</v>
      </c>
      <c r="LW22" s="17">
        <v>0</v>
      </c>
      <c r="LX22" s="17">
        <v>0</v>
      </c>
      <c r="LY22" s="17">
        <v>0</v>
      </c>
      <c r="LZ22" s="17">
        <v>0</v>
      </c>
      <c r="MA22" s="17">
        <v>0</v>
      </c>
      <c r="MB22" s="17">
        <v>0</v>
      </c>
      <c r="MC22" s="17">
        <v>0</v>
      </c>
      <c r="MD22" s="17">
        <v>0</v>
      </c>
      <c r="ME22" s="17">
        <v>0</v>
      </c>
      <c r="MF22" s="17">
        <v>0</v>
      </c>
      <c r="MG22" s="17">
        <v>16969281881.130003</v>
      </c>
      <c r="MH22" s="17">
        <v>16969281881.130003</v>
      </c>
    </row>
    <row r="23" spans="1:346" ht="12.75" customHeight="1" x14ac:dyDescent="0.3">
      <c r="A23" s="61" t="s">
        <v>179</v>
      </c>
      <c r="B23" s="16">
        <v>1022</v>
      </c>
      <c r="C23" s="62" t="s">
        <v>148</v>
      </c>
      <c r="D23" s="18">
        <v>0</v>
      </c>
      <c r="E23" s="18">
        <v>0</v>
      </c>
      <c r="F23" s="18">
        <v>210097694.62999821</v>
      </c>
      <c r="G23" s="17">
        <v>0</v>
      </c>
      <c r="H23" s="17">
        <v>0</v>
      </c>
      <c r="I23" s="17">
        <v>803596.76</v>
      </c>
      <c r="J23" s="17">
        <v>0</v>
      </c>
      <c r="K23" s="17">
        <v>0</v>
      </c>
      <c r="L23" s="17">
        <v>102856385.92045665</v>
      </c>
      <c r="M23" s="17">
        <v>0</v>
      </c>
      <c r="N23" s="17">
        <v>0</v>
      </c>
      <c r="O23" s="17">
        <v>106437711.94954157</v>
      </c>
      <c r="P23" s="17">
        <v>0</v>
      </c>
      <c r="Q23" s="17">
        <v>0</v>
      </c>
      <c r="R23" s="17">
        <v>7.3599999999999905</v>
      </c>
      <c r="S23" s="17">
        <v>0</v>
      </c>
      <c r="T23" s="17">
        <v>0</v>
      </c>
      <c r="U23" s="17">
        <v>414113.61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192378073.76000005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1586055.3299999998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4087340.3100000005</v>
      </c>
      <c r="BC23" s="17">
        <v>0</v>
      </c>
      <c r="BD23" s="17">
        <v>0</v>
      </c>
      <c r="BE23" s="17">
        <v>156065399.73000002</v>
      </c>
      <c r="BF23" s="17">
        <v>0</v>
      </c>
      <c r="BG23" s="17">
        <v>0</v>
      </c>
      <c r="BH23" s="17">
        <v>911706.38</v>
      </c>
      <c r="BI23" s="17">
        <v>0</v>
      </c>
      <c r="BJ23" s="17">
        <v>0</v>
      </c>
      <c r="BK23" s="17">
        <v>6293800.25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2904033.1299999994</v>
      </c>
      <c r="BR23" s="17">
        <v>0</v>
      </c>
      <c r="BS23" s="17">
        <v>0</v>
      </c>
      <c r="BT23" s="17">
        <v>16009544.73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419.5600000000012</v>
      </c>
      <c r="CD23" s="17">
        <v>0</v>
      </c>
      <c r="CE23" s="17">
        <v>0</v>
      </c>
      <c r="CF23" s="17">
        <v>11676.610000000002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174292.91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13771.21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821952.04</v>
      </c>
      <c r="EC23" s="17">
        <v>0</v>
      </c>
      <c r="ED23" s="17">
        <v>0</v>
      </c>
      <c r="EE23" s="17">
        <v>1899.3700000000001</v>
      </c>
      <c r="EF23" s="17">
        <v>0</v>
      </c>
      <c r="EG23" s="17">
        <v>0</v>
      </c>
      <c r="EH23" s="17">
        <v>3035.7199999999993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676.91000000000008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0</v>
      </c>
      <c r="EV23" s="17">
        <v>0</v>
      </c>
      <c r="EW23" s="17">
        <v>0</v>
      </c>
      <c r="EX23" s="17">
        <v>0</v>
      </c>
      <c r="EY23" s="17">
        <v>0</v>
      </c>
      <c r="EZ23" s="17">
        <v>0</v>
      </c>
      <c r="FA23" s="17">
        <v>0</v>
      </c>
      <c r="FB23" s="17">
        <v>0</v>
      </c>
      <c r="FC23" s="17">
        <v>0</v>
      </c>
      <c r="FD23" s="17">
        <v>0</v>
      </c>
      <c r="FE23" s="17">
        <v>0</v>
      </c>
      <c r="FF23" s="17">
        <v>2389576.2799999998</v>
      </c>
      <c r="FG23" s="17">
        <v>0</v>
      </c>
      <c r="FH23" s="17">
        <v>0</v>
      </c>
      <c r="FI23" s="17">
        <v>0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52683.390000000007</v>
      </c>
      <c r="GK23" s="17">
        <v>0</v>
      </c>
      <c r="GL23" s="17">
        <v>0</v>
      </c>
      <c r="GM23" s="17">
        <v>0</v>
      </c>
      <c r="GN23" s="17">
        <v>0</v>
      </c>
      <c r="GO23" s="17">
        <v>0</v>
      </c>
      <c r="GP23" s="17">
        <v>347414.97</v>
      </c>
      <c r="GQ23" s="17">
        <v>0</v>
      </c>
      <c r="GR23" s="17">
        <v>0</v>
      </c>
      <c r="GS23" s="17">
        <v>4601031.0599998375</v>
      </c>
      <c r="GT23" s="17">
        <v>0</v>
      </c>
      <c r="GU23" s="17">
        <v>0</v>
      </c>
      <c r="GV23" s="17">
        <v>6184270.1599999992</v>
      </c>
      <c r="GW23" s="17">
        <v>0</v>
      </c>
      <c r="GX23" s="17">
        <v>0</v>
      </c>
      <c r="GY23" s="17">
        <v>3267699.0200000005</v>
      </c>
      <c r="GZ23" s="17">
        <v>0</v>
      </c>
      <c r="HA23" s="17">
        <v>0</v>
      </c>
      <c r="HB23" s="17">
        <v>0</v>
      </c>
      <c r="HC23" s="17">
        <v>0</v>
      </c>
      <c r="HD23" s="17">
        <v>0</v>
      </c>
      <c r="HE23" s="17">
        <v>0</v>
      </c>
      <c r="HF23" s="17">
        <v>0</v>
      </c>
      <c r="HG23" s="17">
        <v>0</v>
      </c>
      <c r="HH23" s="17">
        <v>0</v>
      </c>
      <c r="HI23" s="17">
        <v>0</v>
      </c>
      <c r="HJ23" s="17">
        <v>0</v>
      </c>
      <c r="HK23" s="17">
        <v>0</v>
      </c>
      <c r="HL23" s="17">
        <v>0</v>
      </c>
      <c r="HM23" s="17">
        <v>0</v>
      </c>
      <c r="HN23" s="17">
        <v>0</v>
      </c>
      <c r="HO23" s="17">
        <v>0</v>
      </c>
      <c r="HP23" s="17">
        <v>0</v>
      </c>
      <c r="HQ23" s="17">
        <v>0</v>
      </c>
      <c r="HR23" s="17">
        <v>0</v>
      </c>
      <c r="HS23" s="17">
        <v>0</v>
      </c>
      <c r="HT23" s="17">
        <v>0</v>
      </c>
      <c r="HU23" s="17">
        <v>0</v>
      </c>
      <c r="HV23" s="17">
        <v>0</v>
      </c>
      <c r="HW23" s="17">
        <v>1147330.47</v>
      </c>
      <c r="HX23" s="17">
        <v>0</v>
      </c>
      <c r="HY23" s="17">
        <v>0</v>
      </c>
      <c r="HZ23" s="17">
        <v>0</v>
      </c>
      <c r="IA23" s="17">
        <v>0</v>
      </c>
      <c r="IB23" s="17">
        <v>0</v>
      </c>
      <c r="IC23" s="17">
        <v>0</v>
      </c>
      <c r="ID23" s="17">
        <v>0</v>
      </c>
      <c r="IE23" s="17">
        <v>0</v>
      </c>
      <c r="IF23" s="17">
        <v>0</v>
      </c>
      <c r="IG23" s="17">
        <v>0</v>
      </c>
      <c r="IH23" s="17">
        <v>0</v>
      </c>
      <c r="II23" s="17">
        <v>0</v>
      </c>
      <c r="IJ23" s="17">
        <v>0</v>
      </c>
      <c r="IK23" s="17">
        <v>0</v>
      </c>
      <c r="IL23" s="17">
        <v>0</v>
      </c>
      <c r="IM23" s="17">
        <v>0</v>
      </c>
      <c r="IN23" s="17">
        <v>0</v>
      </c>
      <c r="IO23" s="17">
        <v>0</v>
      </c>
      <c r="IP23" s="17">
        <v>0</v>
      </c>
      <c r="IQ23" s="17">
        <v>0</v>
      </c>
      <c r="IR23" s="17">
        <v>0</v>
      </c>
      <c r="IS23" s="17">
        <v>0</v>
      </c>
      <c r="IT23" s="17">
        <v>0</v>
      </c>
      <c r="IU23" s="17">
        <v>0</v>
      </c>
      <c r="IV23" s="18">
        <v>0</v>
      </c>
      <c r="IW23" s="18">
        <v>0</v>
      </c>
      <c r="IX23" s="18">
        <v>933166.99</v>
      </c>
      <c r="IY23" s="17">
        <v>0</v>
      </c>
      <c r="IZ23" s="17">
        <v>0</v>
      </c>
      <c r="JA23" s="17">
        <v>0</v>
      </c>
      <c r="JB23" s="17">
        <v>0</v>
      </c>
      <c r="JC23" s="17">
        <v>0</v>
      </c>
      <c r="JD23" s="17">
        <v>0</v>
      </c>
      <c r="JE23" s="18">
        <v>0</v>
      </c>
      <c r="JF23" s="18">
        <v>0</v>
      </c>
      <c r="JG23" s="18">
        <v>754830.99</v>
      </c>
      <c r="JH23" s="17">
        <v>0</v>
      </c>
      <c r="JI23" s="17">
        <v>0</v>
      </c>
      <c r="JJ23" s="17">
        <v>16594</v>
      </c>
      <c r="JK23" s="17">
        <v>0</v>
      </c>
      <c r="JL23" s="17">
        <v>0</v>
      </c>
      <c r="JM23" s="17">
        <v>738236.99</v>
      </c>
      <c r="JN23" s="18">
        <v>0</v>
      </c>
      <c r="JO23" s="18">
        <v>0</v>
      </c>
      <c r="JP23" s="18">
        <v>178336</v>
      </c>
      <c r="JQ23" s="17">
        <v>0</v>
      </c>
      <c r="JR23" s="17">
        <v>0</v>
      </c>
      <c r="JS23" s="17">
        <v>0</v>
      </c>
      <c r="JT23" s="17">
        <v>0</v>
      </c>
      <c r="JU23" s="17">
        <v>0</v>
      </c>
      <c r="JV23" s="17">
        <v>178336</v>
      </c>
      <c r="JW23" s="17">
        <v>0</v>
      </c>
      <c r="JX23" s="17">
        <v>0</v>
      </c>
      <c r="JY23" s="17">
        <v>23328709.639999703</v>
      </c>
      <c r="JZ23" s="17">
        <v>0</v>
      </c>
      <c r="KA23" s="17">
        <v>0</v>
      </c>
      <c r="KB23" s="17">
        <v>946651.64</v>
      </c>
      <c r="KC23" s="17">
        <v>0</v>
      </c>
      <c r="KD23" s="17">
        <v>0</v>
      </c>
      <c r="KE23" s="17">
        <v>0</v>
      </c>
      <c r="KF23" s="17">
        <v>0</v>
      </c>
      <c r="KG23" s="17">
        <v>0</v>
      </c>
      <c r="KH23" s="17">
        <v>0</v>
      </c>
      <c r="KI23" s="17">
        <v>0</v>
      </c>
      <c r="KJ23" s="17">
        <v>0</v>
      </c>
      <c r="KK23" s="17">
        <v>0</v>
      </c>
      <c r="KL23" s="17">
        <v>0</v>
      </c>
      <c r="KM23" s="17">
        <v>0</v>
      </c>
      <c r="KN23" s="17">
        <v>0</v>
      </c>
      <c r="KO23" s="17">
        <v>0</v>
      </c>
      <c r="KP23" s="17">
        <v>0</v>
      </c>
      <c r="KQ23" s="17">
        <v>0</v>
      </c>
      <c r="KR23" s="17">
        <v>0</v>
      </c>
      <c r="KS23" s="17">
        <v>0</v>
      </c>
      <c r="KT23" s="17">
        <v>0</v>
      </c>
      <c r="KU23" s="17">
        <v>0</v>
      </c>
      <c r="KV23" s="17">
        <v>0</v>
      </c>
      <c r="KW23" s="17">
        <v>0</v>
      </c>
      <c r="KX23" s="17">
        <v>0</v>
      </c>
      <c r="KY23" s="17">
        <v>0</v>
      </c>
      <c r="KZ23" s="17">
        <v>0</v>
      </c>
      <c r="LA23" s="18">
        <v>0</v>
      </c>
      <c r="LB23" s="18">
        <v>0</v>
      </c>
      <c r="LC23" s="18">
        <v>0</v>
      </c>
      <c r="LD23" s="17">
        <v>0</v>
      </c>
      <c r="LE23" s="17">
        <v>0</v>
      </c>
      <c r="LF23" s="17">
        <v>0</v>
      </c>
      <c r="LG23" s="17">
        <v>0</v>
      </c>
      <c r="LH23" s="17">
        <v>0</v>
      </c>
      <c r="LI23" s="17">
        <v>0</v>
      </c>
      <c r="LJ23" s="18">
        <v>0</v>
      </c>
      <c r="LK23" s="18">
        <v>0</v>
      </c>
      <c r="LL23" s="18">
        <v>0</v>
      </c>
      <c r="LM23" s="17">
        <v>0</v>
      </c>
      <c r="LN23" s="17">
        <v>0</v>
      </c>
      <c r="LO23" s="17">
        <v>0</v>
      </c>
      <c r="LP23" s="17">
        <v>0</v>
      </c>
      <c r="LQ23" s="17">
        <v>0</v>
      </c>
      <c r="LR23" s="17">
        <v>0</v>
      </c>
      <c r="LS23" s="18">
        <v>0</v>
      </c>
      <c r="LT23" s="18">
        <v>0</v>
      </c>
      <c r="LU23" s="18">
        <v>0</v>
      </c>
      <c r="LV23" s="17">
        <v>0</v>
      </c>
      <c r="LW23" s="17">
        <v>0</v>
      </c>
      <c r="LX23" s="17">
        <v>0</v>
      </c>
      <c r="LY23" s="17">
        <v>0</v>
      </c>
      <c r="LZ23" s="17">
        <v>0</v>
      </c>
      <c r="MA23" s="17">
        <v>0</v>
      </c>
      <c r="MB23" s="17">
        <v>0</v>
      </c>
      <c r="MC23" s="17">
        <v>0</v>
      </c>
      <c r="MD23" s="17">
        <v>0</v>
      </c>
      <c r="ME23" s="17">
        <v>0</v>
      </c>
      <c r="MF23" s="17">
        <v>0</v>
      </c>
      <c r="MG23" s="17">
        <v>634974027.16999781</v>
      </c>
      <c r="MH23" s="17">
        <v>634974027.16999781</v>
      </c>
    </row>
    <row r="24" spans="1:346" ht="12.75" customHeight="1" x14ac:dyDescent="0.3">
      <c r="A24" s="61" t="s">
        <v>181</v>
      </c>
      <c r="B24" s="16">
        <v>1025</v>
      </c>
      <c r="C24" s="62" t="s">
        <v>148</v>
      </c>
      <c r="D24" s="18">
        <v>0</v>
      </c>
      <c r="E24" s="18">
        <v>0</v>
      </c>
      <c r="F24" s="18">
        <v>27700624.80999998</v>
      </c>
      <c r="G24" s="17">
        <v>0</v>
      </c>
      <c r="H24" s="17">
        <v>0</v>
      </c>
      <c r="I24" s="17">
        <v>386871.72</v>
      </c>
      <c r="J24" s="17">
        <v>0</v>
      </c>
      <c r="K24" s="17">
        <v>0</v>
      </c>
      <c r="L24" s="17">
        <v>5693854.9499999797</v>
      </c>
      <c r="M24" s="17">
        <v>0</v>
      </c>
      <c r="N24" s="17">
        <v>0</v>
      </c>
      <c r="O24" s="17">
        <v>21619898.140000001</v>
      </c>
      <c r="P24" s="17">
        <v>0</v>
      </c>
      <c r="Q24" s="17">
        <v>0</v>
      </c>
      <c r="R24" s="17">
        <v>254469.98</v>
      </c>
      <c r="S24" s="17">
        <v>0</v>
      </c>
      <c r="T24" s="17">
        <v>0</v>
      </c>
      <c r="U24" s="17">
        <v>436449.03</v>
      </c>
      <c r="V24" s="17">
        <v>0</v>
      </c>
      <c r="W24" s="17">
        <v>0</v>
      </c>
      <c r="X24" s="17">
        <v>100480.47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9987608.5999999996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31973.94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171972761.03</v>
      </c>
      <c r="BC24" s="17">
        <v>0</v>
      </c>
      <c r="BD24" s="17">
        <v>0</v>
      </c>
      <c r="BE24" s="17">
        <v>6677622.96</v>
      </c>
      <c r="BF24" s="17">
        <v>0</v>
      </c>
      <c r="BG24" s="17">
        <v>0</v>
      </c>
      <c r="BH24" s="17">
        <v>1944162.52</v>
      </c>
      <c r="BI24" s="17">
        <v>0</v>
      </c>
      <c r="BJ24" s="17">
        <v>0</v>
      </c>
      <c r="BK24" s="17">
        <v>25087466.760000002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3015058.39</v>
      </c>
      <c r="BR24" s="17">
        <v>0</v>
      </c>
      <c r="BS24" s="17">
        <v>0</v>
      </c>
      <c r="BT24" s="17">
        <v>18029699.960000001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267784.650000013</v>
      </c>
      <c r="CD24" s="17">
        <v>0</v>
      </c>
      <c r="CE24" s="17">
        <v>0</v>
      </c>
      <c r="CF24" s="17">
        <v>883437.92000000097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246353.48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2102945.9147024499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303144.65999999997</v>
      </c>
      <c r="DH24" s="17">
        <v>0</v>
      </c>
      <c r="DI24" s="17">
        <v>0</v>
      </c>
      <c r="DJ24" s="17">
        <v>26190.48</v>
      </c>
      <c r="DK24" s="17">
        <v>0</v>
      </c>
      <c r="DL24" s="17">
        <v>0</v>
      </c>
      <c r="DM24" s="17">
        <v>0</v>
      </c>
      <c r="DN24" s="17">
        <v>0</v>
      </c>
      <c r="DO24" s="17">
        <v>0</v>
      </c>
      <c r="DP24" s="17">
        <v>763019.04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>
        <v>0</v>
      </c>
      <c r="EA24" s="17">
        <v>0</v>
      </c>
      <c r="EB24" s="17">
        <v>84451039.569999903</v>
      </c>
      <c r="EC24" s="17">
        <v>0</v>
      </c>
      <c r="ED24" s="17">
        <v>0</v>
      </c>
      <c r="EE24" s="17">
        <v>4225757.74</v>
      </c>
      <c r="EF24" s="17">
        <v>0</v>
      </c>
      <c r="EG24" s="17">
        <v>0</v>
      </c>
      <c r="EH24" s="17">
        <v>4225655.0899999896</v>
      </c>
      <c r="EI24" s="17">
        <v>0</v>
      </c>
      <c r="EJ24" s="17">
        <v>0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0</v>
      </c>
      <c r="EU24" s="17">
        <v>0</v>
      </c>
      <c r="EV24" s="17">
        <v>0</v>
      </c>
      <c r="EW24" s="17">
        <v>0</v>
      </c>
      <c r="EX24" s="17">
        <v>0</v>
      </c>
      <c r="EY24" s="17">
        <v>0</v>
      </c>
      <c r="EZ24" s="17">
        <v>0</v>
      </c>
      <c r="FA24" s="17">
        <v>0</v>
      </c>
      <c r="FB24" s="17">
        <v>0</v>
      </c>
      <c r="FC24" s="17">
        <v>0</v>
      </c>
      <c r="FD24" s="17">
        <v>0</v>
      </c>
      <c r="FE24" s="17">
        <v>0</v>
      </c>
      <c r="FF24" s="17">
        <v>5377642.5000000102</v>
      </c>
      <c r="FG24" s="17">
        <v>0</v>
      </c>
      <c r="FH24" s="17">
        <v>0</v>
      </c>
      <c r="FI24" s="17">
        <v>0</v>
      </c>
      <c r="FJ24" s="17">
        <v>0</v>
      </c>
      <c r="FK24" s="17">
        <v>0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0</v>
      </c>
      <c r="FT24" s="17">
        <v>0</v>
      </c>
      <c r="FU24" s="17">
        <v>0</v>
      </c>
      <c r="FV24" s="17">
        <v>0</v>
      </c>
      <c r="FW24" s="17">
        <v>0</v>
      </c>
      <c r="FX24" s="17">
        <v>0</v>
      </c>
      <c r="FY24" s="17">
        <v>0</v>
      </c>
      <c r="FZ24" s="17">
        <v>0</v>
      </c>
      <c r="GA24" s="17">
        <v>0</v>
      </c>
      <c r="GB24" s="17">
        <v>0</v>
      </c>
      <c r="GC24" s="17">
        <v>0</v>
      </c>
      <c r="GD24" s="17">
        <v>0</v>
      </c>
      <c r="GE24" s="17">
        <v>0</v>
      </c>
      <c r="GF24" s="17">
        <v>0</v>
      </c>
      <c r="GG24" s="17">
        <v>0</v>
      </c>
      <c r="GH24" s="17">
        <v>0</v>
      </c>
      <c r="GI24" s="17">
        <v>0</v>
      </c>
      <c r="GJ24" s="17">
        <v>97191.909999999902</v>
      </c>
      <c r="GK24" s="17">
        <v>0</v>
      </c>
      <c r="GL24" s="17">
        <v>0</v>
      </c>
      <c r="GM24" s="17">
        <v>0</v>
      </c>
      <c r="GN24" s="17">
        <v>0</v>
      </c>
      <c r="GO24" s="17">
        <v>0</v>
      </c>
      <c r="GP24" s="17">
        <v>28958552.689999599</v>
      </c>
      <c r="GQ24" s="17">
        <v>0</v>
      </c>
      <c r="GR24" s="17">
        <v>0</v>
      </c>
      <c r="GS24" s="17">
        <v>0</v>
      </c>
      <c r="GT24" s="17">
        <v>0</v>
      </c>
      <c r="GU24" s="17">
        <v>0</v>
      </c>
      <c r="GV24" s="17">
        <v>3749748.57</v>
      </c>
      <c r="GW24" s="17">
        <v>0</v>
      </c>
      <c r="GX24" s="17">
        <v>0</v>
      </c>
      <c r="GY24" s="17">
        <v>8033826.5699999202</v>
      </c>
      <c r="GZ24" s="17">
        <v>0</v>
      </c>
      <c r="HA24" s="17">
        <v>0</v>
      </c>
      <c r="HB24" s="17">
        <v>0</v>
      </c>
      <c r="HC24" s="17">
        <v>0</v>
      </c>
      <c r="HD24" s="17">
        <v>0</v>
      </c>
      <c r="HE24" s="17">
        <v>0</v>
      </c>
      <c r="HF24" s="17">
        <v>0</v>
      </c>
      <c r="HG24" s="17">
        <v>0</v>
      </c>
      <c r="HH24" s="17">
        <v>0</v>
      </c>
      <c r="HI24" s="17">
        <v>0</v>
      </c>
      <c r="HJ24" s="17">
        <v>0</v>
      </c>
      <c r="HK24" s="17">
        <v>0</v>
      </c>
      <c r="HL24" s="17">
        <v>0</v>
      </c>
      <c r="HM24" s="17">
        <v>0</v>
      </c>
      <c r="HN24" s="17">
        <v>3838217.7356500002</v>
      </c>
      <c r="HO24" s="17">
        <v>0</v>
      </c>
      <c r="HP24" s="17">
        <v>0</v>
      </c>
      <c r="HQ24" s="17">
        <v>0</v>
      </c>
      <c r="HR24" s="17">
        <v>0</v>
      </c>
      <c r="HS24" s="17">
        <v>0</v>
      </c>
      <c r="HT24" s="17">
        <v>0</v>
      </c>
      <c r="HU24" s="17">
        <v>0</v>
      </c>
      <c r="HV24" s="17">
        <v>0</v>
      </c>
      <c r="HW24" s="17">
        <v>36198193.910949998</v>
      </c>
      <c r="HX24" s="17">
        <v>0</v>
      </c>
      <c r="HY24" s="17">
        <v>0</v>
      </c>
      <c r="HZ24" s="17">
        <v>1185523364.2811</v>
      </c>
      <c r="IA24" s="17">
        <v>0</v>
      </c>
      <c r="IB24" s="17">
        <v>0</v>
      </c>
      <c r="IC24" s="17">
        <v>5549719.5060999999</v>
      </c>
      <c r="ID24" s="17">
        <v>0</v>
      </c>
      <c r="IE24" s="17">
        <v>0</v>
      </c>
      <c r="IF24" s="17">
        <v>368169408.92629999</v>
      </c>
      <c r="IG24" s="17">
        <v>0</v>
      </c>
      <c r="IH24" s="17">
        <v>0</v>
      </c>
      <c r="II24" s="17">
        <v>0</v>
      </c>
      <c r="IJ24" s="17">
        <v>0</v>
      </c>
      <c r="IK24" s="17">
        <v>0</v>
      </c>
      <c r="IL24" s="17">
        <v>0</v>
      </c>
      <c r="IM24" s="17">
        <v>0</v>
      </c>
      <c r="IN24" s="17">
        <v>0</v>
      </c>
      <c r="IO24" s="17">
        <v>8086222.6189000001</v>
      </c>
      <c r="IP24" s="17">
        <v>0</v>
      </c>
      <c r="IQ24" s="17">
        <v>0</v>
      </c>
      <c r="IR24" s="17">
        <v>61564033.521300003</v>
      </c>
      <c r="IS24" s="17">
        <v>0</v>
      </c>
      <c r="IT24" s="17">
        <v>0</v>
      </c>
      <c r="IU24" s="17">
        <v>3096</v>
      </c>
      <c r="IV24" s="18">
        <v>0</v>
      </c>
      <c r="IW24" s="18">
        <v>0</v>
      </c>
      <c r="IX24" s="18">
        <v>171465216.91999701</v>
      </c>
      <c r="IY24" s="17">
        <v>0</v>
      </c>
      <c r="IZ24" s="17">
        <v>0</v>
      </c>
      <c r="JA24" s="17">
        <v>3500</v>
      </c>
      <c r="JB24" s="17">
        <v>0</v>
      </c>
      <c r="JC24" s="17">
        <v>0</v>
      </c>
      <c r="JD24" s="17">
        <v>0</v>
      </c>
      <c r="JE24" s="18">
        <v>0</v>
      </c>
      <c r="JF24" s="18">
        <v>0</v>
      </c>
      <c r="JG24" s="18">
        <v>159071665.09999701</v>
      </c>
      <c r="JH24" s="17">
        <v>0</v>
      </c>
      <c r="JI24" s="17">
        <v>0</v>
      </c>
      <c r="JJ24" s="17">
        <v>0</v>
      </c>
      <c r="JK24" s="17">
        <v>0</v>
      </c>
      <c r="JL24" s="17">
        <v>0</v>
      </c>
      <c r="JM24" s="17">
        <v>159071665.09999701</v>
      </c>
      <c r="JN24" s="18">
        <v>0</v>
      </c>
      <c r="JO24" s="18">
        <v>0</v>
      </c>
      <c r="JP24" s="18">
        <v>12390051.82</v>
      </c>
      <c r="JQ24" s="17">
        <v>0</v>
      </c>
      <c r="JR24" s="17">
        <v>0</v>
      </c>
      <c r="JS24" s="17">
        <v>590132.81999999995</v>
      </c>
      <c r="JT24" s="17">
        <v>0</v>
      </c>
      <c r="JU24" s="17">
        <v>0</v>
      </c>
      <c r="JV24" s="17">
        <v>11799919</v>
      </c>
      <c r="JW24" s="17">
        <v>0</v>
      </c>
      <c r="JX24" s="17">
        <v>0</v>
      </c>
      <c r="JY24" s="17">
        <v>86525.32</v>
      </c>
      <c r="JZ24" s="17">
        <v>0</v>
      </c>
      <c r="KA24" s="17">
        <v>0</v>
      </c>
      <c r="KB24" s="17">
        <v>0</v>
      </c>
      <c r="KC24" s="17">
        <v>0</v>
      </c>
      <c r="KD24" s="17">
        <v>0</v>
      </c>
      <c r="KE24" s="17">
        <v>0</v>
      </c>
      <c r="KF24" s="17">
        <v>0</v>
      </c>
      <c r="KG24" s="17">
        <v>0</v>
      </c>
      <c r="KH24" s="17">
        <v>0</v>
      </c>
      <c r="KI24" s="17">
        <v>0</v>
      </c>
      <c r="KJ24" s="17">
        <v>0</v>
      </c>
      <c r="KK24" s="17">
        <v>0</v>
      </c>
      <c r="KL24" s="17">
        <v>0</v>
      </c>
      <c r="KM24" s="17">
        <v>0</v>
      </c>
      <c r="KN24" s="17">
        <v>0</v>
      </c>
      <c r="KO24" s="17">
        <v>0</v>
      </c>
      <c r="KP24" s="17">
        <v>0</v>
      </c>
      <c r="KQ24" s="17">
        <v>0</v>
      </c>
      <c r="KR24" s="17">
        <v>0</v>
      </c>
      <c r="KS24" s="17">
        <v>0</v>
      </c>
      <c r="KT24" s="17">
        <v>0</v>
      </c>
      <c r="KU24" s="17">
        <v>0</v>
      </c>
      <c r="KV24" s="17">
        <v>0</v>
      </c>
      <c r="KW24" s="17">
        <v>0</v>
      </c>
      <c r="KX24" s="17">
        <v>0</v>
      </c>
      <c r="KY24" s="17">
        <v>0</v>
      </c>
      <c r="KZ24" s="17">
        <v>0</v>
      </c>
      <c r="LA24" s="18">
        <v>0</v>
      </c>
      <c r="LB24" s="18">
        <v>0</v>
      </c>
      <c r="LC24" s="18">
        <v>0</v>
      </c>
      <c r="LD24" s="17">
        <v>0</v>
      </c>
      <c r="LE24" s="17">
        <v>0</v>
      </c>
      <c r="LF24" s="17">
        <v>0</v>
      </c>
      <c r="LG24" s="17">
        <v>0</v>
      </c>
      <c r="LH24" s="17">
        <v>0</v>
      </c>
      <c r="LI24" s="17">
        <v>0</v>
      </c>
      <c r="LJ24" s="18">
        <v>0</v>
      </c>
      <c r="LK24" s="18">
        <v>0</v>
      </c>
      <c r="LL24" s="18">
        <v>0</v>
      </c>
      <c r="LM24" s="17">
        <v>0</v>
      </c>
      <c r="LN24" s="17">
        <v>0</v>
      </c>
      <c r="LO24" s="17">
        <v>0</v>
      </c>
      <c r="LP24" s="17">
        <v>0</v>
      </c>
      <c r="LQ24" s="17">
        <v>0</v>
      </c>
      <c r="LR24" s="17">
        <v>0</v>
      </c>
      <c r="LS24" s="18">
        <v>0</v>
      </c>
      <c r="LT24" s="18">
        <v>0</v>
      </c>
      <c r="LU24" s="18">
        <v>0</v>
      </c>
      <c r="LV24" s="17">
        <v>0</v>
      </c>
      <c r="LW24" s="17">
        <v>0</v>
      </c>
      <c r="LX24" s="17">
        <v>0</v>
      </c>
      <c r="LY24" s="17">
        <v>0</v>
      </c>
      <c r="LZ24" s="17">
        <v>0</v>
      </c>
      <c r="MA24" s="17">
        <v>0</v>
      </c>
      <c r="MB24" s="17">
        <v>0</v>
      </c>
      <c r="MC24" s="17">
        <v>0</v>
      </c>
      <c r="MD24" s="17">
        <v>0</v>
      </c>
      <c r="ME24" s="17">
        <v>0</v>
      </c>
      <c r="MF24" s="17">
        <v>0</v>
      </c>
      <c r="MG24" s="17">
        <v>2249434667.9749994</v>
      </c>
      <c r="MH24" s="17">
        <v>2249434667.9749994</v>
      </c>
    </row>
    <row r="25" spans="1:346" ht="12.75" customHeight="1" x14ac:dyDescent="0.3">
      <c r="A25" s="61" t="s">
        <v>183</v>
      </c>
      <c r="B25" s="16">
        <v>1027</v>
      </c>
      <c r="C25" s="62" t="s">
        <v>148</v>
      </c>
      <c r="D25" s="18">
        <v>0</v>
      </c>
      <c r="E25" s="18">
        <v>0</v>
      </c>
      <c r="F25" s="18">
        <v>1571.3600000000001</v>
      </c>
      <c r="G25" s="17">
        <v>0</v>
      </c>
      <c r="H25" s="17">
        <v>0</v>
      </c>
      <c r="I25" s="17">
        <v>1571.3600000000001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40488.350000000006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176023.53000000003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14933.06</v>
      </c>
      <c r="BI25" s="17">
        <v>0</v>
      </c>
      <c r="BJ25" s="17">
        <v>0</v>
      </c>
      <c r="BK25" s="17">
        <v>150476.82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299.99</v>
      </c>
      <c r="BR25" s="17">
        <v>0</v>
      </c>
      <c r="BS25" s="17">
        <v>0</v>
      </c>
      <c r="BT25" s="17">
        <v>-319.97000000000003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65</v>
      </c>
      <c r="CD25" s="17">
        <v>0</v>
      </c>
      <c r="CE25" s="17">
        <v>0</v>
      </c>
      <c r="CF25" s="17">
        <v>4.5200000000000005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0.05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  <c r="DZ25" s="17">
        <v>0</v>
      </c>
      <c r="EA25" s="17">
        <v>0</v>
      </c>
      <c r="EB25" s="17">
        <v>23051.14</v>
      </c>
      <c r="EC25" s="17">
        <v>0</v>
      </c>
      <c r="ED25" s="17">
        <v>0</v>
      </c>
      <c r="EE25" s="17">
        <v>37.11</v>
      </c>
      <c r="EF25" s="17">
        <v>0</v>
      </c>
      <c r="EG25" s="17">
        <v>0</v>
      </c>
      <c r="EH25" s="17">
        <v>70.59</v>
      </c>
      <c r="EI25" s="17">
        <v>0</v>
      </c>
      <c r="EJ25" s="17">
        <v>0</v>
      </c>
      <c r="EK25" s="17">
        <v>0</v>
      </c>
      <c r="EL25" s="17">
        <v>0</v>
      </c>
      <c r="EM25" s="17">
        <v>0</v>
      </c>
      <c r="EN25" s="17">
        <v>3.82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0</v>
      </c>
      <c r="EU25" s="17">
        <v>0</v>
      </c>
      <c r="EV25" s="17">
        <v>0</v>
      </c>
      <c r="EW25" s="17">
        <v>0</v>
      </c>
      <c r="EX25" s="17">
        <v>0</v>
      </c>
      <c r="EY25" s="17">
        <v>0</v>
      </c>
      <c r="EZ25" s="17">
        <v>0</v>
      </c>
      <c r="FA25" s="17">
        <v>0</v>
      </c>
      <c r="FB25" s="17">
        <v>0</v>
      </c>
      <c r="FC25" s="17">
        <v>0</v>
      </c>
      <c r="FD25" s="17">
        <v>0</v>
      </c>
      <c r="FE25" s="17">
        <v>0</v>
      </c>
      <c r="FF25" s="17">
        <v>2485.4300000000003</v>
      </c>
      <c r="FG25" s="17">
        <v>0</v>
      </c>
      <c r="FH25" s="17">
        <v>0</v>
      </c>
      <c r="FI25" s="17">
        <v>0</v>
      </c>
      <c r="FJ25" s="17">
        <v>0</v>
      </c>
      <c r="FK25" s="17">
        <v>0</v>
      </c>
      <c r="FL25" s="17">
        <v>0</v>
      </c>
      <c r="FM25" s="17">
        <v>0</v>
      </c>
      <c r="FN25" s="17">
        <v>0</v>
      </c>
      <c r="FO25" s="17">
        <v>0</v>
      </c>
      <c r="FP25" s="17">
        <v>0</v>
      </c>
      <c r="FQ25" s="17">
        <v>0</v>
      </c>
      <c r="FR25" s="17">
        <v>0</v>
      </c>
      <c r="FS25" s="17">
        <v>0</v>
      </c>
      <c r="FT25" s="17">
        <v>0</v>
      </c>
      <c r="FU25" s="17">
        <v>0</v>
      </c>
      <c r="FV25" s="17">
        <v>0</v>
      </c>
      <c r="FW25" s="17">
        <v>0</v>
      </c>
      <c r="FX25" s="17">
        <v>0</v>
      </c>
      <c r="FY25" s="17">
        <v>0</v>
      </c>
      <c r="FZ25" s="17">
        <v>0</v>
      </c>
      <c r="GA25" s="17">
        <v>0</v>
      </c>
      <c r="GB25" s="17">
        <v>0</v>
      </c>
      <c r="GC25" s="17">
        <v>0</v>
      </c>
      <c r="GD25" s="17">
        <v>0</v>
      </c>
      <c r="GE25" s="17">
        <v>0</v>
      </c>
      <c r="GF25" s="17">
        <v>0</v>
      </c>
      <c r="GG25" s="17">
        <v>0</v>
      </c>
      <c r="GH25" s="17">
        <v>0</v>
      </c>
      <c r="GI25" s="17">
        <v>0</v>
      </c>
      <c r="GJ25" s="17">
        <v>214.46</v>
      </c>
      <c r="GK25" s="17">
        <v>0</v>
      </c>
      <c r="GL25" s="17">
        <v>0</v>
      </c>
      <c r="GM25" s="17">
        <v>0</v>
      </c>
      <c r="GN25" s="17">
        <v>0</v>
      </c>
      <c r="GO25" s="17">
        <v>0</v>
      </c>
      <c r="GP25" s="17">
        <v>39.76</v>
      </c>
      <c r="GQ25" s="17">
        <v>0</v>
      </c>
      <c r="GR25" s="17">
        <v>0</v>
      </c>
      <c r="GS25" s="17">
        <v>16530.55</v>
      </c>
      <c r="GT25" s="17">
        <v>0</v>
      </c>
      <c r="GU25" s="17">
        <v>0</v>
      </c>
      <c r="GV25" s="17">
        <v>397288.52</v>
      </c>
      <c r="GW25" s="17">
        <v>0</v>
      </c>
      <c r="GX25" s="17">
        <v>0</v>
      </c>
      <c r="GY25" s="17">
        <v>1065</v>
      </c>
      <c r="GZ25" s="17">
        <v>0</v>
      </c>
      <c r="HA25" s="17">
        <v>0</v>
      </c>
      <c r="HB25" s="17">
        <v>0</v>
      </c>
      <c r="HC25" s="17">
        <v>0</v>
      </c>
      <c r="HD25" s="17">
        <v>0</v>
      </c>
      <c r="HE25" s="17">
        <v>0</v>
      </c>
      <c r="HF25" s="17">
        <v>0</v>
      </c>
      <c r="HG25" s="17">
        <v>0</v>
      </c>
      <c r="HH25" s="17">
        <v>0</v>
      </c>
      <c r="HI25" s="17">
        <v>0</v>
      </c>
      <c r="HJ25" s="17">
        <v>0</v>
      </c>
      <c r="HK25" s="17">
        <v>0</v>
      </c>
      <c r="HL25" s="17">
        <v>0</v>
      </c>
      <c r="HM25" s="17">
        <v>0</v>
      </c>
      <c r="HN25" s="17">
        <v>0</v>
      </c>
      <c r="HO25" s="17">
        <v>0</v>
      </c>
      <c r="HP25" s="17">
        <v>0</v>
      </c>
      <c r="HQ25" s="17">
        <v>0</v>
      </c>
      <c r="HR25" s="17">
        <v>0</v>
      </c>
      <c r="HS25" s="17">
        <v>0</v>
      </c>
      <c r="HT25" s="17">
        <v>0</v>
      </c>
      <c r="HU25" s="17">
        <v>0</v>
      </c>
      <c r="HV25" s="17">
        <v>0</v>
      </c>
      <c r="HW25" s="17">
        <v>0</v>
      </c>
      <c r="HX25" s="17">
        <v>0</v>
      </c>
      <c r="HY25" s="17">
        <v>0</v>
      </c>
      <c r="HZ25" s="17">
        <v>0</v>
      </c>
      <c r="IA25" s="17">
        <v>0</v>
      </c>
      <c r="IB25" s="17">
        <v>0</v>
      </c>
      <c r="IC25" s="17">
        <v>0</v>
      </c>
      <c r="ID25" s="17">
        <v>0</v>
      </c>
      <c r="IE25" s="17">
        <v>0</v>
      </c>
      <c r="IF25" s="17">
        <v>0</v>
      </c>
      <c r="IG25" s="17">
        <v>0</v>
      </c>
      <c r="IH25" s="17">
        <v>0</v>
      </c>
      <c r="II25" s="17">
        <v>0</v>
      </c>
      <c r="IJ25" s="17">
        <v>0</v>
      </c>
      <c r="IK25" s="17">
        <v>0</v>
      </c>
      <c r="IL25" s="17">
        <v>0</v>
      </c>
      <c r="IM25" s="17">
        <v>0</v>
      </c>
      <c r="IN25" s="17">
        <v>0</v>
      </c>
      <c r="IO25" s="17">
        <v>0</v>
      </c>
      <c r="IP25" s="17">
        <v>0</v>
      </c>
      <c r="IQ25" s="17">
        <v>0</v>
      </c>
      <c r="IR25" s="17">
        <v>0</v>
      </c>
      <c r="IS25" s="17">
        <v>0</v>
      </c>
      <c r="IT25" s="17">
        <v>0</v>
      </c>
      <c r="IU25" s="17">
        <v>0</v>
      </c>
      <c r="IV25" s="18">
        <v>0</v>
      </c>
      <c r="IW25" s="18">
        <v>0</v>
      </c>
      <c r="IX25" s="18">
        <v>38990.110000000044</v>
      </c>
      <c r="IY25" s="17">
        <v>0</v>
      </c>
      <c r="IZ25" s="17">
        <v>0</v>
      </c>
      <c r="JA25" s="17">
        <v>0</v>
      </c>
      <c r="JB25" s="17">
        <v>0</v>
      </c>
      <c r="JC25" s="17">
        <v>0</v>
      </c>
      <c r="JD25" s="17">
        <v>4477.5</v>
      </c>
      <c r="JE25" s="18">
        <v>0</v>
      </c>
      <c r="JF25" s="18">
        <v>0</v>
      </c>
      <c r="JG25" s="18">
        <v>364712.35000000003</v>
      </c>
      <c r="JH25" s="17">
        <v>0</v>
      </c>
      <c r="JI25" s="17">
        <v>0</v>
      </c>
      <c r="JJ25" s="17">
        <v>-4341.01</v>
      </c>
      <c r="JK25" s="17">
        <v>0</v>
      </c>
      <c r="JL25" s="17">
        <v>0</v>
      </c>
      <c r="JM25" s="17">
        <v>369053.36000000004</v>
      </c>
      <c r="JN25" s="18">
        <v>0</v>
      </c>
      <c r="JO25" s="18">
        <v>0</v>
      </c>
      <c r="JP25" s="18">
        <v>-330199.74</v>
      </c>
      <c r="JQ25" s="17">
        <v>0</v>
      </c>
      <c r="JR25" s="17">
        <v>0</v>
      </c>
      <c r="JS25" s="17">
        <v>0</v>
      </c>
      <c r="JT25" s="17">
        <v>0</v>
      </c>
      <c r="JU25" s="17">
        <v>0</v>
      </c>
      <c r="JV25" s="17">
        <v>-330199.74</v>
      </c>
      <c r="JW25" s="17">
        <v>0</v>
      </c>
      <c r="JX25" s="17">
        <v>0</v>
      </c>
      <c r="JY25" s="17">
        <v>3571.11</v>
      </c>
      <c r="JZ25" s="17">
        <v>0</v>
      </c>
      <c r="KA25" s="17">
        <v>0</v>
      </c>
      <c r="KB25" s="17">
        <v>0</v>
      </c>
      <c r="KC25" s="17">
        <v>0</v>
      </c>
      <c r="KD25" s="17">
        <v>0</v>
      </c>
      <c r="KE25" s="17">
        <v>0</v>
      </c>
      <c r="KF25" s="17">
        <v>0</v>
      </c>
      <c r="KG25" s="17">
        <v>0</v>
      </c>
      <c r="KH25" s="17">
        <v>0</v>
      </c>
      <c r="KI25" s="17">
        <v>0</v>
      </c>
      <c r="KJ25" s="17">
        <v>0</v>
      </c>
      <c r="KK25" s="17">
        <v>0</v>
      </c>
      <c r="KL25" s="17">
        <v>0</v>
      </c>
      <c r="KM25" s="17">
        <v>0</v>
      </c>
      <c r="KN25" s="17">
        <v>0</v>
      </c>
      <c r="KO25" s="17">
        <v>0</v>
      </c>
      <c r="KP25" s="17">
        <v>0</v>
      </c>
      <c r="KQ25" s="17">
        <v>0</v>
      </c>
      <c r="KR25" s="17">
        <v>0</v>
      </c>
      <c r="KS25" s="17">
        <v>0</v>
      </c>
      <c r="KT25" s="17">
        <v>0</v>
      </c>
      <c r="KU25" s="17">
        <v>0</v>
      </c>
      <c r="KV25" s="17">
        <v>0</v>
      </c>
      <c r="KW25" s="17">
        <v>0</v>
      </c>
      <c r="KX25" s="17">
        <v>0</v>
      </c>
      <c r="KY25" s="17">
        <v>0</v>
      </c>
      <c r="KZ25" s="17">
        <v>0</v>
      </c>
      <c r="LA25" s="18">
        <v>0</v>
      </c>
      <c r="LB25" s="18">
        <v>0</v>
      </c>
      <c r="LC25" s="18">
        <v>0</v>
      </c>
      <c r="LD25" s="17">
        <v>0</v>
      </c>
      <c r="LE25" s="17">
        <v>0</v>
      </c>
      <c r="LF25" s="17">
        <v>0</v>
      </c>
      <c r="LG25" s="17">
        <v>0</v>
      </c>
      <c r="LH25" s="17">
        <v>0</v>
      </c>
      <c r="LI25" s="17">
        <v>0</v>
      </c>
      <c r="LJ25" s="18">
        <v>0</v>
      </c>
      <c r="LK25" s="18">
        <v>0</v>
      </c>
      <c r="LL25" s="18">
        <v>0</v>
      </c>
      <c r="LM25" s="17">
        <v>0</v>
      </c>
      <c r="LN25" s="17">
        <v>0</v>
      </c>
      <c r="LO25" s="17">
        <v>0</v>
      </c>
      <c r="LP25" s="17">
        <v>0</v>
      </c>
      <c r="LQ25" s="17">
        <v>0</v>
      </c>
      <c r="LR25" s="17">
        <v>0</v>
      </c>
      <c r="LS25" s="18">
        <v>0</v>
      </c>
      <c r="LT25" s="18">
        <v>0</v>
      </c>
      <c r="LU25" s="18">
        <v>0</v>
      </c>
      <c r="LV25" s="17">
        <v>0</v>
      </c>
      <c r="LW25" s="17">
        <v>0</v>
      </c>
      <c r="LX25" s="17">
        <v>0</v>
      </c>
      <c r="LY25" s="17">
        <v>0</v>
      </c>
      <c r="LZ25" s="17">
        <v>0</v>
      </c>
      <c r="MA25" s="17">
        <v>0</v>
      </c>
      <c r="MB25" s="17">
        <v>0</v>
      </c>
      <c r="MC25" s="17">
        <v>0</v>
      </c>
      <c r="MD25" s="17">
        <v>0</v>
      </c>
      <c r="ME25" s="17">
        <v>0</v>
      </c>
      <c r="MF25" s="17">
        <v>0</v>
      </c>
      <c r="MG25" s="17">
        <v>866890.31000000029</v>
      </c>
      <c r="MH25" s="17">
        <v>866890.31000000029</v>
      </c>
    </row>
    <row r="26" spans="1:346" ht="12.75" customHeight="1" x14ac:dyDescent="0.3">
      <c r="A26" s="61" t="s">
        <v>185</v>
      </c>
      <c r="B26" s="16">
        <v>1028</v>
      </c>
      <c r="C26" s="62" t="s">
        <v>148</v>
      </c>
      <c r="D26" s="18">
        <v>0</v>
      </c>
      <c r="E26" s="18">
        <v>0</v>
      </c>
      <c r="F26" s="18">
        <v>389207698.92605644</v>
      </c>
      <c r="G26" s="17">
        <v>0</v>
      </c>
      <c r="H26" s="17">
        <v>0</v>
      </c>
      <c r="I26" s="17">
        <v>2111578.2821434983</v>
      </c>
      <c r="J26" s="17">
        <v>0</v>
      </c>
      <c r="K26" s="17">
        <v>0</v>
      </c>
      <c r="L26" s="17">
        <v>372833477.37626112</v>
      </c>
      <c r="M26" s="17">
        <v>0</v>
      </c>
      <c r="N26" s="17">
        <v>0</v>
      </c>
      <c r="O26" s="17">
        <v>14262643.267651852</v>
      </c>
      <c r="P26" s="17">
        <v>0</v>
      </c>
      <c r="Q26" s="17">
        <v>0</v>
      </c>
      <c r="R26" s="17">
        <v>121.89000424</v>
      </c>
      <c r="S26" s="17">
        <v>0</v>
      </c>
      <c r="T26" s="17">
        <v>41177.040000000001</v>
      </c>
      <c r="U26" s="17">
        <v>1012910.0299825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7068262.0797187388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65742.989801999996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219446740.80534509</v>
      </c>
      <c r="BC26" s="17">
        <v>0</v>
      </c>
      <c r="BD26" s="17">
        <v>0</v>
      </c>
      <c r="BE26" s="17">
        <v>15454076.031762002</v>
      </c>
      <c r="BF26" s="17">
        <v>0</v>
      </c>
      <c r="BG26" s="17">
        <v>0</v>
      </c>
      <c r="BH26" s="17">
        <v>1017265.1381624734</v>
      </c>
      <c r="BI26" s="17">
        <v>0</v>
      </c>
      <c r="BJ26" s="17">
        <v>10989.66</v>
      </c>
      <c r="BK26" s="17">
        <v>7041350.9127362883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135351.53707200001</v>
      </c>
      <c r="BR26" s="17">
        <v>0</v>
      </c>
      <c r="BS26" s="17">
        <v>0</v>
      </c>
      <c r="BT26" s="17">
        <v>5244284.9758086856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40841.859014932998</v>
      </c>
      <c r="CD26" s="17">
        <v>0</v>
      </c>
      <c r="CE26" s="17">
        <v>0</v>
      </c>
      <c r="CF26" s="17">
        <v>216238.21518580141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1544093.09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28500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20735.795321099999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  <c r="ES26" s="17">
        <v>0</v>
      </c>
      <c r="ET26" s="17">
        <v>0</v>
      </c>
      <c r="EU26" s="17">
        <v>0</v>
      </c>
      <c r="EV26" s="17">
        <v>0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151649.42120514152</v>
      </c>
      <c r="FG26" s="17">
        <v>0</v>
      </c>
      <c r="FH26" s="17">
        <v>0</v>
      </c>
      <c r="FI26" s="17">
        <v>0</v>
      </c>
      <c r="FJ26" s="17">
        <v>0</v>
      </c>
      <c r="FK26" s="17">
        <v>0</v>
      </c>
      <c r="FL26" s="17">
        <v>0</v>
      </c>
      <c r="FM26" s="17">
        <v>0</v>
      </c>
      <c r="FN26" s="17">
        <v>0</v>
      </c>
      <c r="FO26" s="17">
        <v>0</v>
      </c>
      <c r="FP26" s="17">
        <v>0</v>
      </c>
      <c r="FQ26" s="17">
        <v>0</v>
      </c>
      <c r="FR26" s="17">
        <v>0</v>
      </c>
      <c r="FS26" s="17">
        <v>0</v>
      </c>
      <c r="FT26" s="17">
        <v>0</v>
      </c>
      <c r="FU26" s="17">
        <v>0</v>
      </c>
      <c r="FV26" s="17">
        <v>0</v>
      </c>
      <c r="FW26" s="17">
        <v>0</v>
      </c>
      <c r="FX26" s="17">
        <v>0</v>
      </c>
      <c r="FY26" s="17">
        <v>0</v>
      </c>
      <c r="FZ26" s="17">
        <v>0</v>
      </c>
      <c r="GA26" s="17">
        <v>0</v>
      </c>
      <c r="GB26" s="17">
        <v>0</v>
      </c>
      <c r="GC26" s="17">
        <v>0</v>
      </c>
      <c r="GD26" s="17">
        <v>0</v>
      </c>
      <c r="GE26" s="17">
        <v>0</v>
      </c>
      <c r="GF26" s="17">
        <v>0</v>
      </c>
      <c r="GG26" s="17">
        <v>0</v>
      </c>
      <c r="GH26" s="17">
        <v>0</v>
      </c>
      <c r="GI26" s="17">
        <v>0</v>
      </c>
      <c r="GJ26" s="17">
        <v>5337.4401125292989</v>
      </c>
      <c r="GK26" s="17">
        <v>0</v>
      </c>
      <c r="GL26" s="17">
        <v>0</v>
      </c>
      <c r="GM26" s="17">
        <v>0</v>
      </c>
      <c r="GN26" s="17">
        <v>0</v>
      </c>
      <c r="GO26" s="17">
        <v>0</v>
      </c>
      <c r="GP26" s="17">
        <v>5354550.5499999989</v>
      </c>
      <c r="GQ26" s="17">
        <v>0</v>
      </c>
      <c r="GR26" s="17">
        <v>0</v>
      </c>
      <c r="GS26" s="17">
        <v>0</v>
      </c>
      <c r="GT26" s="17">
        <v>0</v>
      </c>
      <c r="GU26" s="17">
        <v>0</v>
      </c>
      <c r="GV26" s="17">
        <v>13881355.008265596</v>
      </c>
      <c r="GW26" s="17">
        <v>0</v>
      </c>
      <c r="GX26" s="17">
        <v>0</v>
      </c>
      <c r="GY26" s="17">
        <v>3055808.035979284</v>
      </c>
      <c r="GZ26" s="17">
        <v>0</v>
      </c>
      <c r="HA26" s="17">
        <v>0</v>
      </c>
      <c r="HB26" s="17">
        <v>0</v>
      </c>
      <c r="HC26" s="17">
        <v>0</v>
      </c>
      <c r="HD26" s="17">
        <v>0</v>
      </c>
      <c r="HE26" s="17">
        <v>0</v>
      </c>
      <c r="HF26" s="17">
        <v>0</v>
      </c>
      <c r="HG26" s="17">
        <v>0</v>
      </c>
      <c r="HH26" s="17">
        <v>0</v>
      </c>
      <c r="HI26" s="17">
        <v>0</v>
      </c>
      <c r="HJ26" s="17">
        <v>0</v>
      </c>
      <c r="HK26" s="17">
        <v>0</v>
      </c>
      <c r="HL26" s="17">
        <v>0</v>
      </c>
      <c r="HM26" s="17">
        <v>0</v>
      </c>
      <c r="HN26" s="17">
        <v>0</v>
      </c>
      <c r="HO26" s="17">
        <v>0</v>
      </c>
      <c r="HP26" s="17">
        <v>0</v>
      </c>
      <c r="HQ26" s="17">
        <v>0</v>
      </c>
      <c r="HR26" s="17">
        <v>0</v>
      </c>
      <c r="HS26" s="17">
        <v>0</v>
      </c>
      <c r="HT26" s="17">
        <v>0</v>
      </c>
      <c r="HU26" s="17">
        <v>0</v>
      </c>
      <c r="HV26" s="17">
        <v>0</v>
      </c>
      <c r="HW26" s="17">
        <v>0</v>
      </c>
      <c r="HX26" s="17">
        <v>0</v>
      </c>
      <c r="HY26" s="17">
        <v>0</v>
      </c>
      <c r="HZ26" s="17">
        <v>0</v>
      </c>
      <c r="IA26" s="17">
        <v>0</v>
      </c>
      <c r="IB26" s="17">
        <v>0</v>
      </c>
      <c r="IC26" s="17">
        <v>0</v>
      </c>
      <c r="ID26" s="17">
        <v>0</v>
      </c>
      <c r="IE26" s="17">
        <v>0</v>
      </c>
      <c r="IF26" s="17">
        <v>0</v>
      </c>
      <c r="IG26" s="17">
        <v>0</v>
      </c>
      <c r="IH26" s="17">
        <v>0</v>
      </c>
      <c r="II26" s="17">
        <v>0</v>
      </c>
      <c r="IJ26" s="17">
        <v>0</v>
      </c>
      <c r="IK26" s="17">
        <v>0</v>
      </c>
      <c r="IL26" s="17">
        <v>0</v>
      </c>
      <c r="IM26" s="17">
        <v>0</v>
      </c>
      <c r="IN26" s="17">
        <v>0</v>
      </c>
      <c r="IO26" s="17">
        <v>0</v>
      </c>
      <c r="IP26" s="17">
        <v>0</v>
      </c>
      <c r="IQ26" s="17">
        <v>0</v>
      </c>
      <c r="IR26" s="17">
        <v>0</v>
      </c>
      <c r="IS26" s="17">
        <v>0</v>
      </c>
      <c r="IT26" s="17">
        <v>0</v>
      </c>
      <c r="IU26" s="17">
        <v>0</v>
      </c>
      <c r="IV26" s="18">
        <v>0</v>
      </c>
      <c r="IW26" s="18">
        <v>0</v>
      </c>
      <c r="IX26" s="18">
        <v>147683238.1388976</v>
      </c>
      <c r="IY26" s="17">
        <v>0</v>
      </c>
      <c r="IZ26" s="17">
        <v>0</v>
      </c>
      <c r="JA26" s="17">
        <v>4500</v>
      </c>
      <c r="JB26" s="17">
        <v>0</v>
      </c>
      <c r="JC26" s="17">
        <v>0</v>
      </c>
      <c r="JD26" s="17">
        <v>4252.5</v>
      </c>
      <c r="JE26" s="18">
        <v>0</v>
      </c>
      <c r="JF26" s="18">
        <v>0</v>
      </c>
      <c r="JG26" s="18">
        <v>37468107.389999926</v>
      </c>
      <c r="JH26" s="17">
        <v>0</v>
      </c>
      <c r="JI26" s="17">
        <v>0</v>
      </c>
      <c r="JJ26" s="17">
        <v>496963.29999999987</v>
      </c>
      <c r="JK26" s="17">
        <v>0</v>
      </c>
      <c r="JL26" s="17">
        <v>0</v>
      </c>
      <c r="JM26" s="17">
        <v>36971144.089999929</v>
      </c>
      <c r="JN26" s="18">
        <v>0</v>
      </c>
      <c r="JO26" s="18">
        <v>0</v>
      </c>
      <c r="JP26" s="18">
        <v>110206378.24889769</v>
      </c>
      <c r="JQ26" s="17">
        <v>0</v>
      </c>
      <c r="JR26" s="17">
        <v>0</v>
      </c>
      <c r="JS26" s="17">
        <v>4281324.7600000007</v>
      </c>
      <c r="JT26" s="17">
        <v>0</v>
      </c>
      <c r="JU26" s="17">
        <v>0</v>
      </c>
      <c r="JV26" s="17">
        <v>105925053.48889768</v>
      </c>
      <c r="JW26" s="17">
        <v>0</v>
      </c>
      <c r="JX26" s="17">
        <v>213713.44999999998</v>
      </c>
      <c r="JY26" s="17">
        <v>199989.40000000029</v>
      </c>
      <c r="JZ26" s="17">
        <v>0</v>
      </c>
      <c r="KA26" s="17">
        <v>0</v>
      </c>
      <c r="KB26" s="17">
        <v>0</v>
      </c>
      <c r="KC26" s="17">
        <v>0</v>
      </c>
      <c r="KD26" s="17">
        <v>0</v>
      </c>
      <c r="KE26" s="17">
        <v>0</v>
      </c>
      <c r="KF26" s="17">
        <v>0</v>
      </c>
      <c r="KG26" s="17">
        <v>0</v>
      </c>
      <c r="KH26" s="17">
        <v>0</v>
      </c>
      <c r="KI26" s="17">
        <v>0</v>
      </c>
      <c r="KJ26" s="17">
        <v>0</v>
      </c>
      <c r="KK26" s="17">
        <v>0</v>
      </c>
      <c r="KL26" s="17">
        <v>0</v>
      </c>
      <c r="KM26" s="17">
        <v>0</v>
      </c>
      <c r="KN26" s="17">
        <v>0</v>
      </c>
      <c r="KO26" s="17">
        <v>0</v>
      </c>
      <c r="KP26" s="17">
        <v>0</v>
      </c>
      <c r="KQ26" s="17">
        <v>0</v>
      </c>
      <c r="KR26" s="17">
        <v>0</v>
      </c>
      <c r="KS26" s="17">
        <v>0</v>
      </c>
      <c r="KT26" s="17">
        <v>0</v>
      </c>
      <c r="KU26" s="17">
        <v>0</v>
      </c>
      <c r="KV26" s="17">
        <v>0</v>
      </c>
      <c r="KW26" s="17">
        <v>0</v>
      </c>
      <c r="KX26" s="17">
        <v>0</v>
      </c>
      <c r="KY26" s="17">
        <v>0</v>
      </c>
      <c r="KZ26" s="17">
        <v>0</v>
      </c>
      <c r="LA26" s="18">
        <v>0</v>
      </c>
      <c r="LB26" s="18">
        <v>0</v>
      </c>
      <c r="LC26" s="18">
        <v>0</v>
      </c>
      <c r="LD26" s="17">
        <v>0</v>
      </c>
      <c r="LE26" s="17">
        <v>0</v>
      </c>
      <c r="LF26" s="17">
        <v>0</v>
      </c>
      <c r="LG26" s="17">
        <v>0</v>
      </c>
      <c r="LH26" s="17">
        <v>0</v>
      </c>
      <c r="LI26" s="17">
        <v>0</v>
      </c>
      <c r="LJ26" s="18">
        <v>0</v>
      </c>
      <c r="LK26" s="18">
        <v>0</v>
      </c>
      <c r="LL26" s="18">
        <v>0</v>
      </c>
      <c r="LM26" s="17">
        <v>0</v>
      </c>
      <c r="LN26" s="17">
        <v>0</v>
      </c>
      <c r="LO26" s="17">
        <v>0</v>
      </c>
      <c r="LP26" s="17">
        <v>0</v>
      </c>
      <c r="LQ26" s="17">
        <v>0</v>
      </c>
      <c r="LR26" s="17">
        <v>0</v>
      </c>
      <c r="LS26" s="18">
        <v>0</v>
      </c>
      <c r="LT26" s="18">
        <v>0</v>
      </c>
      <c r="LU26" s="18">
        <v>0</v>
      </c>
      <c r="LV26" s="17">
        <v>0</v>
      </c>
      <c r="LW26" s="17">
        <v>0</v>
      </c>
      <c r="LX26" s="17">
        <v>0</v>
      </c>
      <c r="LY26" s="17">
        <v>0</v>
      </c>
      <c r="LZ26" s="17">
        <v>0</v>
      </c>
      <c r="MA26" s="17">
        <v>0</v>
      </c>
      <c r="MB26" s="17">
        <v>0</v>
      </c>
      <c r="MC26" s="17">
        <v>0</v>
      </c>
      <c r="MD26" s="17">
        <v>0</v>
      </c>
      <c r="ME26" s="17">
        <v>0</v>
      </c>
      <c r="MF26" s="17">
        <v>265880.14999999997</v>
      </c>
      <c r="MG26" s="17">
        <v>817876142.27043247</v>
      </c>
      <c r="MH26" s="17">
        <v>818142022.42043245</v>
      </c>
    </row>
    <row r="27" spans="1:346" ht="12.75" customHeight="1" x14ac:dyDescent="0.3">
      <c r="A27" s="61" t="s">
        <v>187</v>
      </c>
      <c r="B27" s="16">
        <v>1030</v>
      </c>
      <c r="C27" s="62" t="s">
        <v>148</v>
      </c>
      <c r="D27" s="18">
        <v>0</v>
      </c>
      <c r="E27" s="18">
        <v>0</v>
      </c>
      <c r="F27" s="18">
        <v>62311</v>
      </c>
      <c r="G27" s="17">
        <v>0</v>
      </c>
      <c r="H27" s="17">
        <v>0</v>
      </c>
      <c r="I27" s="17">
        <v>56076.53</v>
      </c>
      <c r="J27" s="17">
        <v>0</v>
      </c>
      <c r="K27" s="17">
        <v>0</v>
      </c>
      <c r="L27" s="17">
        <v>6234.47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396310.74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1693286.61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9889585.0700000003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2377637.2599999998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1091550.82</v>
      </c>
      <c r="BI27" s="17">
        <v>0</v>
      </c>
      <c r="BJ27" s="17">
        <v>0</v>
      </c>
      <c r="BK27" s="17">
        <v>4256928.41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13369.95</v>
      </c>
      <c r="BR27" s="17">
        <v>0</v>
      </c>
      <c r="BS27" s="17">
        <v>0</v>
      </c>
      <c r="BT27" s="17">
        <v>6840.82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834.39</v>
      </c>
      <c r="CD27" s="17">
        <v>0</v>
      </c>
      <c r="CE27" s="17">
        <v>0</v>
      </c>
      <c r="CF27" s="17">
        <v>1350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235498.73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2420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1529572.03</v>
      </c>
      <c r="EC27" s="17">
        <v>0</v>
      </c>
      <c r="ED27" s="17">
        <v>0</v>
      </c>
      <c r="EE27" s="17">
        <v>475.69</v>
      </c>
      <c r="EF27" s="17">
        <v>0</v>
      </c>
      <c r="EG27" s="17">
        <v>0</v>
      </c>
      <c r="EH27" s="17">
        <v>818.51</v>
      </c>
      <c r="EI27" s="17">
        <v>0</v>
      </c>
      <c r="EJ27" s="17">
        <v>0</v>
      </c>
      <c r="EK27" s="17">
        <v>0</v>
      </c>
      <c r="EL27" s="17">
        <v>0</v>
      </c>
      <c r="EM27" s="17">
        <v>0</v>
      </c>
      <c r="EN27" s="17">
        <v>802.31</v>
      </c>
      <c r="EO27" s="17">
        <v>0</v>
      </c>
      <c r="EP27" s="17">
        <v>0</v>
      </c>
      <c r="EQ27" s="17">
        <v>0</v>
      </c>
      <c r="ER27" s="17">
        <v>0</v>
      </c>
      <c r="ES27" s="17">
        <v>0</v>
      </c>
      <c r="ET27" s="17">
        <v>0</v>
      </c>
      <c r="EU27" s="17">
        <v>0</v>
      </c>
      <c r="EV27" s="17">
        <v>0</v>
      </c>
      <c r="EW27" s="17">
        <v>0</v>
      </c>
      <c r="EX27" s="17">
        <v>0</v>
      </c>
      <c r="EY27" s="17">
        <v>0</v>
      </c>
      <c r="EZ27" s="17">
        <v>0</v>
      </c>
      <c r="FA27" s="17">
        <v>0</v>
      </c>
      <c r="FB27" s="17">
        <v>0</v>
      </c>
      <c r="FC27" s="17">
        <v>0</v>
      </c>
      <c r="FD27" s="17">
        <v>0</v>
      </c>
      <c r="FE27" s="17">
        <v>0</v>
      </c>
      <c r="FF27" s="17">
        <v>412728.99</v>
      </c>
      <c r="FG27" s="17">
        <v>0</v>
      </c>
      <c r="FH27" s="17">
        <v>0</v>
      </c>
      <c r="FI27" s="17">
        <v>96</v>
      </c>
      <c r="FJ27" s="17">
        <v>0</v>
      </c>
      <c r="FK27" s="17">
        <v>0</v>
      </c>
      <c r="FL27" s="17">
        <v>0</v>
      </c>
      <c r="FM27" s="17">
        <v>0</v>
      </c>
      <c r="FN27" s="17">
        <v>0</v>
      </c>
      <c r="FO27" s="17">
        <v>0</v>
      </c>
      <c r="FP27" s="17">
        <v>0</v>
      </c>
      <c r="FQ27" s="17">
        <v>0</v>
      </c>
      <c r="FR27" s="17">
        <v>0</v>
      </c>
      <c r="FS27" s="17">
        <v>0</v>
      </c>
      <c r="FT27" s="17">
        <v>0</v>
      </c>
      <c r="FU27" s="17">
        <v>0</v>
      </c>
      <c r="FV27" s="17">
        <v>0</v>
      </c>
      <c r="FW27" s="17">
        <v>0</v>
      </c>
      <c r="FX27" s="17">
        <v>0</v>
      </c>
      <c r="FY27" s="17">
        <v>0</v>
      </c>
      <c r="FZ27" s="17">
        <v>0</v>
      </c>
      <c r="GA27" s="17">
        <v>0</v>
      </c>
      <c r="GB27" s="17">
        <v>0</v>
      </c>
      <c r="GC27" s="17">
        <v>0</v>
      </c>
      <c r="GD27" s="17">
        <v>0</v>
      </c>
      <c r="GE27" s="17">
        <v>0</v>
      </c>
      <c r="GF27" s="17">
        <v>0</v>
      </c>
      <c r="GG27" s="17">
        <v>0</v>
      </c>
      <c r="GH27" s="17">
        <v>0</v>
      </c>
      <c r="GI27" s="17">
        <v>0</v>
      </c>
      <c r="GJ27" s="17">
        <v>35863.89</v>
      </c>
      <c r="GK27" s="17">
        <v>0</v>
      </c>
      <c r="GL27" s="17">
        <v>0</v>
      </c>
      <c r="GM27" s="17">
        <v>0</v>
      </c>
      <c r="GN27" s="17">
        <v>0</v>
      </c>
      <c r="GO27" s="17">
        <v>0</v>
      </c>
      <c r="GP27" s="17">
        <v>254.83</v>
      </c>
      <c r="GQ27" s="17">
        <v>0</v>
      </c>
      <c r="GR27" s="17">
        <v>0</v>
      </c>
      <c r="GS27" s="17">
        <v>0</v>
      </c>
      <c r="GT27" s="17">
        <v>0</v>
      </c>
      <c r="GU27" s="17">
        <v>0</v>
      </c>
      <c r="GV27" s="17">
        <v>0</v>
      </c>
      <c r="GW27" s="17">
        <v>0</v>
      </c>
      <c r="GX27" s="17">
        <v>0</v>
      </c>
      <c r="GY27" s="17">
        <v>342580.74</v>
      </c>
      <c r="GZ27" s="17">
        <v>0</v>
      </c>
      <c r="HA27" s="17">
        <v>0</v>
      </c>
      <c r="HB27" s="17">
        <v>0</v>
      </c>
      <c r="HC27" s="17">
        <v>0</v>
      </c>
      <c r="HD27" s="17">
        <v>0</v>
      </c>
      <c r="HE27" s="17">
        <v>0</v>
      </c>
      <c r="HF27" s="17">
        <v>0</v>
      </c>
      <c r="HG27" s="17">
        <v>0</v>
      </c>
      <c r="HH27" s="17">
        <v>0</v>
      </c>
      <c r="HI27" s="17">
        <v>0</v>
      </c>
      <c r="HJ27" s="17">
        <v>0</v>
      </c>
      <c r="HK27" s="17">
        <v>0</v>
      </c>
      <c r="HL27" s="17">
        <v>0</v>
      </c>
      <c r="HM27" s="17">
        <v>0</v>
      </c>
      <c r="HN27" s="17">
        <v>0</v>
      </c>
      <c r="HO27" s="17">
        <v>0</v>
      </c>
      <c r="HP27" s="17">
        <v>0</v>
      </c>
      <c r="HQ27" s="17">
        <v>0</v>
      </c>
      <c r="HR27" s="17">
        <v>0</v>
      </c>
      <c r="HS27" s="17">
        <v>0</v>
      </c>
      <c r="HT27" s="17">
        <v>0</v>
      </c>
      <c r="HU27" s="17">
        <v>0</v>
      </c>
      <c r="HV27" s="17">
        <v>0</v>
      </c>
      <c r="HW27" s="17">
        <v>0</v>
      </c>
      <c r="HX27" s="17">
        <v>0</v>
      </c>
      <c r="HY27" s="17">
        <v>0</v>
      </c>
      <c r="HZ27" s="17">
        <v>37409.550000000003</v>
      </c>
      <c r="IA27" s="17">
        <v>0</v>
      </c>
      <c r="IB27" s="17">
        <v>0</v>
      </c>
      <c r="IC27" s="17">
        <v>0</v>
      </c>
      <c r="ID27" s="17">
        <v>0</v>
      </c>
      <c r="IE27" s="17">
        <v>0</v>
      </c>
      <c r="IF27" s="17">
        <v>0</v>
      </c>
      <c r="IG27" s="17">
        <v>0</v>
      </c>
      <c r="IH27" s="17">
        <v>0</v>
      </c>
      <c r="II27" s="17">
        <v>0</v>
      </c>
      <c r="IJ27" s="17">
        <v>0</v>
      </c>
      <c r="IK27" s="17">
        <v>0</v>
      </c>
      <c r="IL27" s="17">
        <v>0</v>
      </c>
      <c r="IM27" s="17">
        <v>0</v>
      </c>
      <c r="IN27" s="17">
        <v>0</v>
      </c>
      <c r="IO27" s="17">
        <v>0</v>
      </c>
      <c r="IP27" s="17">
        <v>0</v>
      </c>
      <c r="IQ27" s="17">
        <v>0</v>
      </c>
      <c r="IR27" s="17">
        <v>0</v>
      </c>
      <c r="IS27" s="17">
        <v>0</v>
      </c>
      <c r="IT27" s="17">
        <v>0</v>
      </c>
      <c r="IU27" s="17">
        <v>16900</v>
      </c>
      <c r="IV27" s="18">
        <v>0</v>
      </c>
      <c r="IW27" s="18">
        <v>0</v>
      </c>
      <c r="IX27" s="18">
        <v>701045534.45999992</v>
      </c>
      <c r="IY27" s="17">
        <v>0</v>
      </c>
      <c r="IZ27" s="17">
        <v>0</v>
      </c>
      <c r="JA27" s="17">
        <v>0</v>
      </c>
      <c r="JB27" s="17">
        <v>0</v>
      </c>
      <c r="JC27" s="17">
        <v>0</v>
      </c>
      <c r="JD27" s="17">
        <v>0</v>
      </c>
      <c r="JE27" s="18">
        <v>0</v>
      </c>
      <c r="JF27" s="18">
        <v>0</v>
      </c>
      <c r="JG27" s="18">
        <v>1770863.53</v>
      </c>
      <c r="JH27" s="17">
        <v>0</v>
      </c>
      <c r="JI27" s="17">
        <v>0</v>
      </c>
      <c r="JJ27" s="17">
        <v>0</v>
      </c>
      <c r="JK27" s="17">
        <v>0</v>
      </c>
      <c r="JL27" s="17">
        <v>0</v>
      </c>
      <c r="JM27" s="17">
        <v>1770863.53</v>
      </c>
      <c r="JN27" s="18">
        <v>0</v>
      </c>
      <c r="JO27" s="18">
        <v>0</v>
      </c>
      <c r="JP27" s="18">
        <v>699274670.92999995</v>
      </c>
      <c r="JQ27" s="17">
        <v>0</v>
      </c>
      <c r="JR27" s="17">
        <v>0</v>
      </c>
      <c r="JS27" s="17">
        <v>0</v>
      </c>
      <c r="JT27" s="17">
        <v>0</v>
      </c>
      <c r="JU27" s="17">
        <v>0</v>
      </c>
      <c r="JV27" s="17">
        <v>699274670.92999995</v>
      </c>
      <c r="JW27" s="17">
        <v>0</v>
      </c>
      <c r="JX27" s="17">
        <v>0</v>
      </c>
      <c r="JY27" s="17">
        <v>411786.68</v>
      </c>
      <c r="JZ27" s="17">
        <v>0</v>
      </c>
      <c r="KA27" s="17">
        <v>0</v>
      </c>
      <c r="KB27" s="17">
        <v>0</v>
      </c>
      <c r="KC27" s="17">
        <v>0</v>
      </c>
      <c r="KD27" s="17">
        <v>0</v>
      </c>
      <c r="KE27" s="17">
        <v>0</v>
      </c>
      <c r="KF27" s="17">
        <v>0</v>
      </c>
      <c r="KG27" s="17">
        <v>0</v>
      </c>
      <c r="KH27" s="17">
        <v>0</v>
      </c>
      <c r="KI27" s="17">
        <v>0</v>
      </c>
      <c r="KJ27" s="17">
        <v>0</v>
      </c>
      <c r="KK27" s="17">
        <v>0</v>
      </c>
      <c r="KL27" s="17">
        <v>0</v>
      </c>
      <c r="KM27" s="17">
        <v>0</v>
      </c>
      <c r="KN27" s="17">
        <v>0</v>
      </c>
      <c r="KO27" s="17">
        <v>0</v>
      </c>
      <c r="KP27" s="17">
        <v>0</v>
      </c>
      <c r="KQ27" s="17">
        <v>0</v>
      </c>
      <c r="KR27" s="17">
        <v>0</v>
      </c>
      <c r="KS27" s="17">
        <v>0</v>
      </c>
      <c r="KT27" s="17">
        <v>0</v>
      </c>
      <c r="KU27" s="17">
        <v>0</v>
      </c>
      <c r="KV27" s="17">
        <v>0</v>
      </c>
      <c r="KW27" s="17">
        <v>0</v>
      </c>
      <c r="KX27" s="17">
        <v>0</v>
      </c>
      <c r="KY27" s="17">
        <v>0</v>
      </c>
      <c r="KZ27" s="17">
        <v>0</v>
      </c>
      <c r="LA27" s="18">
        <v>0</v>
      </c>
      <c r="LB27" s="18">
        <v>0</v>
      </c>
      <c r="LC27" s="18">
        <v>0</v>
      </c>
      <c r="LD27" s="17">
        <v>0</v>
      </c>
      <c r="LE27" s="17">
        <v>0</v>
      </c>
      <c r="LF27" s="17">
        <v>0</v>
      </c>
      <c r="LG27" s="17">
        <v>0</v>
      </c>
      <c r="LH27" s="17">
        <v>0</v>
      </c>
      <c r="LI27" s="17">
        <v>0</v>
      </c>
      <c r="LJ27" s="18">
        <v>0</v>
      </c>
      <c r="LK27" s="18">
        <v>0</v>
      </c>
      <c r="LL27" s="18">
        <v>0</v>
      </c>
      <c r="LM27" s="17">
        <v>0</v>
      </c>
      <c r="LN27" s="17">
        <v>0</v>
      </c>
      <c r="LO27" s="17">
        <v>0</v>
      </c>
      <c r="LP27" s="17">
        <v>0</v>
      </c>
      <c r="LQ27" s="17">
        <v>0</v>
      </c>
      <c r="LR27" s="17">
        <v>0</v>
      </c>
      <c r="LS27" s="18">
        <v>0</v>
      </c>
      <c r="LT27" s="18">
        <v>0</v>
      </c>
      <c r="LU27" s="18">
        <v>0</v>
      </c>
      <c r="LV27" s="17">
        <v>0</v>
      </c>
      <c r="LW27" s="17">
        <v>0</v>
      </c>
      <c r="LX27" s="17">
        <v>0</v>
      </c>
      <c r="LY27" s="17">
        <v>0</v>
      </c>
      <c r="LZ27" s="17">
        <v>0</v>
      </c>
      <c r="MA27" s="17">
        <v>0</v>
      </c>
      <c r="MB27" s="17">
        <v>0</v>
      </c>
      <c r="MC27" s="17">
        <v>0</v>
      </c>
      <c r="MD27" s="17">
        <v>0</v>
      </c>
      <c r="ME27" s="17">
        <v>0</v>
      </c>
      <c r="MF27" s="17">
        <v>0</v>
      </c>
      <c r="MG27" s="17">
        <v>723862747.4799999</v>
      </c>
      <c r="MH27" s="17">
        <v>723862747.4799999</v>
      </c>
    </row>
    <row r="28" spans="1:346" ht="12.75" customHeight="1" x14ac:dyDescent="0.3">
      <c r="A28" s="61" t="s">
        <v>189</v>
      </c>
      <c r="B28" s="16">
        <v>1031</v>
      </c>
      <c r="C28" s="62" t="s">
        <v>148</v>
      </c>
      <c r="D28" s="18">
        <v>0</v>
      </c>
      <c r="E28" s="18">
        <v>0</v>
      </c>
      <c r="F28" s="18">
        <v>7938579.3399999999</v>
      </c>
      <c r="G28" s="17">
        <v>0</v>
      </c>
      <c r="H28" s="17">
        <v>0</v>
      </c>
      <c r="I28" s="17">
        <v>335548.83</v>
      </c>
      <c r="J28" s="17">
        <v>0</v>
      </c>
      <c r="K28" s="17">
        <v>0</v>
      </c>
      <c r="L28" s="17">
        <v>671650.1</v>
      </c>
      <c r="M28" s="17">
        <v>0</v>
      </c>
      <c r="N28" s="17">
        <v>0</v>
      </c>
      <c r="O28" s="17">
        <v>6931380.4100000001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20292.599999999999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391546.02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15941.21</v>
      </c>
      <c r="BI28" s="17">
        <v>0</v>
      </c>
      <c r="BJ28" s="17">
        <v>0</v>
      </c>
      <c r="BK28" s="17">
        <v>198304.21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106181.82</v>
      </c>
      <c r="BR28" s="17">
        <v>0</v>
      </c>
      <c r="BS28" s="17">
        <v>0</v>
      </c>
      <c r="BT28" s="17">
        <v>3851759.9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59.58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1319385.95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74318.100000000006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7">
        <v>0</v>
      </c>
      <c r="DX28" s="17">
        <v>0</v>
      </c>
      <c r="DY28" s="17">
        <v>0</v>
      </c>
      <c r="DZ28" s="17">
        <v>0</v>
      </c>
      <c r="EA28" s="17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  <c r="EJ28" s="17">
        <v>0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  <c r="ES28" s="17">
        <v>0</v>
      </c>
      <c r="ET28" s="17">
        <v>0</v>
      </c>
      <c r="EU28" s="17">
        <v>0</v>
      </c>
      <c r="EV28" s="17">
        <v>0</v>
      </c>
      <c r="EW28" s="17">
        <v>0</v>
      </c>
      <c r="EX28" s="17">
        <v>0</v>
      </c>
      <c r="EY28" s="17">
        <v>0</v>
      </c>
      <c r="EZ28" s="17">
        <v>0</v>
      </c>
      <c r="FA28" s="17">
        <v>0</v>
      </c>
      <c r="FB28" s="17">
        <v>0</v>
      </c>
      <c r="FC28" s="17">
        <v>0</v>
      </c>
      <c r="FD28" s="17">
        <v>0</v>
      </c>
      <c r="FE28" s="17">
        <v>0</v>
      </c>
      <c r="FF28" s="17">
        <v>607.09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0</v>
      </c>
      <c r="FM28" s="17">
        <v>0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0</v>
      </c>
      <c r="FY28" s="17">
        <v>0</v>
      </c>
      <c r="FZ28" s="17">
        <v>0</v>
      </c>
      <c r="GA28" s="17">
        <v>0</v>
      </c>
      <c r="GB28" s="17">
        <v>0</v>
      </c>
      <c r="GC28" s="17">
        <v>0</v>
      </c>
      <c r="GD28" s="17">
        <v>0</v>
      </c>
      <c r="GE28" s="17">
        <v>0</v>
      </c>
      <c r="GF28" s="17">
        <v>0</v>
      </c>
      <c r="GG28" s="17">
        <v>0</v>
      </c>
      <c r="GH28" s="17">
        <v>0</v>
      </c>
      <c r="GI28" s="17">
        <v>0</v>
      </c>
      <c r="GJ28" s="17">
        <v>834.01</v>
      </c>
      <c r="GK28" s="17">
        <v>0</v>
      </c>
      <c r="GL28" s="17">
        <v>0</v>
      </c>
      <c r="GM28" s="17">
        <v>0</v>
      </c>
      <c r="GN28" s="17">
        <v>0</v>
      </c>
      <c r="GO28" s="17">
        <v>0</v>
      </c>
      <c r="GP28" s="17">
        <v>3508.34</v>
      </c>
      <c r="GQ28" s="17">
        <v>0</v>
      </c>
      <c r="GR28" s="17">
        <v>0</v>
      </c>
      <c r="GS28" s="17">
        <v>0</v>
      </c>
      <c r="GT28" s="17">
        <v>0</v>
      </c>
      <c r="GU28" s="17">
        <v>0</v>
      </c>
      <c r="GV28" s="17">
        <v>289.8</v>
      </c>
      <c r="GW28" s="17">
        <v>0</v>
      </c>
      <c r="GX28" s="17">
        <v>0</v>
      </c>
      <c r="GY28" s="17">
        <v>1863.09</v>
      </c>
      <c r="GZ28" s="17">
        <v>0</v>
      </c>
      <c r="HA28" s="17">
        <v>0</v>
      </c>
      <c r="HB28" s="17">
        <v>0</v>
      </c>
      <c r="HC28" s="17">
        <v>0</v>
      </c>
      <c r="HD28" s="17">
        <v>0</v>
      </c>
      <c r="HE28" s="17">
        <v>0</v>
      </c>
      <c r="HF28" s="17">
        <v>0</v>
      </c>
      <c r="HG28" s="17">
        <v>0</v>
      </c>
      <c r="HH28" s="17">
        <v>0</v>
      </c>
      <c r="HI28" s="17">
        <v>0</v>
      </c>
      <c r="HJ28" s="17">
        <v>0</v>
      </c>
      <c r="HK28" s="17">
        <v>0</v>
      </c>
      <c r="HL28" s="17">
        <v>0</v>
      </c>
      <c r="HM28" s="17">
        <v>0</v>
      </c>
      <c r="HN28" s="17">
        <v>0</v>
      </c>
      <c r="HO28" s="17">
        <v>0</v>
      </c>
      <c r="HP28" s="17">
        <v>0</v>
      </c>
      <c r="HQ28" s="17">
        <v>0</v>
      </c>
      <c r="HR28" s="17">
        <v>0</v>
      </c>
      <c r="HS28" s="17">
        <v>0</v>
      </c>
      <c r="HT28" s="17">
        <v>0</v>
      </c>
      <c r="HU28" s="17">
        <v>0</v>
      </c>
      <c r="HV28" s="17">
        <v>0</v>
      </c>
      <c r="HW28" s="17">
        <v>0</v>
      </c>
      <c r="HX28" s="17">
        <v>0</v>
      </c>
      <c r="HY28" s="17">
        <v>0</v>
      </c>
      <c r="HZ28" s="17">
        <v>0</v>
      </c>
      <c r="IA28" s="17">
        <v>0</v>
      </c>
      <c r="IB28" s="17">
        <v>0</v>
      </c>
      <c r="IC28" s="17">
        <v>0</v>
      </c>
      <c r="ID28" s="17">
        <v>0</v>
      </c>
      <c r="IE28" s="17">
        <v>0</v>
      </c>
      <c r="IF28" s="17">
        <v>0</v>
      </c>
      <c r="IG28" s="17">
        <v>0</v>
      </c>
      <c r="IH28" s="17">
        <v>0</v>
      </c>
      <c r="II28" s="17">
        <v>0</v>
      </c>
      <c r="IJ28" s="17">
        <v>0</v>
      </c>
      <c r="IK28" s="17">
        <v>0</v>
      </c>
      <c r="IL28" s="17">
        <v>0</v>
      </c>
      <c r="IM28" s="17">
        <v>0</v>
      </c>
      <c r="IN28" s="17">
        <v>0</v>
      </c>
      <c r="IO28" s="17">
        <v>0</v>
      </c>
      <c r="IP28" s="17">
        <v>0</v>
      </c>
      <c r="IQ28" s="17">
        <v>0</v>
      </c>
      <c r="IR28" s="17">
        <v>0</v>
      </c>
      <c r="IS28" s="17">
        <v>0</v>
      </c>
      <c r="IT28" s="17">
        <v>0</v>
      </c>
      <c r="IU28" s="17">
        <v>0</v>
      </c>
      <c r="IV28" s="18">
        <v>0</v>
      </c>
      <c r="IW28" s="18">
        <v>0</v>
      </c>
      <c r="IX28" s="18">
        <v>0</v>
      </c>
      <c r="IY28" s="17">
        <v>0</v>
      </c>
      <c r="IZ28" s="17">
        <v>0</v>
      </c>
      <c r="JA28" s="17">
        <v>0</v>
      </c>
      <c r="JB28" s="17">
        <v>0</v>
      </c>
      <c r="JC28" s="17">
        <v>0</v>
      </c>
      <c r="JD28" s="17">
        <v>0</v>
      </c>
      <c r="JE28" s="18">
        <v>0</v>
      </c>
      <c r="JF28" s="18">
        <v>0</v>
      </c>
      <c r="JG28" s="18">
        <v>0</v>
      </c>
      <c r="JH28" s="17">
        <v>0</v>
      </c>
      <c r="JI28" s="17">
        <v>0</v>
      </c>
      <c r="JJ28" s="17">
        <v>0</v>
      </c>
      <c r="JK28" s="17">
        <v>0</v>
      </c>
      <c r="JL28" s="17">
        <v>0</v>
      </c>
      <c r="JM28" s="17">
        <v>0</v>
      </c>
      <c r="JN28" s="18">
        <v>0</v>
      </c>
      <c r="JO28" s="18">
        <v>0</v>
      </c>
      <c r="JP28" s="18">
        <v>0</v>
      </c>
      <c r="JQ28" s="17">
        <v>0</v>
      </c>
      <c r="JR28" s="17">
        <v>0</v>
      </c>
      <c r="JS28" s="17">
        <v>0</v>
      </c>
      <c r="JT28" s="17">
        <v>0</v>
      </c>
      <c r="JU28" s="17">
        <v>0</v>
      </c>
      <c r="JV28" s="17">
        <v>0</v>
      </c>
      <c r="JW28" s="17">
        <v>0</v>
      </c>
      <c r="JX28" s="17">
        <v>0</v>
      </c>
      <c r="JY28" s="17">
        <v>3211.09</v>
      </c>
      <c r="JZ28" s="17">
        <v>0</v>
      </c>
      <c r="KA28" s="17">
        <v>0</v>
      </c>
      <c r="KB28" s="17">
        <v>0</v>
      </c>
      <c r="KC28" s="17">
        <v>0</v>
      </c>
      <c r="KD28" s="17">
        <v>0</v>
      </c>
      <c r="KE28" s="17">
        <v>0</v>
      </c>
      <c r="KF28" s="17">
        <v>0</v>
      </c>
      <c r="KG28" s="17">
        <v>0</v>
      </c>
      <c r="KH28" s="17">
        <v>0</v>
      </c>
      <c r="KI28" s="17">
        <v>0</v>
      </c>
      <c r="KJ28" s="17">
        <v>0</v>
      </c>
      <c r="KK28" s="17">
        <v>0</v>
      </c>
      <c r="KL28" s="17">
        <v>0</v>
      </c>
      <c r="KM28" s="17">
        <v>0</v>
      </c>
      <c r="KN28" s="17">
        <v>0</v>
      </c>
      <c r="KO28" s="17">
        <v>0</v>
      </c>
      <c r="KP28" s="17">
        <v>0</v>
      </c>
      <c r="KQ28" s="17">
        <v>0</v>
      </c>
      <c r="KR28" s="17">
        <v>0</v>
      </c>
      <c r="KS28" s="17">
        <v>0</v>
      </c>
      <c r="KT28" s="17">
        <v>0</v>
      </c>
      <c r="KU28" s="17">
        <v>0</v>
      </c>
      <c r="KV28" s="17">
        <v>0</v>
      </c>
      <c r="KW28" s="17">
        <v>0</v>
      </c>
      <c r="KX28" s="17">
        <v>0</v>
      </c>
      <c r="KY28" s="17">
        <v>0</v>
      </c>
      <c r="KZ28" s="17">
        <v>0</v>
      </c>
      <c r="LA28" s="18">
        <v>0</v>
      </c>
      <c r="LB28" s="18">
        <v>0</v>
      </c>
      <c r="LC28" s="18">
        <v>0</v>
      </c>
      <c r="LD28" s="17">
        <v>0</v>
      </c>
      <c r="LE28" s="17">
        <v>0</v>
      </c>
      <c r="LF28" s="17">
        <v>0</v>
      </c>
      <c r="LG28" s="17">
        <v>0</v>
      </c>
      <c r="LH28" s="17">
        <v>0</v>
      </c>
      <c r="LI28" s="17">
        <v>0</v>
      </c>
      <c r="LJ28" s="18">
        <v>0</v>
      </c>
      <c r="LK28" s="18">
        <v>0</v>
      </c>
      <c r="LL28" s="18">
        <v>0</v>
      </c>
      <c r="LM28" s="17">
        <v>0</v>
      </c>
      <c r="LN28" s="17">
        <v>0</v>
      </c>
      <c r="LO28" s="17">
        <v>0</v>
      </c>
      <c r="LP28" s="17">
        <v>0</v>
      </c>
      <c r="LQ28" s="17">
        <v>0</v>
      </c>
      <c r="LR28" s="17">
        <v>0</v>
      </c>
      <c r="LS28" s="18">
        <v>0</v>
      </c>
      <c r="LT28" s="18">
        <v>0</v>
      </c>
      <c r="LU28" s="18">
        <v>0</v>
      </c>
      <c r="LV28" s="17">
        <v>0</v>
      </c>
      <c r="LW28" s="17">
        <v>0</v>
      </c>
      <c r="LX28" s="17">
        <v>0</v>
      </c>
      <c r="LY28" s="17">
        <v>0</v>
      </c>
      <c r="LZ28" s="17">
        <v>0</v>
      </c>
      <c r="MA28" s="17">
        <v>0</v>
      </c>
      <c r="MB28" s="17">
        <v>0</v>
      </c>
      <c r="MC28" s="17">
        <v>0</v>
      </c>
      <c r="MD28" s="17">
        <v>0</v>
      </c>
      <c r="ME28" s="17">
        <v>0</v>
      </c>
      <c r="MF28" s="17">
        <v>0</v>
      </c>
      <c r="MG28" s="17">
        <v>13926682.149999999</v>
      </c>
      <c r="MH28" s="17">
        <v>13926682.149999999</v>
      </c>
    </row>
    <row r="29" spans="1:346" ht="12.75" customHeight="1" x14ac:dyDescent="0.3">
      <c r="A29" s="61" t="s">
        <v>191</v>
      </c>
      <c r="B29" s="16">
        <v>1032</v>
      </c>
      <c r="C29" s="62" t="s">
        <v>148</v>
      </c>
      <c r="D29" s="18">
        <v>0</v>
      </c>
      <c r="E29" s="18">
        <v>0</v>
      </c>
      <c r="F29" s="18">
        <v>63646884.888000026</v>
      </c>
      <c r="G29" s="17">
        <v>0</v>
      </c>
      <c r="H29" s="17">
        <v>0</v>
      </c>
      <c r="I29" s="17">
        <v>6767811.3452504519</v>
      </c>
      <c r="J29" s="17">
        <v>0</v>
      </c>
      <c r="K29" s="17">
        <v>0</v>
      </c>
      <c r="L29" s="17">
        <v>40211069.980926827</v>
      </c>
      <c r="M29" s="17">
        <v>0</v>
      </c>
      <c r="N29" s="17">
        <v>0</v>
      </c>
      <c r="O29" s="17">
        <v>16668003.561822746</v>
      </c>
      <c r="P29" s="17">
        <v>0</v>
      </c>
      <c r="Q29" s="17">
        <v>0</v>
      </c>
      <c r="R29" s="17">
        <v>12846906.085899999</v>
      </c>
      <c r="S29" s="17">
        <v>0</v>
      </c>
      <c r="T29" s="17">
        <v>0</v>
      </c>
      <c r="U29" s="17">
        <v>1104532.45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4607827.7300000014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320751334.32999998</v>
      </c>
      <c r="BC29" s="17">
        <v>0</v>
      </c>
      <c r="BD29" s="17">
        <v>0</v>
      </c>
      <c r="BE29" s="17">
        <v>14526.620000000003</v>
      </c>
      <c r="BF29" s="17">
        <v>0</v>
      </c>
      <c r="BG29" s="17">
        <v>0</v>
      </c>
      <c r="BH29" s="17">
        <v>654421.59999999986</v>
      </c>
      <c r="BI29" s="17">
        <v>0</v>
      </c>
      <c r="BJ29" s="17">
        <v>0</v>
      </c>
      <c r="BK29" s="17">
        <v>6455988.9199999999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200713.36</v>
      </c>
      <c r="BR29" s="17">
        <v>0</v>
      </c>
      <c r="BS29" s="17">
        <v>0</v>
      </c>
      <c r="BT29" s="17">
        <v>20590663.730000004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92446.720000000001</v>
      </c>
      <c r="CD29" s="17">
        <v>0</v>
      </c>
      <c r="CE29" s="17">
        <v>0</v>
      </c>
      <c r="CF29" s="17">
        <v>4089202.3547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2513629.86</v>
      </c>
      <c r="CY29" s="17">
        <v>0</v>
      </c>
      <c r="CZ29" s="17">
        <v>0</v>
      </c>
      <c r="DA29" s="17">
        <v>100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2247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581.79</v>
      </c>
      <c r="DQ29" s="17">
        <v>0</v>
      </c>
      <c r="DR29" s="17">
        <v>0</v>
      </c>
      <c r="DS29" s="17"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  <c r="DZ29" s="17">
        <v>0</v>
      </c>
      <c r="EA29" s="17">
        <v>0</v>
      </c>
      <c r="EB29" s="17">
        <v>71560444.995399982</v>
      </c>
      <c r="EC29" s="17">
        <v>0</v>
      </c>
      <c r="ED29" s="17">
        <v>0</v>
      </c>
      <c r="EE29" s="17">
        <v>9320705.9208999984</v>
      </c>
      <c r="EF29" s="17">
        <v>0</v>
      </c>
      <c r="EG29" s="17">
        <v>0</v>
      </c>
      <c r="EH29" s="17">
        <v>18941924.0418</v>
      </c>
      <c r="EI29" s="17">
        <v>0</v>
      </c>
      <c r="EJ29" s="17">
        <v>0</v>
      </c>
      <c r="EK29" s="17">
        <v>0</v>
      </c>
      <c r="EL29" s="17">
        <v>0</v>
      </c>
      <c r="EM29" s="17">
        <v>0</v>
      </c>
      <c r="EN29" s="17">
        <v>9455719.4508999996</v>
      </c>
      <c r="EO29" s="17">
        <v>0</v>
      </c>
      <c r="EP29" s="17">
        <v>0</v>
      </c>
      <c r="EQ29" s="17">
        <v>0</v>
      </c>
      <c r="ER29" s="17">
        <v>0</v>
      </c>
      <c r="ES29" s="17">
        <v>0</v>
      </c>
      <c r="ET29" s="17">
        <v>0</v>
      </c>
      <c r="EU29" s="17">
        <v>0</v>
      </c>
      <c r="EV29" s="17">
        <v>0</v>
      </c>
      <c r="EW29" s="17">
        <v>0</v>
      </c>
      <c r="EX29" s="17">
        <v>0</v>
      </c>
      <c r="EY29" s="17">
        <v>0</v>
      </c>
      <c r="EZ29" s="17">
        <v>0</v>
      </c>
      <c r="FA29" s="17">
        <v>0</v>
      </c>
      <c r="FB29" s="17">
        <v>0</v>
      </c>
      <c r="FC29" s="17">
        <v>0</v>
      </c>
      <c r="FD29" s="17">
        <v>0</v>
      </c>
      <c r="FE29" s="17">
        <v>0</v>
      </c>
      <c r="FF29" s="17">
        <v>6113945.9000000004</v>
      </c>
      <c r="FG29" s="17">
        <v>0</v>
      </c>
      <c r="FH29" s="17">
        <v>0</v>
      </c>
      <c r="FI29" s="17">
        <v>0</v>
      </c>
      <c r="FJ29" s="17">
        <v>0</v>
      </c>
      <c r="FK29" s="17">
        <v>0</v>
      </c>
      <c r="FL29" s="17">
        <v>0</v>
      </c>
      <c r="FM29" s="17">
        <v>0</v>
      </c>
      <c r="FN29" s="17">
        <v>0</v>
      </c>
      <c r="FO29" s="17">
        <v>0</v>
      </c>
      <c r="FP29" s="17">
        <v>0</v>
      </c>
      <c r="FQ29" s="17">
        <v>0</v>
      </c>
      <c r="FR29" s="17">
        <v>0</v>
      </c>
      <c r="FS29" s="17">
        <v>0</v>
      </c>
      <c r="FT29" s="17">
        <v>0</v>
      </c>
      <c r="FU29" s="17">
        <v>0</v>
      </c>
      <c r="FV29" s="17">
        <v>0</v>
      </c>
      <c r="FW29" s="17">
        <v>0</v>
      </c>
      <c r="FX29" s="17">
        <v>0</v>
      </c>
      <c r="FY29" s="17">
        <v>0</v>
      </c>
      <c r="FZ29" s="17">
        <v>0</v>
      </c>
      <c r="GA29" s="17">
        <v>0</v>
      </c>
      <c r="GB29" s="17">
        <v>0</v>
      </c>
      <c r="GC29" s="17">
        <v>0</v>
      </c>
      <c r="GD29" s="17">
        <v>0</v>
      </c>
      <c r="GE29" s="17">
        <v>0</v>
      </c>
      <c r="GF29" s="17">
        <v>0</v>
      </c>
      <c r="GG29" s="17">
        <v>0</v>
      </c>
      <c r="GH29" s="17">
        <v>0</v>
      </c>
      <c r="GI29" s="17">
        <v>0</v>
      </c>
      <c r="GJ29" s="17">
        <v>549333.05999999994</v>
      </c>
      <c r="GK29" s="17">
        <v>0</v>
      </c>
      <c r="GL29" s="17">
        <v>0</v>
      </c>
      <c r="GM29" s="17">
        <v>0</v>
      </c>
      <c r="GN29" s="17">
        <v>0</v>
      </c>
      <c r="GO29" s="17">
        <v>0</v>
      </c>
      <c r="GP29" s="17">
        <v>1009947.936499998</v>
      </c>
      <c r="GQ29" s="17">
        <v>0</v>
      </c>
      <c r="GR29" s="17">
        <v>0</v>
      </c>
      <c r="GS29" s="17">
        <v>832982.4</v>
      </c>
      <c r="GT29" s="17">
        <v>0</v>
      </c>
      <c r="GU29" s="17">
        <v>0</v>
      </c>
      <c r="GV29" s="17">
        <v>418611494.89000005</v>
      </c>
      <c r="GW29" s="17">
        <v>0</v>
      </c>
      <c r="GX29" s="17">
        <v>0</v>
      </c>
      <c r="GY29" s="17">
        <v>20499353.580000009</v>
      </c>
      <c r="GZ29" s="17">
        <v>0</v>
      </c>
      <c r="HA29" s="17">
        <v>0</v>
      </c>
      <c r="HB29" s="17">
        <v>0</v>
      </c>
      <c r="HC29" s="17">
        <v>0</v>
      </c>
      <c r="HD29" s="17">
        <v>0</v>
      </c>
      <c r="HE29" s="17">
        <v>0</v>
      </c>
      <c r="HF29" s="17">
        <v>0</v>
      </c>
      <c r="HG29" s="17">
        <v>0</v>
      </c>
      <c r="HH29" s="17">
        <v>487542.55</v>
      </c>
      <c r="HI29" s="17">
        <v>0</v>
      </c>
      <c r="HJ29" s="17">
        <v>0</v>
      </c>
      <c r="HK29" s="17">
        <v>0</v>
      </c>
      <c r="HL29" s="17">
        <v>0</v>
      </c>
      <c r="HM29" s="17">
        <v>0</v>
      </c>
      <c r="HN29" s="17">
        <v>958883.7</v>
      </c>
      <c r="HO29" s="17">
        <v>0</v>
      </c>
      <c r="HP29" s="17">
        <v>0</v>
      </c>
      <c r="HQ29" s="17">
        <v>0</v>
      </c>
      <c r="HR29" s="17">
        <v>0</v>
      </c>
      <c r="HS29" s="17">
        <v>0</v>
      </c>
      <c r="HT29" s="17">
        <v>0</v>
      </c>
      <c r="HU29" s="17">
        <v>0</v>
      </c>
      <c r="HV29" s="17">
        <v>0</v>
      </c>
      <c r="HW29" s="17">
        <v>9073687.9399999995</v>
      </c>
      <c r="HX29" s="17">
        <v>0</v>
      </c>
      <c r="HY29" s="17">
        <v>0</v>
      </c>
      <c r="HZ29" s="17">
        <v>296849361.44999999</v>
      </c>
      <c r="IA29" s="17">
        <v>0</v>
      </c>
      <c r="IB29" s="17">
        <v>0</v>
      </c>
      <c r="IC29" s="17">
        <v>1388642.77</v>
      </c>
      <c r="ID29" s="17">
        <v>0</v>
      </c>
      <c r="IE29" s="17">
        <v>0</v>
      </c>
      <c r="IF29" s="17">
        <v>0</v>
      </c>
      <c r="IG29" s="17">
        <v>0</v>
      </c>
      <c r="IH29" s="17">
        <v>0</v>
      </c>
      <c r="II29" s="17">
        <v>0</v>
      </c>
      <c r="IJ29" s="17">
        <v>0</v>
      </c>
      <c r="IK29" s="17">
        <v>0</v>
      </c>
      <c r="IL29" s="17">
        <v>2024597.99</v>
      </c>
      <c r="IM29" s="17">
        <v>0</v>
      </c>
      <c r="IN29" s="17">
        <v>0</v>
      </c>
      <c r="IO29" s="17">
        <v>84393301.189999998</v>
      </c>
      <c r="IP29" s="17">
        <v>0</v>
      </c>
      <c r="IQ29" s="17">
        <v>0</v>
      </c>
      <c r="IR29" s="17">
        <v>15340423.6</v>
      </c>
      <c r="IS29" s="17">
        <v>0</v>
      </c>
      <c r="IT29" s="17">
        <v>0</v>
      </c>
      <c r="IU29" s="17">
        <v>0</v>
      </c>
      <c r="IV29" s="18">
        <v>0</v>
      </c>
      <c r="IW29" s="18">
        <v>0</v>
      </c>
      <c r="IX29" s="18">
        <v>103012507.57001144</v>
      </c>
      <c r="IY29" s="17">
        <v>0</v>
      </c>
      <c r="IZ29" s="17">
        <v>0</v>
      </c>
      <c r="JA29" s="17">
        <v>0</v>
      </c>
      <c r="JB29" s="17">
        <v>0</v>
      </c>
      <c r="JC29" s="17">
        <v>0</v>
      </c>
      <c r="JD29" s="17">
        <v>0</v>
      </c>
      <c r="JE29" s="18">
        <v>0</v>
      </c>
      <c r="JF29" s="18">
        <v>0</v>
      </c>
      <c r="JG29" s="18">
        <v>4139535.28</v>
      </c>
      <c r="JH29" s="17">
        <v>0</v>
      </c>
      <c r="JI29" s="17">
        <v>0</v>
      </c>
      <c r="JJ29" s="17">
        <v>83619.12000000001</v>
      </c>
      <c r="JK29" s="17">
        <v>0</v>
      </c>
      <c r="JL29" s="17">
        <v>0</v>
      </c>
      <c r="JM29" s="17">
        <v>4055916.1599999997</v>
      </c>
      <c r="JN29" s="18">
        <v>0</v>
      </c>
      <c r="JO29" s="18">
        <v>0</v>
      </c>
      <c r="JP29" s="18">
        <v>98872972.290011436</v>
      </c>
      <c r="JQ29" s="17">
        <v>0</v>
      </c>
      <c r="JR29" s="17">
        <v>0</v>
      </c>
      <c r="JS29" s="17">
        <v>1346264.3100000005</v>
      </c>
      <c r="JT29" s="17">
        <v>0</v>
      </c>
      <c r="JU29" s="17">
        <v>0</v>
      </c>
      <c r="JV29" s="17">
        <v>97526707.980011433</v>
      </c>
      <c r="JW29" s="17">
        <v>0</v>
      </c>
      <c r="JX29" s="17">
        <v>0</v>
      </c>
      <c r="JY29" s="17">
        <v>1212220.3600000001</v>
      </c>
      <c r="JZ29" s="17">
        <v>0</v>
      </c>
      <c r="KA29" s="17">
        <v>0</v>
      </c>
      <c r="KB29" s="17">
        <v>0</v>
      </c>
      <c r="KC29" s="17">
        <v>0</v>
      </c>
      <c r="KD29" s="17">
        <v>0</v>
      </c>
      <c r="KE29" s="17">
        <v>0</v>
      </c>
      <c r="KF29" s="17">
        <v>0</v>
      </c>
      <c r="KG29" s="17">
        <v>0</v>
      </c>
      <c r="KH29" s="17">
        <v>0</v>
      </c>
      <c r="KI29" s="17">
        <v>0</v>
      </c>
      <c r="KJ29" s="17">
        <v>0</v>
      </c>
      <c r="KK29" s="17">
        <v>0</v>
      </c>
      <c r="KL29" s="17">
        <v>0</v>
      </c>
      <c r="KM29" s="17">
        <v>0</v>
      </c>
      <c r="KN29" s="17">
        <v>0</v>
      </c>
      <c r="KO29" s="17">
        <v>0</v>
      </c>
      <c r="KP29" s="17">
        <v>0</v>
      </c>
      <c r="KQ29" s="17">
        <v>0</v>
      </c>
      <c r="KR29" s="17">
        <v>0</v>
      </c>
      <c r="KS29" s="17">
        <v>0</v>
      </c>
      <c r="KT29" s="17">
        <v>0</v>
      </c>
      <c r="KU29" s="17">
        <v>0</v>
      </c>
      <c r="KV29" s="17">
        <v>0</v>
      </c>
      <c r="KW29" s="17">
        <v>0</v>
      </c>
      <c r="KX29" s="17">
        <v>0</v>
      </c>
      <c r="KY29" s="17">
        <v>0</v>
      </c>
      <c r="KZ29" s="17">
        <v>0</v>
      </c>
      <c r="LA29" s="18">
        <v>0</v>
      </c>
      <c r="LB29" s="18">
        <v>0</v>
      </c>
      <c r="LC29" s="18">
        <v>0</v>
      </c>
      <c r="LD29" s="17">
        <v>0</v>
      </c>
      <c r="LE29" s="17">
        <v>0</v>
      </c>
      <c r="LF29" s="17">
        <v>0</v>
      </c>
      <c r="LG29" s="17">
        <v>0</v>
      </c>
      <c r="LH29" s="17">
        <v>0</v>
      </c>
      <c r="LI29" s="17">
        <v>0</v>
      </c>
      <c r="LJ29" s="18">
        <v>0</v>
      </c>
      <c r="LK29" s="18">
        <v>0</v>
      </c>
      <c r="LL29" s="18">
        <v>0</v>
      </c>
      <c r="LM29" s="17">
        <v>0</v>
      </c>
      <c r="LN29" s="17">
        <v>0</v>
      </c>
      <c r="LO29" s="17">
        <v>0</v>
      </c>
      <c r="LP29" s="17">
        <v>0</v>
      </c>
      <c r="LQ29" s="17">
        <v>0</v>
      </c>
      <c r="LR29" s="17">
        <v>0</v>
      </c>
      <c r="LS29" s="18">
        <v>0</v>
      </c>
      <c r="LT29" s="18">
        <v>0</v>
      </c>
      <c r="LU29" s="18">
        <v>0</v>
      </c>
      <c r="LV29" s="17">
        <v>0</v>
      </c>
      <c r="LW29" s="17">
        <v>0</v>
      </c>
      <c r="LX29" s="17">
        <v>0</v>
      </c>
      <c r="LY29" s="17">
        <v>0</v>
      </c>
      <c r="LZ29" s="17">
        <v>0</v>
      </c>
      <c r="MA29" s="17">
        <v>0</v>
      </c>
      <c r="MB29" s="17">
        <v>0</v>
      </c>
      <c r="MC29" s="17">
        <v>0</v>
      </c>
      <c r="MD29" s="17">
        <v>0</v>
      </c>
      <c r="ME29" s="17">
        <v>0</v>
      </c>
      <c r="MF29" s="17">
        <v>0</v>
      </c>
      <c r="MG29" s="17">
        <v>1509209028.7341113</v>
      </c>
      <c r="MH29" s="17">
        <v>1509209028.7341113</v>
      </c>
    </row>
    <row r="30" spans="1:346" ht="12.75" customHeight="1" x14ac:dyDescent="0.3">
      <c r="A30" s="61" t="s">
        <v>193</v>
      </c>
      <c r="B30" s="16">
        <v>1034</v>
      </c>
      <c r="C30" s="62" t="s">
        <v>148</v>
      </c>
      <c r="D30" s="18">
        <v>0</v>
      </c>
      <c r="E30" s="18">
        <v>0</v>
      </c>
      <c r="F30" s="18">
        <v>1832638.0417066747</v>
      </c>
      <c r="G30" s="17">
        <v>0</v>
      </c>
      <c r="H30" s="17">
        <v>0</v>
      </c>
      <c r="I30" s="17">
        <v>631051.85610666906</v>
      </c>
      <c r="J30" s="17">
        <v>0</v>
      </c>
      <c r="K30" s="17">
        <v>0</v>
      </c>
      <c r="L30" s="17">
        <v>590803.59280000289</v>
      </c>
      <c r="M30" s="17">
        <v>0</v>
      </c>
      <c r="N30" s="17">
        <v>0</v>
      </c>
      <c r="O30" s="17">
        <v>610782.59280000289</v>
      </c>
      <c r="P30" s="17">
        <v>0</v>
      </c>
      <c r="Q30" s="17">
        <v>0</v>
      </c>
      <c r="R30" s="17">
        <v>321790.57</v>
      </c>
      <c r="S30" s="17">
        <v>0</v>
      </c>
      <c r="T30" s="17">
        <v>0</v>
      </c>
      <c r="U30" s="17">
        <v>338468.68999999994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35522.97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390278.38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113137454.80235504</v>
      </c>
      <c r="BC30" s="17">
        <v>0</v>
      </c>
      <c r="BD30" s="17">
        <v>0</v>
      </c>
      <c r="BE30" s="17">
        <v>2270794.8300000019</v>
      </c>
      <c r="BF30" s="17">
        <v>0</v>
      </c>
      <c r="BG30" s="17">
        <v>0</v>
      </c>
      <c r="BH30" s="17">
        <v>569108.21999999951</v>
      </c>
      <c r="BI30" s="17">
        <v>0</v>
      </c>
      <c r="BJ30" s="17">
        <v>0</v>
      </c>
      <c r="BK30" s="17">
        <v>6432835.4700000193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59800.55</v>
      </c>
      <c r="BR30" s="17">
        <v>0</v>
      </c>
      <c r="BS30" s="17">
        <v>0</v>
      </c>
      <c r="BT30" s="17">
        <v>69661.63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111730.35000000002</v>
      </c>
      <c r="CD30" s="17">
        <v>0</v>
      </c>
      <c r="CE30" s="17">
        <v>0</v>
      </c>
      <c r="CF30" s="17">
        <v>35993.259999999973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0</v>
      </c>
      <c r="CV30" s="17">
        <v>0</v>
      </c>
      <c r="CW30" s="17">
        <v>0</v>
      </c>
      <c r="CX30" s="17">
        <v>1372234.74</v>
      </c>
      <c r="CY30" s="17">
        <v>0</v>
      </c>
      <c r="CZ30" s="17">
        <v>0</v>
      </c>
      <c r="DA30" s="17">
        <v>149759.03999999992</v>
      </c>
      <c r="DB30" s="17">
        <v>0</v>
      </c>
      <c r="DC30" s="17">
        <v>0</v>
      </c>
      <c r="DD30" s="17">
        <v>0</v>
      </c>
      <c r="DE30" s="17">
        <v>0</v>
      </c>
      <c r="DF30" s="17">
        <v>0</v>
      </c>
      <c r="DG30" s="17">
        <v>0</v>
      </c>
      <c r="DH30" s="17">
        <v>0</v>
      </c>
      <c r="DI30" s="17">
        <v>0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1681341.42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5234786.8500000006</v>
      </c>
      <c r="EC30" s="17">
        <v>0</v>
      </c>
      <c r="ED30" s="17">
        <v>0</v>
      </c>
      <c r="EE30" s="17">
        <v>204090.18000000002</v>
      </c>
      <c r="EF30" s="17">
        <v>0</v>
      </c>
      <c r="EG30" s="17">
        <v>0</v>
      </c>
      <c r="EH30" s="17">
        <v>406170.25999999983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202547.79000000004</v>
      </c>
      <c r="EO30" s="17">
        <v>0</v>
      </c>
      <c r="EP30" s="17">
        <v>0</v>
      </c>
      <c r="EQ30" s="17">
        <v>0</v>
      </c>
      <c r="ER30" s="17">
        <v>0</v>
      </c>
      <c r="ES30" s="17">
        <v>0</v>
      </c>
      <c r="ET30" s="17">
        <v>0</v>
      </c>
      <c r="EU30" s="17">
        <v>0</v>
      </c>
      <c r="EV30" s="17">
        <v>0</v>
      </c>
      <c r="EW30" s="17">
        <v>0</v>
      </c>
      <c r="EX30" s="17">
        <v>0</v>
      </c>
      <c r="EY30" s="17">
        <v>0</v>
      </c>
      <c r="EZ30" s="17">
        <v>0</v>
      </c>
      <c r="FA30" s="17">
        <v>0</v>
      </c>
      <c r="FB30" s="17">
        <v>0</v>
      </c>
      <c r="FC30" s="17">
        <v>0</v>
      </c>
      <c r="FD30" s="17">
        <v>0</v>
      </c>
      <c r="FE30" s="17">
        <v>0</v>
      </c>
      <c r="FF30" s="17">
        <v>-4461.5100000000184</v>
      </c>
      <c r="FG30" s="17">
        <v>0</v>
      </c>
      <c r="FH30" s="17">
        <v>0</v>
      </c>
      <c r="FI30" s="17">
        <v>0</v>
      </c>
      <c r="FJ30" s="17">
        <v>0</v>
      </c>
      <c r="FK30" s="17">
        <v>0</v>
      </c>
      <c r="FL30" s="17">
        <v>0</v>
      </c>
      <c r="FM30" s="17">
        <v>0</v>
      </c>
      <c r="FN30" s="17">
        <v>0</v>
      </c>
      <c r="FO30" s="17">
        <v>0</v>
      </c>
      <c r="FP30" s="17">
        <v>0</v>
      </c>
      <c r="FQ30" s="17">
        <v>0</v>
      </c>
      <c r="FR30" s="17">
        <v>0</v>
      </c>
      <c r="FS30" s="17">
        <v>0</v>
      </c>
      <c r="FT30" s="17">
        <v>0</v>
      </c>
      <c r="FU30" s="17">
        <v>0</v>
      </c>
      <c r="FV30" s="17">
        <v>0</v>
      </c>
      <c r="FW30" s="17">
        <v>0</v>
      </c>
      <c r="FX30" s="17">
        <v>0</v>
      </c>
      <c r="FY30" s="17">
        <v>0</v>
      </c>
      <c r="FZ30" s="17">
        <v>0</v>
      </c>
      <c r="GA30" s="17">
        <v>0</v>
      </c>
      <c r="GB30" s="17">
        <v>0</v>
      </c>
      <c r="GC30" s="17">
        <v>0</v>
      </c>
      <c r="GD30" s="17">
        <v>0</v>
      </c>
      <c r="GE30" s="17">
        <v>0</v>
      </c>
      <c r="GF30" s="17">
        <v>0</v>
      </c>
      <c r="GG30" s="17">
        <v>0</v>
      </c>
      <c r="GH30" s="17">
        <v>0</v>
      </c>
      <c r="GI30" s="17">
        <v>0</v>
      </c>
      <c r="GJ30" s="17">
        <v>277036.61</v>
      </c>
      <c r="GK30" s="17">
        <v>0</v>
      </c>
      <c r="GL30" s="17">
        <v>0</v>
      </c>
      <c r="GM30" s="17">
        <v>0</v>
      </c>
      <c r="GN30" s="17">
        <v>0</v>
      </c>
      <c r="GO30" s="17">
        <v>0</v>
      </c>
      <c r="GP30" s="17">
        <v>1283655.0199999998</v>
      </c>
      <c r="GQ30" s="17">
        <v>0</v>
      </c>
      <c r="GR30" s="17">
        <v>0</v>
      </c>
      <c r="GS30" s="17">
        <v>0</v>
      </c>
      <c r="GT30" s="17">
        <v>0</v>
      </c>
      <c r="GU30" s="17">
        <v>0</v>
      </c>
      <c r="GV30" s="17">
        <v>1152651.8299999998</v>
      </c>
      <c r="GW30" s="17">
        <v>0</v>
      </c>
      <c r="GX30" s="17">
        <v>0</v>
      </c>
      <c r="GY30" s="17">
        <v>1200266.1099999999</v>
      </c>
      <c r="GZ30" s="17">
        <v>0</v>
      </c>
      <c r="HA30" s="17">
        <v>0</v>
      </c>
      <c r="HB30" s="17">
        <v>0</v>
      </c>
      <c r="HC30" s="17">
        <v>0</v>
      </c>
      <c r="HD30" s="17">
        <v>0</v>
      </c>
      <c r="HE30" s="17">
        <v>0</v>
      </c>
      <c r="HF30" s="17">
        <v>0</v>
      </c>
      <c r="HG30" s="17">
        <v>0</v>
      </c>
      <c r="HH30" s="17">
        <v>0</v>
      </c>
      <c r="HI30" s="17">
        <v>0</v>
      </c>
      <c r="HJ30" s="17">
        <v>0</v>
      </c>
      <c r="HK30" s="17">
        <v>0</v>
      </c>
      <c r="HL30" s="17">
        <v>0</v>
      </c>
      <c r="HM30" s="17">
        <v>0</v>
      </c>
      <c r="HN30" s="17">
        <v>0</v>
      </c>
      <c r="HO30" s="17">
        <v>0</v>
      </c>
      <c r="HP30" s="17">
        <v>0</v>
      </c>
      <c r="HQ30" s="17">
        <v>0</v>
      </c>
      <c r="HR30" s="17">
        <v>0</v>
      </c>
      <c r="HS30" s="17">
        <v>0</v>
      </c>
      <c r="HT30" s="17">
        <v>0</v>
      </c>
      <c r="HU30" s="17">
        <v>0</v>
      </c>
      <c r="HV30" s="17">
        <v>0</v>
      </c>
      <c r="HW30" s="17">
        <v>0</v>
      </c>
      <c r="HX30" s="17">
        <v>0</v>
      </c>
      <c r="HY30" s="17">
        <v>0</v>
      </c>
      <c r="HZ30" s="17">
        <v>0</v>
      </c>
      <c r="IA30" s="17">
        <v>0</v>
      </c>
      <c r="IB30" s="17">
        <v>0</v>
      </c>
      <c r="IC30" s="17">
        <v>0</v>
      </c>
      <c r="ID30" s="17">
        <v>0</v>
      </c>
      <c r="IE30" s="17">
        <v>0</v>
      </c>
      <c r="IF30" s="17">
        <v>0</v>
      </c>
      <c r="IG30" s="17">
        <v>0</v>
      </c>
      <c r="IH30" s="17">
        <v>0</v>
      </c>
      <c r="II30" s="17">
        <v>0</v>
      </c>
      <c r="IJ30" s="17">
        <v>0</v>
      </c>
      <c r="IK30" s="17">
        <v>0</v>
      </c>
      <c r="IL30" s="17">
        <v>0</v>
      </c>
      <c r="IM30" s="17">
        <v>0</v>
      </c>
      <c r="IN30" s="17">
        <v>0</v>
      </c>
      <c r="IO30" s="17">
        <v>0</v>
      </c>
      <c r="IP30" s="17">
        <v>0</v>
      </c>
      <c r="IQ30" s="17">
        <v>0</v>
      </c>
      <c r="IR30" s="17">
        <v>0</v>
      </c>
      <c r="IS30" s="17">
        <v>0</v>
      </c>
      <c r="IT30" s="17">
        <v>0</v>
      </c>
      <c r="IU30" s="17">
        <v>0</v>
      </c>
      <c r="IV30" s="18">
        <v>0</v>
      </c>
      <c r="IW30" s="18">
        <v>0</v>
      </c>
      <c r="IX30" s="18">
        <v>9088663.8699999899</v>
      </c>
      <c r="IY30" s="17">
        <v>0</v>
      </c>
      <c r="IZ30" s="17">
        <v>0</v>
      </c>
      <c r="JA30" s="17">
        <v>0</v>
      </c>
      <c r="JB30" s="17">
        <v>0</v>
      </c>
      <c r="JC30" s="17">
        <v>0</v>
      </c>
      <c r="JD30" s="17">
        <v>0</v>
      </c>
      <c r="JE30" s="18">
        <v>0</v>
      </c>
      <c r="JF30" s="18">
        <v>0</v>
      </c>
      <c r="JG30" s="18">
        <v>0</v>
      </c>
      <c r="JH30" s="17">
        <v>0</v>
      </c>
      <c r="JI30" s="17">
        <v>0</v>
      </c>
      <c r="JJ30" s="17">
        <v>0</v>
      </c>
      <c r="JK30" s="17">
        <v>0</v>
      </c>
      <c r="JL30" s="17">
        <v>0</v>
      </c>
      <c r="JM30" s="17">
        <v>0</v>
      </c>
      <c r="JN30" s="18">
        <v>0</v>
      </c>
      <c r="JO30" s="18">
        <v>0</v>
      </c>
      <c r="JP30" s="18">
        <v>9088663.8699999899</v>
      </c>
      <c r="JQ30" s="17">
        <v>0</v>
      </c>
      <c r="JR30" s="17">
        <v>0</v>
      </c>
      <c r="JS30" s="17">
        <v>0</v>
      </c>
      <c r="JT30" s="17">
        <v>0</v>
      </c>
      <c r="JU30" s="17">
        <v>0</v>
      </c>
      <c r="JV30" s="17">
        <v>9088663.8699999899</v>
      </c>
      <c r="JW30" s="17">
        <v>0</v>
      </c>
      <c r="JX30" s="17">
        <v>0</v>
      </c>
      <c r="JY30" s="17">
        <v>0</v>
      </c>
      <c r="JZ30" s="17">
        <v>0</v>
      </c>
      <c r="KA30" s="17">
        <v>0</v>
      </c>
      <c r="KB30" s="17">
        <v>0</v>
      </c>
      <c r="KC30" s="17">
        <v>0</v>
      </c>
      <c r="KD30" s="17">
        <v>0</v>
      </c>
      <c r="KE30" s="17">
        <v>0</v>
      </c>
      <c r="KF30" s="17">
        <v>0</v>
      </c>
      <c r="KG30" s="17">
        <v>0</v>
      </c>
      <c r="KH30" s="17">
        <v>0</v>
      </c>
      <c r="KI30" s="17">
        <v>0</v>
      </c>
      <c r="KJ30" s="17">
        <v>0</v>
      </c>
      <c r="KK30" s="17">
        <v>0</v>
      </c>
      <c r="KL30" s="17">
        <v>0</v>
      </c>
      <c r="KM30" s="17">
        <v>0</v>
      </c>
      <c r="KN30" s="17">
        <v>0</v>
      </c>
      <c r="KO30" s="17">
        <v>0</v>
      </c>
      <c r="KP30" s="17">
        <v>0</v>
      </c>
      <c r="KQ30" s="17">
        <v>0</v>
      </c>
      <c r="KR30" s="17">
        <v>0</v>
      </c>
      <c r="KS30" s="17">
        <v>0</v>
      </c>
      <c r="KT30" s="17">
        <v>0</v>
      </c>
      <c r="KU30" s="17">
        <v>0</v>
      </c>
      <c r="KV30" s="17">
        <v>0</v>
      </c>
      <c r="KW30" s="17">
        <v>0</v>
      </c>
      <c r="KX30" s="17">
        <v>0</v>
      </c>
      <c r="KY30" s="17">
        <v>0</v>
      </c>
      <c r="KZ30" s="17">
        <v>0</v>
      </c>
      <c r="LA30" s="18">
        <v>0</v>
      </c>
      <c r="LB30" s="18">
        <v>0</v>
      </c>
      <c r="LC30" s="18">
        <v>0</v>
      </c>
      <c r="LD30" s="17">
        <v>0</v>
      </c>
      <c r="LE30" s="17">
        <v>0</v>
      </c>
      <c r="LF30" s="17">
        <v>0</v>
      </c>
      <c r="LG30" s="17">
        <v>0</v>
      </c>
      <c r="LH30" s="17">
        <v>0</v>
      </c>
      <c r="LI30" s="17">
        <v>0</v>
      </c>
      <c r="LJ30" s="18">
        <v>0</v>
      </c>
      <c r="LK30" s="18">
        <v>0</v>
      </c>
      <c r="LL30" s="18">
        <v>0</v>
      </c>
      <c r="LM30" s="17">
        <v>0</v>
      </c>
      <c r="LN30" s="17">
        <v>0</v>
      </c>
      <c r="LO30" s="17">
        <v>0</v>
      </c>
      <c r="LP30" s="17">
        <v>0</v>
      </c>
      <c r="LQ30" s="17">
        <v>0</v>
      </c>
      <c r="LR30" s="17">
        <v>0</v>
      </c>
      <c r="LS30" s="18">
        <v>0</v>
      </c>
      <c r="LT30" s="18">
        <v>0</v>
      </c>
      <c r="LU30" s="18">
        <v>0</v>
      </c>
      <c r="LV30" s="17">
        <v>0</v>
      </c>
      <c r="LW30" s="17">
        <v>0</v>
      </c>
      <c r="LX30" s="17">
        <v>0</v>
      </c>
      <c r="LY30" s="17">
        <v>0</v>
      </c>
      <c r="LZ30" s="17">
        <v>0</v>
      </c>
      <c r="MA30" s="17">
        <v>0</v>
      </c>
      <c r="MB30" s="17">
        <v>0</v>
      </c>
      <c r="MC30" s="17">
        <v>0</v>
      </c>
      <c r="MD30" s="17">
        <v>0</v>
      </c>
      <c r="ME30" s="17">
        <v>0</v>
      </c>
      <c r="MF30" s="17">
        <v>0</v>
      </c>
      <c r="MG30" s="17">
        <v>147854819.97406173</v>
      </c>
      <c r="MH30" s="17">
        <v>147854819.97406173</v>
      </c>
    </row>
    <row r="31" spans="1:346" ht="12.75" customHeight="1" x14ac:dyDescent="0.3">
      <c r="A31" s="61" t="s">
        <v>195</v>
      </c>
      <c r="B31" s="16">
        <v>1035</v>
      </c>
      <c r="C31" s="62" t="s">
        <v>148</v>
      </c>
      <c r="D31" s="18">
        <v>0</v>
      </c>
      <c r="E31" s="18">
        <v>0</v>
      </c>
      <c r="F31" s="18">
        <v>31501242.769016001</v>
      </c>
      <c r="G31" s="17">
        <v>0</v>
      </c>
      <c r="H31" s="17">
        <v>0</v>
      </c>
      <c r="I31" s="17">
        <v>377738.220501</v>
      </c>
      <c r="J31" s="17">
        <v>0</v>
      </c>
      <c r="K31" s="17">
        <v>0</v>
      </c>
      <c r="L31" s="17">
        <v>548537.57876900001</v>
      </c>
      <c r="M31" s="17">
        <v>0</v>
      </c>
      <c r="N31" s="17">
        <v>0</v>
      </c>
      <c r="O31" s="17">
        <v>30574966.969746001</v>
      </c>
      <c r="P31" s="17">
        <v>0</v>
      </c>
      <c r="Q31" s="17">
        <v>0</v>
      </c>
      <c r="R31" s="17">
        <v>9940553.9266299997</v>
      </c>
      <c r="S31" s="17">
        <v>0</v>
      </c>
      <c r="T31" s="17">
        <v>0</v>
      </c>
      <c r="U31" s="17">
        <v>5692387.6900000004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-21927.31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799486.46922299999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76401.119693000001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84233517.13000001</v>
      </c>
      <c r="BC31" s="17">
        <v>0</v>
      </c>
      <c r="BD31" s="17">
        <v>0</v>
      </c>
      <c r="BE31" s="17">
        <v>73236.290062999993</v>
      </c>
      <c r="BF31" s="17">
        <v>0</v>
      </c>
      <c r="BG31" s="17">
        <v>0</v>
      </c>
      <c r="BH31" s="17">
        <v>6108889.2400000002</v>
      </c>
      <c r="BI31" s="17">
        <v>0</v>
      </c>
      <c r="BJ31" s="17">
        <v>0</v>
      </c>
      <c r="BK31" s="17">
        <v>51563064.200000003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73146.319636999993</v>
      </c>
      <c r="BR31" s="17">
        <v>0</v>
      </c>
      <c r="BS31" s="17">
        <v>0</v>
      </c>
      <c r="BT31" s="17">
        <v>448460.47065999999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17626.790078999999</v>
      </c>
      <c r="CD31" s="17">
        <v>0</v>
      </c>
      <c r="CE31" s="17">
        <v>0</v>
      </c>
      <c r="CF31" s="17">
        <v>1138884.5934619999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7">
        <v>8687.5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0</v>
      </c>
      <c r="DE31" s="17">
        <v>0</v>
      </c>
      <c r="DF31" s="17">
        <v>0</v>
      </c>
      <c r="DG31" s="17">
        <v>3583893.322501</v>
      </c>
      <c r="DH31" s="17">
        <v>0</v>
      </c>
      <c r="DI31" s="17">
        <v>0</v>
      </c>
      <c r="DJ31" s="17">
        <v>0</v>
      </c>
      <c r="DK31" s="17">
        <v>0</v>
      </c>
      <c r="DL31" s="17">
        <v>0</v>
      </c>
      <c r="DM31" s="17">
        <v>0</v>
      </c>
      <c r="DN31" s="17">
        <v>0</v>
      </c>
      <c r="DO31" s="17">
        <v>0</v>
      </c>
      <c r="DP31" s="17">
        <v>20726.060000000001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12173181.627211001</v>
      </c>
      <c r="EC31" s="17">
        <v>0</v>
      </c>
      <c r="ED31" s="17">
        <v>0</v>
      </c>
      <c r="EE31" s="17">
        <v>1023040.162823</v>
      </c>
      <c r="EF31" s="17">
        <v>0</v>
      </c>
      <c r="EG31" s="17">
        <v>0</v>
      </c>
      <c r="EH31" s="17">
        <v>795867.564182</v>
      </c>
      <c r="EI31" s="17">
        <v>0</v>
      </c>
      <c r="EJ31" s="17">
        <v>0</v>
      </c>
      <c r="EK31" s="17">
        <v>0</v>
      </c>
      <c r="EL31" s="17">
        <v>0</v>
      </c>
      <c r="EM31" s="17">
        <v>0</v>
      </c>
      <c r="EN31" s="17">
        <v>806700.96417599998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0</v>
      </c>
      <c r="EU31" s="17">
        <v>0</v>
      </c>
      <c r="EV31" s="17">
        <v>0</v>
      </c>
      <c r="EW31" s="17">
        <v>0</v>
      </c>
      <c r="EX31" s="17">
        <v>0</v>
      </c>
      <c r="EY31" s="17">
        <v>0</v>
      </c>
      <c r="EZ31" s="17">
        <v>0</v>
      </c>
      <c r="FA31" s="17">
        <v>0</v>
      </c>
      <c r="FB31" s="17">
        <v>0</v>
      </c>
      <c r="FC31" s="17">
        <v>0</v>
      </c>
      <c r="FD31" s="17">
        <v>0</v>
      </c>
      <c r="FE31" s="17">
        <v>0</v>
      </c>
      <c r="FF31" s="17">
        <v>28872.980060000002</v>
      </c>
      <c r="FG31" s="17">
        <v>0</v>
      </c>
      <c r="FH31" s="17">
        <v>0</v>
      </c>
      <c r="FI31" s="17">
        <v>0</v>
      </c>
      <c r="FJ31" s="17">
        <v>0</v>
      </c>
      <c r="FK31" s="17">
        <v>0</v>
      </c>
      <c r="FL31" s="17">
        <v>0</v>
      </c>
      <c r="FM31" s="17">
        <v>0</v>
      </c>
      <c r="FN31" s="17">
        <v>0</v>
      </c>
      <c r="FO31" s="17">
        <v>0</v>
      </c>
      <c r="FP31" s="17">
        <v>0</v>
      </c>
      <c r="FQ31" s="17">
        <v>0</v>
      </c>
      <c r="FR31" s="17">
        <v>0</v>
      </c>
      <c r="FS31" s="17">
        <v>0</v>
      </c>
      <c r="FT31" s="17">
        <v>0</v>
      </c>
      <c r="FU31" s="17">
        <v>0</v>
      </c>
      <c r="FV31" s="17">
        <v>0</v>
      </c>
      <c r="FW31" s="17">
        <v>0</v>
      </c>
      <c r="FX31" s="17">
        <v>0</v>
      </c>
      <c r="FY31" s="17">
        <v>0</v>
      </c>
      <c r="FZ31" s="17">
        <v>0</v>
      </c>
      <c r="GA31" s="17">
        <v>0</v>
      </c>
      <c r="GB31" s="17">
        <v>0</v>
      </c>
      <c r="GC31" s="17">
        <v>0</v>
      </c>
      <c r="GD31" s="17">
        <v>2551.380079</v>
      </c>
      <c r="GE31" s="17">
        <v>0</v>
      </c>
      <c r="GF31" s="17">
        <v>0</v>
      </c>
      <c r="GG31" s="17">
        <v>0</v>
      </c>
      <c r="GH31" s="17">
        <v>0</v>
      </c>
      <c r="GI31" s="17">
        <v>0</v>
      </c>
      <c r="GJ31" s="17">
        <v>1018562.90998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2773.76</v>
      </c>
      <c r="GQ31" s="17">
        <v>0</v>
      </c>
      <c r="GR31" s="17">
        <v>0</v>
      </c>
      <c r="GS31" s="17">
        <v>2565056.6748790001</v>
      </c>
      <c r="GT31" s="17">
        <v>0</v>
      </c>
      <c r="GU31" s="17">
        <v>0</v>
      </c>
      <c r="GV31" s="17">
        <v>11769044.205464</v>
      </c>
      <c r="GW31" s="17">
        <v>0</v>
      </c>
      <c r="GX31" s="17">
        <v>0</v>
      </c>
      <c r="GY31" s="17">
        <v>738915.06320999993</v>
      </c>
      <c r="GZ31" s="17">
        <v>0</v>
      </c>
      <c r="HA31" s="17">
        <v>0</v>
      </c>
      <c r="HB31" s="17">
        <v>0</v>
      </c>
      <c r="HC31" s="17">
        <v>0</v>
      </c>
      <c r="HD31" s="17">
        <v>0</v>
      </c>
      <c r="HE31" s="17">
        <v>0</v>
      </c>
      <c r="HF31" s="17">
        <v>0</v>
      </c>
      <c r="HG31" s="17">
        <v>0</v>
      </c>
      <c r="HH31" s="17">
        <v>-873317.42689600005</v>
      </c>
      <c r="HI31" s="17">
        <v>0</v>
      </c>
      <c r="HJ31" s="17">
        <v>0</v>
      </c>
      <c r="HK31" s="17">
        <v>0</v>
      </c>
      <c r="HL31" s="17">
        <v>0</v>
      </c>
      <c r="HM31" s="17">
        <v>0</v>
      </c>
      <c r="HN31" s="17">
        <v>0</v>
      </c>
      <c r="HO31" s="17">
        <v>0</v>
      </c>
      <c r="HP31" s="17">
        <v>0</v>
      </c>
      <c r="HQ31" s="17">
        <v>0</v>
      </c>
      <c r="HR31" s="17">
        <v>0</v>
      </c>
      <c r="HS31" s="17">
        <v>0</v>
      </c>
      <c r="HT31" s="17">
        <v>0</v>
      </c>
      <c r="HU31" s="17">
        <v>0</v>
      </c>
      <c r="HV31" s="17">
        <v>0</v>
      </c>
      <c r="HW31" s="17">
        <v>0</v>
      </c>
      <c r="HX31" s="17">
        <v>0</v>
      </c>
      <c r="HY31" s="17">
        <v>0</v>
      </c>
      <c r="HZ31" s="17">
        <v>-4.37</v>
      </c>
      <c r="IA31" s="17">
        <v>0</v>
      </c>
      <c r="IB31" s="17">
        <v>0</v>
      </c>
      <c r="IC31" s="17">
        <v>0</v>
      </c>
      <c r="ID31" s="17">
        <v>0</v>
      </c>
      <c r="IE31" s="17">
        <v>0</v>
      </c>
      <c r="IF31" s="17">
        <v>30.9</v>
      </c>
      <c r="IG31" s="17">
        <v>0</v>
      </c>
      <c r="IH31" s="17">
        <v>0</v>
      </c>
      <c r="II31" s="17">
        <v>0</v>
      </c>
      <c r="IJ31" s="17">
        <v>0</v>
      </c>
      <c r="IK31" s="17">
        <v>0</v>
      </c>
      <c r="IL31" s="17">
        <v>0</v>
      </c>
      <c r="IM31" s="17">
        <v>0</v>
      </c>
      <c r="IN31" s="17">
        <v>0</v>
      </c>
      <c r="IO31" s="17">
        <v>0</v>
      </c>
      <c r="IP31" s="17">
        <v>0</v>
      </c>
      <c r="IQ31" s="17">
        <v>0</v>
      </c>
      <c r="IR31" s="17">
        <v>0</v>
      </c>
      <c r="IS31" s="17">
        <v>0</v>
      </c>
      <c r="IT31" s="17">
        <v>0</v>
      </c>
      <c r="IU31" s="17">
        <v>0</v>
      </c>
      <c r="IV31" s="18">
        <v>0</v>
      </c>
      <c r="IW31" s="18">
        <v>0</v>
      </c>
      <c r="IX31" s="18">
        <v>9112083.959999999</v>
      </c>
      <c r="IY31" s="17">
        <v>0</v>
      </c>
      <c r="IZ31" s="17">
        <v>0</v>
      </c>
      <c r="JA31" s="17">
        <v>1718.82</v>
      </c>
      <c r="JB31" s="17">
        <v>0</v>
      </c>
      <c r="JC31" s="17">
        <v>0</v>
      </c>
      <c r="JD31" s="17">
        <v>0</v>
      </c>
      <c r="JE31" s="18">
        <v>0</v>
      </c>
      <c r="JF31" s="18">
        <v>0</v>
      </c>
      <c r="JG31" s="18">
        <v>9110365.1399999987</v>
      </c>
      <c r="JH31" s="17">
        <v>0</v>
      </c>
      <c r="JI31" s="17">
        <v>0</v>
      </c>
      <c r="JJ31" s="17">
        <v>506054.03</v>
      </c>
      <c r="JK31" s="17">
        <v>0</v>
      </c>
      <c r="JL31" s="17">
        <v>0</v>
      </c>
      <c r="JM31" s="17">
        <v>8604311.1099999994</v>
      </c>
      <c r="JN31" s="18">
        <v>0</v>
      </c>
      <c r="JO31" s="18">
        <v>0</v>
      </c>
      <c r="JP31" s="18">
        <v>0</v>
      </c>
      <c r="JQ31" s="17">
        <v>0</v>
      </c>
      <c r="JR31" s="17">
        <v>0</v>
      </c>
      <c r="JS31" s="17">
        <v>0</v>
      </c>
      <c r="JT31" s="17">
        <v>0</v>
      </c>
      <c r="JU31" s="17">
        <v>0</v>
      </c>
      <c r="JV31" s="17">
        <v>0</v>
      </c>
      <c r="JW31" s="17">
        <v>0</v>
      </c>
      <c r="JX31" s="17">
        <v>0</v>
      </c>
      <c r="JY31" s="17">
        <v>6867837.8531290004</v>
      </c>
      <c r="JZ31" s="17">
        <v>0</v>
      </c>
      <c r="KA31" s="17">
        <v>0</v>
      </c>
      <c r="KB31" s="17">
        <v>0</v>
      </c>
      <c r="KC31" s="17">
        <v>0</v>
      </c>
      <c r="KD31" s="17">
        <v>0</v>
      </c>
      <c r="KE31" s="17">
        <v>1130.08</v>
      </c>
      <c r="KF31" s="17">
        <v>0</v>
      </c>
      <c r="KG31" s="17">
        <v>0</v>
      </c>
      <c r="KH31" s="17">
        <v>0</v>
      </c>
      <c r="KI31" s="17">
        <v>0</v>
      </c>
      <c r="KJ31" s="17">
        <v>0</v>
      </c>
      <c r="KK31" s="17">
        <v>0</v>
      </c>
      <c r="KL31" s="17">
        <v>0</v>
      </c>
      <c r="KM31" s="17">
        <v>0</v>
      </c>
      <c r="KN31" s="17">
        <v>0</v>
      </c>
      <c r="KO31" s="17">
        <v>0</v>
      </c>
      <c r="KP31" s="17">
        <v>0</v>
      </c>
      <c r="KQ31" s="17">
        <v>0</v>
      </c>
      <c r="KR31" s="17">
        <v>0</v>
      </c>
      <c r="KS31" s="17">
        <v>0</v>
      </c>
      <c r="KT31" s="17">
        <v>0</v>
      </c>
      <c r="KU31" s="17">
        <v>0</v>
      </c>
      <c r="KV31" s="17">
        <v>0</v>
      </c>
      <c r="KW31" s="17">
        <v>0</v>
      </c>
      <c r="KX31" s="17">
        <v>0</v>
      </c>
      <c r="KY31" s="17">
        <v>0</v>
      </c>
      <c r="KZ31" s="17">
        <v>0</v>
      </c>
      <c r="LA31" s="18">
        <v>0</v>
      </c>
      <c r="LB31" s="18">
        <v>0</v>
      </c>
      <c r="LC31" s="18">
        <v>0</v>
      </c>
      <c r="LD31" s="17">
        <v>0</v>
      </c>
      <c r="LE31" s="17">
        <v>0</v>
      </c>
      <c r="LF31" s="17">
        <v>0</v>
      </c>
      <c r="LG31" s="17">
        <v>0</v>
      </c>
      <c r="LH31" s="17">
        <v>0</v>
      </c>
      <c r="LI31" s="17">
        <v>0</v>
      </c>
      <c r="LJ31" s="18">
        <v>0</v>
      </c>
      <c r="LK31" s="18">
        <v>0</v>
      </c>
      <c r="LL31" s="18">
        <v>0</v>
      </c>
      <c r="LM31" s="17">
        <v>0</v>
      </c>
      <c r="LN31" s="17">
        <v>0</v>
      </c>
      <c r="LO31" s="17">
        <v>0</v>
      </c>
      <c r="LP31" s="17">
        <v>0</v>
      </c>
      <c r="LQ31" s="17">
        <v>0</v>
      </c>
      <c r="LR31" s="17">
        <v>0</v>
      </c>
      <c r="LS31" s="18">
        <v>0</v>
      </c>
      <c r="LT31" s="18">
        <v>0</v>
      </c>
      <c r="LU31" s="18">
        <v>0</v>
      </c>
      <c r="LV31" s="17">
        <v>0</v>
      </c>
      <c r="LW31" s="17">
        <v>0</v>
      </c>
      <c r="LX31" s="17">
        <v>0</v>
      </c>
      <c r="LY31" s="17">
        <v>0</v>
      </c>
      <c r="LZ31" s="17">
        <v>0</v>
      </c>
      <c r="MA31" s="17">
        <v>0</v>
      </c>
      <c r="MB31" s="17">
        <v>0</v>
      </c>
      <c r="MC31" s="17">
        <v>0</v>
      </c>
      <c r="MD31" s="17">
        <v>0</v>
      </c>
      <c r="ME31" s="17">
        <v>0</v>
      </c>
      <c r="MF31" s="17">
        <v>0</v>
      </c>
      <c r="MG31" s="17">
        <v>241290604.86926109</v>
      </c>
      <c r="MH31" s="17">
        <v>241290604.86926109</v>
      </c>
    </row>
    <row r="32" spans="1:346" ht="12.75" customHeight="1" x14ac:dyDescent="0.3">
      <c r="A32" s="61" t="s">
        <v>197</v>
      </c>
      <c r="B32" s="16">
        <v>1036</v>
      </c>
      <c r="C32" s="62" t="s">
        <v>148</v>
      </c>
      <c r="D32" s="18">
        <v>0</v>
      </c>
      <c r="E32" s="18">
        <v>0</v>
      </c>
      <c r="F32" s="18">
        <v>17037362.750000019</v>
      </c>
      <c r="G32" s="17">
        <v>0</v>
      </c>
      <c r="H32" s="17">
        <v>0</v>
      </c>
      <c r="I32" s="17">
        <v>860215.73000000068</v>
      </c>
      <c r="J32" s="17">
        <v>0</v>
      </c>
      <c r="K32" s="17">
        <v>0</v>
      </c>
      <c r="L32" s="17">
        <v>14213063.489999998</v>
      </c>
      <c r="M32" s="17">
        <v>0</v>
      </c>
      <c r="N32" s="17">
        <v>0</v>
      </c>
      <c r="O32" s="17">
        <v>1964083.5300000198</v>
      </c>
      <c r="P32" s="17">
        <v>0</v>
      </c>
      <c r="Q32" s="17">
        <v>0</v>
      </c>
      <c r="R32" s="17">
        <v>216725.69000000003</v>
      </c>
      <c r="S32" s="17">
        <v>0</v>
      </c>
      <c r="T32" s="17">
        <v>0</v>
      </c>
      <c r="U32" s="17">
        <v>749358.51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457396.01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199098.09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38693486.930000044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596837325.83999991</v>
      </c>
      <c r="BC32" s="17">
        <v>0</v>
      </c>
      <c r="BD32" s="17">
        <v>0</v>
      </c>
      <c r="BE32" s="17">
        <v>25363852.130000003</v>
      </c>
      <c r="BF32" s="17">
        <v>0</v>
      </c>
      <c r="BG32" s="17">
        <v>0</v>
      </c>
      <c r="BH32" s="17">
        <v>721456.3199999989</v>
      </c>
      <c r="BI32" s="17">
        <v>0</v>
      </c>
      <c r="BJ32" s="17">
        <v>0</v>
      </c>
      <c r="BK32" s="17">
        <v>14503508.230000008</v>
      </c>
      <c r="BL32" s="17">
        <v>0</v>
      </c>
      <c r="BM32" s="17">
        <v>0</v>
      </c>
      <c r="BN32" s="17">
        <v>13975</v>
      </c>
      <c r="BO32" s="17">
        <v>0</v>
      </c>
      <c r="BP32" s="17">
        <v>0</v>
      </c>
      <c r="BQ32" s="17">
        <v>332092.40000000002</v>
      </c>
      <c r="BR32" s="17">
        <v>0</v>
      </c>
      <c r="BS32" s="17">
        <v>0</v>
      </c>
      <c r="BT32" s="17">
        <v>992180.6399999999</v>
      </c>
      <c r="BU32" s="17">
        <v>0</v>
      </c>
      <c r="BV32" s="17">
        <v>0</v>
      </c>
      <c r="BW32" s="17">
        <v>0.5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33028.639999999999</v>
      </c>
      <c r="CD32" s="17">
        <v>0</v>
      </c>
      <c r="CE32" s="17">
        <v>0</v>
      </c>
      <c r="CF32" s="17">
        <v>88016.479999999981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0</v>
      </c>
      <c r="CW32" s="17">
        <v>0</v>
      </c>
      <c r="CX32" s="17">
        <v>1757597.24</v>
      </c>
      <c r="CY32" s="17">
        <v>0</v>
      </c>
      <c r="CZ32" s="17">
        <v>0</v>
      </c>
      <c r="DA32" s="17">
        <v>6678.99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4761.8999999999996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0</v>
      </c>
      <c r="DN32" s="17">
        <v>0</v>
      </c>
      <c r="DO32" s="17">
        <v>0</v>
      </c>
      <c r="DP32" s="17">
        <v>14916.63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39010076.699999958</v>
      </c>
      <c r="EC32" s="17">
        <v>0</v>
      </c>
      <c r="ED32" s="17">
        <v>0</v>
      </c>
      <c r="EE32" s="17">
        <v>254045.4800000001</v>
      </c>
      <c r="EF32" s="17">
        <v>0</v>
      </c>
      <c r="EG32" s="17">
        <v>0</v>
      </c>
      <c r="EH32" s="17">
        <v>97866.749999999913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1277858.29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0</v>
      </c>
      <c r="EU32" s="17">
        <v>0</v>
      </c>
      <c r="EV32" s="17">
        <v>0</v>
      </c>
      <c r="EW32" s="17">
        <v>0</v>
      </c>
      <c r="EX32" s="17">
        <v>0</v>
      </c>
      <c r="EY32" s="17">
        <v>0</v>
      </c>
      <c r="EZ32" s="17">
        <v>0</v>
      </c>
      <c r="FA32" s="17">
        <v>0</v>
      </c>
      <c r="FB32" s="17">
        <v>0</v>
      </c>
      <c r="FC32" s="17">
        <v>0</v>
      </c>
      <c r="FD32" s="17">
        <v>0</v>
      </c>
      <c r="FE32" s="17">
        <v>0</v>
      </c>
      <c r="FF32" s="17">
        <v>-20698.230000000003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0</v>
      </c>
      <c r="FM32" s="17">
        <v>0</v>
      </c>
      <c r="FN32" s="17">
        <v>0</v>
      </c>
      <c r="FO32" s="17">
        <v>0</v>
      </c>
      <c r="FP32" s="17">
        <v>0</v>
      </c>
      <c r="FQ32" s="17">
        <v>0</v>
      </c>
      <c r="FR32" s="17">
        <v>0</v>
      </c>
      <c r="FS32" s="17">
        <v>0</v>
      </c>
      <c r="FT32" s="17">
        <v>0</v>
      </c>
      <c r="FU32" s="17">
        <v>0</v>
      </c>
      <c r="FV32" s="17">
        <v>0</v>
      </c>
      <c r="FW32" s="17">
        <v>0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0</v>
      </c>
      <c r="GE32" s="17">
        <v>0</v>
      </c>
      <c r="GF32" s="17">
        <v>0</v>
      </c>
      <c r="GG32" s="17">
        <v>0</v>
      </c>
      <c r="GH32" s="17">
        <v>0</v>
      </c>
      <c r="GI32" s="17">
        <v>0</v>
      </c>
      <c r="GJ32" s="17">
        <v>79915.10000000002</v>
      </c>
      <c r="GK32" s="17">
        <v>0</v>
      </c>
      <c r="GL32" s="17">
        <v>0</v>
      </c>
      <c r="GM32" s="17">
        <v>0</v>
      </c>
      <c r="GN32" s="17">
        <v>0</v>
      </c>
      <c r="GO32" s="17">
        <v>0</v>
      </c>
      <c r="GP32" s="17">
        <v>850152.22000000009</v>
      </c>
      <c r="GQ32" s="17">
        <v>0</v>
      </c>
      <c r="GR32" s="17">
        <v>0</v>
      </c>
      <c r="GS32" s="17">
        <v>0</v>
      </c>
      <c r="GT32" s="17">
        <v>0</v>
      </c>
      <c r="GU32" s="17">
        <v>0</v>
      </c>
      <c r="GV32" s="17">
        <v>10157.529999999999</v>
      </c>
      <c r="GW32" s="17">
        <v>0</v>
      </c>
      <c r="GX32" s="17">
        <v>0</v>
      </c>
      <c r="GY32" s="17">
        <v>35111.54000000003</v>
      </c>
      <c r="GZ32" s="17">
        <v>0</v>
      </c>
      <c r="HA32" s="17">
        <v>0</v>
      </c>
      <c r="HB32" s="17">
        <v>0</v>
      </c>
      <c r="HC32" s="17">
        <v>0</v>
      </c>
      <c r="HD32" s="17">
        <v>0</v>
      </c>
      <c r="HE32" s="17">
        <v>0</v>
      </c>
      <c r="HF32" s="17">
        <v>0</v>
      </c>
      <c r="HG32" s="17">
        <v>0</v>
      </c>
      <c r="HH32" s="17">
        <v>0</v>
      </c>
      <c r="HI32" s="17">
        <v>0</v>
      </c>
      <c r="HJ32" s="17">
        <v>0</v>
      </c>
      <c r="HK32" s="17">
        <v>0</v>
      </c>
      <c r="HL32" s="17">
        <v>0</v>
      </c>
      <c r="HM32" s="17">
        <v>0</v>
      </c>
      <c r="HN32" s="17">
        <v>957542.26</v>
      </c>
      <c r="HO32" s="17">
        <v>0</v>
      </c>
      <c r="HP32" s="17">
        <v>0</v>
      </c>
      <c r="HQ32" s="17">
        <v>0</v>
      </c>
      <c r="HR32" s="17">
        <v>0</v>
      </c>
      <c r="HS32" s="17">
        <v>0</v>
      </c>
      <c r="HT32" s="17">
        <v>0</v>
      </c>
      <c r="HU32" s="17">
        <v>0</v>
      </c>
      <c r="HV32" s="17">
        <v>0</v>
      </c>
      <c r="HW32" s="17">
        <v>9121966.8800000008</v>
      </c>
      <c r="HX32" s="17">
        <v>0</v>
      </c>
      <c r="HY32" s="17">
        <v>0</v>
      </c>
      <c r="HZ32" s="17">
        <v>297820806.84999996</v>
      </c>
      <c r="IA32" s="17">
        <v>0</v>
      </c>
      <c r="IB32" s="17">
        <v>0</v>
      </c>
      <c r="IC32" s="17">
        <v>1388823.04</v>
      </c>
      <c r="ID32" s="17">
        <v>0</v>
      </c>
      <c r="IE32" s="17">
        <v>0</v>
      </c>
      <c r="IF32" s="17">
        <v>83700968.379999995</v>
      </c>
      <c r="IG32" s="17">
        <v>0</v>
      </c>
      <c r="IH32" s="17">
        <v>0</v>
      </c>
      <c r="II32" s="17">
        <v>0</v>
      </c>
      <c r="IJ32" s="17">
        <v>0</v>
      </c>
      <c r="IK32" s="17">
        <v>0</v>
      </c>
      <c r="IL32" s="17">
        <v>0</v>
      </c>
      <c r="IM32" s="17">
        <v>0</v>
      </c>
      <c r="IN32" s="17">
        <v>0</v>
      </c>
      <c r="IO32" s="17">
        <v>2030682.69</v>
      </c>
      <c r="IP32" s="17">
        <v>0</v>
      </c>
      <c r="IQ32" s="17">
        <v>0</v>
      </c>
      <c r="IR32" s="17">
        <v>15247746.449999999</v>
      </c>
      <c r="IS32" s="17">
        <v>0</v>
      </c>
      <c r="IT32" s="17">
        <v>0</v>
      </c>
      <c r="IU32" s="17">
        <v>0</v>
      </c>
      <c r="IV32" s="18">
        <v>0</v>
      </c>
      <c r="IW32" s="18">
        <v>0</v>
      </c>
      <c r="IX32" s="18">
        <v>8062608.700000003</v>
      </c>
      <c r="IY32" s="17">
        <v>0</v>
      </c>
      <c r="IZ32" s="17">
        <v>0</v>
      </c>
      <c r="JA32" s="17">
        <v>39258.720000000001</v>
      </c>
      <c r="JB32" s="17">
        <v>0</v>
      </c>
      <c r="JC32" s="17">
        <v>0</v>
      </c>
      <c r="JD32" s="17">
        <v>3500</v>
      </c>
      <c r="JE32" s="18">
        <v>0</v>
      </c>
      <c r="JF32" s="18">
        <v>0</v>
      </c>
      <c r="JG32" s="18">
        <v>8019849.9800000032</v>
      </c>
      <c r="JH32" s="17">
        <v>0</v>
      </c>
      <c r="JI32" s="17">
        <v>0</v>
      </c>
      <c r="JJ32" s="17">
        <v>81128.399999999994</v>
      </c>
      <c r="JK32" s="17">
        <v>0</v>
      </c>
      <c r="JL32" s="17">
        <v>0</v>
      </c>
      <c r="JM32" s="17">
        <v>7938721.5800000029</v>
      </c>
      <c r="JN32" s="18">
        <v>0</v>
      </c>
      <c r="JO32" s="18">
        <v>0</v>
      </c>
      <c r="JP32" s="18">
        <v>0</v>
      </c>
      <c r="JQ32" s="17">
        <v>0</v>
      </c>
      <c r="JR32" s="17">
        <v>0</v>
      </c>
      <c r="JS32" s="17">
        <v>0</v>
      </c>
      <c r="JT32" s="17">
        <v>0</v>
      </c>
      <c r="JU32" s="17">
        <v>0</v>
      </c>
      <c r="JV32" s="17">
        <v>0</v>
      </c>
      <c r="JW32" s="17">
        <v>0</v>
      </c>
      <c r="JX32" s="17">
        <v>0</v>
      </c>
      <c r="JY32" s="17">
        <v>147140.40999999997</v>
      </c>
      <c r="JZ32" s="17">
        <v>0</v>
      </c>
      <c r="KA32" s="17">
        <v>0</v>
      </c>
      <c r="KB32" s="17">
        <v>0</v>
      </c>
      <c r="KC32" s="17">
        <v>0</v>
      </c>
      <c r="KD32" s="17">
        <v>0</v>
      </c>
      <c r="KE32" s="17">
        <v>0</v>
      </c>
      <c r="KF32" s="17">
        <v>0</v>
      </c>
      <c r="KG32" s="17">
        <v>0</v>
      </c>
      <c r="KH32" s="17">
        <v>0</v>
      </c>
      <c r="KI32" s="17">
        <v>0</v>
      </c>
      <c r="KJ32" s="17">
        <v>0</v>
      </c>
      <c r="KK32" s="17">
        <v>0</v>
      </c>
      <c r="KL32" s="17">
        <v>0</v>
      </c>
      <c r="KM32" s="17">
        <v>0</v>
      </c>
      <c r="KN32" s="17">
        <v>0</v>
      </c>
      <c r="KO32" s="17">
        <v>0</v>
      </c>
      <c r="KP32" s="17">
        <v>0</v>
      </c>
      <c r="KQ32" s="17">
        <v>0</v>
      </c>
      <c r="KR32" s="17">
        <v>0</v>
      </c>
      <c r="KS32" s="17">
        <v>0</v>
      </c>
      <c r="KT32" s="17">
        <v>0</v>
      </c>
      <c r="KU32" s="17">
        <v>0</v>
      </c>
      <c r="KV32" s="17">
        <v>0</v>
      </c>
      <c r="KW32" s="17">
        <v>0</v>
      </c>
      <c r="KX32" s="17">
        <v>0</v>
      </c>
      <c r="KY32" s="17">
        <v>0</v>
      </c>
      <c r="KZ32" s="17">
        <v>0</v>
      </c>
      <c r="LA32" s="18">
        <v>0</v>
      </c>
      <c r="LB32" s="18">
        <v>0</v>
      </c>
      <c r="LC32" s="18">
        <v>0</v>
      </c>
      <c r="LD32" s="17">
        <v>0</v>
      </c>
      <c r="LE32" s="17">
        <v>0</v>
      </c>
      <c r="LF32" s="17">
        <v>0</v>
      </c>
      <c r="LG32" s="17">
        <v>0</v>
      </c>
      <c r="LH32" s="17">
        <v>0</v>
      </c>
      <c r="LI32" s="17">
        <v>0</v>
      </c>
      <c r="LJ32" s="18">
        <v>0</v>
      </c>
      <c r="LK32" s="18">
        <v>0</v>
      </c>
      <c r="LL32" s="18">
        <v>0</v>
      </c>
      <c r="LM32" s="17">
        <v>0</v>
      </c>
      <c r="LN32" s="17">
        <v>0</v>
      </c>
      <c r="LO32" s="17">
        <v>0</v>
      </c>
      <c r="LP32" s="17">
        <v>0</v>
      </c>
      <c r="LQ32" s="17">
        <v>0</v>
      </c>
      <c r="LR32" s="17">
        <v>0</v>
      </c>
      <c r="LS32" s="18">
        <v>0</v>
      </c>
      <c r="LT32" s="18">
        <v>0</v>
      </c>
      <c r="LU32" s="18">
        <v>0</v>
      </c>
      <c r="LV32" s="17">
        <v>0</v>
      </c>
      <c r="LW32" s="17">
        <v>0</v>
      </c>
      <c r="LX32" s="17">
        <v>0</v>
      </c>
      <c r="LY32" s="17">
        <v>0</v>
      </c>
      <c r="LZ32" s="17">
        <v>0</v>
      </c>
      <c r="MA32" s="17">
        <v>0</v>
      </c>
      <c r="MB32" s="17">
        <v>0</v>
      </c>
      <c r="MC32" s="17">
        <v>0</v>
      </c>
      <c r="MD32" s="17">
        <v>0</v>
      </c>
      <c r="ME32" s="17">
        <v>0</v>
      </c>
      <c r="MF32" s="17">
        <v>0</v>
      </c>
      <c r="MG32" s="17">
        <v>1158095589.9599998</v>
      </c>
      <c r="MH32" s="17">
        <v>1158095589.9599998</v>
      </c>
    </row>
    <row r="33" spans="1:346" ht="12.75" customHeight="1" x14ac:dyDescent="0.3">
      <c r="A33" s="61" t="s">
        <v>199</v>
      </c>
      <c r="B33" s="16">
        <v>1037</v>
      </c>
      <c r="C33" s="62" t="s">
        <v>148</v>
      </c>
      <c r="D33" s="18">
        <v>0</v>
      </c>
      <c r="E33" s="18">
        <v>0</v>
      </c>
      <c r="F33" s="18">
        <v>112243.18</v>
      </c>
      <c r="G33" s="17">
        <v>0</v>
      </c>
      <c r="H33" s="17">
        <v>0</v>
      </c>
      <c r="I33" s="17">
        <v>45340.520000000004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66902.659999999989</v>
      </c>
      <c r="P33" s="17">
        <v>0</v>
      </c>
      <c r="Q33" s="17">
        <v>0</v>
      </c>
      <c r="R33" s="17">
        <v>40</v>
      </c>
      <c r="S33" s="17">
        <v>0</v>
      </c>
      <c r="T33" s="17">
        <v>0</v>
      </c>
      <c r="U33" s="17">
        <v>67499.100000000006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2999521.5999999912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4136706.1500000032</v>
      </c>
      <c r="BC33" s="17">
        <v>0</v>
      </c>
      <c r="BD33" s="17">
        <v>0</v>
      </c>
      <c r="BE33" s="17">
        <v>14836.3</v>
      </c>
      <c r="BF33" s="17">
        <v>0</v>
      </c>
      <c r="BG33" s="17">
        <v>0</v>
      </c>
      <c r="BH33" s="17">
        <v>53771.529999999977</v>
      </c>
      <c r="BI33" s="17">
        <v>0</v>
      </c>
      <c r="BJ33" s="17">
        <v>0</v>
      </c>
      <c r="BK33" s="17">
        <v>1850741.519999997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625</v>
      </c>
      <c r="BR33" s="17">
        <v>0</v>
      </c>
      <c r="BS33" s="17">
        <v>0</v>
      </c>
      <c r="BT33" s="17">
        <v>-24388924.210000008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173.53</v>
      </c>
      <c r="CD33" s="17">
        <v>0</v>
      </c>
      <c r="CE33" s="17">
        <v>0</v>
      </c>
      <c r="CF33" s="17">
        <v>1575.6400000000003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1500</v>
      </c>
      <c r="CY33" s="17">
        <v>0</v>
      </c>
      <c r="CZ33" s="17">
        <v>0</v>
      </c>
      <c r="DA33" s="17">
        <v>-1088.22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-8469992.120000001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7">
        <v>0</v>
      </c>
      <c r="DP33" s="17">
        <v>205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>
        <v>0</v>
      </c>
      <c r="EA33" s="17">
        <v>0</v>
      </c>
      <c r="EB33" s="17">
        <v>466394.91999999958</v>
      </c>
      <c r="EC33" s="17">
        <v>0</v>
      </c>
      <c r="ED33" s="17">
        <v>0</v>
      </c>
      <c r="EE33" s="17">
        <v>594.83000000000004</v>
      </c>
      <c r="EF33" s="17">
        <v>0</v>
      </c>
      <c r="EG33" s="17">
        <v>0</v>
      </c>
      <c r="EH33" s="17">
        <v>623.72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7271.6</v>
      </c>
      <c r="EO33" s="17">
        <v>0</v>
      </c>
      <c r="EP33" s="17">
        <v>0</v>
      </c>
      <c r="EQ33" s="17">
        <v>0</v>
      </c>
      <c r="ER33" s="17">
        <v>0</v>
      </c>
      <c r="ES33" s="17">
        <v>0</v>
      </c>
      <c r="ET33" s="17">
        <v>0</v>
      </c>
      <c r="EU33" s="17">
        <v>0</v>
      </c>
      <c r="EV33" s="17">
        <v>0</v>
      </c>
      <c r="EW33" s="17">
        <v>0</v>
      </c>
      <c r="EX33" s="17">
        <v>0</v>
      </c>
      <c r="EY33" s="17">
        <v>0</v>
      </c>
      <c r="EZ33" s="17">
        <v>0</v>
      </c>
      <c r="FA33" s="17">
        <v>0</v>
      </c>
      <c r="FB33" s="17">
        <v>0</v>
      </c>
      <c r="FC33" s="17">
        <v>0</v>
      </c>
      <c r="FD33" s="17">
        <v>0</v>
      </c>
      <c r="FE33" s="17">
        <v>0</v>
      </c>
      <c r="FF33" s="17">
        <v>8706.5999999999967</v>
      </c>
      <c r="FG33" s="17">
        <v>0</v>
      </c>
      <c r="FH33" s="17">
        <v>0</v>
      </c>
      <c r="FI33" s="17">
        <v>0</v>
      </c>
      <c r="FJ33" s="17">
        <v>0</v>
      </c>
      <c r="FK33" s="17">
        <v>0</v>
      </c>
      <c r="FL33" s="17">
        <v>0</v>
      </c>
      <c r="FM33" s="17">
        <v>0</v>
      </c>
      <c r="FN33" s="17">
        <v>0</v>
      </c>
      <c r="FO33" s="17">
        <v>0</v>
      </c>
      <c r="FP33" s="17">
        <v>0</v>
      </c>
      <c r="FQ33" s="17">
        <v>0</v>
      </c>
      <c r="FR33" s="17">
        <v>0</v>
      </c>
      <c r="FS33" s="17">
        <v>0</v>
      </c>
      <c r="FT33" s="17">
        <v>0</v>
      </c>
      <c r="FU33" s="17">
        <v>0</v>
      </c>
      <c r="FV33" s="17">
        <v>0</v>
      </c>
      <c r="FW33" s="17">
        <v>0</v>
      </c>
      <c r="FX33" s="17">
        <v>0</v>
      </c>
      <c r="FY33" s="17">
        <v>0</v>
      </c>
      <c r="FZ33" s="17">
        <v>0</v>
      </c>
      <c r="GA33" s="17">
        <v>0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0</v>
      </c>
      <c r="GH33" s="17">
        <v>0</v>
      </c>
      <c r="GI33" s="17">
        <v>0</v>
      </c>
      <c r="GJ33" s="17">
        <v>3596.7900000000004</v>
      </c>
      <c r="GK33" s="17">
        <v>0</v>
      </c>
      <c r="GL33" s="17">
        <v>0</v>
      </c>
      <c r="GM33" s="17">
        <v>0</v>
      </c>
      <c r="GN33" s="17">
        <v>0</v>
      </c>
      <c r="GO33" s="17">
        <v>0</v>
      </c>
      <c r="GP33" s="17">
        <v>6030.42</v>
      </c>
      <c r="GQ33" s="17">
        <v>0</v>
      </c>
      <c r="GR33" s="17">
        <v>0</v>
      </c>
      <c r="GS33" s="17">
        <v>0</v>
      </c>
      <c r="GT33" s="17">
        <v>0</v>
      </c>
      <c r="GU33" s="17">
        <v>0</v>
      </c>
      <c r="GV33" s="17">
        <v>1944.38</v>
      </c>
      <c r="GW33" s="17">
        <v>0</v>
      </c>
      <c r="GX33" s="17">
        <v>0</v>
      </c>
      <c r="GY33" s="17">
        <v>5984.23</v>
      </c>
      <c r="GZ33" s="17">
        <v>0</v>
      </c>
      <c r="HA33" s="17">
        <v>0</v>
      </c>
      <c r="HB33" s="17">
        <v>0</v>
      </c>
      <c r="HC33" s="17">
        <v>0</v>
      </c>
      <c r="HD33" s="17">
        <v>0</v>
      </c>
      <c r="HE33" s="17">
        <v>0</v>
      </c>
      <c r="HF33" s="17">
        <v>0</v>
      </c>
      <c r="HG33" s="17">
        <v>0</v>
      </c>
      <c r="HH33" s="17">
        <v>0</v>
      </c>
      <c r="HI33" s="17">
        <v>0</v>
      </c>
      <c r="HJ33" s="17">
        <v>0</v>
      </c>
      <c r="HK33" s="17">
        <v>0</v>
      </c>
      <c r="HL33" s="17">
        <v>0</v>
      </c>
      <c r="HM33" s="17">
        <v>0</v>
      </c>
      <c r="HN33" s="17">
        <v>0</v>
      </c>
      <c r="HO33" s="17">
        <v>0</v>
      </c>
      <c r="HP33" s="17">
        <v>0</v>
      </c>
      <c r="HQ33" s="17">
        <v>0</v>
      </c>
      <c r="HR33" s="17">
        <v>0</v>
      </c>
      <c r="HS33" s="17">
        <v>0</v>
      </c>
      <c r="HT33" s="17">
        <v>0</v>
      </c>
      <c r="HU33" s="17">
        <v>0</v>
      </c>
      <c r="HV33" s="17">
        <v>0</v>
      </c>
      <c r="HW33" s="17">
        <v>0</v>
      </c>
      <c r="HX33" s="17">
        <v>0</v>
      </c>
      <c r="HY33" s="17">
        <v>0</v>
      </c>
      <c r="HZ33" s="17">
        <v>0</v>
      </c>
      <c r="IA33" s="17">
        <v>0</v>
      </c>
      <c r="IB33" s="17">
        <v>0</v>
      </c>
      <c r="IC33" s="17">
        <v>0</v>
      </c>
      <c r="ID33" s="17">
        <v>0</v>
      </c>
      <c r="IE33" s="17">
        <v>0</v>
      </c>
      <c r="IF33" s="17">
        <v>0</v>
      </c>
      <c r="IG33" s="17">
        <v>0</v>
      </c>
      <c r="IH33" s="17">
        <v>0</v>
      </c>
      <c r="II33" s="17">
        <v>0</v>
      </c>
      <c r="IJ33" s="17">
        <v>0</v>
      </c>
      <c r="IK33" s="17">
        <v>0</v>
      </c>
      <c r="IL33" s="17">
        <v>0</v>
      </c>
      <c r="IM33" s="17">
        <v>0</v>
      </c>
      <c r="IN33" s="17">
        <v>0</v>
      </c>
      <c r="IO33" s="17">
        <v>0</v>
      </c>
      <c r="IP33" s="17">
        <v>0</v>
      </c>
      <c r="IQ33" s="17">
        <v>0</v>
      </c>
      <c r="IR33" s="17">
        <v>0</v>
      </c>
      <c r="IS33" s="17">
        <v>0</v>
      </c>
      <c r="IT33" s="17">
        <v>0</v>
      </c>
      <c r="IU33" s="17">
        <v>0</v>
      </c>
      <c r="IV33" s="18">
        <v>0</v>
      </c>
      <c r="IW33" s="18">
        <v>0</v>
      </c>
      <c r="IX33" s="18">
        <v>0</v>
      </c>
      <c r="IY33" s="17">
        <v>0</v>
      </c>
      <c r="IZ33" s="17">
        <v>0</v>
      </c>
      <c r="JA33" s="17">
        <v>0</v>
      </c>
      <c r="JB33" s="17">
        <v>0</v>
      </c>
      <c r="JC33" s="17">
        <v>0</v>
      </c>
      <c r="JD33" s="17">
        <v>0</v>
      </c>
      <c r="JE33" s="18">
        <v>0</v>
      </c>
      <c r="JF33" s="18">
        <v>0</v>
      </c>
      <c r="JG33" s="18">
        <v>0</v>
      </c>
      <c r="JH33" s="17">
        <v>0</v>
      </c>
      <c r="JI33" s="17">
        <v>0</v>
      </c>
      <c r="JJ33" s="17">
        <v>0</v>
      </c>
      <c r="JK33" s="17">
        <v>0</v>
      </c>
      <c r="JL33" s="17">
        <v>0</v>
      </c>
      <c r="JM33" s="17">
        <v>0</v>
      </c>
      <c r="JN33" s="18">
        <v>0</v>
      </c>
      <c r="JO33" s="18">
        <v>0</v>
      </c>
      <c r="JP33" s="18">
        <v>0</v>
      </c>
      <c r="JQ33" s="17">
        <v>0</v>
      </c>
      <c r="JR33" s="17">
        <v>0</v>
      </c>
      <c r="JS33" s="17">
        <v>0</v>
      </c>
      <c r="JT33" s="17">
        <v>0</v>
      </c>
      <c r="JU33" s="17">
        <v>0</v>
      </c>
      <c r="JV33" s="17">
        <v>0</v>
      </c>
      <c r="JW33" s="17">
        <v>0</v>
      </c>
      <c r="JX33" s="17">
        <v>0</v>
      </c>
      <c r="JY33" s="17">
        <v>1011376.6799999994</v>
      </c>
      <c r="JZ33" s="17">
        <v>0</v>
      </c>
      <c r="KA33" s="17">
        <v>0</v>
      </c>
      <c r="KB33" s="17">
        <v>0</v>
      </c>
      <c r="KC33" s="17">
        <v>0</v>
      </c>
      <c r="KD33" s="17">
        <v>0</v>
      </c>
      <c r="KE33" s="17">
        <v>0</v>
      </c>
      <c r="KF33" s="17">
        <v>0</v>
      </c>
      <c r="KG33" s="17">
        <v>0</v>
      </c>
      <c r="KH33" s="17">
        <v>0</v>
      </c>
      <c r="KI33" s="17">
        <v>0</v>
      </c>
      <c r="KJ33" s="17">
        <v>0</v>
      </c>
      <c r="KK33" s="17">
        <v>0</v>
      </c>
      <c r="KL33" s="17">
        <v>0</v>
      </c>
      <c r="KM33" s="17">
        <v>0</v>
      </c>
      <c r="KN33" s="17">
        <v>0</v>
      </c>
      <c r="KO33" s="17">
        <v>0</v>
      </c>
      <c r="KP33" s="17">
        <v>0</v>
      </c>
      <c r="KQ33" s="17">
        <v>0</v>
      </c>
      <c r="KR33" s="17">
        <v>0</v>
      </c>
      <c r="KS33" s="17">
        <v>0</v>
      </c>
      <c r="KT33" s="17">
        <v>0</v>
      </c>
      <c r="KU33" s="17">
        <v>0</v>
      </c>
      <c r="KV33" s="17">
        <v>0</v>
      </c>
      <c r="KW33" s="17">
        <v>0</v>
      </c>
      <c r="KX33" s="17">
        <v>0</v>
      </c>
      <c r="KY33" s="17">
        <v>0</v>
      </c>
      <c r="KZ33" s="17">
        <v>0</v>
      </c>
      <c r="LA33" s="18">
        <v>0</v>
      </c>
      <c r="LB33" s="18">
        <v>0</v>
      </c>
      <c r="LC33" s="18">
        <v>0</v>
      </c>
      <c r="LD33" s="17">
        <v>0</v>
      </c>
      <c r="LE33" s="17">
        <v>0</v>
      </c>
      <c r="LF33" s="17">
        <v>0</v>
      </c>
      <c r="LG33" s="17">
        <v>0</v>
      </c>
      <c r="LH33" s="17">
        <v>0</v>
      </c>
      <c r="LI33" s="17">
        <v>0</v>
      </c>
      <c r="LJ33" s="18">
        <v>0</v>
      </c>
      <c r="LK33" s="18">
        <v>0</v>
      </c>
      <c r="LL33" s="18">
        <v>0</v>
      </c>
      <c r="LM33" s="17">
        <v>0</v>
      </c>
      <c r="LN33" s="17">
        <v>0</v>
      </c>
      <c r="LO33" s="17">
        <v>0</v>
      </c>
      <c r="LP33" s="17">
        <v>0</v>
      </c>
      <c r="LQ33" s="17">
        <v>0</v>
      </c>
      <c r="LR33" s="17">
        <v>0</v>
      </c>
      <c r="LS33" s="18">
        <v>0</v>
      </c>
      <c r="LT33" s="18">
        <v>0</v>
      </c>
      <c r="LU33" s="18">
        <v>0</v>
      </c>
      <c r="LV33" s="17">
        <v>0</v>
      </c>
      <c r="LW33" s="17">
        <v>0</v>
      </c>
      <c r="LX33" s="17">
        <v>0</v>
      </c>
      <c r="LY33" s="17">
        <v>0</v>
      </c>
      <c r="LZ33" s="17">
        <v>0</v>
      </c>
      <c r="MA33" s="17">
        <v>0</v>
      </c>
      <c r="MB33" s="17">
        <v>0</v>
      </c>
      <c r="MC33" s="17">
        <v>0</v>
      </c>
      <c r="MD33" s="17">
        <v>0</v>
      </c>
      <c r="ME33" s="17">
        <v>0</v>
      </c>
      <c r="MF33" s="17">
        <v>0</v>
      </c>
      <c r="MG33" s="17">
        <v>-22108041.830000021</v>
      </c>
      <c r="MH33" s="17">
        <v>-22108041.830000021</v>
      </c>
    </row>
    <row r="34" spans="1:346" ht="12.75" customHeight="1" x14ac:dyDescent="0.3">
      <c r="A34" s="61" t="s">
        <v>201</v>
      </c>
      <c r="B34" s="16">
        <v>1038</v>
      </c>
      <c r="C34" s="62" t="s">
        <v>148</v>
      </c>
      <c r="D34" s="18">
        <v>99259.73000000001</v>
      </c>
      <c r="E34" s="18">
        <v>0</v>
      </c>
      <c r="F34" s="18">
        <v>3475214.905799997</v>
      </c>
      <c r="G34" s="17">
        <v>17895.832090284406</v>
      </c>
      <c r="H34" s="17">
        <v>0</v>
      </c>
      <c r="I34" s="17">
        <v>626556.83661289723</v>
      </c>
      <c r="J34" s="17">
        <v>81363.897909715597</v>
      </c>
      <c r="K34" s="17">
        <v>0</v>
      </c>
      <c r="L34" s="17">
        <v>2848658.0691871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85897503.705000013</v>
      </c>
      <c r="S34" s="17">
        <v>277618.28999999998</v>
      </c>
      <c r="T34" s="17">
        <v>0</v>
      </c>
      <c r="U34" s="17">
        <v>436104.52000000008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37540526.39859999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340304.14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17727.309999999998</v>
      </c>
      <c r="BC34" s="17">
        <v>0</v>
      </c>
      <c r="BD34" s="17">
        <v>0</v>
      </c>
      <c r="BE34" s="17">
        <v>0</v>
      </c>
      <c r="BF34" s="17">
        <v>12415.4</v>
      </c>
      <c r="BG34" s="17">
        <v>0</v>
      </c>
      <c r="BH34" s="17">
        <v>91985.93</v>
      </c>
      <c r="BI34" s="17">
        <v>121997.91</v>
      </c>
      <c r="BJ34" s="17">
        <v>0</v>
      </c>
      <c r="BK34" s="17">
        <v>610967.08000000007</v>
      </c>
      <c r="BL34" s="17">
        <v>0</v>
      </c>
      <c r="BM34" s="17">
        <v>0</v>
      </c>
      <c r="BN34" s="17">
        <v>0</v>
      </c>
      <c r="BO34" s="17">
        <v>360</v>
      </c>
      <c r="BP34" s="17">
        <v>0</v>
      </c>
      <c r="BQ34" s="17">
        <v>1974411.9239000003</v>
      </c>
      <c r="BR34" s="17">
        <v>0</v>
      </c>
      <c r="BS34" s="17">
        <v>0</v>
      </c>
      <c r="BT34" s="17">
        <v>1541937.6448000001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4458.58</v>
      </c>
      <c r="CB34" s="17">
        <v>0</v>
      </c>
      <c r="CC34" s="17">
        <v>359877.18200000026</v>
      </c>
      <c r="CD34" s="17">
        <v>6984.53</v>
      </c>
      <c r="CE34" s="17">
        <v>0</v>
      </c>
      <c r="CF34" s="17">
        <v>6880021.8783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11682.25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11218516.606378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534463.51410000003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94653.94</v>
      </c>
      <c r="EA34" s="17">
        <v>0</v>
      </c>
      <c r="EB34" s="17">
        <v>42954953.086900003</v>
      </c>
      <c r="EC34" s="17">
        <v>24084.7</v>
      </c>
      <c r="ED34" s="17">
        <v>0</v>
      </c>
      <c r="EE34" s="17">
        <v>302897.36930000002</v>
      </c>
      <c r="EF34" s="17">
        <v>0</v>
      </c>
      <c r="EG34" s="17">
        <v>0</v>
      </c>
      <c r="EH34" s="17">
        <v>272551.56869999995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30605.688699999999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757099.93289999699</v>
      </c>
      <c r="FE34" s="17">
        <v>463008</v>
      </c>
      <c r="FF34" s="17">
        <v>871431.97230000026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7">
        <v>0</v>
      </c>
      <c r="FR34" s="17">
        <v>0</v>
      </c>
      <c r="FS34" s="17">
        <v>0</v>
      </c>
      <c r="FT34" s="17">
        <v>0</v>
      </c>
      <c r="FU34" s="17">
        <v>0</v>
      </c>
      <c r="FV34" s="17">
        <v>0</v>
      </c>
      <c r="FW34" s="17">
        <v>0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280.47000000000003</v>
      </c>
      <c r="GI34" s="17">
        <v>0</v>
      </c>
      <c r="GJ34" s="17">
        <v>7396.5118999999995</v>
      </c>
      <c r="GK34" s="17">
        <v>0</v>
      </c>
      <c r="GL34" s="17">
        <v>0</v>
      </c>
      <c r="GM34" s="17">
        <v>0</v>
      </c>
      <c r="GN34" s="17">
        <v>0</v>
      </c>
      <c r="GO34" s="17">
        <v>0</v>
      </c>
      <c r="GP34" s="17">
        <v>746607.2</v>
      </c>
      <c r="GQ34" s="17">
        <v>0</v>
      </c>
      <c r="GR34" s="17">
        <v>0</v>
      </c>
      <c r="GS34" s="17">
        <v>0</v>
      </c>
      <c r="GT34" s="17">
        <v>0</v>
      </c>
      <c r="GU34" s="17">
        <v>0</v>
      </c>
      <c r="GV34" s="17">
        <v>22694.240000000002</v>
      </c>
      <c r="GW34" s="17">
        <v>2558.62</v>
      </c>
      <c r="GX34" s="17">
        <v>0</v>
      </c>
      <c r="GY34" s="17">
        <v>1532094442.8985991</v>
      </c>
      <c r="GZ34" s="17">
        <v>0</v>
      </c>
      <c r="HA34" s="17">
        <v>0</v>
      </c>
      <c r="HB34" s="17">
        <v>0</v>
      </c>
      <c r="HC34" s="17">
        <v>0</v>
      </c>
      <c r="HD34" s="17">
        <v>0</v>
      </c>
      <c r="HE34" s="17">
        <v>0</v>
      </c>
      <c r="HF34" s="17">
        <v>0</v>
      </c>
      <c r="HG34" s="17">
        <v>0</v>
      </c>
      <c r="HH34" s="17">
        <v>16714501.209999999</v>
      </c>
      <c r="HI34" s="17">
        <v>0</v>
      </c>
      <c r="HJ34" s="17">
        <v>0</v>
      </c>
      <c r="HK34" s="17">
        <v>0</v>
      </c>
      <c r="HL34" s="17">
        <v>0</v>
      </c>
      <c r="HM34" s="17">
        <v>0</v>
      </c>
      <c r="HN34" s="17">
        <v>0</v>
      </c>
      <c r="HO34" s="17">
        <v>0</v>
      </c>
      <c r="HP34" s="17">
        <v>0</v>
      </c>
      <c r="HQ34" s="17">
        <v>0</v>
      </c>
      <c r="HR34" s="17">
        <v>0</v>
      </c>
      <c r="HS34" s="17">
        <v>0</v>
      </c>
      <c r="HT34" s="17">
        <v>0</v>
      </c>
      <c r="HU34" s="17">
        <v>0</v>
      </c>
      <c r="HV34" s="17">
        <v>0</v>
      </c>
      <c r="HW34" s="17">
        <v>0</v>
      </c>
      <c r="HX34" s="17">
        <v>0</v>
      </c>
      <c r="HY34" s="17">
        <v>0</v>
      </c>
      <c r="HZ34" s="17">
        <v>0</v>
      </c>
      <c r="IA34" s="17">
        <v>0</v>
      </c>
      <c r="IB34" s="17">
        <v>0</v>
      </c>
      <c r="IC34" s="17">
        <v>0</v>
      </c>
      <c r="ID34" s="17">
        <v>0</v>
      </c>
      <c r="IE34" s="17">
        <v>0</v>
      </c>
      <c r="IF34" s="17">
        <v>0</v>
      </c>
      <c r="IG34" s="17">
        <v>0</v>
      </c>
      <c r="IH34" s="17">
        <v>0</v>
      </c>
      <c r="II34" s="17">
        <v>0</v>
      </c>
      <c r="IJ34" s="17">
        <v>0</v>
      </c>
      <c r="IK34" s="17">
        <v>0</v>
      </c>
      <c r="IL34" s="17">
        <v>0</v>
      </c>
      <c r="IM34" s="17">
        <v>0</v>
      </c>
      <c r="IN34" s="17">
        <v>0</v>
      </c>
      <c r="IO34" s="17">
        <v>0</v>
      </c>
      <c r="IP34" s="17">
        <v>0</v>
      </c>
      <c r="IQ34" s="17">
        <v>0</v>
      </c>
      <c r="IR34" s="17">
        <v>0</v>
      </c>
      <c r="IS34" s="17">
        <v>482161.43999999994</v>
      </c>
      <c r="IT34" s="17">
        <v>0</v>
      </c>
      <c r="IU34" s="17">
        <v>1016.96</v>
      </c>
      <c r="IV34" s="18">
        <v>0</v>
      </c>
      <c r="IW34" s="18">
        <v>0</v>
      </c>
      <c r="IX34" s="18">
        <v>0</v>
      </c>
      <c r="IY34" s="17">
        <v>0</v>
      </c>
      <c r="IZ34" s="17">
        <v>0</v>
      </c>
      <c r="JA34" s="17">
        <v>0</v>
      </c>
      <c r="JB34" s="17">
        <v>0</v>
      </c>
      <c r="JC34" s="17">
        <v>0</v>
      </c>
      <c r="JD34" s="17">
        <v>0</v>
      </c>
      <c r="JE34" s="18">
        <v>0</v>
      </c>
      <c r="JF34" s="18">
        <v>0</v>
      </c>
      <c r="JG34" s="18">
        <v>0</v>
      </c>
      <c r="JH34" s="17">
        <v>0</v>
      </c>
      <c r="JI34" s="17">
        <v>0</v>
      </c>
      <c r="JJ34" s="17">
        <v>0</v>
      </c>
      <c r="JK34" s="17">
        <v>0</v>
      </c>
      <c r="JL34" s="17">
        <v>0</v>
      </c>
      <c r="JM34" s="17">
        <v>0</v>
      </c>
      <c r="JN34" s="18">
        <v>0</v>
      </c>
      <c r="JO34" s="18">
        <v>0</v>
      </c>
      <c r="JP34" s="18">
        <v>0</v>
      </c>
      <c r="JQ34" s="17">
        <v>0</v>
      </c>
      <c r="JR34" s="17">
        <v>0</v>
      </c>
      <c r="JS34" s="17">
        <v>0</v>
      </c>
      <c r="JT34" s="17">
        <v>0</v>
      </c>
      <c r="JU34" s="17">
        <v>0</v>
      </c>
      <c r="JV34" s="17">
        <v>0</v>
      </c>
      <c r="JW34" s="17">
        <v>10865.16</v>
      </c>
      <c r="JX34" s="17">
        <v>479401</v>
      </c>
      <c r="JY34" s="17">
        <v>38512351.858599998</v>
      </c>
      <c r="JZ34" s="17">
        <v>0</v>
      </c>
      <c r="KA34" s="17">
        <v>0</v>
      </c>
      <c r="KB34" s="17">
        <v>0</v>
      </c>
      <c r="KC34" s="17">
        <v>0</v>
      </c>
      <c r="KD34" s="17">
        <v>0</v>
      </c>
      <c r="KE34" s="17">
        <v>0</v>
      </c>
      <c r="KF34" s="17">
        <v>0</v>
      </c>
      <c r="KG34" s="17">
        <v>0</v>
      </c>
      <c r="KH34" s="17">
        <v>0</v>
      </c>
      <c r="KI34" s="17">
        <v>0</v>
      </c>
      <c r="KJ34" s="17">
        <v>0</v>
      </c>
      <c r="KK34" s="17">
        <v>0</v>
      </c>
      <c r="KL34" s="17">
        <v>0</v>
      </c>
      <c r="KM34" s="17">
        <v>0</v>
      </c>
      <c r="KN34" s="17">
        <v>0</v>
      </c>
      <c r="KO34" s="17">
        <v>0</v>
      </c>
      <c r="KP34" s="17">
        <v>0</v>
      </c>
      <c r="KQ34" s="17">
        <v>0</v>
      </c>
      <c r="KR34" s="17">
        <v>0</v>
      </c>
      <c r="KS34" s="17">
        <v>0</v>
      </c>
      <c r="KT34" s="17">
        <v>0</v>
      </c>
      <c r="KU34" s="17">
        <v>0</v>
      </c>
      <c r="KV34" s="17">
        <v>0</v>
      </c>
      <c r="KW34" s="17">
        <v>0</v>
      </c>
      <c r="KX34" s="17">
        <v>0</v>
      </c>
      <c r="KY34" s="17">
        <v>0</v>
      </c>
      <c r="KZ34" s="17">
        <v>0</v>
      </c>
      <c r="LA34" s="18">
        <v>0</v>
      </c>
      <c r="LB34" s="18">
        <v>0</v>
      </c>
      <c r="LC34" s="18">
        <v>0</v>
      </c>
      <c r="LD34" s="17">
        <v>0</v>
      </c>
      <c r="LE34" s="17">
        <v>0</v>
      </c>
      <c r="LF34" s="17">
        <v>0</v>
      </c>
      <c r="LG34" s="17">
        <v>0</v>
      </c>
      <c r="LH34" s="17">
        <v>0</v>
      </c>
      <c r="LI34" s="17">
        <v>0</v>
      </c>
      <c r="LJ34" s="18">
        <v>0</v>
      </c>
      <c r="LK34" s="18">
        <v>0</v>
      </c>
      <c r="LL34" s="18">
        <v>0</v>
      </c>
      <c r="LM34" s="17">
        <v>0</v>
      </c>
      <c r="LN34" s="17">
        <v>0</v>
      </c>
      <c r="LO34" s="17">
        <v>0</v>
      </c>
      <c r="LP34" s="17">
        <v>0</v>
      </c>
      <c r="LQ34" s="17">
        <v>0</v>
      </c>
      <c r="LR34" s="17">
        <v>0</v>
      </c>
      <c r="LS34" s="18">
        <v>0</v>
      </c>
      <c r="LT34" s="18">
        <v>0</v>
      </c>
      <c r="LU34" s="18">
        <v>0</v>
      </c>
      <c r="LV34" s="17">
        <v>0</v>
      </c>
      <c r="LW34" s="17">
        <v>0</v>
      </c>
      <c r="LX34" s="17">
        <v>0</v>
      </c>
      <c r="LY34" s="17">
        <v>0</v>
      </c>
      <c r="LZ34" s="17">
        <v>0</v>
      </c>
      <c r="MA34" s="17">
        <v>0</v>
      </c>
      <c r="MB34" s="17">
        <v>0</v>
      </c>
      <c r="MC34" s="17">
        <v>0</v>
      </c>
      <c r="MD34" s="17">
        <v>0</v>
      </c>
      <c r="ME34" s="17">
        <v>1894798.7028999971</v>
      </c>
      <c r="MF34" s="17">
        <v>942409</v>
      </c>
      <c r="MG34" s="17">
        <v>1783462695.5538771</v>
      </c>
      <c r="MH34" s="17">
        <v>1786299903.256777</v>
      </c>
    </row>
    <row r="35" spans="1:346" ht="12.75" customHeight="1" x14ac:dyDescent="0.3">
      <c r="A35" s="61" t="s">
        <v>203</v>
      </c>
      <c r="B35" s="16">
        <v>1039</v>
      </c>
      <c r="C35" s="62" t="s">
        <v>148</v>
      </c>
      <c r="D35" s="18">
        <v>0</v>
      </c>
      <c r="E35" s="18">
        <v>0</v>
      </c>
      <c r="F35" s="18">
        <v>1795945</v>
      </c>
      <c r="G35" s="17">
        <v>0</v>
      </c>
      <c r="H35" s="17">
        <v>0</v>
      </c>
      <c r="I35" s="17">
        <v>1126395</v>
      </c>
      <c r="J35" s="17">
        <v>0</v>
      </c>
      <c r="K35" s="17">
        <v>0</v>
      </c>
      <c r="L35" s="17">
        <v>304894</v>
      </c>
      <c r="M35" s="17">
        <v>0</v>
      </c>
      <c r="N35" s="17">
        <v>0</v>
      </c>
      <c r="O35" s="17">
        <v>364656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102593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3171301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730330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275281</v>
      </c>
      <c r="BC35" s="17">
        <v>0</v>
      </c>
      <c r="BD35" s="17">
        <v>0</v>
      </c>
      <c r="BE35" s="17">
        <v>20579</v>
      </c>
      <c r="BF35" s="17">
        <v>0</v>
      </c>
      <c r="BG35" s="17">
        <v>0</v>
      </c>
      <c r="BH35" s="17">
        <v>69988</v>
      </c>
      <c r="BI35" s="17">
        <v>0</v>
      </c>
      <c r="BJ35" s="17">
        <v>0</v>
      </c>
      <c r="BK35" s="17">
        <v>389002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448</v>
      </c>
      <c r="BR35" s="17">
        <v>0</v>
      </c>
      <c r="BS35" s="17">
        <v>0</v>
      </c>
      <c r="BT35" s="17">
        <v>3747734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2061</v>
      </c>
      <c r="CD35" s="17">
        <v>0</v>
      </c>
      <c r="CE35" s="17">
        <v>0</v>
      </c>
      <c r="CF35" s="17">
        <v>2545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40000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4200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793074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100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490467</v>
      </c>
      <c r="EC35" s="17">
        <v>0</v>
      </c>
      <c r="ED35" s="17">
        <v>0</v>
      </c>
      <c r="EE35" s="17">
        <v>-11875</v>
      </c>
      <c r="EF35" s="17">
        <v>0</v>
      </c>
      <c r="EG35" s="17">
        <v>0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555510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25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149568</v>
      </c>
      <c r="GW35" s="17">
        <v>0</v>
      </c>
      <c r="GX35" s="17">
        <v>0</v>
      </c>
      <c r="GY35" s="17">
        <v>10056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17">
        <v>0</v>
      </c>
      <c r="HN35" s="17">
        <v>0</v>
      </c>
      <c r="HO35" s="17">
        <v>0</v>
      </c>
      <c r="HP35" s="17">
        <v>0</v>
      </c>
      <c r="HQ35" s="17">
        <v>0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17">
        <v>0</v>
      </c>
      <c r="ID35" s="17">
        <v>0</v>
      </c>
      <c r="IE35" s="17">
        <v>0</v>
      </c>
      <c r="IF35" s="17">
        <v>0</v>
      </c>
      <c r="IG35" s="17">
        <v>0</v>
      </c>
      <c r="IH35" s="17">
        <v>0</v>
      </c>
      <c r="II35" s="17">
        <v>0</v>
      </c>
      <c r="IJ35" s="17">
        <v>0</v>
      </c>
      <c r="IK35" s="17">
        <v>0</v>
      </c>
      <c r="IL35" s="17">
        <v>0</v>
      </c>
      <c r="IM35" s="17">
        <v>0</v>
      </c>
      <c r="IN35" s="17">
        <v>0</v>
      </c>
      <c r="IO35" s="17">
        <v>0</v>
      </c>
      <c r="IP35" s="17">
        <v>0</v>
      </c>
      <c r="IQ35" s="17">
        <v>0</v>
      </c>
      <c r="IR35" s="17">
        <v>0</v>
      </c>
      <c r="IS35" s="17">
        <v>0</v>
      </c>
      <c r="IT35" s="17">
        <v>0</v>
      </c>
      <c r="IU35" s="17">
        <v>0</v>
      </c>
      <c r="IV35" s="18">
        <v>0</v>
      </c>
      <c r="IW35" s="18">
        <v>0</v>
      </c>
      <c r="IX35" s="18">
        <v>10028159.17</v>
      </c>
      <c r="IY35" s="17">
        <v>0</v>
      </c>
      <c r="IZ35" s="17">
        <v>0</v>
      </c>
      <c r="JA35" s="17">
        <v>0</v>
      </c>
      <c r="JB35" s="17">
        <v>0</v>
      </c>
      <c r="JC35" s="17">
        <v>0</v>
      </c>
      <c r="JD35" s="17">
        <v>5316</v>
      </c>
      <c r="JE35" s="18">
        <v>0</v>
      </c>
      <c r="JF35" s="18">
        <v>0</v>
      </c>
      <c r="JG35" s="18">
        <v>10022843.17</v>
      </c>
      <c r="JH35" s="17">
        <v>0</v>
      </c>
      <c r="JI35" s="17">
        <v>0</v>
      </c>
      <c r="JJ35" s="17">
        <v>0</v>
      </c>
      <c r="JK35" s="17">
        <v>0</v>
      </c>
      <c r="JL35" s="17">
        <v>0</v>
      </c>
      <c r="JM35" s="17">
        <v>10022843.17</v>
      </c>
      <c r="JN35" s="18">
        <v>0</v>
      </c>
      <c r="JO35" s="18">
        <v>0</v>
      </c>
      <c r="JP35" s="18">
        <v>0</v>
      </c>
      <c r="JQ35" s="17">
        <v>0</v>
      </c>
      <c r="JR35" s="17">
        <v>0</v>
      </c>
      <c r="JS35" s="17">
        <v>0</v>
      </c>
      <c r="JT35" s="17">
        <v>0</v>
      </c>
      <c r="JU35" s="17">
        <v>0</v>
      </c>
      <c r="JV35" s="17">
        <v>0</v>
      </c>
      <c r="JW35" s="17">
        <v>0</v>
      </c>
      <c r="JX35" s="17">
        <v>0</v>
      </c>
      <c r="JY35" s="17">
        <v>13172</v>
      </c>
      <c r="JZ35" s="17">
        <v>0</v>
      </c>
      <c r="KA35" s="17">
        <v>0</v>
      </c>
      <c r="KB35" s="17">
        <v>0</v>
      </c>
      <c r="KC35" s="17">
        <v>0</v>
      </c>
      <c r="KD35" s="17">
        <v>0</v>
      </c>
      <c r="KE35" s="17">
        <v>0</v>
      </c>
      <c r="KF35" s="17">
        <v>0</v>
      </c>
      <c r="KG35" s="17">
        <v>0</v>
      </c>
      <c r="KH35" s="17">
        <v>0</v>
      </c>
      <c r="KI35" s="17">
        <v>0</v>
      </c>
      <c r="KJ35" s="17">
        <v>0</v>
      </c>
      <c r="KK35" s="17">
        <v>0</v>
      </c>
      <c r="KL35" s="17">
        <v>0</v>
      </c>
      <c r="KM35" s="17">
        <v>0</v>
      </c>
      <c r="KN35" s="17">
        <v>0</v>
      </c>
      <c r="KO35" s="17">
        <v>0</v>
      </c>
      <c r="KP35" s="17">
        <v>0</v>
      </c>
      <c r="KQ35" s="17">
        <v>0</v>
      </c>
      <c r="KR35" s="17">
        <v>0</v>
      </c>
      <c r="KS35" s="17">
        <v>0</v>
      </c>
      <c r="KT35" s="17">
        <v>0</v>
      </c>
      <c r="KU35" s="17">
        <v>0</v>
      </c>
      <c r="KV35" s="17">
        <v>0</v>
      </c>
      <c r="KW35" s="17">
        <v>0</v>
      </c>
      <c r="KX35" s="17">
        <v>0</v>
      </c>
      <c r="KY35" s="17">
        <v>0</v>
      </c>
      <c r="KZ35" s="17">
        <v>0</v>
      </c>
      <c r="LA35" s="18">
        <v>0</v>
      </c>
      <c r="LB35" s="18">
        <v>0</v>
      </c>
      <c r="LC35" s="18">
        <v>0</v>
      </c>
      <c r="LD35" s="17">
        <v>0</v>
      </c>
      <c r="LE35" s="17">
        <v>0</v>
      </c>
      <c r="LF35" s="17">
        <v>0</v>
      </c>
      <c r="LG35" s="17">
        <v>0</v>
      </c>
      <c r="LH35" s="17">
        <v>0</v>
      </c>
      <c r="LI35" s="17">
        <v>0</v>
      </c>
      <c r="LJ35" s="18">
        <v>0</v>
      </c>
      <c r="LK35" s="18">
        <v>0</v>
      </c>
      <c r="LL35" s="18">
        <v>0</v>
      </c>
      <c r="LM35" s="17">
        <v>0</v>
      </c>
      <c r="LN35" s="17">
        <v>0</v>
      </c>
      <c r="LO35" s="17">
        <v>0</v>
      </c>
      <c r="LP35" s="17">
        <v>0</v>
      </c>
      <c r="LQ35" s="17">
        <v>0</v>
      </c>
      <c r="LR35" s="17">
        <v>0</v>
      </c>
      <c r="LS35" s="18">
        <v>0</v>
      </c>
      <c r="LT35" s="18">
        <v>0</v>
      </c>
      <c r="LU35" s="18">
        <v>0</v>
      </c>
      <c r="LV35" s="17">
        <v>0</v>
      </c>
      <c r="LW35" s="17">
        <v>0</v>
      </c>
      <c r="LX35" s="17">
        <v>0</v>
      </c>
      <c r="LY35" s="17">
        <v>0</v>
      </c>
      <c r="LZ35" s="17">
        <v>0</v>
      </c>
      <c r="MA35" s="17">
        <v>0</v>
      </c>
      <c r="MB35" s="17">
        <v>0</v>
      </c>
      <c r="MC35" s="17">
        <v>0</v>
      </c>
      <c r="MD35" s="17">
        <v>0</v>
      </c>
      <c r="ME35" s="17">
        <v>0</v>
      </c>
      <c r="MF35" s="17">
        <v>0</v>
      </c>
      <c r="MG35" s="17">
        <v>22380263.170000002</v>
      </c>
      <c r="MH35" s="17">
        <v>22380263.170000002</v>
      </c>
    </row>
    <row r="36" spans="1:346" ht="12.75" customHeight="1" x14ac:dyDescent="0.3">
      <c r="A36" s="61" t="s">
        <v>205</v>
      </c>
      <c r="B36" s="16">
        <v>1040</v>
      </c>
      <c r="C36" s="62" t="s">
        <v>148</v>
      </c>
      <c r="D36" s="18">
        <v>0</v>
      </c>
      <c r="E36" s="18">
        <v>0</v>
      </c>
      <c r="F36" s="18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489241449.59000003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682782.13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86433569.719999999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0</v>
      </c>
      <c r="ED36" s="17">
        <v>0</v>
      </c>
      <c r="EE36" s="17">
        <v>0</v>
      </c>
      <c r="EF36" s="17">
        <v>0</v>
      </c>
      <c r="EG36" s="17">
        <v>0</v>
      </c>
      <c r="EH36" s="17">
        <v>0</v>
      </c>
      <c r="EI36" s="17">
        <v>0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  <c r="ES36" s="17">
        <v>0</v>
      </c>
      <c r="ET36" s="17">
        <v>0</v>
      </c>
      <c r="EU36" s="17">
        <v>0</v>
      </c>
      <c r="EV36" s="17">
        <v>0</v>
      </c>
      <c r="EW36" s="17">
        <v>0</v>
      </c>
      <c r="EX36" s="17">
        <v>0</v>
      </c>
      <c r="EY36" s="17">
        <v>0</v>
      </c>
      <c r="EZ36" s="17">
        <v>0</v>
      </c>
      <c r="FA36" s="17">
        <v>0</v>
      </c>
      <c r="FB36" s="17">
        <v>0</v>
      </c>
      <c r="FC36" s="17">
        <v>0</v>
      </c>
      <c r="FD36" s="17">
        <v>0</v>
      </c>
      <c r="FE36" s="17">
        <v>0</v>
      </c>
      <c r="FF36" s="17">
        <v>0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17">
        <v>0</v>
      </c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0</v>
      </c>
      <c r="GW36" s="17">
        <v>0</v>
      </c>
      <c r="GX36" s="17">
        <v>0</v>
      </c>
      <c r="GY36" s="17">
        <v>0</v>
      </c>
      <c r="GZ36" s="17">
        <v>0</v>
      </c>
      <c r="HA36" s="17">
        <v>0</v>
      </c>
      <c r="HB36" s="17">
        <v>0</v>
      </c>
      <c r="HC36" s="17">
        <v>0</v>
      </c>
      <c r="HD36" s="17">
        <v>0</v>
      </c>
      <c r="HE36" s="17">
        <v>0</v>
      </c>
      <c r="HF36" s="17">
        <v>0</v>
      </c>
      <c r="HG36" s="17">
        <v>0</v>
      </c>
      <c r="HH36" s="17">
        <v>0</v>
      </c>
      <c r="HI36" s="17">
        <v>0</v>
      </c>
      <c r="HJ36" s="17">
        <v>0</v>
      </c>
      <c r="HK36" s="17">
        <v>0</v>
      </c>
      <c r="HL36" s="17">
        <v>0</v>
      </c>
      <c r="HM36" s="17">
        <v>0</v>
      </c>
      <c r="HN36" s="17">
        <v>0</v>
      </c>
      <c r="HO36" s="17">
        <v>0</v>
      </c>
      <c r="HP36" s="17">
        <v>0</v>
      </c>
      <c r="HQ36" s="17">
        <v>0</v>
      </c>
      <c r="HR36" s="17">
        <v>0</v>
      </c>
      <c r="HS36" s="17">
        <v>0</v>
      </c>
      <c r="HT36" s="17">
        <v>0</v>
      </c>
      <c r="HU36" s="17">
        <v>0</v>
      </c>
      <c r="HV36" s="17">
        <v>0</v>
      </c>
      <c r="HW36" s="17">
        <v>0</v>
      </c>
      <c r="HX36" s="17">
        <v>0</v>
      </c>
      <c r="HY36" s="17">
        <v>0</v>
      </c>
      <c r="HZ36" s="17">
        <v>0</v>
      </c>
      <c r="IA36" s="17">
        <v>0</v>
      </c>
      <c r="IB36" s="17">
        <v>0</v>
      </c>
      <c r="IC36" s="17">
        <v>0</v>
      </c>
      <c r="ID36" s="17">
        <v>0</v>
      </c>
      <c r="IE36" s="17">
        <v>0</v>
      </c>
      <c r="IF36" s="17">
        <v>0</v>
      </c>
      <c r="IG36" s="17">
        <v>0</v>
      </c>
      <c r="IH36" s="17">
        <v>0</v>
      </c>
      <c r="II36" s="17">
        <v>0</v>
      </c>
      <c r="IJ36" s="17">
        <v>0</v>
      </c>
      <c r="IK36" s="17">
        <v>0</v>
      </c>
      <c r="IL36" s="17">
        <v>0</v>
      </c>
      <c r="IM36" s="17">
        <v>0</v>
      </c>
      <c r="IN36" s="17">
        <v>0</v>
      </c>
      <c r="IO36" s="17">
        <v>0</v>
      </c>
      <c r="IP36" s="17">
        <v>0</v>
      </c>
      <c r="IQ36" s="17">
        <v>0</v>
      </c>
      <c r="IR36" s="17">
        <v>0</v>
      </c>
      <c r="IS36" s="17">
        <v>0</v>
      </c>
      <c r="IT36" s="17">
        <v>0</v>
      </c>
      <c r="IU36" s="17">
        <v>0</v>
      </c>
      <c r="IV36" s="18">
        <v>0</v>
      </c>
      <c r="IW36" s="18">
        <v>0</v>
      </c>
      <c r="IX36" s="18">
        <v>0</v>
      </c>
      <c r="IY36" s="17">
        <v>0</v>
      </c>
      <c r="IZ36" s="17">
        <v>0</v>
      </c>
      <c r="JA36" s="17">
        <v>0</v>
      </c>
      <c r="JB36" s="17">
        <v>0</v>
      </c>
      <c r="JC36" s="17">
        <v>0</v>
      </c>
      <c r="JD36" s="17">
        <v>0</v>
      </c>
      <c r="JE36" s="18">
        <v>0</v>
      </c>
      <c r="JF36" s="18">
        <v>0</v>
      </c>
      <c r="JG36" s="18">
        <v>0</v>
      </c>
      <c r="JH36" s="17">
        <v>0</v>
      </c>
      <c r="JI36" s="17">
        <v>0</v>
      </c>
      <c r="JJ36" s="17">
        <v>0</v>
      </c>
      <c r="JK36" s="17">
        <v>0</v>
      </c>
      <c r="JL36" s="17">
        <v>0</v>
      </c>
      <c r="JM36" s="17">
        <v>0</v>
      </c>
      <c r="JN36" s="18">
        <v>0</v>
      </c>
      <c r="JO36" s="18">
        <v>0</v>
      </c>
      <c r="JP36" s="18">
        <v>0</v>
      </c>
      <c r="JQ36" s="17">
        <v>0</v>
      </c>
      <c r="JR36" s="17">
        <v>0</v>
      </c>
      <c r="JS36" s="17">
        <v>0</v>
      </c>
      <c r="JT36" s="17">
        <v>0</v>
      </c>
      <c r="JU36" s="17">
        <v>0</v>
      </c>
      <c r="JV36" s="17">
        <v>0</v>
      </c>
      <c r="JW36" s="17">
        <v>0</v>
      </c>
      <c r="JX36" s="17">
        <v>0</v>
      </c>
      <c r="JY36" s="17">
        <v>0</v>
      </c>
      <c r="JZ36" s="17">
        <v>0</v>
      </c>
      <c r="KA36" s="17">
        <v>0</v>
      </c>
      <c r="KB36" s="17">
        <v>0</v>
      </c>
      <c r="KC36" s="17">
        <v>0</v>
      </c>
      <c r="KD36" s="17">
        <v>0</v>
      </c>
      <c r="KE36" s="17">
        <v>0</v>
      </c>
      <c r="KF36" s="17">
        <v>0</v>
      </c>
      <c r="KG36" s="17">
        <v>0</v>
      </c>
      <c r="KH36" s="17">
        <v>0</v>
      </c>
      <c r="KI36" s="17">
        <v>0</v>
      </c>
      <c r="KJ36" s="17">
        <v>0</v>
      </c>
      <c r="KK36" s="17">
        <v>0</v>
      </c>
      <c r="KL36" s="17">
        <v>0</v>
      </c>
      <c r="KM36" s="17">
        <v>0</v>
      </c>
      <c r="KN36" s="17">
        <v>0</v>
      </c>
      <c r="KO36" s="17">
        <v>0</v>
      </c>
      <c r="KP36" s="17">
        <v>0</v>
      </c>
      <c r="KQ36" s="17">
        <v>0</v>
      </c>
      <c r="KR36" s="17">
        <v>0</v>
      </c>
      <c r="KS36" s="17">
        <v>0</v>
      </c>
      <c r="KT36" s="17">
        <v>0</v>
      </c>
      <c r="KU36" s="17">
        <v>0</v>
      </c>
      <c r="KV36" s="17">
        <v>0</v>
      </c>
      <c r="KW36" s="17">
        <v>0</v>
      </c>
      <c r="KX36" s="17">
        <v>0</v>
      </c>
      <c r="KY36" s="17">
        <v>0</v>
      </c>
      <c r="KZ36" s="17">
        <v>0</v>
      </c>
      <c r="LA36" s="18">
        <v>0</v>
      </c>
      <c r="LB36" s="18">
        <v>0</v>
      </c>
      <c r="LC36" s="18">
        <v>0</v>
      </c>
      <c r="LD36" s="17">
        <v>0</v>
      </c>
      <c r="LE36" s="17">
        <v>0</v>
      </c>
      <c r="LF36" s="17">
        <v>0</v>
      </c>
      <c r="LG36" s="17">
        <v>0</v>
      </c>
      <c r="LH36" s="17">
        <v>0</v>
      </c>
      <c r="LI36" s="17">
        <v>0</v>
      </c>
      <c r="LJ36" s="18">
        <v>0</v>
      </c>
      <c r="LK36" s="18">
        <v>0</v>
      </c>
      <c r="LL36" s="18">
        <v>0</v>
      </c>
      <c r="LM36" s="17">
        <v>0</v>
      </c>
      <c r="LN36" s="17">
        <v>0</v>
      </c>
      <c r="LO36" s="17">
        <v>0</v>
      </c>
      <c r="LP36" s="17">
        <v>0</v>
      </c>
      <c r="LQ36" s="17">
        <v>0</v>
      </c>
      <c r="LR36" s="17">
        <v>0</v>
      </c>
      <c r="LS36" s="18">
        <v>0</v>
      </c>
      <c r="LT36" s="18">
        <v>0</v>
      </c>
      <c r="LU36" s="18">
        <v>0</v>
      </c>
      <c r="LV36" s="17">
        <v>0</v>
      </c>
      <c r="LW36" s="17">
        <v>0</v>
      </c>
      <c r="LX36" s="17">
        <v>0</v>
      </c>
      <c r="LY36" s="17">
        <v>0</v>
      </c>
      <c r="LZ36" s="17">
        <v>0</v>
      </c>
      <c r="MA36" s="17">
        <v>0</v>
      </c>
      <c r="MB36" s="17">
        <v>0</v>
      </c>
      <c r="MC36" s="17">
        <v>0</v>
      </c>
      <c r="MD36" s="17">
        <v>0</v>
      </c>
      <c r="ME36" s="17">
        <v>0</v>
      </c>
      <c r="MF36" s="17">
        <v>0</v>
      </c>
      <c r="MG36" s="17">
        <v>576357801.44000006</v>
      </c>
      <c r="MH36" s="17">
        <v>576357801.44000006</v>
      </c>
    </row>
    <row r="37" spans="1:346" ht="12.75" customHeight="1" x14ac:dyDescent="0.3">
      <c r="A37" s="61" t="s">
        <v>207</v>
      </c>
      <c r="B37" s="16">
        <v>1043</v>
      </c>
      <c r="C37" s="62" t="s">
        <v>148</v>
      </c>
      <c r="D37" s="18">
        <v>94603.950000000099</v>
      </c>
      <c r="E37" s="18">
        <v>0</v>
      </c>
      <c r="F37" s="18">
        <v>455093626.26999998</v>
      </c>
      <c r="G37" s="17">
        <v>94603.950000000099</v>
      </c>
      <c r="H37" s="17">
        <v>0</v>
      </c>
      <c r="I37" s="17">
        <v>1264668.94</v>
      </c>
      <c r="J37" s="17">
        <v>0</v>
      </c>
      <c r="K37" s="17">
        <v>0</v>
      </c>
      <c r="L37" s="17">
        <v>294500803.73000002</v>
      </c>
      <c r="M37" s="17">
        <v>0</v>
      </c>
      <c r="N37" s="17">
        <v>0</v>
      </c>
      <c r="O37" s="17">
        <v>159328153.59999999</v>
      </c>
      <c r="P37" s="17">
        <v>0</v>
      </c>
      <c r="Q37" s="17">
        <v>0</v>
      </c>
      <c r="R37" s="17">
        <v>940152.36</v>
      </c>
      <c r="S37" s="17">
        <v>656183.13</v>
      </c>
      <c r="T37" s="17">
        <v>82767.19</v>
      </c>
      <c r="U37" s="17">
        <v>279958.93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22054013.91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1627183.14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536116669.58999997</v>
      </c>
      <c r="BC37" s="17">
        <v>0</v>
      </c>
      <c r="BD37" s="17">
        <v>0</v>
      </c>
      <c r="BE37" s="17">
        <v>0</v>
      </c>
      <c r="BF37" s="17">
        <v>14489.29</v>
      </c>
      <c r="BG37" s="17">
        <v>0</v>
      </c>
      <c r="BH37" s="17">
        <v>506138.98</v>
      </c>
      <c r="BI37" s="17">
        <v>189631.41</v>
      </c>
      <c r="BJ37" s="17">
        <v>0</v>
      </c>
      <c r="BK37" s="17">
        <v>2888837.78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2291875.62</v>
      </c>
      <c r="BR37" s="17">
        <v>35129.980000000003</v>
      </c>
      <c r="BS37" s="17">
        <v>5390.9</v>
      </c>
      <c r="BT37" s="17">
        <v>15740706.24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9171.2800000000007</v>
      </c>
      <c r="CB37" s="17">
        <v>0</v>
      </c>
      <c r="CC37" s="17">
        <v>265729.2</v>
      </c>
      <c r="CD37" s="17">
        <v>6586.26</v>
      </c>
      <c r="CE37" s="17">
        <v>0</v>
      </c>
      <c r="CF37" s="17">
        <v>7608644.29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2511.6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1711936.38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11357210.800000001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1544996.7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0</v>
      </c>
      <c r="EG37" s="17">
        <v>0</v>
      </c>
      <c r="EH37" s="17">
        <v>0</v>
      </c>
      <c r="EI37" s="17">
        <v>0</v>
      </c>
      <c r="EJ37" s="17">
        <v>0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0</v>
      </c>
      <c r="FD37" s="17">
        <v>1097.94</v>
      </c>
      <c r="FE37" s="17">
        <v>0</v>
      </c>
      <c r="FF37" s="17">
        <v>228712.42</v>
      </c>
      <c r="FG37" s="17">
        <v>0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0</v>
      </c>
      <c r="FQ37" s="17">
        <v>0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784.89</v>
      </c>
      <c r="GI37" s="17">
        <v>0</v>
      </c>
      <c r="GJ37" s="17">
        <v>9866.8700000000008</v>
      </c>
      <c r="GK37" s="17">
        <v>0</v>
      </c>
      <c r="GL37" s="17">
        <v>0</v>
      </c>
      <c r="GM37" s="17">
        <v>0</v>
      </c>
      <c r="GN37" s="17">
        <v>0</v>
      </c>
      <c r="GO37" s="17">
        <v>0</v>
      </c>
      <c r="GP37" s="17">
        <v>19545609.350000001</v>
      </c>
      <c r="GQ37" s="17">
        <v>0</v>
      </c>
      <c r="GR37" s="17">
        <v>0</v>
      </c>
      <c r="GS37" s="17">
        <v>8788944.0199999996</v>
      </c>
      <c r="GT37" s="17">
        <v>0</v>
      </c>
      <c r="GU37" s="17">
        <v>0</v>
      </c>
      <c r="GV37" s="17">
        <v>1512373.35</v>
      </c>
      <c r="GW37" s="17">
        <v>7755.88</v>
      </c>
      <c r="GX37" s="17">
        <v>0</v>
      </c>
      <c r="GY37" s="17">
        <v>4927058.38</v>
      </c>
      <c r="GZ37" s="17">
        <v>0</v>
      </c>
      <c r="HA37" s="17">
        <v>0</v>
      </c>
      <c r="HB37" s="17">
        <v>0</v>
      </c>
      <c r="HC37" s="17">
        <v>0</v>
      </c>
      <c r="HD37" s="17">
        <v>0</v>
      </c>
      <c r="HE37" s="17">
        <v>0</v>
      </c>
      <c r="HF37" s="17">
        <v>0</v>
      </c>
      <c r="HG37" s="17">
        <v>0</v>
      </c>
      <c r="HH37" s="17">
        <v>10087513.35</v>
      </c>
      <c r="HI37" s="17">
        <v>0</v>
      </c>
      <c r="HJ37" s="17">
        <v>0</v>
      </c>
      <c r="HK37" s="17">
        <v>0</v>
      </c>
      <c r="HL37" s="17">
        <v>0</v>
      </c>
      <c r="HM37" s="17">
        <v>0</v>
      </c>
      <c r="HN37" s="17">
        <v>0</v>
      </c>
      <c r="HO37" s="17">
        <v>0</v>
      </c>
      <c r="HP37" s="17">
        <v>0</v>
      </c>
      <c r="HQ37" s="17">
        <v>0</v>
      </c>
      <c r="HR37" s="17">
        <v>0</v>
      </c>
      <c r="HS37" s="17">
        <v>0</v>
      </c>
      <c r="HT37" s="17">
        <v>0</v>
      </c>
      <c r="HU37" s="17">
        <v>0</v>
      </c>
      <c r="HV37" s="17">
        <v>0</v>
      </c>
      <c r="HW37" s="17">
        <v>0</v>
      </c>
      <c r="HX37" s="17">
        <v>0</v>
      </c>
      <c r="HY37" s="17">
        <v>0</v>
      </c>
      <c r="HZ37" s="17">
        <v>0</v>
      </c>
      <c r="IA37" s="17">
        <v>0</v>
      </c>
      <c r="IB37" s="17">
        <v>0</v>
      </c>
      <c r="IC37" s="17">
        <v>0</v>
      </c>
      <c r="ID37" s="17">
        <v>0</v>
      </c>
      <c r="IE37" s="17">
        <v>0</v>
      </c>
      <c r="IF37" s="17">
        <v>0</v>
      </c>
      <c r="IG37" s="17">
        <v>2110910.12</v>
      </c>
      <c r="IH37" s="17">
        <v>306082.8</v>
      </c>
      <c r="II37" s="17">
        <v>132043.95000000001</v>
      </c>
      <c r="IJ37" s="17">
        <v>0</v>
      </c>
      <c r="IK37" s="17">
        <v>0</v>
      </c>
      <c r="IL37" s="17">
        <v>0</v>
      </c>
      <c r="IM37" s="17">
        <v>0</v>
      </c>
      <c r="IN37" s="17">
        <v>0</v>
      </c>
      <c r="IO37" s="17">
        <v>0</v>
      </c>
      <c r="IP37" s="17">
        <v>0</v>
      </c>
      <c r="IQ37" s="17">
        <v>0</v>
      </c>
      <c r="IR37" s="17">
        <v>0</v>
      </c>
      <c r="IS37" s="17">
        <v>0</v>
      </c>
      <c r="IT37" s="17">
        <v>0</v>
      </c>
      <c r="IU37" s="17">
        <v>0</v>
      </c>
      <c r="IV37" s="18">
        <v>284.02</v>
      </c>
      <c r="IW37" s="18">
        <v>12899</v>
      </c>
      <c r="IX37" s="18">
        <v>1421691.0200000168</v>
      </c>
      <c r="IY37" s="17">
        <v>0</v>
      </c>
      <c r="IZ37" s="17">
        <v>0</v>
      </c>
      <c r="JA37" s="17">
        <v>0</v>
      </c>
      <c r="JB37" s="17">
        <v>0</v>
      </c>
      <c r="JC37" s="17">
        <v>0</v>
      </c>
      <c r="JD37" s="17">
        <v>0</v>
      </c>
      <c r="JE37" s="18">
        <v>0</v>
      </c>
      <c r="JF37" s="18">
        <v>0</v>
      </c>
      <c r="JG37" s="18">
        <v>1389496.6</v>
      </c>
      <c r="JH37" s="17">
        <v>0</v>
      </c>
      <c r="JI37" s="17">
        <v>0</v>
      </c>
      <c r="JJ37" s="17">
        <v>1128763.3400000001</v>
      </c>
      <c r="JK37" s="17">
        <v>0</v>
      </c>
      <c r="JL37" s="17">
        <v>0</v>
      </c>
      <c r="JM37" s="17">
        <v>260733.26</v>
      </c>
      <c r="JN37" s="18">
        <v>284.02</v>
      </c>
      <c r="JO37" s="18">
        <v>12899</v>
      </c>
      <c r="JP37" s="18">
        <v>32194.420000016689</v>
      </c>
      <c r="JQ37" s="17">
        <v>0</v>
      </c>
      <c r="JR37" s="17">
        <v>0</v>
      </c>
      <c r="JS37" s="17">
        <v>0</v>
      </c>
      <c r="JT37" s="17">
        <v>284.02</v>
      </c>
      <c r="JU37" s="17">
        <v>12899</v>
      </c>
      <c r="JV37" s="17">
        <v>32194.420000016689</v>
      </c>
      <c r="JW37" s="17">
        <v>35239.74</v>
      </c>
      <c r="JX37" s="17">
        <v>338313.12999999902</v>
      </c>
      <c r="JY37" s="17">
        <v>91726.24</v>
      </c>
      <c r="JZ37" s="17">
        <v>0</v>
      </c>
      <c r="KA37" s="17">
        <v>0</v>
      </c>
      <c r="KB37" s="17">
        <v>0</v>
      </c>
      <c r="KC37" s="17">
        <v>0</v>
      </c>
      <c r="KD37" s="17">
        <v>0</v>
      </c>
      <c r="KE37" s="17">
        <v>0</v>
      </c>
      <c r="KF37" s="17">
        <v>0</v>
      </c>
      <c r="KG37" s="17">
        <v>0</v>
      </c>
      <c r="KH37" s="17">
        <v>0</v>
      </c>
      <c r="KI37" s="17">
        <v>0</v>
      </c>
      <c r="KJ37" s="17">
        <v>0</v>
      </c>
      <c r="KK37" s="17">
        <v>0</v>
      </c>
      <c r="KL37" s="17">
        <v>0</v>
      </c>
      <c r="KM37" s="17">
        <v>0</v>
      </c>
      <c r="KN37" s="17">
        <v>0</v>
      </c>
      <c r="KO37" s="17">
        <v>0</v>
      </c>
      <c r="KP37" s="17">
        <v>0</v>
      </c>
      <c r="KQ37" s="17">
        <v>0</v>
      </c>
      <c r="KR37" s="17">
        <v>0</v>
      </c>
      <c r="KS37" s="17">
        <v>0</v>
      </c>
      <c r="KT37" s="17">
        <v>0</v>
      </c>
      <c r="KU37" s="17">
        <v>0</v>
      </c>
      <c r="KV37" s="17">
        <v>0</v>
      </c>
      <c r="KW37" s="17">
        <v>0</v>
      </c>
      <c r="KX37" s="17">
        <v>0</v>
      </c>
      <c r="KY37" s="17">
        <v>0</v>
      </c>
      <c r="KZ37" s="17">
        <v>0</v>
      </c>
      <c r="LA37" s="18">
        <v>0</v>
      </c>
      <c r="LB37" s="18">
        <v>0</v>
      </c>
      <c r="LC37" s="18">
        <v>0</v>
      </c>
      <c r="LD37" s="17">
        <v>0</v>
      </c>
      <c r="LE37" s="17">
        <v>0</v>
      </c>
      <c r="LF37" s="17">
        <v>0</v>
      </c>
      <c r="LG37" s="17">
        <v>0</v>
      </c>
      <c r="LH37" s="17">
        <v>0</v>
      </c>
      <c r="LI37" s="17">
        <v>0</v>
      </c>
      <c r="LJ37" s="18">
        <v>0</v>
      </c>
      <c r="LK37" s="18">
        <v>0</v>
      </c>
      <c r="LL37" s="18">
        <v>0</v>
      </c>
      <c r="LM37" s="17">
        <v>0</v>
      </c>
      <c r="LN37" s="17">
        <v>0</v>
      </c>
      <c r="LO37" s="17">
        <v>0</v>
      </c>
      <c r="LP37" s="17">
        <v>0</v>
      </c>
      <c r="LQ37" s="17">
        <v>0</v>
      </c>
      <c r="LR37" s="17">
        <v>0</v>
      </c>
      <c r="LS37" s="18">
        <v>0</v>
      </c>
      <c r="LT37" s="18">
        <v>0</v>
      </c>
      <c r="LU37" s="18">
        <v>0</v>
      </c>
      <c r="LV37" s="17">
        <v>0</v>
      </c>
      <c r="LW37" s="17">
        <v>0</v>
      </c>
      <c r="LX37" s="17">
        <v>0</v>
      </c>
      <c r="LY37" s="17">
        <v>0</v>
      </c>
      <c r="LZ37" s="17">
        <v>0</v>
      </c>
      <c r="MA37" s="17">
        <v>0</v>
      </c>
      <c r="MB37" s="17">
        <v>0</v>
      </c>
      <c r="MC37" s="17">
        <v>0</v>
      </c>
      <c r="MD37" s="17">
        <v>0</v>
      </c>
      <c r="ME37" s="17">
        <v>3161867.8900000006</v>
      </c>
      <c r="MF37" s="17">
        <v>745453.01999999909</v>
      </c>
      <c r="MG37" s="17">
        <v>1106775730.74</v>
      </c>
      <c r="MH37" s="17">
        <v>1110683051.6500001</v>
      </c>
    </row>
    <row r="38" spans="1:346" ht="12.75" customHeight="1" x14ac:dyDescent="0.3">
      <c r="A38" s="61" t="s">
        <v>209</v>
      </c>
      <c r="B38" s="16">
        <v>1044</v>
      </c>
      <c r="C38" s="62" t="s">
        <v>148</v>
      </c>
      <c r="D38" s="18">
        <v>0</v>
      </c>
      <c r="E38" s="18">
        <v>15404.14</v>
      </c>
      <c r="F38" s="18">
        <v>0</v>
      </c>
      <c r="G38" s="17">
        <v>0</v>
      </c>
      <c r="H38" s="17">
        <v>10743.59</v>
      </c>
      <c r="I38" s="17">
        <v>0</v>
      </c>
      <c r="J38" s="17">
        <v>0</v>
      </c>
      <c r="K38" s="17">
        <v>4660.55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15041.33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12355972.859999999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85144.639999999999</v>
      </c>
      <c r="BH38" s="17">
        <v>0</v>
      </c>
      <c r="BI38" s="17">
        <v>0</v>
      </c>
      <c r="BJ38" s="17">
        <v>298027.90000000002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11.96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233</v>
      </c>
      <c r="CC38" s="17">
        <v>0</v>
      </c>
      <c r="CD38" s="17">
        <v>0</v>
      </c>
      <c r="CE38" s="17">
        <v>169.66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7">
        <v>0</v>
      </c>
      <c r="DM38" s="17">
        <v>0</v>
      </c>
      <c r="DN38" s="17">
        <v>0</v>
      </c>
      <c r="DO38" s="17">
        <v>13.69</v>
      </c>
      <c r="DP38" s="17">
        <v>0</v>
      </c>
      <c r="DQ38" s="17">
        <v>0</v>
      </c>
      <c r="DR38" s="17">
        <v>0</v>
      </c>
      <c r="DS38" s="17">
        <v>0</v>
      </c>
      <c r="DT38" s="17">
        <v>0</v>
      </c>
      <c r="DU38" s="17">
        <v>0</v>
      </c>
      <c r="DV38" s="17">
        <v>0</v>
      </c>
      <c r="DW38" s="17">
        <v>0</v>
      </c>
      <c r="DX38" s="17">
        <v>0</v>
      </c>
      <c r="DY38" s="17">
        <v>0</v>
      </c>
      <c r="DZ38" s="17">
        <v>0</v>
      </c>
      <c r="EA38" s="17">
        <v>0</v>
      </c>
      <c r="EB38" s="17">
        <v>0</v>
      </c>
      <c r="EC38" s="17">
        <v>0</v>
      </c>
      <c r="ED38" s="17">
        <v>0</v>
      </c>
      <c r="EE38" s="17">
        <v>0</v>
      </c>
      <c r="EF38" s="17">
        <v>0</v>
      </c>
      <c r="EG38" s="17">
        <v>0</v>
      </c>
      <c r="EH38" s="17">
        <v>0</v>
      </c>
      <c r="EI38" s="17">
        <v>0</v>
      </c>
      <c r="EJ38" s="17">
        <v>0</v>
      </c>
      <c r="EK38" s="17">
        <v>0</v>
      </c>
      <c r="EL38" s="17">
        <v>0</v>
      </c>
      <c r="EM38" s="17">
        <v>0</v>
      </c>
      <c r="EN38" s="17">
        <v>0</v>
      </c>
      <c r="EO38" s="17">
        <v>0</v>
      </c>
      <c r="EP38" s="17">
        <v>0</v>
      </c>
      <c r="EQ38" s="17">
        <v>0</v>
      </c>
      <c r="ER38" s="17">
        <v>0</v>
      </c>
      <c r="ES38" s="17">
        <v>0</v>
      </c>
      <c r="ET38" s="17">
        <v>0</v>
      </c>
      <c r="EU38" s="17">
        <v>0</v>
      </c>
      <c r="EV38" s="17">
        <v>0</v>
      </c>
      <c r="EW38" s="17">
        <v>0</v>
      </c>
      <c r="EX38" s="17">
        <v>0</v>
      </c>
      <c r="EY38" s="17">
        <v>0</v>
      </c>
      <c r="EZ38" s="17">
        <v>0</v>
      </c>
      <c r="FA38" s="17">
        <v>0</v>
      </c>
      <c r="FB38" s="17">
        <v>0</v>
      </c>
      <c r="FC38" s="17">
        <v>0</v>
      </c>
      <c r="FD38" s="17">
        <v>0</v>
      </c>
      <c r="FE38" s="17">
        <v>1889.25</v>
      </c>
      <c r="FF38" s="17">
        <v>0</v>
      </c>
      <c r="FG38" s="17">
        <v>0</v>
      </c>
      <c r="FH38" s="17">
        <v>0</v>
      </c>
      <c r="FI38" s="17">
        <v>0</v>
      </c>
      <c r="FJ38" s="17">
        <v>0</v>
      </c>
      <c r="FK38" s="17">
        <v>0</v>
      </c>
      <c r="FL38" s="17">
        <v>0</v>
      </c>
      <c r="FM38" s="17">
        <v>0</v>
      </c>
      <c r="FN38" s="17">
        <v>0</v>
      </c>
      <c r="FO38" s="17">
        <v>0</v>
      </c>
      <c r="FP38" s="17">
        <v>0</v>
      </c>
      <c r="FQ38" s="17">
        <v>0</v>
      </c>
      <c r="FR38" s="17">
        <v>0</v>
      </c>
      <c r="FS38" s="17">
        <v>0</v>
      </c>
      <c r="FT38" s="17">
        <v>0</v>
      </c>
      <c r="FU38" s="17">
        <v>0</v>
      </c>
      <c r="FV38" s="17">
        <v>0</v>
      </c>
      <c r="FW38" s="17">
        <v>0</v>
      </c>
      <c r="FX38" s="17">
        <v>0</v>
      </c>
      <c r="FY38" s="17">
        <v>0</v>
      </c>
      <c r="FZ38" s="17">
        <v>0</v>
      </c>
      <c r="GA38" s="17">
        <v>0</v>
      </c>
      <c r="GB38" s="17">
        <v>0</v>
      </c>
      <c r="GC38" s="17">
        <v>0</v>
      </c>
      <c r="GD38" s="17">
        <v>0</v>
      </c>
      <c r="GE38" s="17">
        <v>0</v>
      </c>
      <c r="GF38" s="17">
        <v>0</v>
      </c>
      <c r="GG38" s="17">
        <v>0</v>
      </c>
      <c r="GH38" s="17">
        <v>0</v>
      </c>
      <c r="GI38" s="17">
        <v>27152</v>
      </c>
      <c r="GJ38" s="17">
        <v>0</v>
      </c>
      <c r="GK38" s="17">
        <v>0</v>
      </c>
      <c r="GL38" s="17">
        <v>0</v>
      </c>
      <c r="GM38" s="17">
        <v>0</v>
      </c>
      <c r="GN38" s="17">
        <v>0</v>
      </c>
      <c r="GO38" s="17">
        <v>0</v>
      </c>
      <c r="GP38" s="17">
        <v>0</v>
      </c>
      <c r="GQ38" s="17">
        <v>0</v>
      </c>
      <c r="GR38" s="17">
        <v>0</v>
      </c>
      <c r="GS38" s="17">
        <v>0</v>
      </c>
      <c r="GT38" s="17">
        <v>0</v>
      </c>
      <c r="GU38" s="17">
        <v>0</v>
      </c>
      <c r="GV38" s="17">
        <v>0</v>
      </c>
      <c r="GW38" s="17">
        <v>0</v>
      </c>
      <c r="GX38" s="17">
        <v>74.56</v>
      </c>
      <c r="GY38" s="17">
        <v>0</v>
      </c>
      <c r="GZ38" s="17">
        <v>0</v>
      </c>
      <c r="HA38" s="17">
        <v>0</v>
      </c>
      <c r="HB38" s="17">
        <v>0</v>
      </c>
      <c r="HC38" s="17">
        <v>0</v>
      </c>
      <c r="HD38" s="17">
        <v>0</v>
      </c>
      <c r="HE38" s="17">
        <v>0</v>
      </c>
      <c r="HF38" s="17">
        <v>0</v>
      </c>
      <c r="HG38" s="17">
        <v>0</v>
      </c>
      <c r="HH38" s="17">
        <v>0</v>
      </c>
      <c r="HI38" s="17">
        <v>0</v>
      </c>
      <c r="HJ38" s="17">
        <v>0</v>
      </c>
      <c r="HK38" s="17">
        <v>0</v>
      </c>
      <c r="HL38" s="17">
        <v>0</v>
      </c>
      <c r="HM38" s="17">
        <v>0</v>
      </c>
      <c r="HN38" s="17">
        <v>0</v>
      </c>
      <c r="HO38" s="17">
        <v>0</v>
      </c>
      <c r="HP38" s="17">
        <v>0</v>
      </c>
      <c r="HQ38" s="17">
        <v>0</v>
      </c>
      <c r="HR38" s="17">
        <v>0</v>
      </c>
      <c r="HS38" s="17">
        <v>0</v>
      </c>
      <c r="HT38" s="17">
        <v>0</v>
      </c>
      <c r="HU38" s="17">
        <v>0</v>
      </c>
      <c r="HV38" s="17">
        <v>0</v>
      </c>
      <c r="HW38" s="17">
        <v>0</v>
      </c>
      <c r="HX38" s="17">
        <v>0</v>
      </c>
      <c r="HY38" s="17">
        <v>0</v>
      </c>
      <c r="HZ38" s="17">
        <v>0</v>
      </c>
      <c r="IA38" s="17">
        <v>0</v>
      </c>
      <c r="IB38" s="17">
        <v>0</v>
      </c>
      <c r="IC38" s="17">
        <v>0</v>
      </c>
      <c r="ID38" s="17">
        <v>0</v>
      </c>
      <c r="IE38" s="17">
        <v>0</v>
      </c>
      <c r="IF38" s="17">
        <v>0</v>
      </c>
      <c r="IG38" s="17">
        <v>0</v>
      </c>
      <c r="IH38" s="17">
        <v>0</v>
      </c>
      <c r="II38" s="17">
        <v>0</v>
      </c>
      <c r="IJ38" s="17">
        <v>0</v>
      </c>
      <c r="IK38" s="17">
        <v>0</v>
      </c>
      <c r="IL38" s="17">
        <v>0</v>
      </c>
      <c r="IM38" s="17">
        <v>0</v>
      </c>
      <c r="IN38" s="17">
        <v>0</v>
      </c>
      <c r="IO38" s="17">
        <v>0</v>
      </c>
      <c r="IP38" s="17">
        <v>0</v>
      </c>
      <c r="IQ38" s="17">
        <v>0</v>
      </c>
      <c r="IR38" s="17">
        <v>0</v>
      </c>
      <c r="IS38" s="17">
        <v>0</v>
      </c>
      <c r="IT38" s="17">
        <v>0</v>
      </c>
      <c r="IU38" s="17">
        <v>0</v>
      </c>
      <c r="IV38" s="18">
        <v>0</v>
      </c>
      <c r="IW38" s="18">
        <v>0</v>
      </c>
      <c r="IX38" s="18">
        <v>0</v>
      </c>
      <c r="IY38" s="17">
        <v>0</v>
      </c>
      <c r="IZ38" s="17">
        <v>0</v>
      </c>
      <c r="JA38" s="17">
        <v>0</v>
      </c>
      <c r="JB38" s="17">
        <v>0</v>
      </c>
      <c r="JC38" s="17">
        <v>0</v>
      </c>
      <c r="JD38" s="17">
        <v>0</v>
      </c>
      <c r="JE38" s="18">
        <v>0</v>
      </c>
      <c r="JF38" s="18">
        <v>0</v>
      </c>
      <c r="JG38" s="18">
        <v>0</v>
      </c>
      <c r="JH38" s="17">
        <v>0</v>
      </c>
      <c r="JI38" s="17">
        <v>0</v>
      </c>
      <c r="JJ38" s="17">
        <v>0</v>
      </c>
      <c r="JK38" s="17">
        <v>0</v>
      </c>
      <c r="JL38" s="17">
        <v>0</v>
      </c>
      <c r="JM38" s="17">
        <v>0</v>
      </c>
      <c r="JN38" s="18">
        <v>0</v>
      </c>
      <c r="JO38" s="18">
        <v>0</v>
      </c>
      <c r="JP38" s="18">
        <v>0</v>
      </c>
      <c r="JQ38" s="17">
        <v>0</v>
      </c>
      <c r="JR38" s="17">
        <v>0</v>
      </c>
      <c r="JS38" s="17">
        <v>0</v>
      </c>
      <c r="JT38" s="17">
        <v>0</v>
      </c>
      <c r="JU38" s="17">
        <v>0</v>
      </c>
      <c r="JV38" s="17">
        <v>0</v>
      </c>
      <c r="JW38" s="17">
        <v>0</v>
      </c>
      <c r="JX38" s="17">
        <v>32553.68</v>
      </c>
      <c r="JY38" s="17">
        <v>0</v>
      </c>
      <c r="JZ38" s="17">
        <v>0</v>
      </c>
      <c r="KA38" s="17">
        <v>0</v>
      </c>
      <c r="KB38" s="17">
        <v>0</v>
      </c>
      <c r="KC38" s="17">
        <v>0</v>
      </c>
      <c r="KD38" s="17">
        <v>0</v>
      </c>
      <c r="KE38" s="17">
        <v>0</v>
      </c>
      <c r="KF38" s="17">
        <v>0</v>
      </c>
      <c r="KG38" s="17">
        <v>0</v>
      </c>
      <c r="KH38" s="17">
        <v>0</v>
      </c>
      <c r="KI38" s="17">
        <v>0</v>
      </c>
      <c r="KJ38" s="17">
        <v>0</v>
      </c>
      <c r="KK38" s="17">
        <v>0</v>
      </c>
      <c r="KL38" s="17">
        <v>0</v>
      </c>
      <c r="KM38" s="17">
        <v>0</v>
      </c>
      <c r="KN38" s="17">
        <v>0</v>
      </c>
      <c r="KO38" s="17">
        <v>0</v>
      </c>
      <c r="KP38" s="17">
        <v>0</v>
      </c>
      <c r="KQ38" s="17">
        <v>0</v>
      </c>
      <c r="KR38" s="17">
        <v>0</v>
      </c>
      <c r="KS38" s="17">
        <v>0</v>
      </c>
      <c r="KT38" s="17">
        <v>0</v>
      </c>
      <c r="KU38" s="17">
        <v>0</v>
      </c>
      <c r="KV38" s="17">
        <v>0</v>
      </c>
      <c r="KW38" s="17">
        <v>0</v>
      </c>
      <c r="KX38" s="17">
        <v>0</v>
      </c>
      <c r="KY38" s="17">
        <v>0</v>
      </c>
      <c r="KZ38" s="17">
        <v>0</v>
      </c>
      <c r="LA38" s="18">
        <v>0</v>
      </c>
      <c r="LB38" s="18">
        <v>0</v>
      </c>
      <c r="LC38" s="18">
        <v>0</v>
      </c>
      <c r="LD38" s="17">
        <v>0</v>
      </c>
      <c r="LE38" s="17">
        <v>0</v>
      </c>
      <c r="LF38" s="17">
        <v>0</v>
      </c>
      <c r="LG38" s="17">
        <v>0</v>
      </c>
      <c r="LH38" s="17">
        <v>0</v>
      </c>
      <c r="LI38" s="17">
        <v>0</v>
      </c>
      <c r="LJ38" s="18">
        <v>0</v>
      </c>
      <c r="LK38" s="18">
        <v>0</v>
      </c>
      <c r="LL38" s="18">
        <v>0</v>
      </c>
      <c r="LM38" s="17">
        <v>0</v>
      </c>
      <c r="LN38" s="17">
        <v>0</v>
      </c>
      <c r="LO38" s="17">
        <v>0</v>
      </c>
      <c r="LP38" s="17">
        <v>0</v>
      </c>
      <c r="LQ38" s="17">
        <v>0</v>
      </c>
      <c r="LR38" s="17">
        <v>0</v>
      </c>
      <c r="LS38" s="18">
        <v>0</v>
      </c>
      <c r="LT38" s="18">
        <v>0</v>
      </c>
      <c r="LU38" s="18">
        <v>0</v>
      </c>
      <c r="LV38" s="17">
        <v>0</v>
      </c>
      <c r="LW38" s="17">
        <v>0</v>
      </c>
      <c r="LX38" s="17">
        <v>0</v>
      </c>
      <c r="LY38" s="17">
        <v>0</v>
      </c>
      <c r="LZ38" s="17">
        <v>0</v>
      </c>
      <c r="MA38" s="17">
        <v>0</v>
      </c>
      <c r="MB38" s="17">
        <v>0</v>
      </c>
      <c r="MC38" s="17">
        <v>0</v>
      </c>
      <c r="MD38" s="17">
        <v>0</v>
      </c>
      <c r="ME38" s="17">
        <v>0</v>
      </c>
      <c r="MF38" s="17">
        <v>12831688.670000002</v>
      </c>
      <c r="MG38" s="17">
        <v>0</v>
      </c>
      <c r="MH38" s="17">
        <v>12831688.670000002</v>
      </c>
    </row>
    <row r="39" spans="1:346" ht="12.75" customHeight="1" x14ac:dyDescent="0.3">
      <c r="A39" s="61" t="s">
        <v>211</v>
      </c>
      <c r="B39" s="16">
        <v>1045</v>
      </c>
      <c r="C39" s="62" t="s">
        <v>148</v>
      </c>
      <c r="D39" s="18">
        <v>0</v>
      </c>
      <c r="E39" s="18">
        <v>0</v>
      </c>
      <c r="F39" s="18">
        <v>184966.51</v>
      </c>
      <c r="G39" s="17">
        <v>0</v>
      </c>
      <c r="H39" s="17">
        <v>0</v>
      </c>
      <c r="I39" s="17">
        <v>65894.75</v>
      </c>
      <c r="J39" s="17">
        <v>0</v>
      </c>
      <c r="K39" s="17">
        <v>0</v>
      </c>
      <c r="L39" s="17">
        <v>119071.76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875750.84</v>
      </c>
      <c r="S39" s="17">
        <v>0</v>
      </c>
      <c r="T39" s="17">
        <v>0</v>
      </c>
      <c r="U39" s="17">
        <v>197400.34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3201853.65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1634285.71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10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51194.926893000003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689534354.78999996</v>
      </c>
      <c r="BC39" s="17">
        <v>0</v>
      </c>
      <c r="BD39" s="17">
        <v>0</v>
      </c>
      <c r="BE39" s="17">
        <v>6534916.1699999999</v>
      </c>
      <c r="BF39" s="17">
        <v>0</v>
      </c>
      <c r="BG39" s="17">
        <v>0</v>
      </c>
      <c r="BH39" s="17">
        <v>779871.43</v>
      </c>
      <c r="BI39" s="17">
        <v>0</v>
      </c>
      <c r="BJ39" s="17">
        <v>0</v>
      </c>
      <c r="BK39" s="17">
        <v>3705677.98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12836.887500000001</v>
      </c>
      <c r="BR39" s="17">
        <v>0</v>
      </c>
      <c r="BS39" s="17">
        <v>0</v>
      </c>
      <c r="BT39" s="17">
        <v>36711.542194000001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16126.82375</v>
      </c>
      <c r="CD39" s="17">
        <v>0</v>
      </c>
      <c r="CE39" s="17">
        <v>0</v>
      </c>
      <c r="CF39" s="17">
        <v>15019.350194000001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1750</v>
      </c>
      <c r="CM39" s="17">
        <v>0</v>
      </c>
      <c r="CN39" s="17">
        <v>0</v>
      </c>
      <c r="CO39" s="17">
        <v>0</v>
      </c>
      <c r="CP39" s="17">
        <v>0</v>
      </c>
      <c r="CQ39" s="17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4608288.0699999994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0</v>
      </c>
      <c r="DH39" s="17">
        <v>0</v>
      </c>
      <c r="DI39" s="17">
        <v>0</v>
      </c>
      <c r="DJ39" s="17">
        <v>0</v>
      </c>
      <c r="DK39" s="17">
        <v>0</v>
      </c>
      <c r="DL39" s="17">
        <v>0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0</v>
      </c>
      <c r="DS39" s="17">
        <v>0</v>
      </c>
      <c r="DT39" s="17">
        <v>0</v>
      </c>
      <c r="DU39" s="17">
        <v>0</v>
      </c>
      <c r="DV39" s="17">
        <v>0</v>
      </c>
      <c r="DW39" s="17">
        <v>0</v>
      </c>
      <c r="DX39" s="17">
        <v>0</v>
      </c>
      <c r="DY39" s="17">
        <v>0</v>
      </c>
      <c r="DZ39" s="17">
        <v>0</v>
      </c>
      <c r="EA39" s="17">
        <v>0</v>
      </c>
      <c r="EB39" s="17">
        <v>18609955.016993999</v>
      </c>
      <c r="EC39" s="17">
        <v>0</v>
      </c>
      <c r="ED39" s="17">
        <v>0</v>
      </c>
      <c r="EE39" s="17">
        <v>5788.459366</v>
      </c>
      <c r="EF39" s="17">
        <v>0</v>
      </c>
      <c r="EG39" s="17">
        <v>0</v>
      </c>
      <c r="EH39" s="17">
        <v>0</v>
      </c>
      <c r="EI39" s="17">
        <v>0</v>
      </c>
      <c r="EJ39" s="17">
        <v>0</v>
      </c>
      <c r="EK39" s="17">
        <v>0</v>
      </c>
      <c r="EL39" s="17">
        <v>0</v>
      </c>
      <c r="EM39" s="17">
        <v>0</v>
      </c>
      <c r="EN39" s="17">
        <v>5836.2793659999998</v>
      </c>
      <c r="EO39" s="17">
        <v>0</v>
      </c>
      <c r="EP39" s="17">
        <v>0</v>
      </c>
      <c r="EQ39" s="17">
        <v>0</v>
      </c>
      <c r="ER39" s="17">
        <v>0</v>
      </c>
      <c r="ES39" s="17">
        <v>0</v>
      </c>
      <c r="ET39" s="17">
        <v>0</v>
      </c>
      <c r="EU39" s="17">
        <v>0</v>
      </c>
      <c r="EV39" s="17">
        <v>0</v>
      </c>
      <c r="EW39" s="17">
        <v>0</v>
      </c>
      <c r="EX39" s="17">
        <v>0</v>
      </c>
      <c r="EY39" s="17">
        <v>0</v>
      </c>
      <c r="EZ39" s="17">
        <v>0</v>
      </c>
      <c r="FA39" s="17">
        <v>0</v>
      </c>
      <c r="FB39" s="17">
        <v>0</v>
      </c>
      <c r="FC39" s="17">
        <v>0</v>
      </c>
      <c r="FD39" s="17">
        <v>0</v>
      </c>
      <c r="FE39" s="17">
        <v>0</v>
      </c>
      <c r="FF39" s="17">
        <v>13868.09</v>
      </c>
      <c r="FG39" s="17">
        <v>0</v>
      </c>
      <c r="FH39" s="17">
        <v>0</v>
      </c>
      <c r="FI39" s="17">
        <v>0</v>
      </c>
      <c r="FJ39" s="17">
        <v>0</v>
      </c>
      <c r="FK39" s="17">
        <v>0</v>
      </c>
      <c r="FL39" s="17">
        <v>0</v>
      </c>
      <c r="FM39" s="17">
        <v>0</v>
      </c>
      <c r="FN39" s="17">
        <v>0</v>
      </c>
      <c r="FO39" s="17">
        <v>0</v>
      </c>
      <c r="FP39" s="17">
        <v>0</v>
      </c>
      <c r="FQ39" s="17">
        <v>0</v>
      </c>
      <c r="FR39" s="17">
        <v>0</v>
      </c>
      <c r="FS39" s="17">
        <v>0</v>
      </c>
      <c r="FT39" s="17">
        <v>0</v>
      </c>
      <c r="FU39" s="17">
        <v>0</v>
      </c>
      <c r="FV39" s="17">
        <v>0</v>
      </c>
      <c r="FW39" s="17">
        <v>0</v>
      </c>
      <c r="FX39" s="17">
        <v>0</v>
      </c>
      <c r="FY39" s="17">
        <v>0</v>
      </c>
      <c r="FZ39" s="17">
        <v>0</v>
      </c>
      <c r="GA39" s="17">
        <v>0</v>
      </c>
      <c r="GB39" s="17">
        <v>0</v>
      </c>
      <c r="GC39" s="17">
        <v>0</v>
      </c>
      <c r="GD39" s="17">
        <v>0</v>
      </c>
      <c r="GE39" s="17">
        <v>0</v>
      </c>
      <c r="GF39" s="17">
        <v>0</v>
      </c>
      <c r="GG39" s="17">
        <v>0</v>
      </c>
      <c r="GH39" s="17">
        <v>0</v>
      </c>
      <c r="GI39" s="17">
        <v>0</v>
      </c>
      <c r="GJ39" s="17">
        <v>4660821.3449999997</v>
      </c>
      <c r="GK39" s="17">
        <v>0</v>
      </c>
      <c r="GL39" s="17">
        <v>0</v>
      </c>
      <c r="GM39" s="17">
        <v>0</v>
      </c>
      <c r="GN39" s="17">
        <v>0</v>
      </c>
      <c r="GO39" s="17">
        <v>0</v>
      </c>
      <c r="GP39" s="17">
        <v>51680.770250000001</v>
      </c>
      <c r="GQ39" s="17">
        <v>0</v>
      </c>
      <c r="GR39" s="17">
        <v>0</v>
      </c>
      <c r="GS39" s="17">
        <v>0</v>
      </c>
      <c r="GT39" s="17">
        <v>0</v>
      </c>
      <c r="GU39" s="17">
        <v>0</v>
      </c>
      <c r="GV39" s="17">
        <v>10</v>
      </c>
      <c r="GW39" s="17">
        <v>0</v>
      </c>
      <c r="GX39" s="17">
        <v>0</v>
      </c>
      <c r="GY39" s="17">
        <v>452458.90448500001</v>
      </c>
      <c r="GZ39" s="17">
        <v>0</v>
      </c>
      <c r="HA39" s="17">
        <v>0</v>
      </c>
      <c r="HB39" s="17">
        <v>0</v>
      </c>
      <c r="HC39" s="17">
        <v>0</v>
      </c>
      <c r="HD39" s="17">
        <v>0</v>
      </c>
      <c r="HE39" s="17">
        <v>0</v>
      </c>
      <c r="HF39" s="17">
        <v>0</v>
      </c>
      <c r="HG39" s="17">
        <v>0</v>
      </c>
      <c r="HH39" s="17">
        <v>0</v>
      </c>
      <c r="HI39" s="17">
        <v>0</v>
      </c>
      <c r="HJ39" s="17">
        <v>0</v>
      </c>
      <c r="HK39" s="17">
        <v>0</v>
      </c>
      <c r="HL39" s="17">
        <v>0</v>
      </c>
      <c r="HM39" s="17">
        <v>0</v>
      </c>
      <c r="HN39" s="17">
        <v>0</v>
      </c>
      <c r="HO39" s="17">
        <v>0</v>
      </c>
      <c r="HP39" s="17">
        <v>0</v>
      </c>
      <c r="HQ39" s="17">
        <v>0</v>
      </c>
      <c r="HR39" s="17">
        <v>0</v>
      </c>
      <c r="HS39" s="17">
        <v>0</v>
      </c>
      <c r="HT39" s="17">
        <v>0</v>
      </c>
      <c r="HU39" s="17">
        <v>0</v>
      </c>
      <c r="HV39" s="17">
        <v>0</v>
      </c>
      <c r="HW39" s="17">
        <v>0</v>
      </c>
      <c r="HX39" s="17">
        <v>0</v>
      </c>
      <c r="HY39" s="17">
        <v>0</v>
      </c>
      <c r="HZ39" s="17">
        <v>0</v>
      </c>
      <c r="IA39" s="17">
        <v>0</v>
      </c>
      <c r="IB39" s="17">
        <v>0</v>
      </c>
      <c r="IC39" s="17">
        <v>0</v>
      </c>
      <c r="ID39" s="17">
        <v>0</v>
      </c>
      <c r="IE39" s="17">
        <v>0</v>
      </c>
      <c r="IF39" s="17">
        <v>0</v>
      </c>
      <c r="IG39" s="17">
        <v>0</v>
      </c>
      <c r="IH39" s="17">
        <v>0</v>
      </c>
      <c r="II39" s="17">
        <v>0</v>
      </c>
      <c r="IJ39" s="17">
        <v>0</v>
      </c>
      <c r="IK39" s="17">
        <v>0</v>
      </c>
      <c r="IL39" s="17">
        <v>0</v>
      </c>
      <c r="IM39" s="17">
        <v>0</v>
      </c>
      <c r="IN39" s="17">
        <v>0</v>
      </c>
      <c r="IO39" s="17">
        <v>0</v>
      </c>
      <c r="IP39" s="17">
        <v>0</v>
      </c>
      <c r="IQ39" s="17">
        <v>0</v>
      </c>
      <c r="IR39" s="17">
        <v>0</v>
      </c>
      <c r="IS39" s="17">
        <v>0</v>
      </c>
      <c r="IT39" s="17">
        <v>0</v>
      </c>
      <c r="IU39" s="17">
        <v>0</v>
      </c>
      <c r="IV39" s="18">
        <v>0</v>
      </c>
      <c r="IW39" s="18">
        <v>0</v>
      </c>
      <c r="IX39" s="18">
        <v>0</v>
      </c>
      <c r="IY39" s="17">
        <v>0</v>
      </c>
      <c r="IZ39" s="17">
        <v>0</v>
      </c>
      <c r="JA39" s="17">
        <v>0</v>
      </c>
      <c r="JB39" s="17">
        <v>0</v>
      </c>
      <c r="JC39" s="17">
        <v>0</v>
      </c>
      <c r="JD39" s="17">
        <v>0</v>
      </c>
      <c r="JE39" s="18">
        <v>0</v>
      </c>
      <c r="JF39" s="18">
        <v>0</v>
      </c>
      <c r="JG39" s="18">
        <v>0</v>
      </c>
      <c r="JH39" s="17">
        <v>0</v>
      </c>
      <c r="JI39" s="17">
        <v>0</v>
      </c>
      <c r="JJ39" s="17">
        <v>0</v>
      </c>
      <c r="JK39" s="17">
        <v>0</v>
      </c>
      <c r="JL39" s="17">
        <v>0</v>
      </c>
      <c r="JM39" s="17">
        <v>0</v>
      </c>
      <c r="JN39" s="18">
        <v>0</v>
      </c>
      <c r="JO39" s="18">
        <v>0</v>
      </c>
      <c r="JP39" s="18">
        <v>0</v>
      </c>
      <c r="JQ39" s="17">
        <v>0</v>
      </c>
      <c r="JR39" s="17">
        <v>0</v>
      </c>
      <c r="JS39" s="17">
        <v>0</v>
      </c>
      <c r="JT39" s="17">
        <v>0</v>
      </c>
      <c r="JU39" s="17">
        <v>0</v>
      </c>
      <c r="JV39" s="17">
        <v>0</v>
      </c>
      <c r="JW39" s="17">
        <v>0</v>
      </c>
      <c r="JX39" s="17">
        <v>0</v>
      </c>
      <c r="JY39" s="17">
        <v>40957.480000000003</v>
      </c>
      <c r="JZ39" s="17">
        <v>0</v>
      </c>
      <c r="KA39" s="17">
        <v>0</v>
      </c>
      <c r="KB39" s="17">
        <v>321573.21999999997</v>
      </c>
      <c r="KC39" s="17">
        <v>0</v>
      </c>
      <c r="KD39" s="17">
        <v>0</v>
      </c>
      <c r="KE39" s="17">
        <v>0</v>
      </c>
      <c r="KF39" s="17">
        <v>0</v>
      </c>
      <c r="KG39" s="17">
        <v>0</v>
      </c>
      <c r="KH39" s="17">
        <v>0</v>
      </c>
      <c r="KI39" s="17">
        <v>0</v>
      </c>
      <c r="KJ39" s="17">
        <v>0</v>
      </c>
      <c r="KK39" s="17">
        <v>0</v>
      </c>
      <c r="KL39" s="17">
        <v>0</v>
      </c>
      <c r="KM39" s="17">
        <v>0</v>
      </c>
      <c r="KN39" s="17">
        <v>0</v>
      </c>
      <c r="KO39" s="17">
        <v>0</v>
      </c>
      <c r="KP39" s="17">
        <v>0</v>
      </c>
      <c r="KQ39" s="17">
        <v>0</v>
      </c>
      <c r="KR39" s="17">
        <v>0</v>
      </c>
      <c r="KS39" s="17">
        <v>0</v>
      </c>
      <c r="KT39" s="17">
        <v>0</v>
      </c>
      <c r="KU39" s="17">
        <v>0</v>
      </c>
      <c r="KV39" s="17">
        <v>0</v>
      </c>
      <c r="KW39" s="17">
        <v>0</v>
      </c>
      <c r="KX39" s="17">
        <v>0</v>
      </c>
      <c r="KY39" s="17">
        <v>0</v>
      </c>
      <c r="KZ39" s="17">
        <v>0</v>
      </c>
      <c r="LA39" s="18">
        <v>0</v>
      </c>
      <c r="LB39" s="18">
        <v>0</v>
      </c>
      <c r="LC39" s="18">
        <v>0</v>
      </c>
      <c r="LD39" s="17">
        <v>0</v>
      </c>
      <c r="LE39" s="17">
        <v>0</v>
      </c>
      <c r="LF39" s="17">
        <v>0</v>
      </c>
      <c r="LG39" s="17">
        <v>0</v>
      </c>
      <c r="LH39" s="17">
        <v>0</v>
      </c>
      <c r="LI39" s="17">
        <v>0</v>
      </c>
      <c r="LJ39" s="18">
        <v>0</v>
      </c>
      <c r="LK39" s="18">
        <v>0</v>
      </c>
      <c r="LL39" s="18">
        <v>0</v>
      </c>
      <c r="LM39" s="17">
        <v>0</v>
      </c>
      <c r="LN39" s="17">
        <v>0</v>
      </c>
      <c r="LO39" s="17">
        <v>0</v>
      </c>
      <c r="LP39" s="17">
        <v>0</v>
      </c>
      <c r="LQ39" s="17">
        <v>0</v>
      </c>
      <c r="LR39" s="17">
        <v>0</v>
      </c>
      <c r="LS39" s="18">
        <v>0</v>
      </c>
      <c r="LT39" s="18">
        <v>0</v>
      </c>
      <c r="LU39" s="18">
        <v>0</v>
      </c>
      <c r="LV39" s="17">
        <v>0</v>
      </c>
      <c r="LW39" s="17">
        <v>0</v>
      </c>
      <c r="LX39" s="17">
        <v>0</v>
      </c>
      <c r="LY39" s="17">
        <v>0</v>
      </c>
      <c r="LZ39" s="17">
        <v>0</v>
      </c>
      <c r="MA39" s="17">
        <v>0</v>
      </c>
      <c r="MB39" s="17">
        <v>0</v>
      </c>
      <c r="MC39" s="17">
        <v>0</v>
      </c>
      <c r="MD39" s="17">
        <v>0</v>
      </c>
      <c r="ME39" s="17">
        <v>0</v>
      </c>
      <c r="MF39" s="17">
        <v>0</v>
      </c>
      <c r="MG39" s="17">
        <v>735553964.58599198</v>
      </c>
      <c r="MH39" s="17">
        <v>735553964.58599198</v>
      </c>
    </row>
    <row r="40" spans="1:346" ht="12.75" customHeight="1" x14ac:dyDescent="0.3">
      <c r="A40" s="61" t="s">
        <v>213</v>
      </c>
      <c r="B40" s="16">
        <v>1046</v>
      </c>
      <c r="C40" s="62" t="s">
        <v>148</v>
      </c>
      <c r="D40" s="18">
        <v>0</v>
      </c>
      <c r="E40" s="18">
        <v>0</v>
      </c>
      <c r="F40" s="18">
        <v>143207.73000000001</v>
      </c>
      <c r="G40" s="17">
        <v>0</v>
      </c>
      <c r="H40" s="17">
        <v>0</v>
      </c>
      <c r="I40" s="17">
        <v>22087.69</v>
      </c>
      <c r="J40" s="17">
        <v>0</v>
      </c>
      <c r="K40" s="17">
        <v>0</v>
      </c>
      <c r="L40" s="17">
        <v>92687.19</v>
      </c>
      <c r="M40" s="17">
        <v>0</v>
      </c>
      <c r="N40" s="17">
        <v>0</v>
      </c>
      <c r="O40" s="17">
        <v>28432.85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132056.60999999999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16251493.539999999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207968.96</v>
      </c>
      <c r="BI40" s="17">
        <v>0</v>
      </c>
      <c r="BJ40" s="17">
        <v>0</v>
      </c>
      <c r="BK40" s="17">
        <v>2033899.5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7678.2</v>
      </c>
      <c r="CD40" s="17">
        <v>0</v>
      </c>
      <c r="CE40" s="17">
        <v>0</v>
      </c>
      <c r="CF40" s="17">
        <v>7219.1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2108708.9500000002</v>
      </c>
      <c r="EC40" s="17">
        <v>0</v>
      </c>
      <c r="ED40" s="17">
        <v>0</v>
      </c>
      <c r="EE40" s="17">
        <v>12575.28</v>
      </c>
      <c r="EF40" s="17">
        <v>0</v>
      </c>
      <c r="EG40" s="17">
        <v>0</v>
      </c>
      <c r="EH40" s="17">
        <v>0</v>
      </c>
      <c r="EI40" s="17">
        <v>0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>
        <v>0</v>
      </c>
      <c r="EQ40" s="17">
        <v>0</v>
      </c>
      <c r="ER40" s="17">
        <v>0</v>
      </c>
      <c r="ES40" s="17">
        <v>0</v>
      </c>
      <c r="ET40" s="17">
        <v>0</v>
      </c>
      <c r="EU40" s="17">
        <v>0</v>
      </c>
      <c r="EV40" s="17">
        <v>0</v>
      </c>
      <c r="EW40" s="17">
        <v>0</v>
      </c>
      <c r="EX40" s="17">
        <v>0</v>
      </c>
      <c r="EY40" s="17">
        <v>0</v>
      </c>
      <c r="EZ40" s="17">
        <v>0</v>
      </c>
      <c r="FA40" s="17">
        <v>0</v>
      </c>
      <c r="FB40" s="17">
        <v>0</v>
      </c>
      <c r="FC40" s="17">
        <v>0</v>
      </c>
      <c r="FD40" s="17">
        <v>0</v>
      </c>
      <c r="FE40" s="17">
        <v>0</v>
      </c>
      <c r="FF40" s="17">
        <v>15136.49</v>
      </c>
      <c r="FG40" s="17">
        <v>0</v>
      </c>
      <c r="FH40" s="17">
        <v>0</v>
      </c>
      <c r="FI40" s="17">
        <v>0</v>
      </c>
      <c r="FJ40" s="17">
        <v>0</v>
      </c>
      <c r="FK40" s="17">
        <v>0</v>
      </c>
      <c r="FL40" s="17">
        <v>0</v>
      </c>
      <c r="FM40" s="17">
        <v>0</v>
      </c>
      <c r="FN40" s="17">
        <v>0</v>
      </c>
      <c r="FO40" s="17">
        <v>0</v>
      </c>
      <c r="FP40" s="17">
        <v>0</v>
      </c>
      <c r="FQ40" s="17">
        <v>0</v>
      </c>
      <c r="FR40" s="17">
        <v>0</v>
      </c>
      <c r="FS40" s="17">
        <v>0</v>
      </c>
      <c r="FT40" s="17">
        <v>0</v>
      </c>
      <c r="FU40" s="17">
        <v>0</v>
      </c>
      <c r="FV40" s="17">
        <v>0</v>
      </c>
      <c r="FW40" s="17">
        <v>0</v>
      </c>
      <c r="FX40" s="17">
        <v>0</v>
      </c>
      <c r="FY40" s="17">
        <v>0</v>
      </c>
      <c r="FZ40" s="17">
        <v>0</v>
      </c>
      <c r="GA40" s="17">
        <v>0</v>
      </c>
      <c r="GB40" s="17">
        <v>0</v>
      </c>
      <c r="GC40" s="17">
        <v>0</v>
      </c>
      <c r="GD40" s="17">
        <v>0</v>
      </c>
      <c r="GE40" s="17">
        <v>0</v>
      </c>
      <c r="GF40" s="17">
        <v>0</v>
      </c>
      <c r="GG40" s="17">
        <v>0</v>
      </c>
      <c r="GH40" s="17">
        <v>0</v>
      </c>
      <c r="GI40" s="17">
        <v>0</v>
      </c>
      <c r="GJ40" s="17">
        <v>13031.77</v>
      </c>
      <c r="GK40" s="17">
        <v>0</v>
      </c>
      <c r="GL40" s="17">
        <v>0</v>
      </c>
      <c r="GM40" s="17">
        <v>0</v>
      </c>
      <c r="GN40" s="17">
        <v>0</v>
      </c>
      <c r="GO40" s="17">
        <v>0</v>
      </c>
      <c r="GP40" s="17">
        <v>20126.54</v>
      </c>
      <c r="GQ40" s="17">
        <v>0</v>
      </c>
      <c r="GR40" s="17">
        <v>0</v>
      </c>
      <c r="GS40" s="17">
        <v>0</v>
      </c>
      <c r="GT40" s="17">
        <v>0</v>
      </c>
      <c r="GU40" s="17">
        <v>0</v>
      </c>
      <c r="GV40" s="17">
        <v>0</v>
      </c>
      <c r="GW40" s="17">
        <v>0</v>
      </c>
      <c r="GX40" s="17">
        <v>0</v>
      </c>
      <c r="GY40" s="17">
        <v>14875.74</v>
      </c>
      <c r="GZ40" s="17">
        <v>0</v>
      </c>
      <c r="HA40" s="17">
        <v>0</v>
      </c>
      <c r="HB40" s="17">
        <v>0</v>
      </c>
      <c r="HC40" s="17">
        <v>0</v>
      </c>
      <c r="HD40" s="17">
        <v>0</v>
      </c>
      <c r="HE40" s="17">
        <v>0</v>
      </c>
      <c r="HF40" s="17">
        <v>0</v>
      </c>
      <c r="HG40" s="17">
        <v>0</v>
      </c>
      <c r="HH40" s="17">
        <v>0</v>
      </c>
      <c r="HI40" s="17">
        <v>0</v>
      </c>
      <c r="HJ40" s="17">
        <v>0</v>
      </c>
      <c r="HK40" s="17">
        <v>0</v>
      </c>
      <c r="HL40" s="17">
        <v>0</v>
      </c>
      <c r="HM40" s="17">
        <v>0</v>
      </c>
      <c r="HN40" s="17">
        <v>0</v>
      </c>
      <c r="HO40" s="17">
        <v>0</v>
      </c>
      <c r="HP40" s="17">
        <v>0</v>
      </c>
      <c r="HQ40" s="17">
        <v>0</v>
      </c>
      <c r="HR40" s="17">
        <v>0</v>
      </c>
      <c r="HS40" s="17">
        <v>0</v>
      </c>
      <c r="HT40" s="17">
        <v>0</v>
      </c>
      <c r="HU40" s="17">
        <v>0</v>
      </c>
      <c r="HV40" s="17">
        <v>0</v>
      </c>
      <c r="HW40" s="17">
        <v>0</v>
      </c>
      <c r="HX40" s="17">
        <v>0</v>
      </c>
      <c r="HY40" s="17">
        <v>0</v>
      </c>
      <c r="HZ40" s="17">
        <v>0</v>
      </c>
      <c r="IA40" s="17">
        <v>0</v>
      </c>
      <c r="IB40" s="17">
        <v>0</v>
      </c>
      <c r="IC40" s="17">
        <v>0</v>
      </c>
      <c r="ID40" s="17">
        <v>0</v>
      </c>
      <c r="IE40" s="17">
        <v>0</v>
      </c>
      <c r="IF40" s="17">
        <v>0</v>
      </c>
      <c r="IG40" s="17">
        <v>0</v>
      </c>
      <c r="IH40" s="17">
        <v>0</v>
      </c>
      <c r="II40" s="17">
        <v>0</v>
      </c>
      <c r="IJ40" s="17">
        <v>0</v>
      </c>
      <c r="IK40" s="17">
        <v>0</v>
      </c>
      <c r="IL40" s="17">
        <v>0</v>
      </c>
      <c r="IM40" s="17">
        <v>0</v>
      </c>
      <c r="IN40" s="17">
        <v>0</v>
      </c>
      <c r="IO40" s="17">
        <v>0</v>
      </c>
      <c r="IP40" s="17">
        <v>0</v>
      </c>
      <c r="IQ40" s="17">
        <v>0</v>
      </c>
      <c r="IR40" s="17">
        <v>0</v>
      </c>
      <c r="IS40" s="17">
        <v>0</v>
      </c>
      <c r="IT40" s="17">
        <v>0</v>
      </c>
      <c r="IU40" s="17">
        <v>0</v>
      </c>
      <c r="IV40" s="18">
        <v>0</v>
      </c>
      <c r="IW40" s="18">
        <v>0</v>
      </c>
      <c r="IX40" s="18">
        <v>0</v>
      </c>
      <c r="IY40" s="17">
        <v>0</v>
      </c>
      <c r="IZ40" s="17">
        <v>0</v>
      </c>
      <c r="JA40" s="17">
        <v>0</v>
      </c>
      <c r="JB40" s="17">
        <v>0</v>
      </c>
      <c r="JC40" s="17">
        <v>0</v>
      </c>
      <c r="JD40" s="17">
        <v>0</v>
      </c>
      <c r="JE40" s="18">
        <v>0</v>
      </c>
      <c r="JF40" s="18">
        <v>0</v>
      </c>
      <c r="JG40" s="18">
        <v>0</v>
      </c>
      <c r="JH40" s="17">
        <v>0</v>
      </c>
      <c r="JI40" s="17">
        <v>0</v>
      </c>
      <c r="JJ40" s="17">
        <v>0</v>
      </c>
      <c r="JK40" s="17">
        <v>0</v>
      </c>
      <c r="JL40" s="17">
        <v>0</v>
      </c>
      <c r="JM40" s="17">
        <v>0</v>
      </c>
      <c r="JN40" s="18">
        <v>0</v>
      </c>
      <c r="JO40" s="18">
        <v>0</v>
      </c>
      <c r="JP40" s="18">
        <v>0</v>
      </c>
      <c r="JQ40" s="17">
        <v>0</v>
      </c>
      <c r="JR40" s="17">
        <v>0</v>
      </c>
      <c r="JS40" s="17">
        <v>0</v>
      </c>
      <c r="JT40" s="17">
        <v>0</v>
      </c>
      <c r="JU40" s="17">
        <v>0</v>
      </c>
      <c r="JV40" s="17">
        <v>0</v>
      </c>
      <c r="JW40" s="17">
        <v>0</v>
      </c>
      <c r="JX40" s="17">
        <v>0</v>
      </c>
      <c r="JY40" s="17">
        <v>5064.8900000000003</v>
      </c>
      <c r="JZ40" s="17">
        <v>0</v>
      </c>
      <c r="KA40" s="17">
        <v>0</v>
      </c>
      <c r="KB40" s="17">
        <v>0</v>
      </c>
      <c r="KC40" s="17">
        <v>0</v>
      </c>
      <c r="KD40" s="17">
        <v>0</v>
      </c>
      <c r="KE40" s="17">
        <v>0</v>
      </c>
      <c r="KF40" s="17">
        <v>0</v>
      </c>
      <c r="KG40" s="17">
        <v>0</v>
      </c>
      <c r="KH40" s="17">
        <v>0</v>
      </c>
      <c r="KI40" s="17">
        <v>0</v>
      </c>
      <c r="KJ40" s="17">
        <v>0</v>
      </c>
      <c r="KK40" s="17">
        <v>0</v>
      </c>
      <c r="KL40" s="17">
        <v>0</v>
      </c>
      <c r="KM40" s="17">
        <v>0</v>
      </c>
      <c r="KN40" s="17">
        <v>0</v>
      </c>
      <c r="KO40" s="17">
        <v>0</v>
      </c>
      <c r="KP40" s="17">
        <v>0</v>
      </c>
      <c r="KQ40" s="17">
        <v>0</v>
      </c>
      <c r="KR40" s="17">
        <v>0</v>
      </c>
      <c r="KS40" s="17">
        <v>0</v>
      </c>
      <c r="KT40" s="17">
        <v>0</v>
      </c>
      <c r="KU40" s="17">
        <v>0</v>
      </c>
      <c r="KV40" s="17">
        <v>0</v>
      </c>
      <c r="KW40" s="17">
        <v>0</v>
      </c>
      <c r="KX40" s="17">
        <v>0</v>
      </c>
      <c r="KY40" s="17">
        <v>0</v>
      </c>
      <c r="KZ40" s="17">
        <v>0</v>
      </c>
      <c r="LA40" s="18">
        <v>0</v>
      </c>
      <c r="LB40" s="18">
        <v>0</v>
      </c>
      <c r="LC40" s="18">
        <v>0</v>
      </c>
      <c r="LD40" s="17">
        <v>0</v>
      </c>
      <c r="LE40" s="17">
        <v>0</v>
      </c>
      <c r="LF40" s="17">
        <v>0</v>
      </c>
      <c r="LG40" s="17">
        <v>0</v>
      </c>
      <c r="LH40" s="17">
        <v>0</v>
      </c>
      <c r="LI40" s="17">
        <v>0</v>
      </c>
      <c r="LJ40" s="18">
        <v>0</v>
      </c>
      <c r="LK40" s="18">
        <v>0</v>
      </c>
      <c r="LL40" s="18">
        <v>0</v>
      </c>
      <c r="LM40" s="17">
        <v>0</v>
      </c>
      <c r="LN40" s="17">
        <v>0</v>
      </c>
      <c r="LO40" s="17">
        <v>0</v>
      </c>
      <c r="LP40" s="17">
        <v>0</v>
      </c>
      <c r="LQ40" s="17">
        <v>0</v>
      </c>
      <c r="LR40" s="17">
        <v>0</v>
      </c>
      <c r="LS40" s="18">
        <v>0</v>
      </c>
      <c r="LT40" s="18">
        <v>0</v>
      </c>
      <c r="LU40" s="18">
        <v>0</v>
      </c>
      <c r="LV40" s="17">
        <v>0</v>
      </c>
      <c r="LW40" s="17">
        <v>0</v>
      </c>
      <c r="LX40" s="17">
        <v>0</v>
      </c>
      <c r="LY40" s="17">
        <v>0</v>
      </c>
      <c r="LZ40" s="17">
        <v>0</v>
      </c>
      <c r="MA40" s="17">
        <v>0</v>
      </c>
      <c r="MB40" s="17">
        <v>0</v>
      </c>
      <c r="MC40" s="17">
        <v>0</v>
      </c>
      <c r="MD40" s="17">
        <v>0</v>
      </c>
      <c r="ME40" s="17">
        <v>0</v>
      </c>
      <c r="MF40" s="17">
        <v>0</v>
      </c>
      <c r="MG40" s="17">
        <v>20973043.299999997</v>
      </c>
      <c r="MH40" s="17">
        <v>20973043.299999997</v>
      </c>
    </row>
    <row r="41" spans="1:346" ht="12.75" customHeight="1" x14ac:dyDescent="0.3">
      <c r="A41" s="61" t="s">
        <v>215</v>
      </c>
      <c r="B41" s="16">
        <v>1048</v>
      </c>
      <c r="C41" s="62" t="s">
        <v>148</v>
      </c>
      <c r="D41" s="18">
        <v>0</v>
      </c>
      <c r="E41" s="18">
        <v>0</v>
      </c>
      <c r="F41" s="18">
        <v>69407.47000000003</v>
      </c>
      <c r="G41" s="17">
        <v>0</v>
      </c>
      <c r="H41" s="17">
        <v>0</v>
      </c>
      <c r="I41" s="17">
        <v>28236.140000000014</v>
      </c>
      <c r="J41" s="17">
        <v>0</v>
      </c>
      <c r="K41" s="17">
        <v>0</v>
      </c>
      <c r="L41" s="17">
        <v>3118.1800000000003</v>
      </c>
      <c r="M41" s="17">
        <v>0</v>
      </c>
      <c r="N41" s="17">
        <v>0</v>
      </c>
      <c r="O41" s="17">
        <v>38053.150000000009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172731.88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-6192.86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63477.79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221981869.13999999</v>
      </c>
      <c r="BC41" s="17">
        <v>0</v>
      </c>
      <c r="BD41" s="17">
        <v>0</v>
      </c>
      <c r="BE41" s="17">
        <v>40666398.159999996</v>
      </c>
      <c r="BF41" s="17">
        <v>0</v>
      </c>
      <c r="BG41" s="17">
        <v>0</v>
      </c>
      <c r="BH41" s="17">
        <v>827457.23999999953</v>
      </c>
      <c r="BI41" s="17">
        <v>0</v>
      </c>
      <c r="BJ41" s="17">
        <v>0</v>
      </c>
      <c r="BK41" s="17">
        <v>26735228.779999983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75</v>
      </c>
      <c r="BR41" s="17">
        <v>0</v>
      </c>
      <c r="BS41" s="17">
        <v>0</v>
      </c>
      <c r="BT41" s="17">
        <v>711.51999999999964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2417.0200000000004</v>
      </c>
      <c r="CD41" s="17">
        <v>0</v>
      </c>
      <c r="CE41" s="17">
        <v>0</v>
      </c>
      <c r="CF41" s="17">
        <v>555.78999999999985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1546721.67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390461.75999999989</v>
      </c>
      <c r="EC41" s="17">
        <v>0</v>
      </c>
      <c r="ED41" s="17">
        <v>0</v>
      </c>
      <c r="EE41" s="17">
        <v>102384.40000000002</v>
      </c>
      <c r="EF41" s="17">
        <v>0</v>
      </c>
      <c r="EG41" s="17">
        <v>0</v>
      </c>
      <c r="EH41" s="17">
        <v>868.8100000000004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6504.1599999999971</v>
      </c>
      <c r="EO41" s="17">
        <v>0</v>
      </c>
      <c r="EP41" s="17">
        <v>0</v>
      </c>
      <c r="EQ41" s="17">
        <v>0</v>
      </c>
      <c r="ER41" s="17">
        <v>0</v>
      </c>
      <c r="ES41" s="17">
        <v>0</v>
      </c>
      <c r="ET41" s="17">
        <v>0</v>
      </c>
      <c r="EU41" s="17">
        <v>0</v>
      </c>
      <c r="EV41" s="17">
        <v>0</v>
      </c>
      <c r="EW41" s="17">
        <v>0</v>
      </c>
      <c r="EX41" s="17">
        <v>0</v>
      </c>
      <c r="EY41" s="17">
        <v>0</v>
      </c>
      <c r="EZ41" s="17">
        <v>0</v>
      </c>
      <c r="FA41" s="17">
        <v>0</v>
      </c>
      <c r="FB41" s="17">
        <v>0</v>
      </c>
      <c r="FC41" s="17">
        <v>0</v>
      </c>
      <c r="FD41" s="17">
        <v>0</v>
      </c>
      <c r="FE41" s="17">
        <v>0</v>
      </c>
      <c r="FF41" s="17">
        <v>162017.36999999979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0</v>
      </c>
      <c r="FM41" s="17">
        <v>0</v>
      </c>
      <c r="FN41" s="17">
        <v>0</v>
      </c>
      <c r="FO41" s="17">
        <v>0</v>
      </c>
      <c r="FP41" s="17">
        <v>0</v>
      </c>
      <c r="FQ41" s="17">
        <v>0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-1.9500000000000004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61089.720000000045</v>
      </c>
      <c r="GK41" s="17">
        <v>0</v>
      </c>
      <c r="GL41" s="17">
        <v>0</v>
      </c>
      <c r="GM41" s="17">
        <v>0</v>
      </c>
      <c r="GN41" s="17">
        <v>0</v>
      </c>
      <c r="GO41" s="17">
        <v>0</v>
      </c>
      <c r="GP41" s="17">
        <v>3327.5800000000008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-155.89000000000001</v>
      </c>
      <c r="GW41" s="17">
        <v>0</v>
      </c>
      <c r="GX41" s="17">
        <v>0</v>
      </c>
      <c r="GY41" s="17">
        <v>1914.16</v>
      </c>
      <c r="GZ41" s="17">
        <v>0</v>
      </c>
      <c r="HA41" s="17">
        <v>0</v>
      </c>
      <c r="HB41" s="17">
        <v>0</v>
      </c>
      <c r="HC41" s="17">
        <v>0</v>
      </c>
      <c r="HD41" s="17">
        <v>0</v>
      </c>
      <c r="HE41" s="17">
        <v>0</v>
      </c>
      <c r="HF41" s="17">
        <v>0</v>
      </c>
      <c r="HG41" s="17">
        <v>0</v>
      </c>
      <c r="HH41" s="17">
        <v>0</v>
      </c>
      <c r="HI41" s="17">
        <v>0</v>
      </c>
      <c r="HJ41" s="17">
        <v>0</v>
      </c>
      <c r="HK41" s="17">
        <v>0</v>
      </c>
      <c r="HL41" s="17">
        <v>0</v>
      </c>
      <c r="HM41" s="17">
        <v>0</v>
      </c>
      <c r="HN41" s="17">
        <v>1915084.49</v>
      </c>
      <c r="HO41" s="17">
        <v>0</v>
      </c>
      <c r="HP41" s="17">
        <v>0</v>
      </c>
      <c r="HQ41" s="17">
        <v>0</v>
      </c>
      <c r="HR41" s="17">
        <v>0</v>
      </c>
      <c r="HS41" s="17">
        <v>0</v>
      </c>
      <c r="HT41" s="17">
        <v>0</v>
      </c>
      <c r="HU41" s="17">
        <v>0</v>
      </c>
      <c r="HV41" s="17">
        <v>0</v>
      </c>
      <c r="HW41" s="17">
        <v>18243933.739999998</v>
      </c>
      <c r="HX41" s="17">
        <v>0</v>
      </c>
      <c r="HY41" s="17">
        <v>0</v>
      </c>
      <c r="HZ41" s="17">
        <v>595572158.88</v>
      </c>
      <c r="IA41" s="17">
        <v>0</v>
      </c>
      <c r="IB41" s="17">
        <v>0</v>
      </c>
      <c r="IC41" s="17">
        <v>2777646.08</v>
      </c>
      <c r="ID41" s="17">
        <v>0</v>
      </c>
      <c r="IE41" s="17">
        <v>0</v>
      </c>
      <c r="IF41" s="17">
        <v>167395606.75</v>
      </c>
      <c r="IG41" s="17">
        <v>0</v>
      </c>
      <c r="IH41" s="17">
        <v>0</v>
      </c>
      <c r="II41" s="17">
        <v>0</v>
      </c>
      <c r="IJ41" s="17">
        <v>0</v>
      </c>
      <c r="IK41" s="17">
        <v>0</v>
      </c>
      <c r="IL41" s="17">
        <v>0</v>
      </c>
      <c r="IM41" s="17">
        <v>0</v>
      </c>
      <c r="IN41" s="17">
        <v>0</v>
      </c>
      <c r="IO41" s="17">
        <v>4061365.37</v>
      </c>
      <c r="IP41" s="17">
        <v>0</v>
      </c>
      <c r="IQ41" s="17">
        <v>0</v>
      </c>
      <c r="IR41" s="17">
        <v>30495492.870000001</v>
      </c>
      <c r="IS41" s="17">
        <v>0</v>
      </c>
      <c r="IT41" s="17">
        <v>0</v>
      </c>
      <c r="IU41" s="17">
        <v>0</v>
      </c>
      <c r="IV41" s="18">
        <v>0</v>
      </c>
      <c r="IW41" s="18">
        <v>0</v>
      </c>
      <c r="IX41" s="18">
        <v>34379698.100000001</v>
      </c>
      <c r="IY41" s="17">
        <v>0</v>
      </c>
      <c r="IZ41" s="17">
        <v>0</v>
      </c>
      <c r="JA41" s="17">
        <v>0</v>
      </c>
      <c r="JB41" s="17">
        <v>0</v>
      </c>
      <c r="JC41" s="17">
        <v>0</v>
      </c>
      <c r="JD41" s="17">
        <v>0</v>
      </c>
      <c r="JE41" s="18">
        <v>0</v>
      </c>
      <c r="JF41" s="18">
        <v>0</v>
      </c>
      <c r="JG41" s="18">
        <v>30280271.129999999</v>
      </c>
      <c r="JH41" s="17">
        <v>0</v>
      </c>
      <c r="JI41" s="17">
        <v>0</v>
      </c>
      <c r="JJ41" s="17">
        <v>0</v>
      </c>
      <c r="JK41" s="17">
        <v>0</v>
      </c>
      <c r="JL41" s="17">
        <v>0</v>
      </c>
      <c r="JM41" s="17">
        <v>30280271.129999999</v>
      </c>
      <c r="JN41" s="18">
        <v>0</v>
      </c>
      <c r="JO41" s="18">
        <v>0</v>
      </c>
      <c r="JP41" s="18">
        <v>4099426.97</v>
      </c>
      <c r="JQ41" s="17">
        <v>0</v>
      </c>
      <c r="JR41" s="17">
        <v>0</v>
      </c>
      <c r="JS41" s="17">
        <v>0</v>
      </c>
      <c r="JT41" s="17">
        <v>0</v>
      </c>
      <c r="JU41" s="17">
        <v>0</v>
      </c>
      <c r="JV41" s="17">
        <v>4099426.97</v>
      </c>
      <c r="JW41" s="17">
        <v>0</v>
      </c>
      <c r="JX41" s="17">
        <v>0</v>
      </c>
      <c r="JY41" s="17">
        <v>54492.1</v>
      </c>
      <c r="JZ41" s="17">
        <v>0</v>
      </c>
      <c r="KA41" s="17">
        <v>0</v>
      </c>
      <c r="KB41" s="17">
        <v>0</v>
      </c>
      <c r="KC41" s="17">
        <v>0</v>
      </c>
      <c r="KD41" s="17">
        <v>0</v>
      </c>
      <c r="KE41" s="17">
        <v>0</v>
      </c>
      <c r="KF41" s="17">
        <v>0</v>
      </c>
      <c r="KG41" s="17">
        <v>0</v>
      </c>
      <c r="KH41" s="17">
        <v>0</v>
      </c>
      <c r="KI41" s="17">
        <v>0</v>
      </c>
      <c r="KJ41" s="17">
        <v>0</v>
      </c>
      <c r="KK41" s="17">
        <v>0</v>
      </c>
      <c r="KL41" s="17">
        <v>0</v>
      </c>
      <c r="KM41" s="17">
        <v>0</v>
      </c>
      <c r="KN41" s="17">
        <v>0</v>
      </c>
      <c r="KO41" s="17">
        <v>0</v>
      </c>
      <c r="KP41" s="17">
        <v>0</v>
      </c>
      <c r="KQ41" s="17">
        <v>0</v>
      </c>
      <c r="KR41" s="17">
        <v>0</v>
      </c>
      <c r="KS41" s="17">
        <v>0</v>
      </c>
      <c r="KT41" s="17">
        <v>0</v>
      </c>
      <c r="KU41" s="17">
        <v>0</v>
      </c>
      <c r="KV41" s="17">
        <v>0</v>
      </c>
      <c r="KW41" s="17">
        <v>0</v>
      </c>
      <c r="KX41" s="17">
        <v>0</v>
      </c>
      <c r="KY41" s="17">
        <v>0</v>
      </c>
      <c r="KZ41" s="17">
        <v>0</v>
      </c>
      <c r="LA41" s="18">
        <v>0</v>
      </c>
      <c r="LB41" s="18">
        <v>0</v>
      </c>
      <c r="LC41" s="18">
        <v>0</v>
      </c>
      <c r="LD41" s="17">
        <v>0</v>
      </c>
      <c r="LE41" s="17">
        <v>0</v>
      </c>
      <c r="LF41" s="17">
        <v>0</v>
      </c>
      <c r="LG41" s="17">
        <v>0</v>
      </c>
      <c r="LH41" s="17">
        <v>0</v>
      </c>
      <c r="LI41" s="17">
        <v>0</v>
      </c>
      <c r="LJ41" s="18">
        <v>0</v>
      </c>
      <c r="LK41" s="18">
        <v>0</v>
      </c>
      <c r="LL41" s="18">
        <v>0</v>
      </c>
      <c r="LM41" s="17">
        <v>0</v>
      </c>
      <c r="LN41" s="17">
        <v>0</v>
      </c>
      <c r="LO41" s="17">
        <v>0</v>
      </c>
      <c r="LP41" s="17">
        <v>0</v>
      </c>
      <c r="LQ41" s="17">
        <v>0</v>
      </c>
      <c r="LR41" s="17">
        <v>0</v>
      </c>
      <c r="LS41" s="18">
        <v>0</v>
      </c>
      <c r="LT41" s="18">
        <v>0</v>
      </c>
      <c r="LU41" s="18">
        <v>0</v>
      </c>
      <c r="LV41" s="17">
        <v>0</v>
      </c>
      <c r="LW41" s="17">
        <v>0</v>
      </c>
      <c r="LX41" s="17">
        <v>0</v>
      </c>
      <c r="LY41" s="17">
        <v>0</v>
      </c>
      <c r="LZ41" s="17">
        <v>0</v>
      </c>
      <c r="MA41" s="17">
        <v>0</v>
      </c>
      <c r="MB41" s="17">
        <v>0</v>
      </c>
      <c r="MC41" s="17">
        <v>0</v>
      </c>
      <c r="MD41" s="17">
        <v>0</v>
      </c>
      <c r="ME41" s="17">
        <v>0</v>
      </c>
      <c r="MF41" s="17">
        <v>0</v>
      </c>
      <c r="MG41" s="17">
        <v>1147684747.0999997</v>
      </c>
      <c r="MH41" s="17">
        <v>1147684747.0999997</v>
      </c>
    </row>
    <row r="42" spans="1:346" ht="14.1" customHeight="1" x14ac:dyDescent="0.3">
      <c r="A42" s="61" t="s">
        <v>217</v>
      </c>
      <c r="B42" s="16">
        <v>1049</v>
      </c>
      <c r="C42" s="62" t="s">
        <v>148</v>
      </c>
      <c r="D42" s="18">
        <v>0</v>
      </c>
      <c r="E42" s="18">
        <v>0</v>
      </c>
      <c r="F42" s="18">
        <v>2857.9600000000009</v>
      </c>
      <c r="G42" s="17">
        <v>0</v>
      </c>
      <c r="H42" s="17">
        <v>0</v>
      </c>
      <c r="I42" s="17">
        <v>2750.9600000000009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107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27925.119999999999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136214.57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45089.490000000005</v>
      </c>
      <c r="BI42" s="17">
        <v>0</v>
      </c>
      <c r="BJ42" s="17">
        <v>0</v>
      </c>
      <c r="BK42" s="17">
        <v>75892.160000000018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31315.510000000002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264.3</v>
      </c>
      <c r="CD42" s="17">
        <v>0</v>
      </c>
      <c r="CE42" s="17">
        <v>0</v>
      </c>
      <c r="CF42" s="17">
        <v>385.33000000000004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0</v>
      </c>
      <c r="EB42" s="17">
        <v>82831.430000000008</v>
      </c>
      <c r="EC42" s="17">
        <v>0</v>
      </c>
      <c r="ED42" s="17">
        <v>0</v>
      </c>
      <c r="EE42" s="17">
        <v>85.740000000000009</v>
      </c>
      <c r="EF42" s="17">
        <v>0</v>
      </c>
      <c r="EG42" s="17">
        <v>0</v>
      </c>
      <c r="EH42" s="17">
        <v>85.740000000000009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85.740000000000009</v>
      </c>
      <c r="EO42" s="17">
        <v>0</v>
      </c>
      <c r="EP42" s="17">
        <v>0</v>
      </c>
      <c r="EQ42" s="17">
        <v>0</v>
      </c>
      <c r="ER42" s="17">
        <v>0</v>
      </c>
      <c r="ES42" s="17">
        <v>0</v>
      </c>
      <c r="ET42" s="17">
        <v>0</v>
      </c>
      <c r="EU42" s="17">
        <v>0</v>
      </c>
      <c r="EV42" s="17">
        <v>0</v>
      </c>
      <c r="EW42" s="17">
        <v>0</v>
      </c>
      <c r="EX42" s="17">
        <v>0</v>
      </c>
      <c r="EY42" s="17">
        <v>0</v>
      </c>
      <c r="EZ42" s="17">
        <v>0</v>
      </c>
      <c r="FA42" s="17">
        <v>0</v>
      </c>
      <c r="FB42" s="17">
        <v>0</v>
      </c>
      <c r="FC42" s="17">
        <v>0</v>
      </c>
      <c r="FD42" s="17">
        <v>0</v>
      </c>
      <c r="FE42" s="17">
        <v>0</v>
      </c>
      <c r="FF42" s="17">
        <v>267691.42999999993</v>
      </c>
      <c r="FG42" s="17">
        <v>0</v>
      </c>
      <c r="FH42" s="17">
        <v>0</v>
      </c>
      <c r="FI42" s="17">
        <v>0</v>
      </c>
      <c r="FJ42" s="17">
        <v>0</v>
      </c>
      <c r="FK42" s="17">
        <v>0</v>
      </c>
      <c r="FL42" s="17">
        <v>0</v>
      </c>
      <c r="FM42" s="17">
        <v>0</v>
      </c>
      <c r="FN42" s="17">
        <v>0</v>
      </c>
      <c r="FO42" s="17">
        <v>0</v>
      </c>
      <c r="FP42" s="17">
        <v>0</v>
      </c>
      <c r="FQ42" s="17">
        <v>0</v>
      </c>
      <c r="FR42" s="17">
        <v>0</v>
      </c>
      <c r="FS42" s="17">
        <v>0</v>
      </c>
      <c r="FT42" s="17">
        <v>0</v>
      </c>
      <c r="FU42" s="17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381.02000000000004</v>
      </c>
      <c r="GK42" s="17">
        <v>0</v>
      </c>
      <c r="GL42" s="17">
        <v>0</v>
      </c>
      <c r="GM42" s="17">
        <v>0</v>
      </c>
      <c r="GN42" s="17">
        <v>0</v>
      </c>
      <c r="GO42" s="17">
        <v>0</v>
      </c>
      <c r="GP42" s="17">
        <v>176.23000000000002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0</v>
      </c>
      <c r="GW42" s="17">
        <v>0</v>
      </c>
      <c r="GX42" s="17">
        <v>0</v>
      </c>
      <c r="GY42" s="17">
        <v>494.48999999999995</v>
      </c>
      <c r="GZ42" s="17">
        <v>0</v>
      </c>
      <c r="HA42" s="17">
        <v>0</v>
      </c>
      <c r="HB42" s="17">
        <v>0</v>
      </c>
      <c r="HC42" s="17">
        <v>0</v>
      </c>
      <c r="HD42" s="17">
        <v>0</v>
      </c>
      <c r="HE42" s="17">
        <v>0</v>
      </c>
      <c r="HF42" s="17">
        <v>0</v>
      </c>
      <c r="HG42" s="17">
        <v>0</v>
      </c>
      <c r="HH42" s="17">
        <v>0</v>
      </c>
      <c r="HI42" s="17">
        <v>0</v>
      </c>
      <c r="HJ42" s="17">
        <v>0</v>
      </c>
      <c r="HK42" s="17">
        <v>0</v>
      </c>
      <c r="HL42" s="17">
        <v>0</v>
      </c>
      <c r="HM42" s="17">
        <v>0</v>
      </c>
      <c r="HN42" s="17">
        <v>0</v>
      </c>
      <c r="HO42" s="17">
        <v>0</v>
      </c>
      <c r="HP42" s="17">
        <v>0</v>
      </c>
      <c r="HQ42" s="17">
        <v>0</v>
      </c>
      <c r="HR42" s="17">
        <v>0</v>
      </c>
      <c r="HS42" s="17">
        <v>0</v>
      </c>
      <c r="HT42" s="17">
        <v>0</v>
      </c>
      <c r="HU42" s="17">
        <v>0</v>
      </c>
      <c r="HV42" s="17">
        <v>0</v>
      </c>
      <c r="HW42" s="17">
        <v>0</v>
      </c>
      <c r="HX42" s="17">
        <v>0</v>
      </c>
      <c r="HY42" s="17">
        <v>0</v>
      </c>
      <c r="HZ42" s="17">
        <v>0</v>
      </c>
      <c r="IA42" s="17">
        <v>0</v>
      </c>
      <c r="IB42" s="17">
        <v>0</v>
      </c>
      <c r="IC42" s="17">
        <v>0</v>
      </c>
      <c r="ID42" s="17">
        <v>0</v>
      </c>
      <c r="IE42" s="17">
        <v>0</v>
      </c>
      <c r="IF42" s="17">
        <v>0</v>
      </c>
      <c r="IG42" s="17">
        <v>0</v>
      </c>
      <c r="IH42" s="17">
        <v>0</v>
      </c>
      <c r="II42" s="17">
        <v>0</v>
      </c>
      <c r="IJ42" s="17">
        <v>0</v>
      </c>
      <c r="IK42" s="17">
        <v>0</v>
      </c>
      <c r="IL42" s="17">
        <v>0</v>
      </c>
      <c r="IM42" s="17">
        <v>0</v>
      </c>
      <c r="IN42" s="17">
        <v>0</v>
      </c>
      <c r="IO42" s="17">
        <v>0</v>
      </c>
      <c r="IP42" s="17">
        <v>0</v>
      </c>
      <c r="IQ42" s="17">
        <v>0</v>
      </c>
      <c r="IR42" s="17">
        <v>0</v>
      </c>
      <c r="IS42" s="17">
        <v>0</v>
      </c>
      <c r="IT42" s="17">
        <v>0</v>
      </c>
      <c r="IU42" s="17">
        <v>0</v>
      </c>
      <c r="IV42" s="18">
        <v>0</v>
      </c>
      <c r="IW42" s="18">
        <v>0</v>
      </c>
      <c r="IX42" s="18">
        <v>141329.28999999998</v>
      </c>
      <c r="IY42" s="17">
        <v>0</v>
      </c>
      <c r="IZ42" s="17">
        <v>0</v>
      </c>
      <c r="JA42" s="17">
        <v>0</v>
      </c>
      <c r="JB42" s="17">
        <v>0</v>
      </c>
      <c r="JC42" s="17">
        <v>0</v>
      </c>
      <c r="JD42" s="17">
        <v>0</v>
      </c>
      <c r="JE42" s="18">
        <v>0</v>
      </c>
      <c r="JF42" s="18">
        <v>0</v>
      </c>
      <c r="JG42" s="18">
        <v>141329.28999999998</v>
      </c>
      <c r="JH42" s="17">
        <v>0</v>
      </c>
      <c r="JI42" s="17">
        <v>0</v>
      </c>
      <c r="JJ42" s="17">
        <v>1152.300000000002</v>
      </c>
      <c r="JK42" s="17">
        <v>0</v>
      </c>
      <c r="JL42" s="17">
        <v>0</v>
      </c>
      <c r="JM42" s="17">
        <v>140176.99</v>
      </c>
      <c r="JN42" s="18">
        <v>0</v>
      </c>
      <c r="JO42" s="18">
        <v>0</v>
      </c>
      <c r="JP42" s="18">
        <v>0</v>
      </c>
      <c r="JQ42" s="17">
        <v>0</v>
      </c>
      <c r="JR42" s="17">
        <v>0</v>
      </c>
      <c r="JS42" s="17">
        <v>0</v>
      </c>
      <c r="JT42" s="17">
        <v>0</v>
      </c>
      <c r="JU42" s="17">
        <v>0</v>
      </c>
      <c r="JV42" s="17">
        <v>0</v>
      </c>
      <c r="JW42" s="17">
        <v>0</v>
      </c>
      <c r="JX42" s="17">
        <v>0</v>
      </c>
      <c r="JY42" s="17">
        <v>60177.639999999927</v>
      </c>
      <c r="JZ42" s="17">
        <v>0</v>
      </c>
      <c r="KA42" s="17">
        <v>0</v>
      </c>
      <c r="KB42" s="17">
        <v>0</v>
      </c>
      <c r="KC42" s="17">
        <v>0</v>
      </c>
      <c r="KD42" s="17">
        <v>0</v>
      </c>
      <c r="KE42" s="17">
        <v>0</v>
      </c>
      <c r="KF42" s="17">
        <v>0</v>
      </c>
      <c r="KG42" s="17">
        <v>0</v>
      </c>
      <c r="KH42" s="17">
        <v>0</v>
      </c>
      <c r="KI42" s="17">
        <v>0</v>
      </c>
      <c r="KJ42" s="17">
        <v>0</v>
      </c>
      <c r="KK42" s="17">
        <v>0</v>
      </c>
      <c r="KL42" s="17">
        <v>0</v>
      </c>
      <c r="KM42" s="17">
        <v>0</v>
      </c>
      <c r="KN42" s="17">
        <v>0</v>
      </c>
      <c r="KO42" s="17">
        <v>0</v>
      </c>
      <c r="KP42" s="17">
        <v>0</v>
      </c>
      <c r="KQ42" s="17">
        <v>0</v>
      </c>
      <c r="KR42" s="17">
        <v>0</v>
      </c>
      <c r="KS42" s="17">
        <v>0</v>
      </c>
      <c r="KT42" s="17">
        <v>0</v>
      </c>
      <c r="KU42" s="17">
        <v>0</v>
      </c>
      <c r="KV42" s="17">
        <v>0</v>
      </c>
      <c r="KW42" s="17">
        <v>0</v>
      </c>
      <c r="KX42" s="17">
        <v>0</v>
      </c>
      <c r="KY42" s="17">
        <v>0</v>
      </c>
      <c r="KZ42" s="17">
        <v>0</v>
      </c>
      <c r="LA42" s="18">
        <v>0</v>
      </c>
      <c r="LB42" s="18">
        <v>0</v>
      </c>
      <c r="LC42" s="18">
        <v>0</v>
      </c>
      <c r="LD42" s="17">
        <v>0</v>
      </c>
      <c r="LE42" s="17">
        <v>0</v>
      </c>
      <c r="LF42" s="17">
        <v>0</v>
      </c>
      <c r="LG42" s="17">
        <v>0</v>
      </c>
      <c r="LH42" s="17">
        <v>0</v>
      </c>
      <c r="LI42" s="17">
        <v>0</v>
      </c>
      <c r="LJ42" s="18">
        <v>0</v>
      </c>
      <c r="LK42" s="18">
        <v>0</v>
      </c>
      <c r="LL42" s="18">
        <v>0</v>
      </c>
      <c r="LM42" s="17">
        <v>0</v>
      </c>
      <c r="LN42" s="17">
        <v>0</v>
      </c>
      <c r="LO42" s="17">
        <v>0</v>
      </c>
      <c r="LP42" s="17">
        <v>0</v>
      </c>
      <c r="LQ42" s="17">
        <v>0</v>
      </c>
      <c r="LR42" s="17">
        <v>0</v>
      </c>
      <c r="LS42" s="18">
        <v>0</v>
      </c>
      <c r="LT42" s="18">
        <v>0</v>
      </c>
      <c r="LU42" s="18">
        <v>0</v>
      </c>
      <c r="LV42" s="17">
        <v>0</v>
      </c>
      <c r="LW42" s="17">
        <v>0</v>
      </c>
      <c r="LX42" s="17">
        <v>0</v>
      </c>
      <c r="LY42" s="17">
        <v>0</v>
      </c>
      <c r="LZ42" s="17">
        <v>0</v>
      </c>
      <c r="MA42" s="17">
        <v>0</v>
      </c>
      <c r="MB42" s="17">
        <v>0</v>
      </c>
      <c r="MC42" s="17">
        <v>0</v>
      </c>
      <c r="MD42" s="17">
        <v>0</v>
      </c>
      <c r="ME42" s="17">
        <v>0</v>
      </c>
      <c r="MF42" s="17">
        <v>0</v>
      </c>
      <c r="MG42" s="17">
        <v>873283.19</v>
      </c>
      <c r="MH42" s="17">
        <v>873283.19</v>
      </c>
    </row>
    <row r="43" spans="1:346" ht="12.75" customHeight="1" x14ac:dyDescent="0.3">
      <c r="A43" s="61" t="s">
        <v>219</v>
      </c>
      <c r="B43" s="16">
        <v>1051</v>
      </c>
      <c r="C43" s="62" t="s">
        <v>148</v>
      </c>
      <c r="D43" s="18">
        <v>0</v>
      </c>
      <c r="E43" s="18">
        <v>0</v>
      </c>
      <c r="F43" s="18">
        <v>-401482.67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-401482.67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-370507.99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-3025067.7199999997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  <c r="ED43" s="17">
        <v>0</v>
      </c>
      <c r="EE43" s="17">
        <v>-342603.05</v>
      </c>
      <c r="EF43" s="17">
        <v>0</v>
      </c>
      <c r="EG43" s="17">
        <v>0</v>
      </c>
      <c r="EH43" s="17">
        <v>-80.180000000000007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-80.180000000000007</v>
      </c>
      <c r="EO43" s="17">
        <v>0</v>
      </c>
      <c r="EP43" s="17">
        <v>0</v>
      </c>
      <c r="EQ43" s="17">
        <v>0</v>
      </c>
      <c r="ER43" s="17">
        <v>0</v>
      </c>
      <c r="ES43" s="17">
        <v>0</v>
      </c>
      <c r="ET43" s="17">
        <v>0</v>
      </c>
      <c r="EU43" s="17">
        <v>0</v>
      </c>
      <c r="EV43" s="17">
        <v>0</v>
      </c>
      <c r="EW43" s="17">
        <v>139458.06</v>
      </c>
      <c r="EX43" s="17">
        <v>0</v>
      </c>
      <c r="EY43" s="17">
        <v>0</v>
      </c>
      <c r="EZ43" s="17">
        <v>0</v>
      </c>
      <c r="FA43" s="17">
        <v>0</v>
      </c>
      <c r="FB43" s="17">
        <v>0</v>
      </c>
      <c r="FC43" s="17">
        <v>0</v>
      </c>
      <c r="FD43" s="17">
        <v>0</v>
      </c>
      <c r="FE43" s="17">
        <v>0</v>
      </c>
      <c r="FF43" s="17">
        <v>0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0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0</v>
      </c>
      <c r="GK43" s="17">
        <v>0</v>
      </c>
      <c r="GL43" s="17">
        <v>0</v>
      </c>
      <c r="GM43" s="17">
        <v>0</v>
      </c>
      <c r="GN43" s="17">
        <v>0</v>
      </c>
      <c r="GO43" s="17">
        <v>0</v>
      </c>
      <c r="GP43" s="17">
        <v>0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0</v>
      </c>
      <c r="GX43" s="17">
        <v>0</v>
      </c>
      <c r="GY43" s="17">
        <v>0</v>
      </c>
      <c r="GZ43" s="17">
        <v>0</v>
      </c>
      <c r="HA43" s="17">
        <v>0</v>
      </c>
      <c r="HB43" s="17">
        <v>0</v>
      </c>
      <c r="HC43" s="17">
        <v>0</v>
      </c>
      <c r="HD43" s="17">
        <v>0</v>
      </c>
      <c r="HE43" s="17">
        <v>0</v>
      </c>
      <c r="HF43" s="17">
        <v>0</v>
      </c>
      <c r="HG43" s="17">
        <v>0</v>
      </c>
      <c r="HH43" s="17">
        <v>0</v>
      </c>
      <c r="HI43" s="17">
        <v>0</v>
      </c>
      <c r="HJ43" s="17">
        <v>0</v>
      </c>
      <c r="HK43" s="17">
        <v>0</v>
      </c>
      <c r="HL43" s="17">
        <v>0</v>
      </c>
      <c r="HM43" s="17">
        <v>0</v>
      </c>
      <c r="HN43" s="17">
        <v>0</v>
      </c>
      <c r="HO43" s="17">
        <v>0</v>
      </c>
      <c r="HP43" s="17">
        <v>0</v>
      </c>
      <c r="HQ43" s="17">
        <v>0</v>
      </c>
      <c r="HR43" s="17">
        <v>0</v>
      </c>
      <c r="HS43" s="17">
        <v>0</v>
      </c>
      <c r="HT43" s="17">
        <v>0</v>
      </c>
      <c r="HU43" s="17">
        <v>0</v>
      </c>
      <c r="HV43" s="17">
        <v>0</v>
      </c>
      <c r="HW43" s="17">
        <v>0</v>
      </c>
      <c r="HX43" s="17">
        <v>0</v>
      </c>
      <c r="HY43" s="17">
        <v>0</v>
      </c>
      <c r="HZ43" s="17">
        <v>0</v>
      </c>
      <c r="IA43" s="17">
        <v>0</v>
      </c>
      <c r="IB43" s="17">
        <v>0</v>
      </c>
      <c r="IC43" s="17">
        <v>0</v>
      </c>
      <c r="ID43" s="17">
        <v>0</v>
      </c>
      <c r="IE43" s="17">
        <v>0</v>
      </c>
      <c r="IF43" s="17">
        <v>0</v>
      </c>
      <c r="IG43" s="17">
        <v>0</v>
      </c>
      <c r="IH43" s="17">
        <v>0</v>
      </c>
      <c r="II43" s="17">
        <v>0</v>
      </c>
      <c r="IJ43" s="17">
        <v>0</v>
      </c>
      <c r="IK43" s="17">
        <v>0</v>
      </c>
      <c r="IL43" s="17">
        <v>0</v>
      </c>
      <c r="IM43" s="17">
        <v>0</v>
      </c>
      <c r="IN43" s="17">
        <v>0</v>
      </c>
      <c r="IO43" s="17">
        <v>0</v>
      </c>
      <c r="IP43" s="17">
        <v>0</v>
      </c>
      <c r="IQ43" s="17">
        <v>0</v>
      </c>
      <c r="IR43" s="17">
        <v>0</v>
      </c>
      <c r="IS43" s="17">
        <v>0</v>
      </c>
      <c r="IT43" s="17">
        <v>0</v>
      </c>
      <c r="IU43" s="17">
        <v>0</v>
      </c>
      <c r="IV43" s="18">
        <v>0</v>
      </c>
      <c r="IW43" s="18">
        <v>0</v>
      </c>
      <c r="IX43" s="18">
        <v>0</v>
      </c>
      <c r="IY43" s="17">
        <v>0</v>
      </c>
      <c r="IZ43" s="17">
        <v>0</v>
      </c>
      <c r="JA43" s="17">
        <v>0</v>
      </c>
      <c r="JB43" s="17">
        <v>0</v>
      </c>
      <c r="JC43" s="17">
        <v>0</v>
      </c>
      <c r="JD43" s="17">
        <v>0</v>
      </c>
      <c r="JE43" s="18">
        <v>0</v>
      </c>
      <c r="JF43" s="18">
        <v>0</v>
      </c>
      <c r="JG43" s="18">
        <v>0</v>
      </c>
      <c r="JH43" s="17">
        <v>0</v>
      </c>
      <c r="JI43" s="17">
        <v>0</v>
      </c>
      <c r="JJ43" s="17">
        <v>0</v>
      </c>
      <c r="JK43" s="17">
        <v>0</v>
      </c>
      <c r="JL43" s="17">
        <v>0</v>
      </c>
      <c r="JM43" s="17">
        <v>0</v>
      </c>
      <c r="JN43" s="18">
        <v>0</v>
      </c>
      <c r="JO43" s="18">
        <v>0</v>
      </c>
      <c r="JP43" s="18">
        <v>0</v>
      </c>
      <c r="JQ43" s="17">
        <v>0</v>
      </c>
      <c r="JR43" s="17">
        <v>0</v>
      </c>
      <c r="JS43" s="17">
        <v>0</v>
      </c>
      <c r="JT43" s="17">
        <v>0</v>
      </c>
      <c r="JU43" s="17">
        <v>0</v>
      </c>
      <c r="JV43" s="17">
        <v>0</v>
      </c>
      <c r="JW43" s="17">
        <v>0</v>
      </c>
      <c r="JX43" s="17">
        <v>0</v>
      </c>
      <c r="JY43" s="17">
        <v>0</v>
      </c>
      <c r="JZ43" s="17">
        <v>0</v>
      </c>
      <c r="KA43" s="17">
        <v>0</v>
      </c>
      <c r="KB43" s="17">
        <v>0</v>
      </c>
      <c r="KC43" s="17">
        <v>0</v>
      </c>
      <c r="KD43" s="17">
        <v>0</v>
      </c>
      <c r="KE43" s="17">
        <v>0</v>
      </c>
      <c r="KF43" s="17">
        <v>0</v>
      </c>
      <c r="KG43" s="17">
        <v>0</v>
      </c>
      <c r="KH43" s="17">
        <v>0</v>
      </c>
      <c r="KI43" s="17">
        <v>0</v>
      </c>
      <c r="KJ43" s="17">
        <v>0</v>
      </c>
      <c r="KK43" s="17">
        <v>0</v>
      </c>
      <c r="KL43" s="17">
        <v>0</v>
      </c>
      <c r="KM43" s="17">
        <v>0</v>
      </c>
      <c r="KN43" s="17">
        <v>0</v>
      </c>
      <c r="KO43" s="17">
        <v>0</v>
      </c>
      <c r="KP43" s="17">
        <v>0</v>
      </c>
      <c r="KQ43" s="17">
        <v>0</v>
      </c>
      <c r="KR43" s="17">
        <v>0</v>
      </c>
      <c r="KS43" s="17">
        <v>0</v>
      </c>
      <c r="KT43" s="17">
        <v>0</v>
      </c>
      <c r="KU43" s="17">
        <v>0</v>
      </c>
      <c r="KV43" s="17">
        <v>0</v>
      </c>
      <c r="KW43" s="17">
        <v>0</v>
      </c>
      <c r="KX43" s="17">
        <v>0</v>
      </c>
      <c r="KY43" s="17">
        <v>0</v>
      </c>
      <c r="KZ43" s="17">
        <v>0</v>
      </c>
      <c r="LA43" s="18">
        <v>0</v>
      </c>
      <c r="LB43" s="18">
        <v>0</v>
      </c>
      <c r="LC43" s="18">
        <v>0</v>
      </c>
      <c r="LD43" s="17">
        <v>0</v>
      </c>
      <c r="LE43" s="17">
        <v>0</v>
      </c>
      <c r="LF43" s="17">
        <v>0</v>
      </c>
      <c r="LG43" s="17">
        <v>0</v>
      </c>
      <c r="LH43" s="17">
        <v>0</v>
      </c>
      <c r="LI43" s="17">
        <v>0</v>
      </c>
      <c r="LJ43" s="18">
        <v>0</v>
      </c>
      <c r="LK43" s="18">
        <v>0</v>
      </c>
      <c r="LL43" s="18">
        <v>0</v>
      </c>
      <c r="LM43" s="17">
        <v>0</v>
      </c>
      <c r="LN43" s="17">
        <v>0</v>
      </c>
      <c r="LO43" s="17">
        <v>0</v>
      </c>
      <c r="LP43" s="17">
        <v>0</v>
      </c>
      <c r="LQ43" s="17">
        <v>0</v>
      </c>
      <c r="LR43" s="17">
        <v>0</v>
      </c>
      <c r="LS43" s="18">
        <v>0</v>
      </c>
      <c r="LT43" s="18">
        <v>0</v>
      </c>
      <c r="LU43" s="18">
        <v>0</v>
      </c>
      <c r="LV43" s="17">
        <v>0</v>
      </c>
      <c r="LW43" s="17">
        <v>0</v>
      </c>
      <c r="LX43" s="17">
        <v>0</v>
      </c>
      <c r="LY43" s="17">
        <v>0</v>
      </c>
      <c r="LZ43" s="17">
        <v>0</v>
      </c>
      <c r="MA43" s="17">
        <v>0</v>
      </c>
      <c r="MB43" s="17">
        <v>0</v>
      </c>
      <c r="MC43" s="17">
        <v>0</v>
      </c>
      <c r="MD43" s="17">
        <v>0</v>
      </c>
      <c r="ME43" s="17">
        <v>0</v>
      </c>
      <c r="MF43" s="17">
        <v>0</v>
      </c>
      <c r="MG43" s="17">
        <v>-4000363.73</v>
      </c>
      <c r="MH43" s="17">
        <v>-4000363.73</v>
      </c>
    </row>
    <row r="44" spans="1:346" ht="12.75" customHeight="1" x14ac:dyDescent="0.3">
      <c r="A44" s="61" t="s">
        <v>221</v>
      </c>
      <c r="B44" s="16">
        <v>1052</v>
      </c>
      <c r="C44" s="62" t="s">
        <v>148</v>
      </c>
      <c r="D44" s="18">
        <v>0</v>
      </c>
      <c r="E44" s="18">
        <v>0</v>
      </c>
      <c r="F44" s="18">
        <v>740.24999999999977</v>
      </c>
      <c r="G44" s="17">
        <v>0</v>
      </c>
      <c r="H44" s="17">
        <v>0</v>
      </c>
      <c r="I44" s="17">
        <v>750.40999999999974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-10.16</v>
      </c>
      <c r="P44" s="17">
        <v>0</v>
      </c>
      <c r="Q44" s="17">
        <v>0</v>
      </c>
      <c r="R44" s="17">
        <v>-0.05</v>
      </c>
      <c r="S44" s="17">
        <v>0</v>
      </c>
      <c r="T44" s="17">
        <v>0</v>
      </c>
      <c r="U44" s="17">
        <v>8457.36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1920.0000000000146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11100</v>
      </c>
      <c r="BI44" s="17">
        <v>0</v>
      </c>
      <c r="BJ44" s="17">
        <v>0</v>
      </c>
      <c r="BK44" s="17">
        <v>22404.719999999998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150214.79</v>
      </c>
      <c r="BR44" s="17">
        <v>0</v>
      </c>
      <c r="BS44" s="17">
        <v>0</v>
      </c>
      <c r="BT44" s="17">
        <v>1263140.6100000001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0.01</v>
      </c>
      <c r="CD44" s="17">
        <v>0</v>
      </c>
      <c r="CE44" s="17">
        <v>0</v>
      </c>
      <c r="CF44" s="17">
        <v>-0.14999999999999858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1996783.76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-0.08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0</v>
      </c>
      <c r="DZ44" s="17">
        <v>0</v>
      </c>
      <c r="EA44" s="17">
        <v>0</v>
      </c>
      <c r="EB44" s="17">
        <v>2242826.7700000005</v>
      </c>
      <c r="EC44" s="17">
        <v>0</v>
      </c>
      <c r="ED44" s="17">
        <v>0</v>
      </c>
      <c r="EE44" s="17">
        <v>115.10999999999999</v>
      </c>
      <c r="EF44" s="17">
        <v>0</v>
      </c>
      <c r="EG44" s="17">
        <v>0</v>
      </c>
      <c r="EH44" s="17">
        <v>-0.26000000000000156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-0.12999999999999901</v>
      </c>
      <c r="EO44" s="17">
        <v>0</v>
      </c>
      <c r="EP44" s="17">
        <v>0</v>
      </c>
      <c r="EQ44" s="17">
        <v>0</v>
      </c>
      <c r="ER44" s="17">
        <v>0</v>
      </c>
      <c r="ES44" s="17">
        <v>0</v>
      </c>
      <c r="ET44" s="17">
        <v>0</v>
      </c>
      <c r="EU44" s="17">
        <v>0</v>
      </c>
      <c r="EV44" s="17">
        <v>0</v>
      </c>
      <c r="EW44" s="17">
        <v>0</v>
      </c>
      <c r="EX44" s="17">
        <v>0</v>
      </c>
      <c r="EY44" s="17">
        <v>0</v>
      </c>
      <c r="EZ44" s="17">
        <v>0</v>
      </c>
      <c r="FA44" s="17">
        <v>0</v>
      </c>
      <c r="FB44" s="17">
        <v>0</v>
      </c>
      <c r="FC44" s="17">
        <v>0</v>
      </c>
      <c r="FD44" s="17">
        <v>0</v>
      </c>
      <c r="FE44" s="17">
        <v>0</v>
      </c>
      <c r="FF44" s="17">
        <v>10672.7</v>
      </c>
      <c r="FG44" s="17">
        <v>0</v>
      </c>
      <c r="FH44" s="17">
        <v>0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7">
        <v>0</v>
      </c>
      <c r="FR44" s="17">
        <v>0</v>
      </c>
      <c r="FS44" s="17">
        <v>0</v>
      </c>
      <c r="FT44" s="17">
        <v>0</v>
      </c>
      <c r="FU44" s="17">
        <v>0</v>
      </c>
      <c r="FV44" s="17">
        <v>0</v>
      </c>
      <c r="FW44" s="17">
        <v>0</v>
      </c>
      <c r="FX44" s="17">
        <v>0</v>
      </c>
      <c r="FY44" s="17">
        <v>0</v>
      </c>
      <c r="FZ44" s="17">
        <v>0</v>
      </c>
      <c r="GA44" s="17">
        <v>0</v>
      </c>
      <c r="GB44" s="17">
        <v>0</v>
      </c>
      <c r="GC44" s="17">
        <v>0</v>
      </c>
      <c r="GD44" s="17">
        <v>0.06</v>
      </c>
      <c r="GE44" s="17">
        <v>0</v>
      </c>
      <c r="GF44" s="17">
        <v>0</v>
      </c>
      <c r="GG44" s="17">
        <v>0</v>
      </c>
      <c r="GH44" s="17">
        <v>0</v>
      </c>
      <c r="GI44" s="17">
        <v>0</v>
      </c>
      <c r="GJ44" s="17">
        <v>1230</v>
      </c>
      <c r="GK44" s="17">
        <v>0</v>
      </c>
      <c r="GL44" s="17">
        <v>0</v>
      </c>
      <c r="GM44" s="17">
        <v>0</v>
      </c>
      <c r="GN44" s="17">
        <v>0</v>
      </c>
      <c r="GO44" s="17">
        <v>0</v>
      </c>
      <c r="GP44" s="17">
        <v>-9.9999997764825821E-3</v>
      </c>
      <c r="GQ44" s="17">
        <v>0</v>
      </c>
      <c r="GR44" s="17">
        <v>0</v>
      </c>
      <c r="GS44" s="17">
        <v>0</v>
      </c>
      <c r="GT44" s="17">
        <v>0</v>
      </c>
      <c r="GU44" s="17">
        <v>0</v>
      </c>
      <c r="GV44" s="17">
        <v>385185.8</v>
      </c>
      <c r="GW44" s="17">
        <v>0</v>
      </c>
      <c r="GX44" s="17">
        <v>0</v>
      </c>
      <c r="GY44" s="17">
        <v>91.46</v>
      </c>
      <c r="GZ44" s="17">
        <v>0</v>
      </c>
      <c r="HA44" s="17">
        <v>0</v>
      </c>
      <c r="HB44" s="17">
        <v>0</v>
      </c>
      <c r="HC44" s="17">
        <v>0</v>
      </c>
      <c r="HD44" s="17">
        <v>0</v>
      </c>
      <c r="HE44" s="17">
        <v>0</v>
      </c>
      <c r="HF44" s="17">
        <v>0</v>
      </c>
      <c r="HG44" s="17">
        <v>0</v>
      </c>
      <c r="HH44" s="17">
        <v>0</v>
      </c>
      <c r="HI44" s="17">
        <v>0</v>
      </c>
      <c r="HJ44" s="17">
        <v>0</v>
      </c>
      <c r="HK44" s="17">
        <v>0</v>
      </c>
      <c r="HL44" s="17">
        <v>0</v>
      </c>
      <c r="HM44" s="17">
        <v>0</v>
      </c>
      <c r="HN44" s="17">
        <v>0</v>
      </c>
      <c r="HO44" s="17">
        <v>0</v>
      </c>
      <c r="HP44" s="17">
        <v>0</v>
      </c>
      <c r="HQ44" s="17">
        <v>0</v>
      </c>
      <c r="HR44" s="17">
        <v>0</v>
      </c>
      <c r="HS44" s="17">
        <v>0</v>
      </c>
      <c r="HT44" s="17">
        <v>0</v>
      </c>
      <c r="HU44" s="17">
        <v>0</v>
      </c>
      <c r="HV44" s="17">
        <v>0</v>
      </c>
      <c r="HW44" s="17">
        <v>0</v>
      </c>
      <c r="HX44" s="17">
        <v>0</v>
      </c>
      <c r="HY44" s="17">
        <v>0</v>
      </c>
      <c r="HZ44" s="17">
        <v>0</v>
      </c>
      <c r="IA44" s="17">
        <v>0</v>
      </c>
      <c r="IB44" s="17">
        <v>0</v>
      </c>
      <c r="IC44" s="17">
        <v>0</v>
      </c>
      <c r="ID44" s="17">
        <v>0</v>
      </c>
      <c r="IE44" s="17">
        <v>0</v>
      </c>
      <c r="IF44" s="17">
        <v>0</v>
      </c>
      <c r="IG44" s="17">
        <v>0</v>
      </c>
      <c r="IH44" s="17">
        <v>0</v>
      </c>
      <c r="II44" s="17">
        <v>0</v>
      </c>
      <c r="IJ44" s="17">
        <v>0</v>
      </c>
      <c r="IK44" s="17">
        <v>0</v>
      </c>
      <c r="IL44" s="17">
        <v>0</v>
      </c>
      <c r="IM44" s="17">
        <v>0</v>
      </c>
      <c r="IN44" s="17">
        <v>0</v>
      </c>
      <c r="IO44" s="17">
        <v>0</v>
      </c>
      <c r="IP44" s="17">
        <v>0</v>
      </c>
      <c r="IQ44" s="17">
        <v>0</v>
      </c>
      <c r="IR44" s="17">
        <v>0</v>
      </c>
      <c r="IS44" s="17">
        <v>0</v>
      </c>
      <c r="IT44" s="17">
        <v>0</v>
      </c>
      <c r="IU44" s="17">
        <v>0</v>
      </c>
      <c r="IV44" s="18">
        <v>0</v>
      </c>
      <c r="IW44" s="18">
        <v>0</v>
      </c>
      <c r="IX44" s="18">
        <v>325139.93</v>
      </c>
      <c r="IY44" s="17">
        <v>0</v>
      </c>
      <c r="IZ44" s="17">
        <v>0</v>
      </c>
      <c r="JA44" s="17">
        <v>0</v>
      </c>
      <c r="JB44" s="17">
        <v>0</v>
      </c>
      <c r="JC44" s="17">
        <v>0</v>
      </c>
      <c r="JD44" s="17">
        <v>0</v>
      </c>
      <c r="JE44" s="18">
        <v>0</v>
      </c>
      <c r="JF44" s="18">
        <v>0</v>
      </c>
      <c r="JG44" s="18">
        <v>325139.93</v>
      </c>
      <c r="JH44" s="17">
        <v>0</v>
      </c>
      <c r="JI44" s="17">
        <v>0</v>
      </c>
      <c r="JJ44" s="17">
        <v>0</v>
      </c>
      <c r="JK44" s="17">
        <v>0</v>
      </c>
      <c r="JL44" s="17">
        <v>0</v>
      </c>
      <c r="JM44" s="17">
        <v>325139.93</v>
      </c>
      <c r="JN44" s="18">
        <v>0</v>
      </c>
      <c r="JO44" s="18">
        <v>0</v>
      </c>
      <c r="JP44" s="18">
        <v>0</v>
      </c>
      <c r="JQ44" s="17">
        <v>0</v>
      </c>
      <c r="JR44" s="17">
        <v>0</v>
      </c>
      <c r="JS44" s="17">
        <v>0</v>
      </c>
      <c r="JT44" s="17">
        <v>0</v>
      </c>
      <c r="JU44" s="17">
        <v>0</v>
      </c>
      <c r="JV44" s="17">
        <v>0</v>
      </c>
      <c r="JW44" s="17">
        <v>0</v>
      </c>
      <c r="JX44" s="17">
        <v>0</v>
      </c>
      <c r="JY44" s="17">
        <v>20349.390000000007</v>
      </c>
      <c r="JZ44" s="17">
        <v>0</v>
      </c>
      <c r="KA44" s="17">
        <v>0</v>
      </c>
      <c r="KB44" s="17">
        <v>0</v>
      </c>
      <c r="KC44" s="17">
        <v>0</v>
      </c>
      <c r="KD44" s="17">
        <v>0</v>
      </c>
      <c r="KE44" s="17">
        <v>0</v>
      </c>
      <c r="KF44" s="17">
        <v>0</v>
      </c>
      <c r="KG44" s="17">
        <v>0</v>
      </c>
      <c r="KH44" s="17">
        <v>0</v>
      </c>
      <c r="KI44" s="17">
        <v>0</v>
      </c>
      <c r="KJ44" s="17">
        <v>0</v>
      </c>
      <c r="KK44" s="17">
        <v>0</v>
      </c>
      <c r="KL44" s="17">
        <v>0</v>
      </c>
      <c r="KM44" s="17">
        <v>0</v>
      </c>
      <c r="KN44" s="17">
        <v>0</v>
      </c>
      <c r="KO44" s="17">
        <v>0</v>
      </c>
      <c r="KP44" s="17">
        <v>0</v>
      </c>
      <c r="KQ44" s="17">
        <v>0</v>
      </c>
      <c r="KR44" s="17">
        <v>0</v>
      </c>
      <c r="KS44" s="17">
        <v>0</v>
      </c>
      <c r="KT44" s="17">
        <v>0</v>
      </c>
      <c r="KU44" s="17">
        <v>0</v>
      </c>
      <c r="KV44" s="17">
        <v>0</v>
      </c>
      <c r="KW44" s="17">
        <v>0</v>
      </c>
      <c r="KX44" s="17">
        <v>0</v>
      </c>
      <c r="KY44" s="17">
        <v>0</v>
      </c>
      <c r="KZ44" s="17">
        <v>0</v>
      </c>
      <c r="LA44" s="18">
        <v>0</v>
      </c>
      <c r="LB44" s="18">
        <v>0</v>
      </c>
      <c r="LC44" s="18">
        <v>0</v>
      </c>
      <c r="LD44" s="17">
        <v>0</v>
      </c>
      <c r="LE44" s="17">
        <v>0</v>
      </c>
      <c r="LF44" s="17">
        <v>0</v>
      </c>
      <c r="LG44" s="17">
        <v>0</v>
      </c>
      <c r="LH44" s="17">
        <v>0</v>
      </c>
      <c r="LI44" s="17">
        <v>0</v>
      </c>
      <c r="LJ44" s="18">
        <v>0</v>
      </c>
      <c r="LK44" s="18">
        <v>0</v>
      </c>
      <c r="LL44" s="18">
        <v>0</v>
      </c>
      <c r="LM44" s="17">
        <v>0</v>
      </c>
      <c r="LN44" s="17">
        <v>0</v>
      </c>
      <c r="LO44" s="17">
        <v>0</v>
      </c>
      <c r="LP44" s="17">
        <v>0</v>
      </c>
      <c r="LQ44" s="17">
        <v>0</v>
      </c>
      <c r="LR44" s="17">
        <v>0</v>
      </c>
      <c r="LS44" s="18">
        <v>0</v>
      </c>
      <c r="LT44" s="18">
        <v>0</v>
      </c>
      <c r="LU44" s="18">
        <v>0</v>
      </c>
      <c r="LV44" s="17">
        <v>0</v>
      </c>
      <c r="LW44" s="17">
        <v>0</v>
      </c>
      <c r="LX44" s="17">
        <v>0</v>
      </c>
      <c r="LY44" s="17">
        <v>0</v>
      </c>
      <c r="LZ44" s="17">
        <v>0</v>
      </c>
      <c r="MA44" s="17">
        <v>0</v>
      </c>
      <c r="MB44" s="17">
        <v>0</v>
      </c>
      <c r="MC44" s="17">
        <v>0</v>
      </c>
      <c r="MD44" s="17">
        <v>0</v>
      </c>
      <c r="ME44" s="17">
        <v>0</v>
      </c>
      <c r="MF44" s="17">
        <v>0</v>
      </c>
      <c r="MG44" s="17">
        <v>6440372.04</v>
      </c>
      <c r="MH44" s="17">
        <v>6440372.04</v>
      </c>
    </row>
    <row r="45" spans="1:346" ht="12.75" customHeight="1" x14ac:dyDescent="0.3">
      <c r="A45" s="61" t="s">
        <v>223</v>
      </c>
      <c r="B45" s="16">
        <v>1053</v>
      </c>
      <c r="C45" s="62" t="s">
        <v>148</v>
      </c>
      <c r="D45" s="18">
        <v>0</v>
      </c>
      <c r="E45" s="18">
        <v>0</v>
      </c>
      <c r="F45" s="18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0</v>
      </c>
      <c r="DW45" s="17">
        <v>0</v>
      </c>
      <c r="DX45" s="17">
        <v>0</v>
      </c>
      <c r="DY45" s="17">
        <v>0</v>
      </c>
      <c r="DZ45" s="17">
        <v>0</v>
      </c>
      <c r="EA45" s="17">
        <v>0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>
        <v>0</v>
      </c>
      <c r="EQ45" s="17">
        <v>0</v>
      </c>
      <c r="ER45" s="17">
        <v>0</v>
      </c>
      <c r="ES45" s="17">
        <v>0</v>
      </c>
      <c r="ET45" s="17">
        <v>0</v>
      </c>
      <c r="EU45" s="17">
        <v>0</v>
      </c>
      <c r="EV45" s="17">
        <v>0</v>
      </c>
      <c r="EW45" s="17">
        <v>0</v>
      </c>
      <c r="EX45" s="17">
        <v>0</v>
      </c>
      <c r="EY45" s="17">
        <v>0</v>
      </c>
      <c r="EZ45" s="17">
        <v>0</v>
      </c>
      <c r="FA45" s="17">
        <v>0</v>
      </c>
      <c r="FB45" s="17">
        <v>0</v>
      </c>
      <c r="FC45" s="17">
        <v>0</v>
      </c>
      <c r="FD45" s="17">
        <v>0</v>
      </c>
      <c r="FE45" s="17">
        <v>0</v>
      </c>
      <c r="FF45" s="17">
        <v>0</v>
      </c>
      <c r="FG45" s="17">
        <v>0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0</v>
      </c>
      <c r="FP45" s="17">
        <v>0</v>
      </c>
      <c r="FQ45" s="17">
        <v>0</v>
      </c>
      <c r="FR45" s="17">
        <v>0</v>
      </c>
      <c r="FS45" s="17">
        <v>0</v>
      </c>
      <c r="FT45" s="17">
        <v>0</v>
      </c>
      <c r="FU45" s="17">
        <v>0</v>
      </c>
      <c r="FV45" s="17">
        <v>0</v>
      </c>
      <c r="FW45" s="17">
        <v>0</v>
      </c>
      <c r="FX45" s="17">
        <v>0</v>
      </c>
      <c r="FY45" s="17">
        <v>0</v>
      </c>
      <c r="FZ45" s="17">
        <v>0</v>
      </c>
      <c r="GA45" s="17">
        <v>0</v>
      </c>
      <c r="GB45" s="17">
        <v>0</v>
      </c>
      <c r="GC45" s="17">
        <v>0</v>
      </c>
      <c r="GD45" s="17">
        <v>0</v>
      </c>
      <c r="GE45" s="17">
        <v>0</v>
      </c>
      <c r="GF45" s="17">
        <v>0</v>
      </c>
      <c r="GG45" s="17">
        <v>0</v>
      </c>
      <c r="GH45" s="17">
        <v>0</v>
      </c>
      <c r="GI45" s="17">
        <v>0</v>
      </c>
      <c r="GJ45" s="17">
        <v>0</v>
      </c>
      <c r="GK45" s="17">
        <v>0</v>
      </c>
      <c r="GL45" s="17">
        <v>0</v>
      </c>
      <c r="GM45" s="17">
        <v>0</v>
      </c>
      <c r="GN45" s="17">
        <v>0</v>
      </c>
      <c r="GO45" s="17">
        <v>0</v>
      </c>
      <c r="GP45" s="17">
        <v>0</v>
      </c>
      <c r="GQ45" s="17">
        <v>0</v>
      </c>
      <c r="GR45" s="17">
        <v>0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0</v>
      </c>
      <c r="GZ45" s="17">
        <v>0</v>
      </c>
      <c r="HA45" s="17">
        <v>0</v>
      </c>
      <c r="HB45" s="17">
        <v>0</v>
      </c>
      <c r="HC45" s="17">
        <v>0</v>
      </c>
      <c r="HD45" s="17">
        <v>0</v>
      </c>
      <c r="HE45" s="17">
        <v>0</v>
      </c>
      <c r="HF45" s="17">
        <v>0</v>
      </c>
      <c r="HG45" s="17">
        <v>0</v>
      </c>
      <c r="HH45" s="17">
        <v>0</v>
      </c>
      <c r="HI45" s="17">
        <v>0</v>
      </c>
      <c r="HJ45" s="17">
        <v>0</v>
      </c>
      <c r="HK45" s="17">
        <v>0</v>
      </c>
      <c r="HL45" s="17">
        <v>0</v>
      </c>
      <c r="HM45" s="17">
        <v>0</v>
      </c>
      <c r="HN45" s="17">
        <v>0</v>
      </c>
      <c r="HO45" s="17">
        <v>0</v>
      </c>
      <c r="HP45" s="17">
        <v>0</v>
      </c>
      <c r="HQ45" s="17">
        <v>0</v>
      </c>
      <c r="HR45" s="17">
        <v>0</v>
      </c>
      <c r="HS45" s="17">
        <v>0</v>
      </c>
      <c r="HT45" s="17">
        <v>0</v>
      </c>
      <c r="HU45" s="17">
        <v>0</v>
      </c>
      <c r="HV45" s="17">
        <v>0</v>
      </c>
      <c r="HW45" s="17">
        <v>0</v>
      </c>
      <c r="HX45" s="17">
        <v>0</v>
      </c>
      <c r="HY45" s="17">
        <v>0</v>
      </c>
      <c r="HZ45" s="17">
        <v>0</v>
      </c>
      <c r="IA45" s="17">
        <v>0</v>
      </c>
      <c r="IB45" s="17">
        <v>0</v>
      </c>
      <c r="IC45" s="17">
        <v>0</v>
      </c>
      <c r="ID45" s="17">
        <v>0</v>
      </c>
      <c r="IE45" s="17">
        <v>0</v>
      </c>
      <c r="IF45" s="17">
        <v>0</v>
      </c>
      <c r="IG45" s="17">
        <v>0</v>
      </c>
      <c r="IH45" s="17">
        <v>0</v>
      </c>
      <c r="II45" s="17">
        <v>0</v>
      </c>
      <c r="IJ45" s="17">
        <v>0</v>
      </c>
      <c r="IK45" s="17">
        <v>0</v>
      </c>
      <c r="IL45" s="17">
        <v>0</v>
      </c>
      <c r="IM45" s="17">
        <v>0</v>
      </c>
      <c r="IN45" s="17">
        <v>0</v>
      </c>
      <c r="IO45" s="17">
        <v>0</v>
      </c>
      <c r="IP45" s="17">
        <v>0</v>
      </c>
      <c r="IQ45" s="17">
        <v>0</v>
      </c>
      <c r="IR45" s="17">
        <v>0</v>
      </c>
      <c r="IS45" s="17">
        <v>0</v>
      </c>
      <c r="IT45" s="17">
        <v>0</v>
      </c>
      <c r="IU45" s="17">
        <v>0</v>
      </c>
      <c r="IV45" s="18">
        <v>0</v>
      </c>
      <c r="IW45" s="18">
        <v>0</v>
      </c>
      <c r="IX45" s="18">
        <v>0</v>
      </c>
      <c r="IY45" s="17">
        <v>0</v>
      </c>
      <c r="IZ45" s="17">
        <v>0</v>
      </c>
      <c r="JA45" s="17">
        <v>0</v>
      </c>
      <c r="JB45" s="17">
        <v>0</v>
      </c>
      <c r="JC45" s="17">
        <v>0</v>
      </c>
      <c r="JD45" s="17">
        <v>0</v>
      </c>
      <c r="JE45" s="18">
        <v>0</v>
      </c>
      <c r="JF45" s="18">
        <v>0</v>
      </c>
      <c r="JG45" s="18">
        <v>0</v>
      </c>
      <c r="JH45" s="17">
        <v>0</v>
      </c>
      <c r="JI45" s="17">
        <v>0</v>
      </c>
      <c r="JJ45" s="17">
        <v>0</v>
      </c>
      <c r="JK45" s="17">
        <v>0</v>
      </c>
      <c r="JL45" s="17">
        <v>0</v>
      </c>
      <c r="JM45" s="17">
        <v>0</v>
      </c>
      <c r="JN45" s="18">
        <v>0</v>
      </c>
      <c r="JO45" s="18">
        <v>0</v>
      </c>
      <c r="JP45" s="18">
        <v>0</v>
      </c>
      <c r="JQ45" s="17">
        <v>0</v>
      </c>
      <c r="JR45" s="17">
        <v>0</v>
      </c>
      <c r="JS45" s="17">
        <v>0</v>
      </c>
      <c r="JT45" s="17">
        <v>0</v>
      </c>
      <c r="JU45" s="17">
        <v>0</v>
      </c>
      <c r="JV45" s="17">
        <v>0</v>
      </c>
      <c r="JW45" s="17">
        <v>0</v>
      </c>
      <c r="JX45" s="17">
        <v>0</v>
      </c>
      <c r="JY45" s="17">
        <v>0</v>
      </c>
      <c r="JZ45" s="17">
        <v>0</v>
      </c>
      <c r="KA45" s="17">
        <v>0</v>
      </c>
      <c r="KB45" s="17">
        <v>0</v>
      </c>
      <c r="KC45" s="17">
        <v>0</v>
      </c>
      <c r="KD45" s="17">
        <v>0</v>
      </c>
      <c r="KE45" s="17">
        <v>0</v>
      </c>
      <c r="KF45" s="17">
        <v>0</v>
      </c>
      <c r="KG45" s="17">
        <v>0</v>
      </c>
      <c r="KH45" s="17">
        <v>0</v>
      </c>
      <c r="KI45" s="17">
        <v>0</v>
      </c>
      <c r="KJ45" s="17">
        <v>0</v>
      </c>
      <c r="KK45" s="17">
        <v>0</v>
      </c>
      <c r="KL45" s="17">
        <v>0</v>
      </c>
      <c r="KM45" s="17">
        <v>0</v>
      </c>
      <c r="KN45" s="17">
        <v>0</v>
      </c>
      <c r="KO45" s="17">
        <v>0</v>
      </c>
      <c r="KP45" s="17">
        <v>0</v>
      </c>
      <c r="KQ45" s="17">
        <v>0</v>
      </c>
      <c r="KR45" s="17">
        <v>0</v>
      </c>
      <c r="KS45" s="17">
        <v>0</v>
      </c>
      <c r="KT45" s="17">
        <v>0</v>
      </c>
      <c r="KU45" s="17">
        <v>0</v>
      </c>
      <c r="KV45" s="17">
        <v>0</v>
      </c>
      <c r="KW45" s="17">
        <v>0</v>
      </c>
      <c r="KX45" s="17">
        <v>0</v>
      </c>
      <c r="KY45" s="17">
        <v>0</v>
      </c>
      <c r="KZ45" s="17">
        <v>0</v>
      </c>
      <c r="LA45" s="18">
        <v>0</v>
      </c>
      <c r="LB45" s="18">
        <v>0</v>
      </c>
      <c r="LC45" s="18">
        <v>0</v>
      </c>
      <c r="LD45" s="17">
        <v>0</v>
      </c>
      <c r="LE45" s="17">
        <v>0</v>
      </c>
      <c r="LF45" s="17">
        <v>0</v>
      </c>
      <c r="LG45" s="17">
        <v>0</v>
      </c>
      <c r="LH45" s="17">
        <v>0</v>
      </c>
      <c r="LI45" s="17">
        <v>0</v>
      </c>
      <c r="LJ45" s="18">
        <v>0</v>
      </c>
      <c r="LK45" s="18">
        <v>0</v>
      </c>
      <c r="LL45" s="18">
        <v>0</v>
      </c>
      <c r="LM45" s="17">
        <v>0</v>
      </c>
      <c r="LN45" s="17">
        <v>0</v>
      </c>
      <c r="LO45" s="17">
        <v>0</v>
      </c>
      <c r="LP45" s="17">
        <v>0</v>
      </c>
      <c r="LQ45" s="17">
        <v>0</v>
      </c>
      <c r="LR45" s="17">
        <v>0</v>
      </c>
      <c r="LS45" s="18">
        <v>0</v>
      </c>
      <c r="LT45" s="18">
        <v>0</v>
      </c>
      <c r="LU45" s="18">
        <v>0</v>
      </c>
      <c r="LV45" s="17">
        <v>0</v>
      </c>
      <c r="LW45" s="17">
        <v>0</v>
      </c>
      <c r="LX45" s="17">
        <v>0</v>
      </c>
      <c r="LY45" s="17">
        <v>0</v>
      </c>
      <c r="LZ45" s="17">
        <v>0</v>
      </c>
      <c r="MA45" s="17">
        <v>0</v>
      </c>
      <c r="MB45" s="17">
        <v>0</v>
      </c>
      <c r="MC45" s="17">
        <v>0</v>
      </c>
      <c r="MD45" s="17">
        <v>0</v>
      </c>
      <c r="ME45" s="17">
        <v>0</v>
      </c>
      <c r="MF45" s="17">
        <v>0</v>
      </c>
      <c r="MG45" s="17">
        <v>0</v>
      </c>
      <c r="MH45" s="17">
        <v>0</v>
      </c>
    </row>
    <row r="46" spans="1:346" ht="12.75" customHeight="1" x14ac:dyDescent="0.3">
      <c r="A46" s="61" t="s">
        <v>225</v>
      </c>
      <c r="B46" s="16">
        <v>1055</v>
      </c>
      <c r="C46" s="62" t="s">
        <v>148</v>
      </c>
      <c r="D46" s="18">
        <v>0</v>
      </c>
      <c r="E46" s="18">
        <v>0</v>
      </c>
      <c r="F46" s="18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-3703639.16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7">
        <v>0</v>
      </c>
      <c r="DT46" s="17">
        <v>0</v>
      </c>
      <c r="DU46" s="17">
        <v>0</v>
      </c>
      <c r="DV46" s="17">
        <v>0</v>
      </c>
      <c r="DW46" s="17">
        <v>0</v>
      </c>
      <c r="DX46" s="17">
        <v>0</v>
      </c>
      <c r="DY46" s="17">
        <v>0</v>
      </c>
      <c r="DZ46" s="17">
        <v>0</v>
      </c>
      <c r="EA46" s="17">
        <v>0</v>
      </c>
      <c r="EB46" s="17">
        <v>0</v>
      </c>
      <c r="EC46" s="17">
        <v>0</v>
      </c>
      <c r="ED46" s="17">
        <v>0</v>
      </c>
      <c r="EE46" s="17">
        <v>0</v>
      </c>
      <c r="EF46" s="17">
        <v>0</v>
      </c>
      <c r="EG46" s="17">
        <v>0</v>
      </c>
      <c r="EH46" s="17">
        <v>0</v>
      </c>
      <c r="EI46" s="17">
        <v>0</v>
      </c>
      <c r="EJ46" s="17">
        <v>0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0</v>
      </c>
      <c r="EQ46" s="17">
        <v>0</v>
      </c>
      <c r="ER46" s="17">
        <v>0</v>
      </c>
      <c r="ES46" s="17">
        <v>0</v>
      </c>
      <c r="ET46" s="17">
        <v>0</v>
      </c>
      <c r="EU46" s="17">
        <v>0</v>
      </c>
      <c r="EV46" s="17">
        <v>0</v>
      </c>
      <c r="EW46" s="17">
        <v>0</v>
      </c>
      <c r="EX46" s="17">
        <v>0</v>
      </c>
      <c r="EY46" s="17">
        <v>0</v>
      </c>
      <c r="EZ46" s="17">
        <v>0</v>
      </c>
      <c r="FA46" s="17">
        <v>0</v>
      </c>
      <c r="FB46" s="17">
        <v>0</v>
      </c>
      <c r="FC46" s="17">
        <v>0</v>
      </c>
      <c r="FD46" s="17">
        <v>0</v>
      </c>
      <c r="FE46" s="17">
        <v>0</v>
      </c>
      <c r="FF46" s="17">
        <v>0</v>
      </c>
      <c r="FG46" s="17">
        <v>0</v>
      </c>
      <c r="FH46" s="17">
        <v>0</v>
      </c>
      <c r="FI46" s="17">
        <v>0</v>
      </c>
      <c r="FJ46" s="17">
        <v>0</v>
      </c>
      <c r="FK46" s="17">
        <v>0</v>
      </c>
      <c r="FL46" s="17">
        <v>0</v>
      </c>
      <c r="FM46" s="17">
        <v>0</v>
      </c>
      <c r="FN46" s="17">
        <v>0</v>
      </c>
      <c r="FO46" s="17">
        <v>0</v>
      </c>
      <c r="FP46" s="17">
        <v>0</v>
      </c>
      <c r="FQ46" s="17">
        <v>0</v>
      </c>
      <c r="FR46" s="17">
        <v>0</v>
      </c>
      <c r="FS46" s="17">
        <v>0</v>
      </c>
      <c r="FT46" s="17">
        <v>0</v>
      </c>
      <c r="FU46" s="17">
        <v>0</v>
      </c>
      <c r="FV46" s="17">
        <v>0</v>
      </c>
      <c r="FW46" s="17">
        <v>0</v>
      </c>
      <c r="FX46" s="17">
        <v>0</v>
      </c>
      <c r="FY46" s="17">
        <v>0</v>
      </c>
      <c r="FZ46" s="17">
        <v>0</v>
      </c>
      <c r="GA46" s="17">
        <v>0</v>
      </c>
      <c r="GB46" s="17">
        <v>0</v>
      </c>
      <c r="GC46" s="17">
        <v>0</v>
      </c>
      <c r="GD46" s="17">
        <v>0</v>
      </c>
      <c r="GE46" s="17">
        <v>0</v>
      </c>
      <c r="GF46" s="17">
        <v>0</v>
      </c>
      <c r="GG46" s="17">
        <v>0</v>
      </c>
      <c r="GH46" s="17">
        <v>0</v>
      </c>
      <c r="GI46" s="17">
        <v>0</v>
      </c>
      <c r="GJ46" s="17">
        <v>0</v>
      </c>
      <c r="GK46" s="17">
        <v>0</v>
      </c>
      <c r="GL46" s="17">
        <v>0</v>
      </c>
      <c r="GM46" s="17">
        <v>0</v>
      </c>
      <c r="GN46" s="17">
        <v>0</v>
      </c>
      <c r="GO46" s="17">
        <v>0</v>
      </c>
      <c r="GP46" s="17">
        <v>0</v>
      </c>
      <c r="GQ46" s="17">
        <v>0</v>
      </c>
      <c r="GR46" s="17">
        <v>0</v>
      </c>
      <c r="GS46" s="17">
        <v>0</v>
      </c>
      <c r="GT46" s="17">
        <v>0</v>
      </c>
      <c r="GU46" s="17">
        <v>0</v>
      </c>
      <c r="GV46" s="17">
        <v>0</v>
      </c>
      <c r="GW46" s="17">
        <v>0</v>
      </c>
      <c r="GX46" s="17">
        <v>0</v>
      </c>
      <c r="GY46" s="17">
        <v>0</v>
      </c>
      <c r="GZ46" s="17">
        <v>0</v>
      </c>
      <c r="HA46" s="17">
        <v>0</v>
      </c>
      <c r="HB46" s="17">
        <v>0</v>
      </c>
      <c r="HC46" s="17">
        <v>0</v>
      </c>
      <c r="HD46" s="17">
        <v>0</v>
      </c>
      <c r="HE46" s="17">
        <v>0</v>
      </c>
      <c r="HF46" s="17">
        <v>0</v>
      </c>
      <c r="HG46" s="17">
        <v>0</v>
      </c>
      <c r="HH46" s="17">
        <v>0</v>
      </c>
      <c r="HI46" s="17">
        <v>0</v>
      </c>
      <c r="HJ46" s="17">
        <v>0</v>
      </c>
      <c r="HK46" s="17">
        <v>0</v>
      </c>
      <c r="HL46" s="17">
        <v>0</v>
      </c>
      <c r="HM46" s="17">
        <v>0</v>
      </c>
      <c r="HN46" s="17">
        <v>0</v>
      </c>
      <c r="HO46" s="17">
        <v>0</v>
      </c>
      <c r="HP46" s="17">
        <v>0</v>
      </c>
      <c r="HQ46" s="17">
        <v>0</v>
      </c>
      <c r="HR46" s="17">
        <v>0</v>
      </c>
      <c r="HS46" s="17">
        <v>0</v>
      </c>
      <c r="HT46" s="17">
        <v>0</v>
      </c>
      <c r="HU46" s="17">
        <v>0</v>
      </c>
      <c r="HV46" s="17">
        <v>0</v>
      </c>
      <c r="HW46" s="17">
        <v>0</v>
      </c>
      <c r="HX46" s="17">
        <v>0</v>
      </c>
      <c r="HY46" s="17">
        <v>0</v>
      </c>
      <c r="HZ46" s="17">
        <v>0</v>
      </c>
      <c r="IA46" s="17">
        <v>0</v>
      </c>
      <c r="IB46" s="17">
        <v>0</v>
      </c>
      <c r="IC46" s="17">
        <v>0</v>
      </c>
      <c r="ID46" s="17">
        <v>0</v>
      </c>
      <c r="IE46" s="17">
        <v>0</v>
      </c>
      <c r="IF46" s="17">
        <v>0</v>
      </c>
      <c r="IG46" s="17">
        <v>0</v>
      </c>
      <c r="IH46" s="17">
        <v>0</v>
      </c>
      <c r="II46" s="17">
        <v>0</v>
      </c>
      <c r="IJ46" s="17">
        <v>0</v>
      </c>
      <c r="IK46" s="17">
        <v>0</v>
      </c>
      <c r="IL46" s="17">
        <v>0</v>
      </c>
      <c r="IM46" s="17">
        <v>0</v>
      </c>
      <c r="IN46" s="17">
        <v>0</v>
      </c>
      <c r="IO46" s="17">
        <v>0</v>
      </c>
      <c r="IP46" s="17">
        <v>0</v>
      </c>
      <c r="IQ46" s="17">
        <v>0</v>
      </c>
      <c r="IR46" s="17">
        <v>0</v>
      </c>
      <c r="IS46" s="17">
        <v>0</v>
      </c>
      <c r="IT46" s="17">
        <v>0</v>
      </c>
      <c r="IU46" s="17">
        <v>0</v>
      </c>
      <c r="IV46" s="18">
        <v>0</v>
      </c>
      <c r="IW46" s="18">
        <v>0</v>
      </c>
      <c r="IX46" s="18">
        <v>0</v>
      </c>
      <c r="IY46" s="17">
        <v>0</v>
      </c>
      <c r="IZ46" s="17">
        <v>0</v>
      </c>
      <c r="JA46" s="17">
        <v>0</v>
      </c>
      <c r="JB46" s="17">
        <v>0</v>
      </c>
      <c r="JC46" s="17">
        <v>0</v>
      </c>
      <c r="JD46" s="17">
        <v>0</v>
      </c>
      <c r="JE46" s="18">
        <v>0</v>
      </c>
      <c r="JF46" s="18">
        <v>0</v>
      </c>
      <c r="JG46" s="18">
        <v>0</v>
      </c>
      <c r="JH46" s="17">
        <v>0</v>
      </c>
      <c r="JI46" s="17">
        <v>0</v>
      </c>
      <c r="JJ46" s="17">
        <v>0</v>
      </c>
      <c r="JK46" s="17">
        <v>0</v>
      </c>
      <c r="JL46" s="17">
        <v>0</v>
      </c>
      <c r="JM46" s="17">
        <v>0</v>
      </c>
      <c r="JN46" s="18">
        <v>0</v>
      </c>
      <c r="JO46" s="18">
        <v>0</v>
      </c>
      <c r="JP46" s="18">
        <v>0</v>
      </c>
      <c r="JQ46" s="17">
        <v>0</v>
      </c>
      <c r="JR46" s="17">
        <v>0</v>
      </c>
      <c r="JS46" s="17">
        <v>0</v>
      </c>
      <c r="JT46" s="17">
        <v>0</v>
      </c>
      <c r="JU46" s="17">
        <v>0</v>
      </c>
      <c r="JV46" s="17">
        <v>0</v>
      </c>
      <c r="JW46" s="17">
        <v>0</v>
      </c>
      <c r="JX46" s="17">
        <v>0</v>
      </c>
      <c r="JY46" s="17">
        <v>0</v>
      </c>
      <c r="JZ46" s="17">
        <v>0</v>
      </c>
      <c r="KA46" s="17">
        <v>0</v>
      </c>
      <c r="KB46" s="17">
        <v>0</v>
      </c>
      <c r="KC46" s="17">
        <v>0</v>
      </c>
      <c r="KD46" s="17">
        <v>0</v>
      </c>
      <c r="KE46" s="17">
        <v>0</v>
      </c>
      <c r="KF46" s="17">
        <v>0</v>
      </c>
      <c r="KG46" s="17">
        <v>0</v>
      </c>
      <c r="KH46" s="17">
        <v>0</v>
      </c>
      <c r="KI46" s="17">
        <v>0</v>
      </c>
      <c r="KJ46" s="17">
        <v>0</v>
      </c>
      <c r="KK46" s="17">
        <v>0</v>
      </c>
      <c r="KL46" s="17">
        <v>0</v>
      </c>
      <c r="KM46" s="17">
        <v>0</v>
      </c>
      <c r="KN46" s="17">
        <v>0</v>
      </c>
      <c r="KO46" s="17">
        <v>0</v>
      </c>
      <c r="KP46" s="17">
        <v>0</v>
      </c>
      <c r="KQ46" s="17">
        <v>0</v>
      </c>
      <c r="KR46" s="17">
        <v>0</v>
      </c>
      <c r="KS46" s="17">
        <v>0</v>
      </c>
      <c r="KT46" s="17">
        <v>0</v>
      </c>
      <c r="KU46" s="17">
        <v>0</v>
      </c>
      <c r="KV46" s="17">
        <v>0</v>
      </c>
      <c r="KW46" s="17">
        <v>0</v>
      </c>
      <c r="KX46" s="17">
        <v>0</v>
      </c>
      <c r="KY46" s="17">
        <v>0</v>
      </c>
      <c r="KZ46" s="17">
        <v>0</v>
      </c>
      <c r="LA46" s="18">
        <v>0</v>
      </c>
      <c r="LB46" s="18">
        <v>0</v>
      </c>
      <c r="LC46" s="18">
        <v>0</v>
      </c>
      <c r="LD46" s="17">
        <v>0</v>
      </c>
      <c r="LE46" s="17">
        <v>0</v>
      </c>
      <c r="LF46" s="17">
        <v>0</v>
      </c>
      <c r="LG46" s="17">
        <v>0</v>
      </c>
      <c r="LH46" s="17">
        <v>0</v>
      </c>
      <c r="LI46" s="17">
        <v>0</v>
      </c>
      <c r="LJ46" s="18">
        <v>0</v>
      </c>
      <c r="LK46" s="18">
        <v>0</v>
      </c>
      <c r="LL46" s="18">
        <v>0</v>
      </c>
      <c r="LM46" s="17">
        <v>0</v>
      </c>
      <c r="LN46" s="17">
        <v>0</v>
      </c>
      <c r="LO46" s="17">
        <v>0</v>
      </c>
      <c r="LP46" s="17">
        <v>0</v>
      </c>
      <c r="LQ46" s="17">
        <v>0</v>
      </c>
      <c r="LR46" s="17">
        <v>0</v>
      </c>
      <c r="LS46" s="18">
        <v>0</v>
      </c>
      <c r="LT46" s="18">
        <v>0</v>
      </c>
      <c r="LU46" s="18">
        <v>0</v>
      </c>
      <c r="LV46" s="17">
        <v>0</v>
      </c>
      <c r="LW46" s="17">
        <v>0</v>
      </c>
      <c r="LX46" s="17">
        <v>0</v>
      </c>
      <c r="LY46" s="17">
        <v>0</v>
      </c>
      <c r="LZ46" s="17">
        <v>0</v>
      </c>
      <c r="MA46" s="17">
        <v>0</v>
      </c>
      <c r="MB46" s="17">
        <v>0</v>
      </c>
      <c r="MC46" s="17">
        <v>0</v>
      </c>
      <c r="MD46" s="17">
        <v>0</v>
      </c>
      <c r="ME46" s="17">
        <v>0</v>
      </c>
      <c r="MF46" s="17">
        <v>0</v>
      </c>
      <c r="MG46" s="17">
        <v>-3703639.16</v>
      </c>
      <c r="MH46" s="17">
        <v>-3703639.16</v>
      </c>
    </row>
    <row r="47" spans="1:346" ht="12.75" customHeight="1" x14ac:dyDescent="0.3">
      <c r="A47" s="61" t="s">
        <v>227</v>
      </c>
      <c r="B47" s="16">
        <v>1056</v>
      </c>
      <c r="C47" s="62" t="s">
        <v>148</v>
      </c>
      <c r="D47" s="18">
        <v>0</v>
      </c>
      <c r="E47" s="18">
        <v>0</v>
      </c>
      <c r="F47" s="18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132745899.31</v>
      </c>
      <c r="BC47" s="17">
        <v>0</v>
      </c>
      <c r="BD47" s="17">
        <v>0</v>
      </c>
      <c r="BE47" s="17">
        <v>5433645.0300000003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7"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7">
        <v>1319965.0900000001</v>
      </c>
      <c r="CY47" s="17">
        <v>0</v>
      </c>
      <c r="CZ47" s="17">
        <v>0</v>
      </c>
      <c r="DA47" s="17">
        <v>0</v>
      </c>
      <c r="DB47" s="17">
        <v>0</v>
      </c>
      <c r="DC47" s="17">
        <v>0</v>
      </c>
      <c r="DD47" s="17">
        <v>0</v>
      </c>
      <c r="DE47" s="17">
        <v>0</v>
      </c>
      <c r="DF47" s="17">
        <v>0</v>
      </c>
      <c r="DG47" s="17">
        <v>0</v>
      </c>
      <c r="DH47" s="17">
        <v>0</v>
      </c>
      <c r="DI47" s="17">
        <v>0</v>
      </c>
      <c r="DJ47" s="17">
        <v>0</v>
      </c>
      <c r="DK47" s="17">
        <v>0</v>
      </c>
      <c r="DL47" s="17">
        <v>0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>
        <v>0</v>
      </c>
      <c r="DS47" s="17">
        <v>0</v>
      </c>
      <c r="DT47" s="17">
        <v>0</v>
      </c>
      <c r="DU47" s="17">
        <v>0</v>
      </c>
      <c r="DV47" s="17">
        <v>0</v>
      </c>
      <c r="DW47" s="17">
        <v>0</v>
      </c>
      <c r="DX47" s="17">
        <v>0</v>
      </c>
      <c r="DY47" s="17">
        <v>0</v>
      </c>
      <c r="DZ47" s="17">
        <v>0</v>
      </c>
      <c r="EA47" s="17">
        <v>0</v>
      </c>
      <c r="EB47" s="17">
        <v>0</v>
      </c>
      <c r="EC47" s="17">
        <v>0</v>
      </c>
      <c r="ED47" s="17">
        <v>0</v>
      </c>
      <c r="EE47" s="17">
        <v>0</v>
      </c>
      <c r="EF47" s="17">
        <v>0</v>
      </c>
      <c r="EG47" s="17">
        <v>0</v>
      </c>
      <c r="EH47" s="17">
        <v>0</v>
      </c>
      <c r="EI47" s="17">
        <v>0</v>
      </c>
      <c r="EJ47" s="17">
        <v>0</v>
      </c>
      <c r="EK47" s="17">
        <v>0</v>
      </c>
      <c r="EL47" s="17">
        <v>0</v>
      </c>
      <c r="EM47" s="17">
        <v>0</v>
      </c>
      <c r="EN47" s="17">
        <v>0</v>
      </c>
      <c r="EO47" s="17">
        <v>0</v>
      </c>
      <c r="EP47" s="17">
        <v>0</v>
      </c>
      <c r="EQ47" s="17">
        <v>0</v>
      </c>
      <c r="ER47" s="17">
        <v>0</v>
      </c>
      <c r="ES47" s="17">
        <v>0</v>
      </c>
      <c r="ET47" s="17">
        <v>0</v>
      </c>
      <c r="EU47" s="17">
        <v>0</v>
      </c>
      <c r="EV47" s="17">
        <v>0</v>
      </c>
      <c r="EW47" s="17">
        <v>0</v>
      </c>
      <c r="EX47" s="17">
        <v>0</v>
      </c>
      <c r="EY47" s="17">
        <v>0</v>
      </c>
      <c r="EZ47" s="17">
        <v>0</v>
      </c>
      <c r="FA47" s="17">
        <v>0</v>
      </c>
      <c r="FB47" s="17">
        <v>0</v>
      </c>
      <c r="FC47" s="17">
        <v>0</v>
      </c>
      <c r="FD47" s="17">
        <v>0</v>
      </c>
      <c r="FE47" s="17">
        <v>0</v>
      </c>
      <c r="FF47" s="17">
        <v>0</v>
      </c>
      <c r="FG47" s="17">
        <v>0</v>
      </c>
      <c r="FH47" s="17">
        <v>0</v>
      </c>
      <c r="FI47" s="17">
        <v>0</v>
      </c>
      <c r="FJ47" s="17">
        <v>0</v>
      </c>
      <c r="FK47" s="17">
        <v>0</v>
      </c>
      <c r="FL47" s="17">
        <v>0</v>
      </c>
      <c r="FM47" s="17">
        <v>0</v>
      </c>
      <c r="FN47" s="17">
        <v>0</v>
      </c>
      <c r="FO47" s="17">
        <v>0</v>
      </c>
      <c r="FP47" s="17">
        <v>0</v>
      </c>
      <c r="FQ47" s="17">
        <v>0</v>
      </c>
      <c r="FR47" s="17">
        <v>0</v>
      </c>
      <c r="FS47" s="17">
        <v>0</v>
      </c>
      <c r="FT47" s="17">
        <v>0</v>
      </c>
      <c r="FU47" s="17">
        <v>0</v>
      </c>
      <c r="FV47" s="17">
        <v>0</v>
      </c>
      <c r="FW47" s="17">
        <v>0</v>
      </c>
      <c r="FX47" s="17">
        <v>0</v>
      </c>
      <c r="FY47" s="17">
        <v>0</v>
      </c>
      <c r="FZ47" s="17">
        <v>0</v>
      </c>
      <c r="GA47" s="17">
        <v>0</v>
      </c>
      <c r="GB47" s="17">
        <v>0</v>
      </c>
      <c r="GC47" s="17">
        <v>0</v>
      </c>
      <c r="GD47" s="17">
        <v>0</v>
      </c>
      <c r="GE47" s="17">
        <v>0</v>
      </c>
      <c r="GF47" s="17">
        <v>0</v>
      </c>
      <c r="GG47" s="17">
        <v>0</v>
      </c>
      <c r="GH47" s="17">
        <v>0</v>
      </c>
      <c r="GI47" s="17">
        <v>0</v>
      </c>
      <c r="GJ47" s="17">
        <v>0</v>
      </c>
      <c r="GK47" s="17">
        <v>0</v>
      </c>
      <c r="GL47" s="17">
        <v>0</v>
      </c>
      <c r="GM47" s="17">
        <v>0</v>
      </c>
      <c r="GN47" s="17">
        <v>0</v>
      </c>
      <c r="GO47" s="17">
        <v>0</v>
      </c>
      <c r="GP47" s="17">
        <v>0</v>
      </c>
      <c r="GQ47" s="17">
        <v>0</v>
      </c>
      <c r="GR47" s="17">
        <v>0</v>
      </c>
      <c r="GS47" s="17">
        <v>0</v>
      </c>
      <c r="GT47" s="17">
        <v>0</v>
      </c>
      <c r="GU47" s="17">
        <v>0</v>
      </c>
      <c r="GV47" s="17">
        <v>0</v>
      </c>
      <c r="GW47" s="17">
        <v>0</v>
      </c>
      <c r="GX47" s="17">
        <v>0</v>
      </c>
      <c r="GY47" s="17">
        <v>0</v>
      </c>
      <c r="GZ47" s="17">
        <v>0</v>
      </c>
      <c r="HA47" s="17">
        <v>0</v>
      </c>
      <c r="HB47" s="17">
        <v>0</v>
      </c>
      <c r="HC47" s="17">
        <v>0</v>
      </c>
      <c r="HD47" s="17">
        <v>0</v>
      </c>
      <c r="HE47" s="17">
        <v>0</v>
      </c>
      <c r="HF47" s="17">
        <v>0</v>
      </c>
      <c r="HG47" s="17">
        <v>0</v>
      </c>
      <c r="HH47" s="17">
        <v>0</v>
      </c>
      <c r="HI47" s="17">
        <v>0</v>
      </c>
      <c r="HJ47" s="17">
        <v>0</v>
      </c>
      <c r="HK47" s="17">
        <v>0</v>
      </c>
      <c r="HL47" s="17">
        <v>0</v>
      </c>
      <c r="HM47" s="17">
        <v>0</v>
      </c>
      <c r="HN47" s="17">
        <v>0</v>
      </c>
      <c r="HO47" s="17">
        <v>0</v>
      </c>
      <c r="HP47" s="17">
        <v>0</v>
      </c>
      <c r="HQ47" s="17">
        <v>0</v>
      </c>
      <c r="HR47" s="17">
        <v>0</v>
      </c>
      <c r="HS47" s="17">
        <v>0</v>
      </c>
      <c r="HT47" s="17">
        <v>0</v>
      </c>
      <c r="HU47" s="17">
        <v>0</v>
      </c>
      <c r="HV47" s="17">
        <v>0</v>
      </c>
      <c r="HW47" s="17">
        <v>0</v>
      </c>
      <c r="HX47" s="17">
        <v>0</v>
      </c>
      <c r="HY47" s="17">
        <v>0</v>
      </c>
      <c r="HZ47" s="17">
        <v>0</v>
      </c>
      <c r="IA47" s="17">
        <v>0</v>
      </c>
      <c r="IB47" s="17">
        <v>0</v>
      </c>
      <c r="IC47" s="17">
        <v>0</v>
      </c>
      <c r="ID47" s="17">
        <v>0</v>
      </c>
      <c r="IE47" s="17">
        <v>0</v>
      </c>
      <c r="IF47" s="17">
        <v>0</v>
      </c>
      <c r="IG47" s="17">
        <v>0</v>
      </c>
      <c r="IH47" s="17">
        <v>0</v>
      </c>
      <c r="II47" s="17">
        <v>0</v>
      </c>
      <c r="IJ47" s="17">
        <v>0</v>
      </c>
      <c r="IK47" s="17">
        <v>0</v>
      </c>
      <c r="IL47" s="17">
        <v>0</v>
      </c>
      <c r="IM47" s="17">
        <v>0</v>
      </c>
      <c r="IN47" s="17">
        <v>0</v>
      </c>
      <c r="IO47" s="17">
        <v>0</v>
      </c>
      <c r="IP47" s="17">
        <v>0</v>
      </c>
      <c r="IQ47" s="17">
        <v>0</v>
      </c>
      <c r="IR47" s="17">
        <v>0</v>
      </c>
      <c r="IS47" s="17">
        <v>0</v>
      </c>
      <c r="IT47" s="17">
        <v>0</v>
      </c>
      <c r="IU47" s="17">
        <v>0</v>
      </c>
      <c r="IV47" s="18">
        <v>0</v>
      </c>
      <c r="IW47" s="18">
        <v>0</v>
      </c>
      <c r="IX47" s="18">
        <v>0</v>
      </c>
      <c r="IY47" s="17">
        <v>0</v>
      </c>
      <c r="IZ47" s="17">
        <v>0</v>
      </c>
      <c r="JA47" s="17">
        <v>0</v>
      </c>
      <c r="JB47" s="17">
        <v>0</v>
      </c>
      <c r="JC47" s="17">
        <v>0</v>
      </c>
      <c r="JD47" s="17">
        <v>0</v>
      </c>
      <c r="JE47" s="18">
        <v>0</v>
      </c>
      <c r="JF47" s="18">
        <v>0</v>
      </c>
      <c r="JG47" s="18">
        <v>0</v>
      </c>
      <c r="JH47" s="17">
        <v>0</v>
      </c>
      <c r="JI47" s="17">
        <v>0</v>
      </c>
      <c r="JJ47" s="17">
        <v>0</v>
      </c>
      <c r="JK47" s="17">
        <v>0</v>
      </c>
      <c r="JL47" s="17">
        <v>0</v>
      </c>
      <c r="JM47" s="17">
        <v>0</v>
      </c>
      <c r="JN47" s="18">
        <v>0</v>
      </c>
      <c r="JO47" s="18">
        <v>0</v>
      </c>
      <c r="JP47" s="18">
        <v>0</v>
      </c>
      <c r="JQ47" s="17">
        <v>0</v>
      </c>
      <c r="JR47" s="17">
        <v>0</v>
      </c>
      <c r="JS47" s="17">
        <v>0</v>
      </c>
      <c r="JT47" s="17">
        <v>0</v>
      </c>
      <c r="JU47" s="17">
        <v>0</v>
      </c>
      <c r="JV47" s="17">
        <v>0</v>
      </c>
      <c r="JW47" s="17">
        <v>0</v>
      </c>
      <c r="JX47" s="17">
        <v>0</v>
      </c>
      <c r="JY47" s="17">
        <v>0</v>
      </c>
      <c r="JZ47" s="17">
        <v>0</v>
      </c>
      <c r="KA47" s="17">
        <v>0</v>
      </c>
      <c r="KB47" s="17">
        <v>0</v>
      </c>
      <c r="KC47" s="17">
        <v>0</v>
      </c>
      <c r="KD47" s="17">
        <v>0</v>
      </c>
      <c r="KE47" s="17">
        <v>0</v>
      </c>
      <c r="KF47" s="17">
        <v>0</v>
      </c>
      <c r="KG47" s="17">
        <v>0</v>
      </c>
      <c r="KH47" s="17">
        <v>0</v>
      </c>
      <c r="KI47" s="17">
        <v>0</v>
      </c>
      <c r="KJ47" s="17">
        <v>0</v>
      </c>
      <c r="KK47" s="17">
        <v>0</v>
      </c>
      <c r="KL47" s="17">
        <v>0</v>
      </c>
      <c r="KM47" s="17">
        <v>0</v>
      </c>
      <c r="KN47" s="17">
        <v>0</v>
      </c>
      <c r="KO47" s="17">
        <v>0</v>
      </c>
      <c r="KP47" s="17">
        <v>0</v>
      </c>
      <c r="KQ47" s="17">
        <v>0</v>
      </c>
      <c r="KR47" s="17">
        <v>0</v>
      </c>
      <c r="KS47" s="17">
        <v>0</v>
      </c>
      <c r="KT47" s="17">
        <v>0</v>
      </c>
      <c r="KU47" s="17">
        <v>0</v>
      </c>
      <c r="KV47" s="17">
        <v>0</v>
      </c>
      <c r="KW47" s="17">
        <v>0</v>
      </c>
      <c r="KX47" s="17">
        <v>0</v>
      </c>
      <c r="KY47" s="17">
        <v>0</v>
      </c>
      <c r="KZ47" s="17">
        <v>0</v>
      </c>
      <c r="LA47" s="18">
        <v>0</v>
      </c>
      <c r="LB47" s="18">
        <v>0</v>
      </c>
      <c r="LC47" s="18">
        <v>0</v>
      </c>
      <c r="LD47" s="17">
        <v>0</v>
      </c>
      <c r="LE47" s="17">
        <v>0</v>
      </c>
      <c r="LF47" s="17">
        <v>0</v>
      </c>
      <c r="LG47" s="17">
        <v>0</v>
      </c>
      <c r="LH47" s="17">
        <v>0</v>
      </c>
      <c r="LI47" s="17">
        <v>0</v>
      </c>
      <c r="LJ47" s="18">
        <v>0</v>
      </c>
      <c r="LK47" s="18">
        <v>0</v>
      </c>
      <c r="LL47" s="18">
        <v>0</v>
      </c>
      <c r="LM47" s="17">
        <v>0</v>
      </c>
      <c r="LN47" s="17">
        <v>0</v>
      </c>
      <c r="LO47" s="17">
        <v>0</v>
      </c>
      <c r="LP47" s="17">
        <v>0</v>
      </c>
      <c r="LQ47" s="17">
        <v>0</v>
      </c>
      <c r="LR47" s="17">
        <v>0</v>
      </c>
      <c r="LS47" s="18">
        <v>0</v>
      </c>
      <c r="LT47" s="18">
        <v>0</v>
      </c>
      <c r="LU47" s="18">
        <v>0</v>
      </c>
      <c r="LV47" s="17">
        <v>0</v>
      </c>
      <c r="LW47" s="17">
        <v>0</v>
      </c>
      <c r="LX47" s="17">
        <v>0</v>
      </c>
      <c r="LY47" s="17">
        <v>0</v>
      </c>
      <c r="LZ47" s="17">
        <v>0</v>
      </c>
      <c r="MA47" s="17">
        <v>0</v>
      </c>
      <c r="MB47" s="17">
        <v>0</v>
      </c>
      <c r="MC47" s="17">
        <v>0</v>
      </c>
      <c r="MD47" s="17">
        <v>0</v>
      </c>
      <c r="ME47" s="17">
        <v>0</v>
      </c>
      <c r="MF47" s="17">
        <v>0</v>
      </c>
      <c r="MG47" s="17">
        <v>139499509.43000001</v>
      </c>
      <c r="MH47" s="17">
        <v>139499509.43000001</v>
      </c>
    </row>
    <row r="48" spans="1:346" ht="12.75" customHeight="1" x14ac:dyDescent="0.3">
      <c r="A48" s="61" t="s">
        <v>229</v>
      </c>
      <c r="B48" s="16">
        <v>1057</v>
      </c>
      <c r="C48" s="62" t="s">
        <v>148</v>
      </c>
      <c r="D48" s="18">
        <v>0</v>
      </c>
      <c r="E48" s="18">
        <v>0</v>
      </c>
      <c r="F48" s="18">
        <v>8027.4399999999987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8027.4399999999987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5451.08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-1121.26</v>
      </c>
      <c r="BI48" s="17">
        <v>0</v>
      </c>
      <c r="BJ48" s="17">
        <v>0</v>
      </c>
      <c r="BK48" s="17">
        <v>-6929.2199999999966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55.81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150.29999999999998</v>
      </c>
      <c r="CD48" s="17">
        <v>0</v>
      </c>
      <c r="CE48" s="17">
        <v>0</v>
      </c>
      <c r="CF48" s="17">
        <v>-1.55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1549116.75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54974.49</v>
      </c>
      <c r="EC48" s="17">
        <v>0</v>
      </c>
      <c r="ED48" s="17">
        <v>0</v>
      </c>
      <c r="EE48" s="17">
        <v>1875.29</v>
      </c>
      <c r="EF48" s="17">
        <v>0</v>
      </c>
      <c r="EG48" s="17">
        <v>0</v>
      </c>
      <c r="EH48" s="17">
        <v>2147.23</v>
      </c>
      <c r="EI48" s="17">
        <v>0</v>
      </c>
      <c r="EJ48" s="17">
        <v>0</v>
      </c>
      <c r="EK48" s="17">
        <v>0</v>
      </c>
      <c r="EL48" s="17">
        <v>0</v>
      </c>
      <c r="EM48" s="17">
        <v>0</v>
      </c>
      <c r="EN48" s="17">
        <v>669.34</v>
      </c>
      <c r="EO48" s="17">
        <v>0</v>
      </c>
      <c r="EP48" s="17">
        <v>0</v>
      </c>
      <c r="EQ48" s="17">
        <v>0</v>
      </c>
      <c r="ER48" s="17">
        <v>0</v>
      </c>
      <c r="ES48" s="17">
        <v>0</v>
      </c>
      <c r="ET48" s="17">
        <v>0</v>
      </c>
      <c r="EU48" s="17">
        <v>0</v>
      </c>
      <c r="EV48" s="17">
        <v>0</v>
      </c>
      <c r="EW48" s="17">
        <v>0</v>
      </c>
      <c r="EX48" s="17">
        <v>0</v>
      </c>
      <c r="EY48" s="17">
        <v>0</v>
      </c>
      <c r="EZ48" s="17">
        <v>0</v>
      </c>
      <c r="FA48" s="17">
        <v>0</v>
      </c>
      <c r="FB48" s="17">
        <v>0</v>
      </c>
      <c r="FC48" s="17">
        <v>0</v>
      </c>
      <c r="FD48" s="17">
        <v>0</v>
      </c>
      <c r="FE48" s="17">
        <v>0</v>
      </c>
      <c r="FF48" s="17">
        <v>-36</v>
      </c>
      <c r="FG48" s="17">
        <v>0</v>
      </c>
      <c r="FH48" s="17">
        <v>0</v>
      </c>
      <c r="FI48" s="17">
        <v>0</v>
      </c>
      <c r="FJ48" s="17">
        <v>0</v>
      </c>
      <c r="FK48" s="17">
        <v>0</v>
      </c>
      <c r="FL48" s="17">
        <v>0</v>
      </c>
      <c r="FM48" s="17">
        <v>0</v>
      </c>
      <c r="FN48" s="17">
        <v>0</v>
      </c>
      <c r="FO48" s="17">
        <v>0</v>
      </c>
      <c r="FP48" s="17">
        <v>0</v>
      </c>
      <c r="FQ48" s="17">
        <v>0</v>
      </c>
      <c r="FR48" s="17">
        <v>0</v>
      </c>
      <c r="FS48" s="17">
        <v>0</v>
      </c>
      <c r="FT48" s="17">
        <v>0</v>
      </c>
      <c r="FU48" s="17">
        <v>0</v>
      </c>
      <c r="FV48" s="17">
        <v>0</v>
      </c>
      <c r="FW48" s="17">
        <v>0</v>
      </c>
      <c r="FX48" s="17">
        <v>0</v>
      </c>
      <c r="FY48" s="17">
        <v>0</v>
      </c>
      <c r="FZ48" s="17">
        <v>0</v>
      </c>
      <c r="GA48" s="17">
        <v>0</v>
      </c>
      <c r="GB48" s="17">
        <v>0</v>
      </c>
      <c r="GC48" s="17">
        <v>0</v>
      </c>
      <c r="GD48" s="17">
        <v>0</v>
      </c>
      <c r="GE48" s="17">
        <v>0</v>
      </c>
      <c r="GF48" s="17">
        <v>0</v>
      </c>
      <c r="GG48" s="17">
        <v>0</v>
      </c>
      <c r="GH48" s="17">
        <v>0</v>
      </c>
      <c r="GI48" s="17">
        <v>0</v>
      </c>
      <c r="GJ48" s="17">
        <v>473.08000000000004</v>
      </c>
      <c r="GK48" s="17">
        <v>0</v>
      </c>
      <c r="GL48" s="17">
        <v>0</v>
      </c>
      <c r="GM48" s="17">
        <v>0</v>
      </c>
      <c r="GN48" s="17">
        <v>0</v>
      </c>
      <c r="GO48" s="17">
        <v>0</v>
      </c>
      <c r="GP48" s="17">
        <v>0</v>
      </c>
      <c r="GQ48" s="17">
        <v>0</v>
      </c>
      <c r="GR48" s="17">
        <v>0</v>
      </c>
      <c r="GS48" s="17">
        <v>0</v>
      </c>
      <c r="GT48" s="17">
        <v>0</v>
      </c>
      <c r="GU48" s="17">
        <v>0</v>
      </c>
      <c r="GV48" s="17">
        <v>0</v>
      </c>
      <c r="GW48" s="17">
        <v>0</v>
      </c>
      <c r="GX48" s="17">
        <v>0</v>
      </c>
      <c r="GY48" s="17">
        <v>0</v>
      </c>
      <c r="GZ48" s="17">
        <v>0</v>
      </c>
      <c r="HA48" s="17">
        <v>0</v>
      </c>
      <c r="HB48" s="17">
        <v>0</v>
      </c>
      <c r="HC48" s="17">
        <v>0</v>
      </c>
      <c r="HD48" s="17">
        <v>0</v>
      </c>
      <c r="HE48" s="17">
        <v>0</v>
      </c>
      <c r="HF48" s="17">
        <v>0</v>
      </c>
      <c r="HG48" s="17">
        <v>0</v>
      </c>
      <c r="HH48" s="17">
        <v>0</v>
      </c>
      <c r="HI48" s="17">
        <v>0</v>
      </c>
      <c r="HJ48" s="17">
        <v>0</v>
      </c>
      <c r="HK48" s="17">
        <v>0</v>
      </c>
      <c r="HL48" s="17">
        <v>0</v>
      </c>
      <c r="HM48" s="17">
        <v>0</v>
      </c>
      <c r="HN48" s="17">
        <v>0</v>
      </c>
      <c r="HO48" s="17">
        <v>0</v>
      </c>
      <c r="HP48" s="17">
        <v>0</v>
      </c>
      <c r="HQ48" s="17">
        <v>0</v>
      </c>
      <c r="HR48" s="17">
        <v>0</v>
      </c>
      <c r="HS48" s="17">
        <v>0</v>
      </c>
      <c r="HT48" s="17">
        <v>0</v>
      </c>
      <c r="HU48" s="17">
        <v>0</v>
      </c>
      <c r="HV48" s="17">
        <v>0</v>
      </c>
      <c r="HW48" s="17">
        <v>0</v>
      </c>
      <c r="HX48" s="17">
        <v>0</v>
      </c>
      <c r="HY48" s="17">
        <v>0</v>
      </c>
      <c r="HZ48" s="17">
        <v>0</v>
      </c>
      <c r="IA48" s="17">
        <v>0</v>
      </c>
      <c r="IB48" s="17">
        <v>0</v>
      </c>
      <c r="IC48" s="17">
        <v>0</v>
      </c>
      <c r="ID48" s="17">
        <v>0</v>
      </c>
      <c r="IE48" s="17">
        <v>0</v>
      </c>
      <c r="IF48" s="17">
        <v>0</v>
      </c>
      <c r="IG48" s="17">
        <v>0</v>
      </c>
      <c r="IH48" s="17">
        <v>0</v>
      </c>
      <c r="II48" s="17">
        <v>0</v>
      </c>
      <c r="IJ48" s="17">
        <v>0</v>
      </c>
      <c r="IK48" s="17">
        <v>0</v>
      </c>
      <c r="IL48" s="17">
        <v>0</v>
      </c>
      <c r="IM48" s="17">
        <v>0</v>
      </c>
      <c r="IN48" s="17">
        <v>0</v>
      </c>
      <c r="IO48" s="17">
        <v>0</v>
      </c>
      <c r="IP48" s="17">
        <v>0</v>
      </c>
      <c r="IQ48" s="17">
        <v>0</v>
      </c>
      <c r="IR48" s="17">
        <v>0</v>
      </c>
      <c r="IS48" s="17">
        <v>0</v>
      </c>
      <c r="IT48" s="17">
        <v>0</v>
      </c>
      <c r="IU48" s="17">
        <v>0</v>
      </c>
      <c r="IV48" s="18">
        <v>0</v>
      </c>
      <c r="IW48" s="18">
        <v>0</v>
      </c>
      <c r="IX48" s="18">
        <v>0</v>
      </c>
      <c r="IY48" s="17">
        <v>0</v>
      </c>
      <c r="IZ48" s="17">
        <v>0</v>
      </c>
      <c r="JA48" s="17">
        <v>0</v>
      </c>
      <c r="JB48" s="17">
        <v>0</v>
      </c>
      <c r="JC48" s="17">
        <v>0</v>
      </c>
      <c r="JD48" s="17">
        <v>0</v>
      </c>
      <c r="JE48" s="18">
        <v>0</v>
      </c>
      <c r="JF48" s="18">
        <v>0</v>
      </c>
      <c r="JG48" s="18">
        <v>0</v>
      </c>
      <c r="JH48" s="17">
        <v>0</v>
      </c>
      <c r="JI48" s="17">
        <v>0</v>
      </c>
      <c r="JJ48" s="17">
        <v>0</v>
      </c>
      <c r="JK48" s="17">
        <v>0</v>
      </c>
      <c r="JL48" s="17">
        <v>0</v>
      </c>
      <c r="JM48" s="17">
        <v>0</v>
      </c>
      <c r="JN48" s="18">
        <v>0</v>
      </c>
      <c r="JO48" s="18">
        <v>0</v>
      </c>
      <c r="JP48" s="18">
        <v>0</v>
      </c>
      <c r="JQ48" s="17">
        <v>0</v>
      </c>
      <c r="JR48" s="17">
        <v>0</v>
      </c>
      <c r="JS48" s="17">
        <v>0</v>
      </c>
      <c r="JT48" s="17">
        <v>0</v>
      </c>
      <c r="JU48" s="17">
        <v>0</v>
      </c>
      <c r="JV48" s="17">
        <v>0</v>
      </c>
      <c r="JW48" s="17">
        <v>0</v>
      </c>
      <c r="JX48" s="17">
        <v>0</v>
      </c>
      <c r="JY48" s="17">
        <v>-111</v>
      </c>
      <c r="JZ48" s="17">
        <v>0</v>
      </c>
      <c r="KA48" s="17">
        <v>0</v>
      </c>
      <c r="KB48" s="17">
        <v>0</v>
      </c>
      <c r="KC48" s="17">
        <v>0</v>
      </c>
      <c r="KD48" s="17">
        <v>0</v>
      </c>
      <c r="KE48" s="17">
        <v>0</v>
      </c>
      <c r="KF48" s="17">
        <v>0</v>
      </c>
      <c r="KG48" s="17">
        <v>0</v>
      </c>
      <c r="KH48" s="17">
        <v>0</v>
      </c>
      <c r="KI48" s="17">
        <v>0</v>
      </c>
      <c r="KJ48" s="17">
        <v>0</v>
      </c>
      <c r="KK48" s="17">
        <v>0</v>
      </c>
      <c r="KL48" s="17">
        <v>0</v>
      </c>
      <c r="KM48" s="17">
        <v>0</v>
      </c>
      <c r="KN48" s="17">
        <v>0</v>
      </c>
      <c r="KO48" s="17">
        <v>0</v>
      </c>
      <c r="KP48" s="17">
        <v>0</v>
      </c>
      <c r="KQ48" s="17">
        <v>0</v>
      </c>
      <c r="KR48" s="17">
        <v>0</v>
      </c>
      <c r="KS48" s="17">
        <v>0</v>
      </c>
      <c r="KT48" s="17">
        <v>0</v>
      </c>
      <c r="KU48" s="17">
        <v>0</v>
      </c>
      <c r="KV48" s="17">
        <v>0</v>
      </c>
      <c r="KW48" s="17">
        <v>0</v>
      </c>
      <c r="KX48" s="17">
        <v>0</v>
      </c>
      <c r="KY48" s="17">
        <v>0</v>
      </c>
      <c r="KZ48" s="17">
        <v>0</v>
      </c>
      <c r="LA48" s="18">
        <v>0</v>
      </c>
      <c r="LB48" s="18">
        <v>0</v>
      </c>
      <c r="LC48" s="18">
        <v>0</v>
      </c>
      <c r="LD48" s="17">
        <v>0</v>
      </c>
      <c r="LE48" s="17">
        <v>0</v>
      </c>
      <c r="LF48" s="17">
        <v>0</v>
      </c>
      <c r="LG48" s="17">
        <v>0</v>
      </c>
      <c r="LH48" s="17">
        <v>0</v>
      </c>
      <c r="LI48" s="17">
        <v>0</v>
      </c>
      <c r="LJ48" s="18">
        <v>0</v>
      </c>
      <c r="LK48" s="18">
        <v>0</v>
      </c>
      <c r="LL48" s="18">
        <v>0</v>
      </c>
      <c r="LM48" s="17">
        <v>0</v>
      </c>
      <c r="LN48" s="17">
        <v>0</v>
      </c>
      <c r="LO48" s="17">
        <v>0</v>
      </c>
      <c r="LP48" s="17">
        <v>0</v>
      </c>
      <c r="LQ48" s="17">
        <v>0</v>
      </c>
      <c r="LR48" s="17">
        <v>0</v>
      </c>
      <c r="LS48" s="18">
        <v>0</v>
      </c>
      <c r="LT48" s="18">
        <v>0</v>
      </c>
      <c r="LU48" s="18">
        <v>0</v>
      </c>
      <c r="LV48" s="17">
        <v>0</v>
      </c>
      <c r="LW48" s="17">
        <v>0</v>
      </c>
      <c r="LX48" s="17">
        <v>0</v>
      </c>
      <c r="LY48" s="17">
        <v>0</v>
      </c>
      <c r="LZ48" s="17">
        <v>0</v>
      </c>
      <c r="MA48" s="17">
        <v>0</v>
      </c>
      <c r="MB48" s="17">
        <v>0</v>
      </c>
      <c r="MC48" s="17">
        <v>0</v>
      </c>
      <c r="MD48" s="17">
        <v>0</v>
      </c>
      <c r="ME48" s="17">
        <v>0</v>
      </c>
      <c r="MF48" s="17">
        <v>0</v>
      </c>
      <c r="MG48" s="17">
        <v>1614741.7800000003</v>
      </c>
      <c r="MH48" s="17">
        <v>1614741.7800000003</v>
      </c>
    </row>
    <row r="49" spans="1:346" ht="12.75" customHeight="1" x14ac:dyDescent="0.3">
      <c r="A49" s="61" t="s">
        <v>231</v>
      </c>
      <c r="B49" s="16">
        <v>1058</v>
      </c>
      <c r="C49" s="62" t="s">
        <v>148</v>
      </c>
      <c r="D49" s="18">
        <v>0</v>
      </c>
      <c r="E49" s="18">
        <v>0</v>
      </c>
      <c r="F49" s="18">
        <v>142179.63</v>
      </c>
      <c r="G49" s="17">
        <v>0</v>
      </c>
      <c r="H49" s="17">
        <v>0</v>
      </c>
      <c r="I49" s="17">
        <v>137027.04</v>
      </c>
      <c r="J49" s="17">
        <v>0</v>
      </c>
      <c r="K49" s="17">
        <v>0</v>
      </c>
      <c r="L49" s="17">
        <v>5152.59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483288.83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1090.94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6671602.2599999998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9296.7100000000009</v>
      </c>
      <c r="BR49" s="17">
        <v>0</v>
      </c>
      <c r="BS49" s="17">
        <v>0</v>
      </c>
      <c r="BT49" s="17">
        <v>30890.93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9507417.7399999984</v>
      </c>
      <c r="CD49" s="17">
        <v>0</v>
      </c>
      <c r="CE49" s="17">
        <v>0</v>
      </c>
      <c r="CF49" s="17">
        <v>28442.73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7">
        <v>0</v>
      </c>
      <c r="DN49" s="17">
        <v>0</v>
      </c>
      <c r="DO49" s="17">
        <v>0</v>
      </c>
      <c r="DP49" s="17">
        <v>8977.2800000000007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0</v>
      </c>
      <c r="EA49" s="17">
        <v>0</v>
      </c>
      <c r="EB49" s="17">
        <v>975291.87000000011</v>
      </c>
      <c r="EC49" s="17">
        <v>0</v>
      </c>
      <c r="ED49" s="17">
        <v>0</v>
      </c>
      <c r="EE49" s="17">
        <v>18664</v>
      </c>
      <c r="EF49" s="17">
        <v>0</v>
      </c>
      <c r="EG49" s="17">
        <v>0</v>
      </c>
      <c r="EH49" s="17">
        <v>17232.310000000001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6606.84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69265.960000000006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262.97000000000003</v>
      </c>
      <c r="GE49" s="17">
        <v>0</v>
      </c>
      <c r="GF49" s="17">
        <v>0</v>
      </c>
      <c r="GG49" s="17">
        <v>29280416.25</v>
      </c>
      <c r="GH49" s="17">
        <v>0</v>
      </c>
      <c r="GI49" s="17">
        <v>0</v>
      </c>
      <c r="GJ49" s="17">
        <v>7003.5300000000007</v>
      </c>
      <c r="GK49" s="17">
        <v>0</v>
      </c>
      <c r="GL49" s="17">
        <v>0</v>
      </c>
      <c r="GM49" s="17">
        <v>0</v>
      </c>
      <c r="GN49" s="17">
        <v>0</v>
      </c>
      <c r="GO49" s="17">
        <v>0</v>
      </c>
      <c r="GP49" s="17">
        <v>4487</v>
      </c>
      <c r="GQ49" s="17">
        <v>0</v>
      </c>
      <c r="GR49" s="17">
        <v>0</v>
      </c>
      <c r="GS49" s="17">
        <v>0</v>
      </c>
      <c r="GT49" s="17">
        <v>0</v>
      </c>
      <c r="GU49" s="17">
        <v>0</v>
      </c>
      <c r="GV49" s="17">
        <v>17370</v>
      </c>
      <c r="GW49" s="17">
        <v>0</v>
      </c>
      <c r="GX49" s="17">
        <v>0</v>
      </c>
      <c r="GY49" s="17">
        <v>323350484.69999999</v>
      </c>
      <c r="GZ49" s="17">
        <v>0</v>
      </c>
      <c r="HA49" s="17">
        <v>0</v>
      </c>
      <c r="HB49" s="17">
        <v>0</v>
      </c>
      <c r="HC49" s="17">
        <v>0</v>
      </c>
      <c r="HD49" s="17">
        <v>0</v>
      </c>
      <c r="HE49" s="17">
        <v>0</v>
      </c>
      <c r="HF49" s="17">
        <v>0</v>
      </c>
      <c r="HG49" s="17">
        <v>0</v>
      </c>
      <c r="HH49" s="17">
        <v>0</v>
      </c>
      <c r="HI49" s="17">
        <v>0</v>
      </c>
      <c r="HJ49" s="17">
        <v>0</v>
      </c>
      <c r="HK49" s="17">
        <v>0</v>
      </c>
      <c r="HL49" s="17">
        <v>0</v>
      </c>
      <c r="HM49" s="17">
        <v>0</v>
      </c>
      <c r="HN49" s="17">
        <v>0</v>
      </c>
      <c r="HO49" s="17">
        <v>0</v>
      </c>
      <c r="HP49" s="17">
        <v>0</v>
      </c>
      <c r="HQ49" s="17">
        <v>0</v>
      </c>
      <c r="HR49" s="17">
        <v>0</v>
      </c>
      <c r="HS49" s="17">
        <v>0</v>
      </c>
      <c r="HT49" s="17">
        <v>0</v>
      </c>
      <c r="HU49" s="17">
        <v>0</v>
      </c>
      <c r="HV49" s="17">
        <v>0</v>
      </c>
      <c r="HW49" s="17">
        <v>0</v>
      </c>
      <c r="HX49" s="17">
        <v>0</v>
      </c>
      <c r="HY49" s="17">
        <v>0</v>
      </c>
      <c r="HZ49" s="17">
        <v>0</v>
      </c>
      <c r="IA49" s="17">
        <v>0</v>
      </c>
      <c r="IB49" s="17">
        <v>0</v>
      </c>
      <c r="IC49" s="17">
        <v>0</v>
      </c>
      <c r="ID49" s="17">
        <v>0</v>
      </c>
      <c r="IE49" s="17">
        <v>0</v>
      </c>
      <c r="IF49" s="17">
        <v>0</v>
      </c>
      <c r="IG49" s="17">
        <v>0</v>
      </c>
      <c r="IH49" s="17">
        <v>0</v>
      </c>
      <c r="II49" s="17">
        <v>742391.66</v>
      </c>
      <c r="IJ49" s="17">
        <v>0</v>
      </c>
      <c r="IK49" s="17">
        <v>0</v>
      </c>
      <c r="IL49" s="17">
        <v>0</v>
      </c>
      <c r="IM49" s="17">
        <v>0</v>
      </c>
      <c r="IN49" s="17">
        <v>0</v>
      </c>
      <c r="IO49" s="17">
        <v>0</v>
      </c>
      <c r="IP49" s="17">
        <v>0</v>
      </c>
      <c r="IQ49" s="17">
        <v>0</v>
      </c>
      <c r="IR49" s="17">
        <v>0</v>
      </c>
      <c r="IS49" s="17">
        <v>0</v>
      </c>
      <c r="IT49" s="17">
        <v>0</v>
      </c>
      <c r="IU49" s="17">
        <v>0</v>
      </c>
      <c r="IV49" s="18">
        <v>0</v>
      </c>
      <c r="IW49" s="18">
        <v>0</v>
      </c>
      <c r="IX49" s="18">
        <v>0</v>
      </c>
      <c r="IY49" s="17">
        <v>0</v>
      </c>
      <c r="IZ49" s="17">
        <v>0</v>
      </c>
      <c r="JA49" s="17">
        <v>0</v>
      </c>
      <c r="JB49" s="17">
        <v>0</v>
      </c>
      <c r="JC49" s="17">
        <v>0</v>
      </c>
      <c r="JD49" s="17">
        <v>0</v>
      </c>
      <c r="JE49" s="18">
        <v>0</v>
      </c>
      <c r="JF49" s="18">
        <v>0</v>
      </c>
      <c r="JG49" s="18">
        <v>0</v>
      </c>
      <c r="JH49" s="17">
        <v>0</v>
      </c>
      <c r="JI49" s="17">
        <v>0</v>
      </c>
      <c r="JJ49" s="17">
        <v>0</v>
      </c>
      <c r="JK49" s="17">
        <v>0</v>
      </c>
      <c r="JL49" s="17">
        <v>0</v>
      </c>
      <c r="JM49" s="17">
        <v>0</v>
      </c>
      <c r="JN49" s="18">
        <v>0</v>
      </c>
      <c r="JO49" s="18">
        <v>0</v>
      </c>
      <c r="JP49" s="18">
        <v>0</v>
      </c>
      <c r="JQ49" s="17">
        <v>0</v>
      </c>
      <c r="JR49" s="17">
        <v>0</v>
      </c>
      <c r="JS49" s="17">
        <v>0</v>
      </c>
      <c r="JT49" s="17">
        <v>0</v>
      </c>
      <c r="JU49" s="17">
        <v>0</v>
      </c>
      <c r="JV49" s="17">
        <v>0</v>
      </c>
      <c r="JW49" s="17">
        <v>0</v>
      </c>
      <c r="JX49" s="17">
        <v>0</v>
      </c>
      <c r="JY49" s="17">
        <v>59704.34</v>
      </c>
      <c r="JZ49" s="17">
        <v>0</v>
      </c>
      <c r="KA49" s="17">
        <v>0</v>
      </c>
      <c r="KB49" s="17">
        <v>0</v>
      </c>
      <c r="KC49" s="17">
        <v>0</v>
      </c>
      <c r="KD49" s="17">
        <v>0</v>
      </c>
      <c r="KE49" s="17">
        <v>0</v>
      </c>
      <c r="KF49" s="17">
        <v>0</v>
      </c>
      <c r="KG49" s="17">
        <v>0</v>
      </c>
      <c r="KH49" s="17">
        <v>0</v>
      </c>
      <c r="KI49" s="17">
        <v>0</v>
      </c>
      <c r="KJ49" s="17">
        <v>0</v>
      </c>
      <c r="KK49" s="17">
        <v>0</v>
      </c>
      <c r="KL49" s="17">
        <v>0</v>
      </c>
      <c r="KM49" s="17">
        <v>0</v>
      </c>
      <c r="KN49" s="17">
        <v>0</v>
      </c>
      <c r="KO49" s="17">
        <v>0</v>
      </c>
      <c r="KP49" s="17">
        <v>0</v>
      </c>
      <c r="KQ49" s="17">
        <v>0</v>
      </c>
      <c r="KR49" s="17">
        <v>0</v>
      </c>
      <c r="KS49" s="17">
        <v>0</v>
      </c>
      <c r="KT49" s="17">
        <v>0</v>
      </c>
      <c r="KU49" s="17">
        <v>0</v>
      </c>
      <c r="KV49" s="17">
        <v>0</v>
      </c>
      <c r="KW49" s="17">
        <v>0</v>
      </c>
      <c r="KX49" s="17">
        <v>0</v>
      </c>
      <c r="KY49" s="17">
        <v>0</v>
      </c>
      <c r="KZ49" s="17">
        <v>0</v>
      </c>
      <c r="LA49" s="18">
        <v>0</v>
      </c>
      <c r="LB49" s="18">
        <v>0</v>
      </c>
      <c r="LC49" s="18">
        <v>0</v>
      </c>
      <c r="LD49" s="17">
        <v>0</v>
      </c>
      <c r="LE49" s="17">
        <v>0</v>
      </c>
      <c r="LF49" s="17">
        <v>0</v>
      </c>
      <c r="LG49" s="17">
        <v>0</v>
      </c>
      <c r="LH49" s="17">
        <v>0</v>
      </c>
      <c r="LI49" s="17">
        <v>0</v>
      </c>
      <c r="LJ49" s="18">
        <v>0</v>
      </c>
      <c r="LK49" s="18">
        <v>0</v>
      </c>
      <c r="LL49" s="18">
        <v>0</v>
      </c>
      <c r="LM49" s="17">
        <v>0</v>
      </c>
      <c r="LN49" s="17">
        <v>0</v>
      </c>
      <c r="LO49" s="17">
        <v>0</v>
      </c>
      <c r="LP49" s="17">
        <v>0</v>
      </c>
      <c r="LQ49" s="17">
        <v>0</v>
      </c>
      <c r="LR49" s="17">
        <v>0</v>
      </c>
      <c r="LS49" s="18">
        <v>0</v>
      </c>
      <c r="LT49" s="18">
        <v>0</v>
      </c>
      <c r="LU49" s="18">
        <v>0</v>
      </c>
      <c r="LV49" s="17">
        <v>0</v>
      </c>
      <c r="LW49" s="17">
        <v>0</v>
      </c>
      <c r="LX49" s="17">
        <v>0</v>
      </c>
      <c r="LY49" s="17">
        <v>0</v>
      </c>
      <c r="LZ49" s="17">
        <v>0</v>
      </c>
      <c r="MA49" s="17">
        <v>0</v>
      </c>
      <c r="MB49" s="17">
        <v>0</v>
      </c>
      <c r="MC49" s="17">
        <v>0</v>
      </c>
      <c r="MD49" s="17">
        <v>0</v>
      </c>
      <c r="ME49" s="17">
        <v>0</v>
      </c>
      <c r="MF49" s="17">
        <v>0</v>
      </c>
      <c r="MG49" s="17">
        <v>371432368.48000002</v>
      </c>
      <c r="MH49" s="17">
        <v>371432368.48000002</v>
      </c>
    </row>
    <row r="50" spans="1:346" ht="12.75" customHeight="1" x14ac:dyDescent="0.3">
      <c r="A50" s="61" t="s">
        <v>233</v>
      </c>
      <c r="B50" s="16">
        <v>1059</v>
      </c>
      <c r="C50" s="62" t="s">
        <v>148</v>
      </c>
      <c r="D50" s="18">
        <v>0</v>
      </c>
      <c r="E50" s="18">
        <v>0</v>
      </c>
      <c r="F50" s="18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9840.69</v>
      </c>
      <c r="T50" s="17">
        <v>32275.21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0</v>
      </c>
      <c r="CY50" s="17">
        <v>0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7"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0</v>
      </c>
      <c r="DL50" s="17"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  <c r="DZ50" s="17">
        <v>0</v>
      </c>
      <c r="EA50" s="17">
        <v>0</v>
      </c>
      <c r="EB50" s="17">
        <v>0</v>
      </c>
      <c r="EC50" s="17">
        <v>0</v>
      </c>
      <c r="ED50" s="17">
        <v>0</v>
      </c>
      <c r="EE50" s="17">
        <v>0</v>
      </c>
      <c r="EF50" s="17">
        <v>0</v>
      </c>
      <c r="EG50" s="17">
        <v>0</v>
      </c>
      <c r="EH50" s="17">
        <v>0</v>
      </c>
      <c r="EI50" s="17">
        <v>0</v>
      </c>
      <c r="EJ50" s="17">
        <v>0</v>
      </c>
      <c r="EK50" s="17">
        <v>0</v>
      </c>
      <c r="EL50" s="17">
        <v>0</v>
      </c>
      <c r="EM50" s="17">
        <v>0</v>
      </c>
      <c r="EN50" s="17">
        <v>0</v>
      </c>
      <c r="EO50" s="17">
        <v>0</v>
      </c>
      <c r="EP50" s="17">
        <v>0</v>
      </c>
      <c r="EQ50" s="17">
        <v>0</v>
      </c>
      <c r="ER50" s="17">
        <v>0</v>
      </c>
      <c r="ES50" s="17">
        <v>0</v>
      </c>
      <c r="ET50" s="17">
        <v>0</v>
      </c>
      <c r="EU50" s="17">
        <v>0</v>
      </c>
      <c r="EV50" s="17">
        <v>0</v>
      </c>
      <c r="EW50" s="17">
        <v>0</v>
      </c>
      <c r="EX50" s="17">
        <v>0</v>
      </c>
      <c r="EY50" s="17">
        <v>0</v>
      </c>
      <c r="EZ50" s="17">
        <v>0</v>
      </c>
      <c r="FA50" s="17">
        <v>0</v>
      </c>
      <c r="FB50" s="17">
        <v>0</v>
      </c>
      <c r="FC50" s="17">
        <v>0</v>
      </c>
      <c r="FD50" s="17">
        <v>14999124.460000001</v>
      </c>
      <c r="FE50" s="17">
        <v>209233.46000000002</v>
      </c>
      <c r="FF50" s="17">
        <v>0</v>
      </c>
      <c r="FG50" s="17">
        <v>0</v>
      </c>
      <c r="FH50" s="17">
        <v>0</v>
      </c>
      <c r="FI50" s="17">
        <v>0</v>
      </c>
      <c r="FJ50" s="17">
        <v>0</v>
      </c>
      <c r="FK50" s="17">
        <v>0</v>
      </c>
      <c r="FL50" s="17">
        <v>0</v>
      </c>
      <c r="FM50" s="17">
        <v>0</v>
      </c>
      <c r="FN50" s="17">
        <v>0</v>
      </c>
      <c r="FO50" s="17">
        <v>0</v>
      </c>
      <c r="FP50" s="17">
        <v>0</v>
      </c>
      <c r="FQ50" s="17">
        <v>0</v>
      </c>
      <c r="FR50" s="17">
        <v>0</v>
      </c>
      <c r="FS50" s="17">
        <v>0</v>
      </c>
      <c r="FT50" s="17">
        <v>0</v>
      </c>
      <c r="FU50" s="17">
        <v>0</v>
      </c>
      <c r="FV50" s="17">
        <v>0</v>
      </c>
      <c r="FW50" s="17">
        <v>0</v>
      </c>
      <c r="FX50" s="17">
        <v>0</v>
      </c>
      <c r="FY50" s="17">
        <v>0</v>
      </c>
      <c r="FZ50" s="17">
        <v>0</v>
      </c>
      <c r="GA50" s="17">
        <v>0</v>
      </c>
      <c r="GB50" s="17">
        <v>0</v>
      </c>
      <c r="GC50" s="17">
        <v>0</v>
      </c>
      <c r="GD50" s="17">
        <v>0</v>
      </c>
      <c r="GE50" s="17">
        <v>0</v>
      </c>
      <c r="GF50" s="17">
        <v>0</v>
      </c>
      <c r="GG50" s="17">
        <v>0</v>
      </c>
      <c r="GH50" s="17">
        <v>73591.64</v>
      </c>
      <c r="GI50" s="17">
        <v>2508.4499999999998</v>
      </c>
      <c r="GJ50" s="17">
        <v>0</v>
      </c>
      <c r="GK50" s="17">
        <v>0</v>
      </c>
      <c r="GL50" s="17">
        <v>0</v>
      </c>
      <c r="GM50" s="17">
        <v>0</v>
      </c>
      <c r="GN50" s="17">
        <v>0</v>
      </c>
      <c r="GO50" s="17">
        <v>0</v>
      </c>
      <c r="GP50" s="17">
        <v>0</v>
      </c>
      <c r="GQ50" s="17">
        <v>0</v>
      </c>
      <c r="GR50" s="17">
        <v>0</v>
      </c>
      <c r="GS50" s="17">
        <v>0</v>
      </c>
      <c r="GT50" s="17">
        <v>0</v>
      </c>
      <c r="GU50" s="17">
        <v>0</v>
      </c>
      <c r="GV50" s="17">
        <v>0</v>
      </c>
      <c r="GW50" s="17">
        <v>13391488.230000002</v>
      </c>
      <c r="GX50" s="17">
        <v>144318699.96999997</v>
      </c>
      <c r="GY50" s="17">
        <v>0</v>
      </c>
      <c r="GZ50" s="17">
        <v>0</v>
      </c>
      <c r="HA50" s="17">
        <v>0</v>
      </c>
      <c r="HB50" s="17">
        <v>0</v>
      </c>
      <c r="HC50" s="17">
        <v>0</v>
      </c>
      <c r="HD50" s="17">
        <v>0</v>
      </c>
      <c r="HE50" s="17">
        <v>0</v>
      </c>
      <c r="HF50" s="17">
        <v>0</v>
      </c>
      <c r="HG50" s="17">
        <v>0</v>
      </c>
      <c r="HH50" s="17">
        <v>0</v>
      </c>
      <c r="HI50" s="17">
        <v>0</v>
      </c>
      <c r="HJ50" s="17">
        <v>0</v>
      </c>
      <c r="HK50" s="17">
        <v>0</v>
      </c>
      <c r="HL50" s="17">
        <v>0</v>
      </c>
      <c r="HM50" s="17">
        <v>0</v>
      </c>
      <c r="HN50" s="17">
        <v>0</v>
      </c>
      <c r="HO50" s="17">
        <v>0</v>
      </c>
      <c r="HP50" s="17">
        <v>0</v>
      </c>
      <c r="HQ50" s="17">
        <v>0</v>
      </c>
      <c r="HR50" s="17">
        <v>0</v>
      </c>
      <c r="HS50" s="17">
        <v>0</v>
      </c>
      <c r="HT50" s="17">
        <v>0</v>
      </c>
      <c r="HU50" s="17">
        <v>0</v>
      </c>
      <c r="HV50" s="17">
        <v>0</v>
      </c>
      <c r="HW50" s="17">
        <v>0</v>
      </c>
      <c r="HX50" s="17">
        <v>0</v>
      </c>
      <c r="HY50" s="17">
        <v>0</v>
      </c>
      <c r="HZ50" s="17">
        <v>0</v>
      </c>
      <c r="IA50" s="17">
        <v>0</v>
      </c>
      <c r="IB50" s="17">
        <v>0</v>
      </c>
      <c r="IC50" s="17">
        <v>0</v>
      </c>
      <c r="ID50" s="17">
        <v>0</v>
      </c>
      <c r="IE50" s="17">
        <v>0</v>
      </c>
      <c r="IF50" s="17">
        <v>0</v>
      </c>
      <c r="IG50" s="17">
        <v>0</v>
      </c>
      <c r="IH50" s="17">
        <v>0</v>
      </c>
      <c r="II50" s="17">
        <v>0</v>
      </c>
      <c r="IJ50" s="17">
        <v>0</v>
      </c>
      <c r="IK50" s="17">
        <v>0</v>
      </c>
      <c r="IL50" s="17">
        <v>0</v>
      </c>
      <c r="IM50" s="17">
        <v>0</v>
      </c>
      <c r="IN50" s="17">
        <v>0</v>
      </c>
      <c r="IO50" s="17">
        <v>0</v>
      </c>
      <c r="IP50" s="17">
        <v>0</v>
      </c>
      <c r="IQ50" s="17">
        <v>0</v>
      </c>
      <c r="IR50" s="17">
        <v>0</v>
      </c>
      <c r="IS50" s="17">
        <v>4765185.03</v>
      </c>
      <c r="IT50" s="17">
        <v>74145.98</v>
      </c>
      <c r="IU50" s="17">
        <v>0</v>
      </c>
      <c r="IV50" s="18">
        <v>0</v>
      </c>
      <c r="IW50" s="18">
        <v>0</v>
      </c>
      <c r="IX50" s="18">
        <v>0</v>
      </c>
      <c r="IY50" s="17">
        <v>0</v>
      </c>
      <c r="IZ50" s="17">
        <v>0</v>
      </c>
      <c r="JA50" s="17">
        <v>0</v>
      </c>
      <c r="JB50" s="17">
        <v>0</v>
      </c>
      <c r="JC50" s="17">
        <v>0</v>
      </c>
      <c r="JD50" s="17">
        <v>0</v>
      </c>
      <c r="JE50" s="18">
        <v>0</v>
      </c>
      <c r="JF50" s="18">
        <v>0</v>
      </c>
      <c r="JG50" s="18">
        <v>0</v>
      </c>
      <c r="JH50" s="17">
        <v>0</v>
      </c>
      <c r="JI50" s="17">
        <v>0</v>
      </c>
      <c r="JJ50" s="17">
        <v>0</v>
      </c>
      <c r="JK50" s="17">
        <v>0</v>
      </c>
      <c r="JL50" s="17">
        <v>0</v>
      </c>
      <c r="JM50" s="17">
        <v>0</v>
      </c>
      <c r="JN50" s="18">
        <v>0</v>
      </c>
      <c r="JO50" s="18">
        <v>0</v>
      </c>
      <c r="JP50" s="18">
        <v>0</v>
      </c>
      <c r="JQ50" s="17">
        <v>0</v>
      </c>
      <c r="JR50" s="17">
        <v>0</v>
      </c>
      <c r="JS50" s="17">
        <v>0</v>
      </c>
      <c r="JT50" s="17">
        <v>0</v>
      </c>
      <c r="JU50" s="17">
        <v>0</v>
      </c>
      <c r="JV50" s="17">
        <v>0</v>
      </c>
      <c r="JW50" s="17">
        <v>0</v>
      </c>
      <c r="JX50" s="17">
        <v>0</v>
      </c>
      <c r="JY50" s="17">
        <v>0</v>
      </c>
      <c r="JZ50" s="17">
        <v>0</v>
      </c>
      <c r="KA50" s="17">
        <v>0</v>
      </c>
      <c r="KB50" s="17">
        <v>0</v>
      </c>
      <c r="KC50" s="17">
        <v>0</v>
      </c>
      <c r="KD50" s="17">
        <v>0</v>
      </c>
      <c r="KE50" s="17">
        <v>0</v>
      </c>
      <c r="KF50" s="17">
        <v>0</v>
      </c>
      <c r="KG50" s="17">
        <v>0</v>
      </c>
      <c r="KH50" s="17">
        <v>0</v>
      </c>
      <c r="KI50" s="17">
        <v>0</v>
      </c>
      <c r="KJ50" s="17">
        <v>0</v>
      </c>
      <c r="KK50" s="17">
        <v>0</v>
      </c>
      <c r="KL50" s="17">
        <v>0</v>
      </c>
      <c r="KM50" s="17">
        <v>0</v>
      </c>
      <c r="KN50" s="17">
        <v>0</v>
      </c>
      <c r="KO50" s="17">
        <v>0</v>
      </c>
      <c r="KP50" s="17">
        <v>0</v>
      </c>
      <c r="KQ50" s="17">
        <v>0</v>
      </c>
      <c r="KR50" s="17">
        <v>0</v>
      </c>
      <c r="KS50" s="17">
        <v>0</v>
      </c>
      <c r="KT50" s="17">
        <v>0</v>
      </c>
      <c r="KU50" s="17">
        <v>0</v>
      </c>
      <c r="KV50" s="17">
        <v>0</v>
      </c>
      <c r="KW50" s="17">
        <v>0</v>
      </c>
      <c r="KX50" s="17">
        <v>0</v>
      </c>
      <c r="KY50" s="17">
        <v>0</v>
      </c>
      <c r="KZ50" s="17">
        <v>0</v>
      </c>
      <c r="LA50" s="18">
        <v>0</v>
      </c>
      <c r="LB50" s="18">
        <v>0</v>
      </c>
      <c r="LC50" s="18">
        <v>0</v>
      </c>
      <c r="LD50" s="17">
        <v>0</v>
      </c>
      <c r="LE50" s="17">
        <v>0</v>
      </c>
      <c r="LF50" s="17">
        <v>0</v>
      </c>
      <c r="LG50" s="17">
        <v>0</v>
      </c>
      <c r="LH50" s="17">
        <v>0</v>
      </c>
      <c r="LI50" s="17">
        <v>0</v>
      </c>
      <c r="LJ50" s="18">
        <v>0</v>
      </c>
      <c r="LK50" s="18">
        <v>0</v>
      </c>
      <c r="LL50" s="18">
        <v>0</v>
      </c>
      <c r="LM50" s="17">
        <v>0</v>
      </c>
      <c r="LN50" s="17">
        <v>0</v>
      </c>
      <c r="LO50" s="17">
        <v>0</v>
      </c>
      <c r="LP50" s="17">
        <v>0</v>
      </c>
      <c r="LQ50" s="17">
        <v>0</v>
      </c>
      <c r="LR50" s="17">
        <v>0</v>
      </c>
      <c r="LS50" s="18">
        <v>0</v>
      </c>
      <c r="LT50" s="18">
        <v>0</v>
      </c>
      <c r="LU50" s="18">
        <v>0</v>
      </c>
      <c r="LV50" s="17">
        <v>0</v>
      </c>
      <c r="LW50" s="17">
        <v>0</v>
      </c>
      <c r="LX50" s="17">
        <v>0</v>
      </c>
      <c r="LY50" s="17">
        <v>0</v>
      </c>
      <c r="LZ50" s="17">
        <v>0</v>
      </c>
      <c r="MA50" s="17">
        <v>0</v>
      </c>
      <c r="MB50" s="17">
        <v>0</v>
      </c>
      <c r="MC50" s="17">
        <v>0</v>
      </c>
      <c r="MD50" s="17">
        <v>0</v>
      </c>
      <c r="ME50" s="17">
        <v>33239230.050000004</v>
      </c>
      <c r="MF50" s="17">
        <v>144636863.06999996</v>
      </c>
      <c r="MG50" s="17">
        <v>0</v>
      </c>
      <c r="MH50" s="17">
        <v>177876093.11999997</v>
      </c>
    </row>
    <row r="51" spans="1:346" ht="12.75" customHeight="1" x14ac:dyDescent="0.3">
      <c r="A51" s="61" t="s">
        <v>235</v>
      </c>
      <c r="B51" s="16">
        <v>1060</v>
      </c>
      <c r="C51" s="62" t="s">
        <v>148</v>
      </c>
      <c r="D51" s="18">
        <v>0</v>
      </c>
      <c r="E51" s="18">
        <v>0</v>
      </c>
      <c r="F51" s="18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0</v>
      </c>
      <c r="CP51" s="17">
        <v>0</v>
      </c>
      <c r="CQ51" s="17"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0</v>
      </c>
      <c r="DE51" s="17">
        <v>0</v>
      </c>
      <c r="DF51" s="17">
        <v>0</v>
      </c>
      <c r="DG51" s="17">
        <v>0</v>
      </c>
      <c r="DH51" s="17">
        <v>0</v>
      </c>
      <c r="DI51" s="17">
        <v>0</v>
      </c>
      <c r="DJ51" s="17">
        <v>0</v>
      </c>
      <c r="DK51" s="17">
        <v>0</v>
      </c>
      <c r="DL51" s="17">
        <v>0</v>
      </c>
      <c r="DM51" s="17">
        <v>0</v>
      </c>
      <c r="DN51" s="17">
        <v>0</v>
      </c>
      <c r="DO51" s="17">
        <v>0</v>
      </c>
      <c r="DP51" s="17">
        <v>0</v>
      </c>
      <c r="DQ51" s="17">
        <v>0</v>
      </c>
      <c r="DR51" s="17">
        <v>0</v>
      </c>
      <c r="DS51" s="17">
        <v>0</v>
      </c>
      <c r="DT51" s="17">
        <v>0</v>
      </c>
      <c r="DU51" s="17">
        <v>0</v>
      </c>
      <c r="DV51" s="17">
        <v>0</v>
      </c>
      <c r="DW51" s="17">
        <v>0</v>
      </c>
      <c r="DX51" s="17">
        <v>0</v>
      </c>
      <c r="DY51" s="17">
        <v>0</v>
      </c>
      <c r="DZ51" s="17">
        <v>0</v>
      </c>
      <c r="EA51" s="17">
        <v>0</v>
      </c>
      <c r="EB51" s="17">
        <v>0</v>
      </c>
      <c r="EC51" s="17">
        <v>0</v>
      </c>
      <c r="ED51" s="17">
        <v>0</v>
      </c>
      <c r="EE51" s="17">
        <v>0</v>
      </c>
      <c r="EF51" s="17">
        <v>0</v>
      </c>
      <c r="EG51" s="17">
        <v>0</v>
      </c>
      <c r="EH51" s="17">
        <v>0</v>
      </c>
      <c r="EI51" s="17">
        <v>0</v>
      </c>
      <c r="EJ51" s="17">
        <v>0</v>
      </c>
      <c r="EK51" s="17">
        <v>0</v>
      </c>
      <c r="EL51" s="17">
        <v>0</v>
      </c>
      <c r="EM51" s="17">
        <v>0</v>
      </c>
      <c r="EN51" s="17">
        <v>0</v>
      </c>
      <c r="EO51" s="17">
        <v>0</v>
      </c>
      <c r="EP51" s="17">
        <v>0</v>
      </c>
      <c r="EQ51" s="17">
        <v>0</v>
      </c>
      <c r="ER51" s="17">
        <v>0</v>
      </c>
      <c r="ES51" s="17">
        <v>0</v>
      </c>
      <c r="ET51" s="17">
        <v>0</v>
      </c>
      <c r="EU51" s="17">
        <v>0</v>
      </c>
      <c r="EV51" s="17">
        <v>0</v>
      </c>
      <c r="EW51" s="17">
        <v>0</v>
      </c>
      <c r="EX51" s="17">
        <v>0</v>
      </c>
      <c r="EY51" s="17">
        <v>0</v>
      </c>
      <c r="EZ51" s="17">
        <v>0</v>
      </c>
      <c r="FA51" s="17">
        <v>0</v>
      </c>
      <c r="FB51" s="17">
        <v>0</v>
      </c>
      <c r="FC51" s="17">
        <v>0</v>
      </c>
      <c r="FD51" s="17">
        <v>0</v>
      </c>
      <c r="FE51" s="17">
        <v>0</v>
      </c>
      <c r="FF51" s="17">
        <v>0</v>
      </c>
      <c r="FG51" s="17">
        <v>0</v>
      </c>
      <c r="FH51" s="17">
        <v>0</v>
      </c>
      <c r="FI51" s="17">
        <v>0</v>
      </c>
      <c r="FJ51" s="17">
        <v>0</v>
      </c>
      <c r="FK51" s="17">
        <v>0</v>
      </c>
      <c r="FL51" s="17">
        <v>0</v>
      </c>
      <c r="FM51" s="17">
        <v>0</v>
      </c>
      <c r="FN51" s="17">
        <v>0</v>
      </c>
      <c r="FO51" s="17">
        <v>0</v>
      </c>
      <c r="FP51" s="17">
        <v>0</v>
      </c>
      <c r="FQ51" s="17">
        <v>0</v>
      </c>
      <c r="FR51" s="17">
        <v>0</v>
      </c>
      <c r="FS51" s="17">
        <v>0</v>
      </c>
      <c r="FT51" s="17">
        <v>0</v>
      </c>
      <c r="FU51" s="17">
        <v>0</v>
      </c>
      <c r="FV51" s="17">
        <v>0</v>
      </c>
      <c r="FW51" s="17">
        <v>0</v>
      </c>
      <c r="FX51" s="17">
        <v>0</v>
      </c>
      <c r="FY51" s="17">
        <v>0</v>
      </c>
      <c r="FZ51" s="17">
        <v>0</v>
      </c>
      <c r="GA51" s="17">
        <v>0</v>
      </c>
      <c r="GB51" s="17">
        <v>0</v>
      </c>
      <c r="GC51" s="17">
        <v>0</v>
      </c>
      <c r="GD51" s="17">
        <v>0</v>
      </c>
      <c r="GE51" s="17">
        <v>0</v>
      </c>
      <c r="GF51" s="17">
        <v>0</v>
      </c>
      <c r="GG51" s="17">
        <v>0</v>
      </c>
      <c r="GH51" s="17">
        <v>0</v>
      </c>
      <c r="GI51" s="17">
        <v>0</v>
      </c>
      <c r="GJ51" s="17">
        <v>0</v>
      </c>
      <c r="GK51" s="17">
        <v>0</v>
      </c>
      <c r="GL51" s="17">
        <v>0</v>
      </c>
      <c r="GM51" s="17">
        <v>0</v>
      </c>
      <c r="GN51" s="17">
        <v>0</v>
      </c>
      <c r="GO51" s="17">
        <v>0</v>
      </c>
      <c r="GP51" s="17">
        <v>0</v>
      </c>
      <c r="GQ51" s="17">
        <v>0</v>
      </c>
      <c r="GR51" s="17">
        <v>0</v>
      </c>
      <c r="GS51" s="17">
        <v>0</v>
      </c>
      <c r="GT51" s="17">
        <v>0</v>
      </c>
      <c r="GU51" s="17">
        <v>0</v>
      </c>
      <c r="GV51" s="17">
        <v>0</v>
      </c>
      <c r="GW51" s="17">
        <v>0</v>
      </c>
      <c r="GX51" s="17">
        <v>0</v>
      </c>
      <c r="GY51" s="17">
        <v>0</v>
      </c>
      <c r="GZ51" s="17">
        <v>0</v>
      </c>
      <c r="HA51" s="17">
        <v>0</v>
      </c>
      <c r="HB51" s="17">
        <v>0</v>
      </c>
      <c r="HC51" s="17">
        <v>0</v>
      </c>
      <c r="HD51" s="17">
        <v>0</v>
      </c>
      <c r="HE51" s="17">
        <v>0</v>
      </c>
      <c r="HF51" s="17">
        <v>0</v>
      </c>
      <c r="HG51" s="17">
        <v>0</v>
      </c>
      <c r="HH51" s="17">
        <v>0</v>
      </c>
      <c r="HI51" s="17">
        <v>0</v>
      </c>
      <c r="HJ51" s="17">
        <v>0</v>
      </c>
      <c r="HK51" s="17">
        <v>0</v>
      </c>
      <c r="HL51" s="17">
        <v>0</v>
      </c>
      <c r="HM51" s="17">
        <v>0</v>
      </c>
      <c r="HN51" s="17">
        <v>0</v>
      </c>
      <c r="HO51" s="17">
        <v>0</v>
      </c>
      <c r="HP51" s="17">
        <v>0</v>
      </c>
      <c r="HQ51" s="17">
        <v>0</v>
      </c>
      <c r="HR51" s="17">
        <v>0</v>
      </c>
      <c r="HS51" s="17">
        <v>0</v>
      </c>
      <c r="HT51" s="17">
        <v>0</v>
      </c>
      <c r="HU51" s="17">
        <v>0</v>
      </c>
      <c r="HV51" s="17">
        <v>0</v>
      </c>
      <c r="HW51" s="17">
        <v>0</v>
      </c>
      <c r="HX51" s="17">
        <v>0</v>
      </c>
      <c r="HY51" s="17">
        <v>0</v>
      </c>
      <c r="HZ51" s="17">
        <v>0</v>
      </c>
      <c r="IA51" s="17">
        <v>0</v>
      </c>
      <c r="IB51" s="17">
        <v>0</v>
      </c>
      <c r="IC51" s="17">
        <v>0</v>
      </c>
      <c r="ID51" s="17">
        <v>0</v>
      </c>
      <c r="IE51" s="17">
        <v>0</v>
      </c>
      <c r="IF51" s="17">
        <v>0</v>
      </c>
      <c r="IG51" s="17">
        <v>0</v>
      </c>
      <c r="IH51" s="17">
        <v>0</v>
      </c>
      <c r="II51" s="17">
        <v>0</v>
      </c>
      <c r="IJ51" s="17">
        <v>0</v>
      </c>
      <c r="IK51" s="17">
        <v>0</v>
      </c>
      <c r="IL51" s="17">
        <v>0</v>
      </c>
      <c r="IM51" s="17">
        <v>0</v>
      </c>
      <c r="IN51" s="17">
        <v>0</v>
      </c>
      <c r="IO51" s="17">
        <v>0</v>
      </c>
      <c r="IP51" s="17">
        <v>0</v>
      </c>
      <c r="IQ51" s="17">
        <v>0</v>
      </c>
      <c r="IR51" s="17">
        <v>0</v>
      </c>
      <c r="IS51" s="17">
        <v>0</v>
      </c>
      <c r="IT51" s="17">
        <v>0</v>
      </c>
      <c r="IU51" s="17">
        <v>0</v>
      </c>
      <c r="IV51" s="18">
        <v>0</v>
      </c>
      <c r="IW51" s="18">
        <v>0</v>
      </c>
      <c r="IX51" s="18">
        <v>0</v>
      </c>
      <c r="IY51" s="17">
        <v>0</v>
      </c>
      <c r="IZ51" s="17">
        <v>0</v>
      </c>
      <c r="JA51" s="17">
        <v>0</v>
      </c>
      <c r="JB51" s="17">
        <v>0</v>
      </c>
      <c r="JC51" s="17">
        <v>0</v>
      </c>
      <c r="JD51" s="17">
        <v>0</v>
      </c>
      <c r="JE51" s="18">
        <v>0</v>
      </c>
      <c r="JF51" s="18">
        <v>0</v>
      </c>
      <c r="JG51" s="18">
        <v>0</v>
      </c>
      <c r="JH51" s="17">
        <v>0</v>
      </c>
      <c r="JI51" s="17">
        <v>0</v>
      </c>
      <c r="JJ51" s="17">
        <v>0</v>
      </c>
      <c r="JK51" s="17">
        <v>0</v>
      </c>
      <c r="JL51" s="17">
        <v>0</v>
      </c>
      <c r="JM51" s="17">
        <v>0</v>
      </c>
      <c r="JN51" s="18">
        <v>0</v>
      </c>
      <c r="JO51" s="18">
        <v>0</v>
      </c>
      <c r="JP51" s="18">
        <v>0</v>
      </c>
      <c r="JQ51" s="17">
        <v>0</v>
      </c>
      <c r="JR51" s="17">
        <v>0</v>
      </c>
      <c r="JS51" s="17">
        <v>0</v>
      </c>
      <c r="JT51" s="17">
        <v>0</v>
      </c>
      <c r="JU51" s="17">
        <v>0</v>
      </c>
      <c r="JV51" s="17">
        <v>0</v>
      </c>
      <c r="JW51" s="17">
        <v>0</v>
      </c>
      <c r="JX51" s="17">
        <v>0</v>
      </c>
      <c r="JY51" s="17">
        <v>0</v>
      </c>
      <c r="JZ51" s="17">
        <v>0</v>
      </c>
      <c r="KA51" s="17">
        <v>0</v>
      </c>
      <c r="KB51" s="17">
        <v>0</v>
      </c>
      <c r="KC51" s="17">
        <v>0</v>
      </c>
      <c r="KD51" s="17">
        <v>0</v>
      </c>
      <c r="KE51" s="17">
        <v>0</v>
      </c>
      <c r="KF51" s="17">
        <v>0</v>
      </c>
      <c r="KG51" s="17">
        <v>0</v>
      </c>
      <c r="KH51" s="17">
        <v>0</v>
      </c>
      <c r="KI51" s="17">
        <v>0</v>
      </c>
      <c r="KJ51" s="17">
        <v>0</v>
      </c>
      <c r="KK51" s="17">
        <v>0</v>
      </c>
      <c r="KL51" s="17">
        <v>0</v>
      </c>
      <c r="KM51" s="17">
        <v>0</v>
      </c>
      <c r="KN51" s="17">
        <v>0</v>
      </c>
      <c r="KO51" s="17">
        <v>0</v>
      </c>
      <c r="KP51" s="17">
        <v>0</v>
      </c>
      <c r="KQ51" s="17">
        <v>0</v>
      </c>
      <c r="KR51" s="17">
        <v>0</v>
      </c>
      <c r="KS51" s="17">
        <v>0</v>
      </c>
      <c r="KT51" s="17">
        <v>0</v>
      </c>
      <c r="KU51" s="17">
        <v>0</v>
      </c>
      <c r="KV51" s="17">
        <v>0</v>
      </c>
      <c r="KW51" s="17">
        <v>0</v>
      </c>
      <c r="KX51" s="17">
        <v>0</v>
      </c>
      <c r="KY51" s="17">
        <v>0</v>
      </c>
      <c r="KZ51" s="17">
        <v>0</v>
      </c>
      <c r="LA51" s="18">
        <v>0</v>
      </c>
      <c r="LB51" s="18">
        <v>0</v>
      </c>
      <c r="LC51" s="18">
        <v>0</v>
      </c>
      <c r="LD51" s="17">
        <v>0</v>
      </c>
      <c r="LE51" s="17">
        <v>0</v>
      </c>
      <c r="LF51" s="17">
        <v>0</v>
      </c>
      <c r="LG51" s="17">
        <v>0</v>
      </c>
      <c r="LH51" s="17">
        <v>0</v>
      </c>
      <c r="LI51" s="17">
        <v>0</v>
      </c>
      <c r="LJ51" s="18">
        <v>0</v>
      </c>
      <c r="LK51" s="18">
        <v>0</v>
      </c>
      <c r="LL51" s="18">
        <v>0</v>
      </c>
      <c r="LM51" s="17">
        <v>0</v>
      </c>
      <c r="LN51" s="17">
        <v>0</v>
      </c>
      <c r="LO51" s="17">
        <v>0</v>
      </c>
      <c r="LP51" s="17">
        <v>0</v>
      </c>
      <c r="LQ51" s="17">
        <v>0</v>
      </c>
      <c r="LR51" s="17">
        <v>0</v>
      </c>
      <c r="LS51" s="18">
        <v>0</v>
      </c>
      <c r="LT51" s="18">
        <v>0</v>
      </c>
      <c r="LU51" s="18">
        <v>0</v>
      </c>
      <c r="LV51" s="17">
        <v>0</v>
      </c>
      <c r="LW51" s="17">
        <v>0</v>
      </c>
      <c r="LX51" s="17">
        <v>0</v>
      </c>
      <c r="LY51" s="17">
        <v>0</v>
      </c>
      <c r="LZ51" s="17">
        <v>0</v>
      </c>
      <c r="MA51" s="17">
        <v>0</v>
      </c>
      <c r="MB51" s="17">
        <v>0</v>
      </c>
      <c r="MC51" s="17">
        <v>0</v>
      </c>
      <c r="MD51" s="17">
        <v>0</v>
      </c>
      <c r="ME51" s="17">
        <v>0</v>
      </c>
      <c r="MF51" s="17">
        <v>0</v>
      </c>
      <c r="MG51" s="17">
        <v>0</v>
      </c>
      <c r="MH51" s="17">
        <v>0</v>
      </c>
    </row>
    <row r="52" spans="1:346" ht="12.75" customHeight="1" x14ac:dyDescent="0.3">
      <c r="A52" s="61" t="s">
        <v>237</v>
      </c>
      <c r="B52" s="16">
        <v>1061</v>
      </c>
      <c r="C52" s="62" t="s">
        <v>148</v>
      </c>
      <c r="D52" s="18">
        <v>0</v>
      </c>
      <c r="E52" s="18">
        <v>0</v>
      </c>
      <c r="F52" s="18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7">
        <v>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7"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7"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  <c r="DZ52" s="17">
        <v>0</v>
      </c>
      <c r="EA52" s="17">
        <v>0</v>
      </c>
      <c r="EB52" s="17">
        <v>0</v>
      </c>
      <c r="EC52" s="17">
        <v>0</v>
      </c>
      <c r="ED52" s="17">
        <v>0</v>
      </c>
      <c r="EE52" s="17">
        <v>0</v>
      </c>
      <c r="EF52" s="17">
        <v>0</v>
      </c>
      <c r="EG52" s="17">
        <v>0</v>
      </c>
      <c r="EH52" s="17">
        <v>0</v>
      </c>
      <c r="EI52" s="17">
        <v>0</v>
      </c>
      <c r="EJ52" s="17">
        <v>0</v>
      </c>
      <c r="EK52" s="17">
        <v>0</v>
      </c>
      <c r="EL52" s="17">
        <v>0</v>
      </c>
      <c r="EM52" s="17">
        <v>0</v>
      </c>
      <c r="EN52" s="17">
        <v>0</v>
      </c>
      <c r="EO52" s="17">
        <v>0</v>
      </c>
      <c r="EP52" s="17">
        <v>0</v>
      </c>
      <c r="EQ52" s="17">
        <v>0</v>
      </c>
      <c r="ER52" s="17">
        <v>0</v>
      </c>
      <c r="ES52" s="17">
        <v>0</v>
      </c>
      <c r="ET52" s="17">
        <v>0</v>
      </c>
      <c r="EU52" s="17">
        <v>0</v>
      </c>
      <c r="EV52" s="17">
        <v>0</v>
      </c>
      <c r="EW52" s="17">
        <v>0</v>
      </c>
      <c r="EX52" s="17">
        <v>0</v>
      </c>
      <c r="EY52" s="17">
        <v>0</v>
      </c>
      <c r="EZ52" s="17">
        <v>0</v>
      </c>
      <c r="FA52" s="17">
        <v>0</v>
      </c>
      <c r="FB52" s="17">
        <v>0</v>
      </c>
      <c r="FC52" s="17">
        <v>0</v>
      </c>
      <c r="FD52" s="17">
        <v>0</v>
      </c>
      <c r="FE52" s="17">
        <v>0</v>
      </c>
      <c r="FF52" s="17">
        <v>0</v>
      </c>
      <c r="FG52" s="17">
        <v>0</v>
      </c>
      <c r="FH52" s="17">
        <v>0</v>
      </c>
      <c r="FI52" s="17">
        <v>0</v>
      </c>
      <c r="FJ52" s="17">
        <v>0</v>
      </c>
      <c r="FK52" s="17">
        <v>0</v>
      </c>
      <c r="FL52" s="17">
        <v>0</v>
      </c>
      <c r="FM52" s="17">
        <v>0</v>
      </c>
      <c r="FN52" s="17">
        <v>0</v>
      </c>
      <c r="FO52" s="17">
        <v>0</v>
      </c>
      <c r="FP52" s="17">
        <v>0</v>
      </c>
      <c r="FQ52" s="17">
        <v>0</v>
      </c>
      <c r="FR52" s="17">
        <v>0</v>
      </c>
      <c r="FS52" s="17">
        <v>0</v>
      </c>
      <c r="FT52" s="17">
        <v>0</v>
      </c>
      <c r="FU52" s="17">
        <v>0</v>
      </c>
      <c r="FV52" s="17">
        <v>0</v>
      </c>
      <c r="FW52" s="17">
        <v>0</v>
      </c>
      <c r="FX52" s="17">
        <v>0</v>
      </c>
      <c r="FY52" s="17">
        <v>0</v>
      </c>
      <c r="FZ52" s="17">
        <v>0</v>
      </c>
      <c r="GA52" s="17">
        <v>0</v>
      </c>
      <c r="GB52" s="17">
        <v>0</v>
      </c>
      <c r="GC52" s="17">
        <v>0</v>
      </c>
      <c r="GD52" s="17">
        <v>0</v>
      </c>
      <c r="GE52" s="17">
        <v>0</v>
      </c>
      <c r="GF52" s="17">
        <v>0</v>
      </c>
      <c r="GG52" s="17">
        <v>0</v>
      </c>
      <c r="GH52" s="17">
        <v>0</v>
      </c>
      <c r="GI52" s="17">
        <v>0</v>
      </c>
      <c r="GJ52" s="17">
        <v>0</v>
      </c>
      <c r="GK52" s="17">
        <v>0</v>
      </c>
      <c r="GL52" s="17">
        <v>0</v>
      </c>
      <c r="GM52" s="17">
        <v>0</v>
      </c>
      <c r="GN52" s="17">
        <v>0</v>
      </c>
      <c r="GO52" s="17">
        <v>0</v>
      </c>
      <c r="GP52" s="17">
        <v>0</v>
      </c>
      <c r="GQ52" s="17">
        <v>0</v>
      </c>
      <c r="GR52" s="17">
        <v>0</v>
      </c>
      <c r="GS52" s="17">
        <v>0</v>
      </c>
      <c r="GT52" s="17">
        <v>0</v>
      </c>
      <c r="GU52" s="17">
        <v>0</v>
      </c>
      <c r="GV52" s="17">
        <v>0</v>
      </c>
      <c r="GW52" s="17">
        <v>0</v>
      </c>
      <c r="GX52" s="17">
        <v>0</v>
      </c>
      <c r="GY52" s="17">
        <v>0</v>
      </c>
      <c r="GZ52" s="17">
        <v>0</v>
      </c>
      <c r="HA52" s="17">
        <v>0</v>
      </c>
      <c r="HB52" s="17">
        <v>0</v>
      </c>
      <c r="HC52" s="17">
        <v>0</v>
      </c>
      <c r="HD52" s="17">
        <v>0</v>
      </c>
      <c r="HE52" s="17">
        <v>0</v>
      </c>
      <c r="HF52" s="17">
        <v>0</v>
      </c>
      <c r="HG52" s="17">
        <v>0</v>
      </c>
      <c r="HH52" s="17">
        <v>0</v>
      </c>
      <c r="HI52" s="17">
        <v>0</v>
      </c>
      <c r="HJ52" s="17">
        <v>0</v>
      </c>
      <c r="HK52" s="17">
        <v>0</v>
      </c>
      <c r="HL52" s="17">
        <v>0</v>
      </c>
      <c r="HM52" s="17">
        <v>0</v>
      </c>
      <c r="HN52" s="17">
        <v>0</v>
      </c>
      <c r="HO52" s="17">
        <v>0</v>
      </c>
      <c r="HP52" s="17">
        <v>0</v>
      </c>
      <c r="HQ52" s="17">
        <v>0</v>
      </c>
      <c r="HR52" s="17">
        <v>0</v>
      </c>
      <c r="HS52" s="17">
        <v>0</v>
      </c>
      <c r="HT52" s="17">
        <v>0</v>
      </c>
      <c r="HU52" s="17">
        <v>0</v>
      </c>
      <c r="HV52" s="17">
        <v>0</v>
      </c>
      <c r="HW52" s="17">
        <v>0</v>
      </c>
      <c r="HX52" s="17">
        <v>0</v>
      </c>
      <c r="HY52" s="17">
        <v>0</v>
      </c>
      <c r="HZ52" s="17">
        <v>0</v>
      </c>
      <c r="IA52" s="17">
        <v>0</v>
      </c>
      <c r="IB52" s="17">
        <v>0</v>
      </c>
      <c r="IC52" s="17">
        <v>0</v>
      </c>
      <c r="ID52" s="17">
        <v>0</v>
      </c>
      <c r="IE52" s="17">
        <v>0</v>
      </c>
      <c r="IF52" s="17">
        <v>0</v>
      </c>
      <c r="IG52" s="17">
        <v>0</v>
      </c>
      <c r="IH52" s="17">
        <v>0</v>
      </c>
      <c r="II52" s="17">
        <v>0</v>
      </c>
      <c r="IJ52" s="17">
        <v>0</v>
      </c>
      <c r="IK52" s="17">
        <v>0</v>
      </c>
      <c r="IL52" s="17">
        <v>0</v>
      </c>
      <c r="IM52" s="17">
        <v>0</v>
      </c>
      <c r="IN52" s="17">
        <v>0</v>
      </c>
      <c r="IO52" s="17">
        <v>0</v>
      </c>
      <c r="IP52" s="17">
        <v>0</v>
      </c>
      <c r="IQ52" s="17">
        <v>0</v>
      </c>
      <c r="IR52" s="17">
        <v>0</v>
      </c>
      <c r="IS52" s="17">
        <v>0</v>
      </c>
      <c r="IT52" s="17">
        <v>0</v>
      </c>
      <c r="IU52" s="17">
        <v>0</v>
      </c>
      <c r="IV52" s="18">
        <v>0</v>
      </c>
      <c r="IW52" s="18">
        <v>0</v>
      </c>
      <c r="IX52" s="18">
        <v>4260433451.5499992</v>
      </c>
      <c r="IY52" s="17">
        <v>0</v>
      </c>
      <c r="IZ52" s="17">
        <v>0</v>
      </c>
      <c r="JA52" s="17">
        <v>0</v>
      </c>
      <c r="JB52" s="17">
        <v>0</v>
      </c>
      <c r="JC52" s="17">
        <v>0</v>
      </c>
      <c r="JD52" s="17">
        <v>0</v>
      </c>
      <c r="JE52" s="18">
        <v>0</v>
      </c>
      <c r="JF52" s="18">
        <v>0</v>
      </c>
      <c r="JG52" s="18">
        <v>1464210656.9899995</v>
      </c>
      <c r="JH52" s="17">
        <v>0</v>
      </c>
      <c r="JI52" s="17">
        <v>0</v>
      </c>
      <c r="JJ52" s="17">
        <v>124276585.32084878</v>
      </c>
      <c r="JK52" s="17">
        <v>0</v>
      </c>
      <c r="JL52" s="17">
        <v>0</v>
      </c>
      <c r="JM52" s="17">
        <v>1339934071.6691508</v>
      </c>
      <c r="JN52" s="18">
        <v>0</v>
      </c>
      <c r="JO52" s="18">
        <v>0</v>
      </c>
      <c r="JP52" s="18">
        <v>2796222794.5599995</v>
      </c>
      <c r="JQ52" s="17">
        <v>0</v>
      </c>
      <c r="JR52" s="17">
        <v>0</v>
      </c>
      <c r="JS52" s="17">
        <v>650783831.63994503</v>
      </c>
      <c r="JT52" s="17">
        <v>0</v>
      </c>
      <c r="JU52" s="17">
        <v>0</v>
      </c>
      <c r="JV52" s="17">
        <v>2145438962.9200544</v>
      </c>
      <c r="JW52" s="17">
        <v>0</v>
      </c>
      <c r="JX52" s="17">
        <v>0</v>
      </c>
      <c r="JY52" s="17">
        <v>0</v>
      </c>
      <c r="JZ52" s="17">
        <v>0</v>
      </c>
      <c r="KA52" s="17">
        <v>0</v>
      </c>
      <c r="KB52" s="17">
        <v>0</v>
      </c>
      <c r="KC52" s="17">
        <v>0</v>
      </c>
      <c r="KD52" s="17">
        <v>0</v>
      </c>
      <c r="KE52" s="17">
        <v>0</v>
      </c>
      <c r="KF52" s="17">
        <v>0</v>
      </c>
      <c r="KG52" s="17">
        <v>0</v>
      </c>
      <c r="KH52" s="17">
        <v>0</v>
      </c>
      <c r="KI52" s="17">
        <v>0</v>
      </c>
      <c r="KJ52" s="17">
        <v>0</v>
      </c>
      <c r="KK52" s="17">
        <v>0</v>
      </c>
      <c r="KL52" s="17">
        <v>0</v>
      </c>
      <c r="KM52" s="17">
        <v>0</v>
      </c>
      <c r="KN52" s="17">
        <v>0</v>
      </c>
      <c r="KO52" s="17">
        <v>0</v>
      </c>
      <c r="KP52" s="17">
        <v>0</v>
      </c>
      <c r="KQ52" s="17">
        <v>0</v>
      </c>
      <c r="KR52" s="17">
        <v>0</v>
      </c>
      <c r="KS52" s="17">
        <v>0</v>
      </c>
      <c r="KT52" s="17">
        <v>0</v>
      </c>
      <c r="KU52" s="17">
        <v>0</v>
      </c>
      <c r="KV52" s="17">
        <v>0</v>
      </c>
      <c r="KW52" s="17">
        <v>0</v>
      </c>
      <c r="KX52" s="17">
        <v>0</v>
      </c>
      <c r="KY52" s="17">
        <v>0</v>
      </c>
      <c r="KZ52" s="17">
        <v>0</v>
      </c>
      <c r="LA52" s="18">
        <v>0</v>
      </c>
      <c r="LB52" s="18">
        <v>0</v>
      </c>
      <c r="LC52" s="18">
        <v>0</v>
      </c>
      <c r="LD52" s="17">
        <v>0</v>
      </c>
      <c r="LE52" s="17">
        <v>0</v>
      </c>
      <c r="LF52" s="17">
        <v>0</v>
      </c>
      <c r="LG52" s="17">
        <v>0</v>
      </c>
      <c r="LH52" s="17">
        <v>0</v>
      </c>
      <c r="LI52" s="17">
        <v>0</v>
      </c>
      <c r="LJ52" s="18">
        <v>0</v>
      </c>
      <c r="LK52" s="18">
        <v>0</v>
      </c>
      <c r="LL52" s="18">
        <v>0</v>
      </c>
      <c r="LM52" s="17">
        <v>0</v>
      </c>
      <c r="LN52" s="17">
        <v>0</v>
      </c>
      <c r="LO52" s="17">
        <v>0</v>
      </c>
      <c r="LP52" s="17">
        <v>0</v>
      </c>
      <c r="LQ52" s="17">
        <v>0</v>
      </c>
      <c r="LR52" s="17">
        <v>0</v>
      </c>
      <c r="LS52" s="18">
        <v>0</v>
      </c>
      <c r="LT52" s="18">
        <v>0</v>
      </c>
      <c r="LU52" s="18">
        <v>0</v>
      </c>
      <c r="LV52" s="17">
        <v>0</v>
      </c>
      <c r="LW52" s="17">
        <v>0</v>
      </c>
      <c r="LX52" s="17">
        <v>0</v>
      </c>
      <c r="LY52" s="17">
        <v>0</v>
      </c>
      <c r="LZ52" s="17">
        <v>0</v>
      </c>
      <c r="MA52" s="17">
        <v>0</v>
      </c>
      <c r="MB52" s="17">
        <v>0</v>
      </c>
      <c r="MC52" s="17">
        <v>0</v>
      </c>
      <c r="MD52" s="17">
        <v>0</v>
      </c>
      <c r="ME52" s="17">
        <v>0</v>
      </c>
      <c r="MF52" s="17">
        <v>0</v>
      </c>
      <c r="MG52" s="17">
        <v>4260433451.5499992</v>
      </c>
      <c r="MH52" s="17">
        <v>4260433451.5499992</v>
      </c>
    </row>
    <row r="53" spans="1:346" ht="12.75" customHeight="1" x14ac:dyDescent="0.3">
      <c r="A53" s="61" t="s">
        <v>239</v>
      </c>
      <c r="B53" s="16">
        <v>2001</v>
      </c>
      <c r="C53" s="62" t="s">
        <v>148</v>
      </c>
      <c r="D53" s="18">
        <v>0</v>
      </c>
      <c r="E53" s="18">
        <v>0</v>
      </c>
      <c r="F53" s="18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0</v>
      </c>
      <c r="FD53" s="17">
        <v>0</v>
      </c>
      <c r="FE53" s="17">
        <v>0</v>
      </c>
      <c r="FF53" s="17">
        <v>0</v>
      </c>
      <c r="FG53" s="17">
        <v>0</v>
      </c>
      <c r="FH53" s="17">
        <v>0</v>
      </c>
      <c r="FI53" s="17">
        <v>0</v>
      </c>
      <c r="FJ53" s="17">
        <v>0</v>
      </c>
      <c r="FK53" s="17">
        <v>0</v>
      </c>
      <c r="FL53" s="17">
        <v>0</v>
      </c>
      <c r="FM53" s="17">
        <v>0</v>
      </c>
      <c r="FN53" s="17">
        <v>0</v>
      </c>
      <c r="FO53" s="17">
        <v>0</v>
      </c>
      <c r="FP53" s="17">
        <v>0</v>
      </c>
      <c r="FQ53" s="17">
        <v>0</v>
      </c>
      <c r="FR53" s="17">
        <v>0</v>
      </c>
      <c r="FS53" s="17">
        <v>0</v>
      </c>
      <c r="FT53" s="17">
        <v>0</v>
      </c>
      <c r="FU53" s="17">
        <v>0</v>
      </c>
      <c r="FV53" s="17">
        <v>0</v>
      </c>
      <c r="FW53" s="17">
        <v>0</v>
      </c>
      <c r="FX53" s="17">
        <v>0</v>
      </c>
      <c r="FY53" s="17">
        <v>0</v>
      </c>
      <c r="FZ53" s="17">
        <v>0</v>
      </c>
      <c r="GA53" s="17">
        <v>0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17">
        <v>0</v>
      </c>
      <c r="GL53" s="17">
        <v>0</v>
      </c>
      <c r="GM53" s="17">
        <v>0</v>
      </c>
      <c r="GN53" s="17">
        <v>0</v>
      </c>
      <c r="GO53" s="17">
        <v>0</v>
      </c>
      <c r="GP53" s="17">
        <v>0</v>
      </c>
      <c r="GQ53" s="17">
        <v>0</v>
      </c>
      <c r="GR53" s="17">
        <v>0</v>
      </c>
      <c r="GS53" s="17">
        <v>0</v>
      </c>
      <c r="GT53" s="17">
        <v>0</v>
      </c>
      <c r="GU53" s="17">
        <v>0</v>
      </c>
      <c r="GV53" s="17">
        <v>0</v>
      </c>
      <c r="GW53" s="17">
        <v>0</v>
      </c>
      <c r="GX53" s="17">
        <v>0</v>
      </c>
      <c r="GY53" s="17">
        <v>0</v>
      </c>
      <c r="GZ53" s="17">
        <v>0</v>
      </c>
      <c r="HA53" s="17">
        <v>0</v>
      </c>
      <c r="HB53" s="17">
        <v>0</v>
      </c>
      <c r="HC53" s="17">
        <v>0</v>
      </c>
      <c r="HD53" s="17">
        <v>0</v>
      </c>
      <c r="HE53" s="17">
        <v>0</v>
      </c>
      <c r="HF53" s="17">
        <v>0</v>
      </c>
      <c r="HG53" s="17">
        <v>0</v>
      </c>
      <c r="HH53" s="17">
        <v>0</v>
      </c>
      <c r="HI53" s="17">
        <v>0</v>
      </c>
      <c r="HJ53" s="17">
        <v>0</v>
      </c>
      <c r="HK53" s="17">
        <v>0</v>
      </c>
      <c r="HL53" s="17">
        <v>0</v>
      </c>
      <c r="HM53" s="17">
        <v>0</v>
      </c>
      <c r="HN53" s="17">
        <v>0</v>
      </c>
      <c r="HO53" s="17">
        <v>0</v>
      </c>
      <c r="HP53" s="17">
        <v>0</v>
      </c>
      <c r="HQ53" s="17">
        <v>0</v>
      </c>
      <c r="HR53" s="17">
        <v>0</v>
      </c>
      <c r="HS53" s="17">
        <v>0</v>
      </c>
      <c r="HT53" s="17">
        <v>0</v>
      </c>
      <c r="HU53" s="17">
        <v>0</v>
      </c>
      <c r="HV53" s="17">
        <v>0</v>
      </c>
      <c r="HW53" s="17">
        <v>0</v>
      </c>
      <c r="HX53" s="17">
        <v>0</v>
      </c>
      <c r="HY53" s="17">
        <v>0</v>
      </c>
      <c r="HZ53" s="17">
        <v>0</v>
      </c>
      <c r="IA53" s="17">
        <v>0</v>
      </c>
      <c r="IB53" s="17">
        <v>0</v>
      </c>
      <c r="IC53" s="17">
        <v>0</v>
      </c>
      <c r="ID53" s="17">
        <v>0</v>
      </c>
      <c r="IE53" s="17">
        <v>0</v>
      </c>
      <c r="IF53" s="17">
        <v>0</v>
      </c>
      <c r="IG53" s="17">
        <v>0</v>
      </c>
      <c r="IH53" s="17">
        <v>0</v>
      </c>
      <c r="II53" s="17">
        <v>0</v>
      </c>
      <c r="IJ53" s="17">
        <v>0</v>
      </c>
      <c r="IK53" s="17">
        <v>0</v>
      </c>
      <c r="IL53" s="17">
        <v>0</v>
      </c>
      <c r="IM53" s="17">
        <v>0</v>
      </c>
      <c r="IN53" s="17">
        <v>0</v>
      </c>
      <c r="IO53" s="17">
        <v>0</v>
      </c>
      <c r="IP53" s="17">
        <v>0</v>
      </c>
      <c r="IQ53" s="17">
        <v>0</v>
      </c>
      <c r="IR53" s="17">
        <v>0</v>
      </c>
      <c r="IS53" s="17">
        <v>0</v>
      </c>
      <c r="IT53" s="17">
        <v>0</v>
      </c>
      <c r="IU53" s="17">
        <v>0</v>
      </c>
      <c r="IV53" s="18">
        <v>0</v>
      </c>
      <c r="IW53" s="18">
        <v>0</v>
      </c>
      <c r="IX53" s="18">
        <v>7556304121.4413872</v>
      </c>
      <c r="IY53" s="17">
        <v>0</v>
      </c>
      <c r="IZ53" s="17">
        <v>0</v>
      </c>
      <c r="JA53" s="17">
        <v>-4004.7700000000023</v>
      </c>
      <c r="JB53" s="17">
        <v>0</v>
      </c>
      <c r="JC53" s="17">
        <v>0</v>
      </c>
      <c r="JD53" s="17">
        <v>0</v>
      </c>
      <c r="JE53" s="18">
        <v>0</v>
      </c>
      <c r="JF53" s="18">
        <v>0</v>
      </c>
      <c r="JG53" s="18">
        <v>2816612917.1059484</v>
      </c>
      <c r="JH53" s="17">
        <v>0</v>
      </c>
      <c r="JI53" s="17">
        <v>0</v>
      </c>
      <c r="JJ53" s="17">
        <v>5125054.8210000033</v>
      </c>
      <c r="JK53" s="17">
        <v>0</v>
      </c>
      <c r="JL53" s="17">
        <v>0</v>
      </c>
      <c r="JM53" s="17">
        <v>2811487862.2849483</v>
      </c>
      <c r="JN53" s="18">
        <v>0</v>
      </c>
      <c r="JO53" s="18">
        <v>0</v>
      </c>
      <c r="JP53" s="18">
        <v>4739695209.1054382</v>
      </c>
      <c r="JQ53" s="17">
        <v>0</v>
      </c>
      <c r="JR53" s="17">
        <v>0</v>
      </c>
      <c r="JS53" s="17">
        <v>12216066.250000002</v>
      </c>
      <c r="JT53" s="17">
        <v>0</v>
      </c>
      <c r="JU53" s="17">
        <v>0</v>
      </c>
      <c r="JV53" s="17">
        <v>4727479142.8554382</v>
      </c>
      <c r="JW53" s="17">
        <v>0</v>
      </c>
      <c r="JX53" s="17">
        <v>0</v>
      </c>
      <c r="JY53" s="17">
        <v>0</v>
      </c>
      <c r="JZ53" s="17">
        <v>0</v>
      </c>
      <c r="KA53" s="17">
        <v>0</v>
      </c>
      <c r="KB53" s="17">
        <v>0</v>
      </c>
      <c r="KC53" s="17">
        <v>0</v>
      </c>
      <c r="KD53" s="17">
        <v>0</v>
      </c>
      <c r="KE53" s="17">
        <v>0</v>
      </c>
      <c r="KF53" s="17">
        <v>0</v>
      </c>
      <c r="KG53" s="17">
        <v>0</v>
      </c>
      <c r="KH53" s="17">
        <v>0</v>
      </c>
      <c r="KI53" s="17">
        <v>0</v>
      </c>
      <c r="KJ53" s="17">
        <v>0</v>
      </c>
      <c r="KK53" s="17">
        <v>0</v>
      </c>
      <c r="KL53" s="17">
        <v>0</v>
      </c>
      <c r="KM53" s="17">
        <v>0</v>
      </c>
      <c r="KN53" s="17">
        <v>0</v>
      </c>
      <c r="KO53" s="17">
        <v>0</v>
      </c>
      <c r="KP53" s="17">
        <v>0</v>
      </c>
      <c r="KQ53" s="17">
        <v>0</v>
      </c>
      <c r="KR53" s="17">
        <v>0</v>
      </c>
      <c r="KS53" s="17">
        <v>0</v>
      </c>
      <c r="KT53" s="17">
        <v>0</v>
      </c>
      <c r="KU53" s="17">
        <v>0</v>
      </c>
      <c r="KV53" s="17">
        <v>0</v>
      </c>
      <c r="KW53" s="17">
        <v>0</v>
      </c>
      <c r="KX53" s="17">
        <v>0</v>
      </c>
      <c r="KY53" s="17">
        <v>0</v>
      </c>
      <c r="KZ53" s="17">
        <v>0</v>
      </c>
      <c r="LA53" s="18">
        <v>0</v>
      </c>
      <c r="LB53" s="18">
        <v>0</v>
      </c>
      <c r="LC53" s="18">
        <v>0</v>
      </c>
      <c r="LD53" s="17">
        <v>0</v>
      </c>
      <c r="LE53" s="17">
        <v>0</v>
      </c>
      <c r="LF53" s="17">
        <v>0</v>
      </c>
      <c r="LG53" s="17">
        <v>0</v>
      </c>
      <c r="LH53" s="17">
        <v>0</v>
      </c>
      <c r="LI53" s="17">
        <v>0</v>
      </c>
      <c r="LJ53" s="18">
        <v>0</v>
      </c>
      <c r="LK53" s="18">
        <v>0</v>
      </c>
      <c r="LL53" s="18">
        <v>0</v>
      </c>
      <c r="LM53" s="17">
        <v>0</v>
      </c>
      <c r="LN53" s="17">
        <v>0</v>
      </c>
      <c r="LO53" s="17">
        <v>0</v>
      </c>
      <c r="LP53" s="17">
        <v>0</v>
      </c>
      <c r="LQ53" s="17">
        <v>0</v>
      </c>
      <c r="LR53" s="17">
        <v>0</v>
      </c>
      <c r="LS53" s="18">
        <v>0</v>
      </c>
      <c r="LT53" s="18">
        <v>0</v>
      </c>
      <c r="LU53" s="18">
        <v>0</v>
      </c>
      <c r="LV53" s="17">
        <v>0</v>
      </c>
      <c r="LW53" s="17">
        <v>0</v>
      </c>
      <c r="LX53" s="17">
        <v>0</v>
      </c>
      <c r="LY53" s="17">
        <v>0</v>
      </c>
      <c r="LZ53" s="17">
        <v>0</v>
      </c>
      <c r="MA53" s="17">
        <v>0</v>
      </c>
      <c r="MB53" s="17">
        <v>0</v>
      </c>
      <c r="MC53" s="17">
        <v>0</v>
      </c>
      <c r="MD53" s="17">
        <v>0</v>
      </c>
      <c r="ME53" s="17">
        <v>0</v>
      </c>
      <c r="MF53" s="17">
        <v>0</v>
      </c>
      <c r="MG53" s="17">
        <v>7556304121.4413891</v>
      </c>
      <c r="MH53" s="17">
        <v>7556304121.4413891</v>
      </c>
    </row>
    <row r="54" spans="1:346" ht="12.75" customHeight="1" x14ac:dyDescent="0.3">
      <c r="A54" s="61" t="s">
        <v>241</v>
      </c>
      <c r="B54" s="16">
        <v>2002</v>
      </c>
      <c r="C54" s="62" t="s">
        <v>242</v>
      </c>
      <c r="D54" s="18">
        <v>0</v>
      </c>
      <c r="E54" s="18">
        <v>0</v>
      </c>
      <c r="F54" s="18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7"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>
        <v>0</v>
      </c>
      <c r="EA54" s="17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>
        <v>0</v>
      </c>
      <c r="EQ54" s="17">
        <v>0</v>
      </c>
      <c r="ER54" s="17">
        <v>0</v>
      </c>
      <c r="ES54" s="17">
        <v>0</v>
      </c>
      <c r="ET54" s="17">
        <v>0</v>
      </c>
      <c r="EU54" s="17">
        <v>0</v>
      </c>
      <c r="EV54" s="17">
        <v>0</v>
      </c>
      <c r="EW54" s="17">
        <v>0</v>
      </c>
      <c r="EX54" s="17">
        <v>0</v>
      </c>
      <c r="EY54" s="17">
        <v>0</v>
      </c>
      <c r="EZ54" s="17">
        <v>0</v>
      </c>
      <c r="FA54" s="17">
        <v>0</v>
      </c>
      <c r="FB54" s="17">
        <v>0</v>
      </c>
      <c r="FC54" s="17">
        <v>0</v>
      </c>
      <c r="FD54" s="17">
        <v>0</v>
      </c>
      <c r="FE54" s="17">
        <v>0</v>
      </c>
      <c r="FF54" s="17">
        <v>2599639.0299999714</v>
      </c>
      <c r="FG54" s="17">
        <v>0</v>
      </c>
      <c r="FH54" s="17">
        <v>0</v>
      </c>
      <c r="FI54" s="17">
        <v>0</v>
      </c>
      <c r="FJ54" s="17">
        <v>0</v>
      </c>
      <c r="FK54" s="17">
        <v>0</v>
      </c>
      <c r="FL54" s="17">
        <v>0</v>
      </c>
      <c r="FM54" s="17">
        <v>0</v>
      </c>
      <c r="FN54" s="17">
        <v>0</v>
      </c>
      <c r="FO54" s="17">
        <v>0</v>
      </c>
      <c r="FP54" s="17">
        <v>0</v>
      </c>
      <c r="FQ54" s="17">
        <v>0</v>
      </c>
      <c r="FR54" s="17">
        <v>0</v>
      </c>
      <c r="FS54" s="17">
        <v>0</v>
      </c>
      <c r="FT54" s="17">
        <v>0</v>
      </c>
      <c r="FU54" s="17">
        <v>0</v>
      </c>
      <c r="FV54" s="17">
        <v>0</v>
      </c>
      <c r="FW54" s="17">
        <v>0</v>
      </c>
      <c r="FX54" s="17">
        <v>0</v>
      </c>
      <c r="FY54" s="17">
        <v>0</v>
      </c>
      <c r="FZ54" s="17">
        <v>0</v>
      </c>
      <c r="GA54" s="17">
        <v>0</v>
      </c>
      <c r="GB54" s="17">
        <v>0</v>
      </c>
      <c r="GC54" s="17">
        <v>0</v>
      </c>
      <c r="GD54" s="17">
        <v>0</v>
      </c>
      <c r="GE54" s="17">
        <v>0</v>
      </c>
      <c r="GF54" s="17">
        <v>0</v>
      </c>
      <c r="GG54" s="17">
        <v>0</v>
      </c>
      <c r="GH54" s="17">
        <v>0</v>
      </c>
      <c r="GI54" s="17">
        <v>0</v>
      </c>
      <c r="GJ54" s="17">
        <v>0</v>
      </c>
      <c r="GK54" s="17">
        <v>0</v>
      </c>
      <c r="GL54" s="17">
        <v>0</v>
      </c>
      <c r="GM54" s="17">
        <v>0</v>
      </c>
      <c r="GN54" s="17">
        <v>0</v>
      </c>
      <c r="GO54" s="17">
        <v>0</v>
      </c>
      <c r="GP54" s="17">
        <v>0</v>
      </c>
      <c r="GQ54" s="17">
        <v>0</v>
      </c>
      <c r="GR54" s="17">
        <v>0</v>
      </c>
      <c r="GS54" s="17">
        <v>0</v>
      </c>
      <c r="GT54" s="17">
        <v>0</v>
      </c>
      <c r="GU54" s="17">
        <v>0</v>
      </c>
      <c r="GV54" s="17">
        <v>0</v>
      </c>
      <c r="GW54" s="17">
        <v>0</v>
      </c>
      <c r="GX54" s="17">
        <v>0</v>
      </c>
      <c r="GY54" s="17">
        <v>0</v>
      </c>
      <c r="GZ54" s="17">
        <v>0</v>
      </c>
      <c r="HA54" s="17">
        <v>0</v>
      </c>
      <c r="HB54" s="17">
        <v>0</v>
      </c>
      <c r="HC54" s="17">
        <v>0</v>
      </c>
      <c r="HD54" s="17">
        <v>0</v>
      </c>
      <c r="HE54" s="17">
        <v>0</v>
      </c>
      <c r="HF54" s="17">
        <v>0</v>
      </c>
      <c r="HG54" s="17">
        <v>0</v>
      </c>
      <c r="HH54" s="17">
        <v>0</v>
      </c>
      <c r="HI54" s="17">
        <v>0</v>
      </c>
      <c r="HJ54" s="17">
        <v>0</v>
      </c>
      <c r="HK54" s="17">
        <v>0</v>
      </c>
      <c r="HL54" s="17">
        <v>0</v>
      </c>
      <c r="HM54" s="17">
        <v>0</v>
      </c>
      <c r="HN54" s="17">
        <v>0</v>
      </c>
      <c r="HO54" s="17">
        <v>0</v>
      </c>
      <c r="HP54" s="17">
        <v>0</v>
      </c>
      <c r="HQ54" s="17">
        <v>0</v>
      </c>
      <c r="HR54" s="17">
        <v>0</v>
      </c>
      <c r="HS54" s="17">
        <v>0</v>
      </c>
      <c r="HT54" s="17">
        <v>0</v>
      </c>
      <c r="HU54" s="17">
        <v>0</v>
      </c>
      <c r="HV54" s="17">
        <v>0</v>
      </c>
      <c r="HW54" s="17">
        <v>0</v>
      </c>
      <c r="HX54" s="17">
        <v>0</v>
      </c>
      <c r="HY54" s="17">
        <v>0</v>
      </c>
      <c r="HZ54" s="17">
        <v>0</v>
      </c>
      <c r="IA54" s="17">
        <v>0</v>
      </c>
      <c r="IB54" s="17">
        <v>0</v>
      </c>
      <c r="IC54" s="17">
        <v>0</v>
      </c>
      <c r="ID54" s="17">
        <v>0</v>
      </c>
      <c r="IE54" s="17">
        <v>0</v>
      </c>
      <c r="IF54" s="17">
        <v>0</v>
      </c>
      <c r="IG54" s="17">
        <v>0</v>
      </c>
      <c r="IH54" s="17">
        <v>0</v>
      </c>
      <c r="II54" s="17">
        <v>0</v>
      </c>
      <c r="IJ54" s="17">
        <v>0</v>
      </c>
      <c r="IK54" s="17">
        <v>0</v>
      </c>
      <c r="IL54" s="17">
        <v>0</v>
      </c>
      <c r="IM54" s="17">
        <v>0</v>
      </c>
      <c r="IN54" s="17">
        <v>0</v>
      </c>
      <c r="IO54" s="17">
        <v>0</v>
      </c>
      <c r="IP54" s="17">
        <v>0</v>
      </c>
      <c r="IQ54" s="17">
        <v>0</v>
      </c>
      <c r="IR54" s="17">
        <v>0</v>
      </c>
      <c r="IS54" s="17">
        <v>0</v>
      </c>
      <c r="IT54" s="17">
        <v>0</v>
      </c>
      <c r="IU54" s="17">
        <v>363.48571428571427</v>
      </c>
      <c r="IV54" s="18">
        <v>0</v>
      </c>
      <c r="IW54" s="18">
        <v>0</v>
      </c>
      <c r="IX54" s="18">
        <v>0</v>
      </c>
      <c r="IY54" s="17">
        <v>0</v>
      </c>
      <c r="IZ54" s="17">
        <v>0</v>
      </c>
      <c r="JA54" s="17">
        <v>0</v>
      </c>
      <c r="JB54" s="17">
        <v>0</v>
      </c>
      <c r="JC54" s="17">
        <v>0</v>
      </c>
      <c r="JD54" s="17">
        <v>0</v>
      </c>
      <c r="JE54" s="18">
        <v>0</v>
      </c>
      <c r="JF54" s="18">
        <v>0</v>
      </c>
      <c r="JG54" s="18">
        <v>0</v>
      </c>
      <c r="JH54" s="17">
        <v>0</v>
      </c>
      <c r="JI54" s="17">
        <v>0</v>
      </c>
      <c r="JJ54" s="17">
        <v>0</v>
      </c>
      <c r="JK54" s="17">
        <v>0</v>
      </c>
      <c r="JL54" s="17">
        <v>0</v>
      </c>
      <c r="JM54" s="17">
        <v>0</v>
      </c>
      <c r="JN54" s="18">
        <v>0</v>
      </c>
      <c r="JO54" s="18">
        <v>0</v>
      </c>
      <c r="JP54" s="18">
        <v>0</v>
      </c>
      <c r="JQ54" s="17">
        <v>0</v>
      </c>
      <c r="JR54" s="17">
        <v>0</v>
      </c>
      <c r="JS54" s="17">
        <v>0</v>
      </c>
      <c r="JT54" s="17">
        <v>0</v>
      </c>
      <c r="JU54" s="17">
        <v>0</v>
      </c>
      <c r="JV54" s="17">
        <v>0</v>
      </c>
      <c r="JW54" s="17">
        <v>0</v>
      </c>
      <c r="JX54" s="17">
        <v>0</v>
      </c>
      <c r="JY54" s="17">
        <v>0</v>
      </c>
      <c r="JZ54" s="17">
        <v>0</v>
      </c>
      <c r="KA54" s="17">
        <v>0</v>
      </c>
      <c r="KB54" s="17">
        <v>0</v>
      </c>
      <c r="KC54" s="17">
        <v>0</v>
      </c>
      <c r="KD54" s="17">
        <v>0</v>
      </c>
      <c r="KE54" s="17">
        <v>0</v>
      </c>
      <c r="KF54" s="17">
        <v>0</v>
      </c>
      <c r="KG54" s="17">
        <v>0</v>
      </c>
      <c r="KH54" s="17">
        <v>0</v>
      </c>
      <c r="KI54" s="17">
        <v>0</v>
      </c>
      <c r="KJ54" s="17">
        <v>0</v>
      </c>
      <c r="KK54" s="17">
        <v>2010291012.9002938</v>
      </c>
      <c r="KL54" s="17">
        <v>0</v>
      </c>
      <c r="KM54" s="17">
        <v>0</v>
      </c>
      <c r="KN54" s="17">
        <v>0</v>
      </c>
      <c r="KO54" s="17">
        <v>0</v>
      </c>
      <c r="KP54" s="17">
        <v>0</v>
      </c>
      <c r="KQ54" s="17">
        <v>0</v>
      </c>
      <c r="KR54" s="17">
        <v>0</v>
      </c>
      <c r="KS54" s="17">
        <v>0</v>
      </c>
      <c r="KT54" s="17">
        <v>0</v>
      </c>
      <c r="KU54" s="17">
        <v>0</v>
      </c>
      <c r="KV54" s="17">
        <v>0</v>
      </c>
      <c r="KW54" s="17">
        <v>0</v>
      </c>
      <c r="KX54" s="17">
        <v>0</v>
      </c>
      <c r="KY54" s="17">
        <v>0</v>
      </c>
      <c r="KZ54" s="17">
        <v>0</v>
      </c>
      <c r="LA54" s="18">
        <v>0</v>
      </c>
      <c r="LB54" s="18">
        <v>0</v>
      </c>
      <c r="LC54" s="18">
        <v>0</v>
      </c>
      <c r="LD54" s="17">
        <v>0</v>
      </c>
      <c r="LE54" s="17">
        <v>0</v>
      </c>
      <c r="LF54" s="17">
        <v>0</v>
      </c>
      <c r="LG54" s="17">
        <v>0</v>
      </c>
      <c r="LH54" s="17">
        <v>0</v>
      </c>
      <c r="LI54" s="17">
        <v>0</v>
      </c>
      <c r="LJ54" s="18">
        <v>0</v>
      </c>
      <c r="LK54" s="18">
        <v>0</v>
      </c>
      <c r="LL54" s="18">
        <v>0</v>
      </c>
      <c r="LM54" s="17">
        <v>0</v>
      </c>
      <c r="LN54" s="17">
        <v>0</v>
      </c>
      <c r="LO54" s="17">
        <v>0</v>
      </c>
      <c r="LP54" s="17">
        <v>0</v>
      </c>
      <c r="LQ54" s="17">
        <v>0</v>
      </c>
      <c r="LR54" s="17">
        <v>0</v>
      </c>
      <c r="LS54" s="18">
        <v>0</v>
      </c>
      <c r="LT54" s="18">
        <v>0</v>
      </c>
      <c r="LU54" s="18">
        <v>0</v>
      </c>
      <c r="LV54" s="17">
        <v>0</v>
      </c>
      <c r="LW54" s="17">
        <v>0</v>
      </c>
      <c r="LX54" s="17">
        <v>0</v>
      </c>
      <c r="LY54" s="17">
        <v>0</v>
      </c>
      <c r="LZ54" s="17">
        <v>0</v>
      </c>
      <c r="MA54" s="17">
        <v>0</v>
      </c>
      <c r="MB54" s="17">
        <v>0</v>
      </c>
      <c r="MC54" s="17">
        <v>0</v>
      </c>
      <c r="MD54" s="17">
        <v>0</v>
      </c>
      <c r="ME54" s="17">
        <v>0</v>
      </c>
      <c r="MF54" s="17">
        <v>0</v>
      </c>
      <c r="MG54" s="17">
        <v>2012891015.416008</v>
      </c>
      <c r="MH54" s="17">
        <v>2012891015.416008</v>
      </c>
    </row>
    <row r="55" spans="1:346" ht="12.75" customHeight="1" x14ac:dyDescent="0.3">
      <c r="A55" s="61" t="s">
        <v>244</v>
      </c>
      <c r="B55" s="16">
        <v>2005</v>
      </c>
      <c r="C55" s="62" t="s">
        <v>242</v>
      </c>
      <c r="D55" s="18">
        <v>0</v>
      </c>
      <c r="E55" s="18">
        <v>0</v>
      </c>
      <c r="F55" s="18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  <c r="ES55" s="17">
        <v>0</v>
      </c>
      <c r="ET55" s="17">
        <v>0</v>
      </c>
      <c r="EU55" s="17">
        <v>0</v>
      </c>
      <c r="EV55" s="17">
        <v>0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375329.45999999734</v>
      </c>
      <c r="FG55" s="17">
        <v>0</v>
      </c>
      <c r="FH55" s="17">
        <v>0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7">
        <v>0</v>
      </c>
      <c r="FR55" s="17">
        <v>0</v>
      </c>
      <c r="FS55" s="17">
        <v>0</v>
      </c>
      <c r="FT55" s="17">
        <v>0</v>
      </c>
      <c r="FU55" s="17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17">
        <v>0</v>
      </c>
      <c r="GL55" s="17">
        <v>0</v>
      </c>
      <c r="GM55" s="17">
        <v>0</v>
      </c>
      <c r="GN55" s="17">
        <v>0</v>
      </c>
      <c r="GO55" s="17">
        <v>0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17">
        <v>0</v>
      </c>
      <c r="HA55" s="17">
        <v>0</v>
      </c>
      <c r="HB55" s="17">
        <v>0</v>
      </c>
      <c r="HC55" s="17">
        <v>0</v>
      </c>
      <c r="HD55" s="17">
        <v>0</v>
      </c>
      <c r="HE55" s="17">
        <v>0</v>
      </c>
      <c r="HF55" s="17">
        <v>0</v>
      </c>
      <c r="HG55" s="17">
        <v>0</v>
      </c>
      <c r="HH55" s="17">
        <v>0</v>
      </c>
      <c r="HI55" s="17">
        <v>0</v>
      </c>
      <c r="HJ55" s="17">
        <v>0</v>
      </c>
      <c r="HK55" s="17">
        <v>0</v>
      </c>
      <c r="HL55" s="17">
        <v>0</v>
      </c>
      <c r="HM55" s="17">
        <v>0</v>
      </c>
      <c r="HN55" s="17">
        <v>0</v>
      </c>
      <c r="HO55" s="17">
        <v>0</v>
      </c>
      <c r="HP55" s="17">
        <v>0</v>
      </c>
      <c r="HQ55" s="17">
        <v>0</v>
      </c>
      <c r="HR55" s="17">
        <v>0</v>
      </c>
      <c r="HS55" s="17">
        <v>0</v>
      </c>
      <c r="HT55" s="17">
        <v>0</v>
      </c>
      <c r="HU55" s="17">
        <v>0</v>
      </c>
      <c r="HV55" s="17">
        <v>0</v>
      </c>
      <c r="HW55" s="17">
        <v>0</v>
      </c>
      <c r="HX55" s="17">
        <v>0</v>
      </c>
      <c r="HY55" s="17">
        <v>0</v>
      </c>
      <c r="HZ55" s="17">
        <v>0</v>
      </c>
      <c r="IA55" s="17">
        <v>0</v>
      </c>
      <c r="IB55" s="17">
        <v>0</v>
      </c>
      <c r="IC55" s="17">
        <v>0</v>
      </c>
      <c r="ID55" s="17">
        <v>0</v>
      </c>
      <c r="IE55" s="17">
        <v>0</v>
      </c>
      <c r="IF55" s="17">
        <v>0</v>
      </c>
      <c r="IG55" s="17">
        <v>0</v>
      </c>
      <c r="IH55" s="17">
        <v>0</v>
      </c>
      <c r="II55" s="17">
        <v>0</v>
      </c>
      <c r="IJ55" s="17">
        <v>0</v>
      </c>
      <c r="IK55" s="17">
        <v>0</v>
      </c>
      <c r="IL55" s="17">
        <v>0</v>
      </c>
      <c r="IM55" s="17">
        <v>0</v>
      </c>
      <c r="IN55" s="17">
        <v>0</v>
      </c>
      <c r="IO55" s="17">
        <v>0</v>
      </c>
      <c r="IP55" s="17">
        <v>0</v>
      </c>
      <c r="IQ55" s="17">
        <v>0</v>
      </c>
      <c r="IR55" s="17">
        <v>0</v>
      </c>
      <c r="IS55" s="17">
        <v>0</v>
      </c>
      <c r="IT55" s="17">
        <v>0</v>
      </c>
      <c r="IU55" s="17">
        <v>0</v>
      </c>
      <c r="IV55" s="18">
        <v>0</v>
      </c>
      <c r="IW55" s="18">
        <v>1121149.8900000001</v>
      </c>
      <c r="IX55" s="18">
        <v>411918209.64999998</v>
      </c>
      <c r="IY55" s="17">
        <v>0</v>
      </c>
      <c r="IZ55" s="17">
        <v>0</v>
      </c>
      <c r="JA55" s="17">
        <v>0</v>
      </c>
      <c r="JB55" s="17">
        <v>0</v>
      </c>
      <c r="JC55" s="17">
        <v>0</v>
      </c>
      <c r="JD55" s="17">
        <v>1350</v>
      </c>
      <c r="JE55" s="18">
        <v>0</v>
      </c>
      <c r="JF55" s="18">
        <v>1110321.77</v>
      </c>
      <c r="JG55" s="18">
        <v>378191328.29999995</v>
      </c>
      <c r="JH55" s="17">
        <v>0</v>
      </c>
      <c r="JI55" s="17">
        <v>0</v>
      </c>
      <c r="JJ55" s="17">
        <v>564817.04</v>
      </c>
      <c r="JK55" s="17">
        <v>0</v>
      </c>
      <c r="JL55" s="17">
        <v>1110321.77</v>
      </c>
      <c r="JM55" s="17">
        <v>377626511.25999993</v>
      </c>
      <c r="JN55" s="18">
        <v>0</v>
      </c>
      <c r="JO55" s="18">
        <v>10828.12</v>
      </c>
      <c r="JP55" s="18">
        <v>33725531.350000001</v>
      </c>
      <c r="JQ55" s="17">
        <v>0</v>
      </c>
      <c r="JR55" s="17">
        <v>10828.12</v>
      </c>
      <c r="JS55" s="17">
        <v>11650658.580000002</v>
      </c>
      <c r="JT55" s="17">
        <v>0</v>
      </c>
      <c r="JU55" s="17">
        <v>0</v>
      </c>
      <c r="JV55" s="17">
        <v>22074872.77</v>
      </c>
      <c r="JW55" s="17">
        <v>0</v>
      </c>
      <c r="JX55" s="17">
        <v>12562093.939999999</v>
      </c>
      <c r="JY55" s="17">
        <v>646928.51</v>
      </c>
      <c r="JZ55" s="17">
        <v>0</v>
      </c>
      <c r="KA55" s="17">
        <v>0</v>
      </c>
      <c r="KB55" s="17">
        <v>0</v>
      </c>
      <c r="KC55" s="17">
        <v>0</v>
      </c>
      <c r="KD55" s="17">
        <v>0</v>
      </c>
      <c r="KE55" s="17">
        <v>0</v>
      </c>
      <c r="KF55" s="17">
        <v>0</v>
      </c>
      <c r="KG55" s="17">
        <v>0</v>
      </c>
      <c r="KH55" s="17">
        <v>0</v>
      </c>
      <c r="KI55" s="17">
        <v>0</v>
      </c>
      <c r="KJ55" s="17">
        <v>0</v>
      </c>
      <c r="KK55" s="17">
        <v>25444.02</v>
      </c>
      <c r="KL55" s="17">
        <v>0</v>
      </c>
      <c r="KM55" s="17">
        <v>0</v>
      </c>
      <c r="KN55" s="17">
        <v>0</v>
      </c>
      <c r="KO55" s="17">
        <v>0</v>
      </c>
      <c r="KP55" s="17">
        <v>0</v>
      </c>
      <c r="KQ55" s="17">
        <v>0</v>
      </c>
      <c r="KR55" s="17">
        <v>0</v>
      </c>
      <c r="KS55" s="17">
        <v>0</v>
      </c>
      <c r="KT55" s="17">
        <v>0</v>
      </c>
      <c r="KU55" s="17">
        <v>0</v>
      </c>
      <c r="KV55" s="17">
        <v>0</v>
      </c>
      <c r="KW55" s="17">
        <v>0</v>
      </c>
      <c r="KX55" s="17">
        <v>0</v>
      </c>
      <c r="KY55" s="17">
        <v>0</v>
      </c>
      <c r="KZ55" s="17">
        <v>0</v>
      </c>
      <c r="LA55" s="18">
        <v>0</v>
      </c>
      <c r="LB55" s="18">
        <v>0</v>
      </c>
      <c r="LC55" s="18">
        <v>0</v>
      </c>
      <c r="LD55" s="17">
        <v>0</v>
      </c>
      <c r="LE55" s="17">
        <v>0</v>
      </c>
      <c r="LF55" s="17">
        <v>0</v>
      </c>
      <c r="LG55" s="17">
        <v>0</v>
      </c>
      <c r="LH55" s="17">
        <v>0</v>
      </c>
      <c r="LI55" s="17">
        <v>0</v>
      </c>
      <c r="LJ55" s="18">
        <v>0</v>
      </c>
      <c r="LK55" s="18">
        <v>0</v>
      </c>
      <c r="LL55" s="18">
        <v>0</v>
      </c>
      <c r="LM55" s="17">
        <v>0</v>
      </c>
      <c r="LN55" s="17">
        <v>0</v>
      </c>
      <c r="LO55" s="17">
        <v>0</v>
      </c>
      <c r="LP55" s="17">
        <v>0</v>
      </c>
      <c r="LQ55" s="17">
        <v>0</v>
      </c>
      <c r="LR55" s="17">
        <v>0</v>
      </c>
      <c r="LS55" s="18">
        <v>0</v>
      </c>
      <c r="LT55" s="18">
        <v>0</v>
      </c>
      <c r="LU55" s="18">
        <v>0</v>
      </c>
      <c r="LV55" s="17">
        <v>0</v>
      </c>
      <c r="LW55" s="17">
        <v>0</v>
      </c>
      <c r="LX55" s="17">
        <v>0</v>
      </c>
      <c r="LY55" s="17">
        <v>0</v>
      </c>
      <c r="LZ55" s="17">
        <v>0</v>
      </c>
      <c r="MA55" s="17">
        <v>0</v>
      </c>
      <c r="MB55" s="17">
        <v>0</v>
      </c>
      <c r="MC55" s="17">
        <v>0</v>
      </c>
      <c r="MD55" s="17">
        <v>0</v>
      </c>
      <c r="ME55" s="17">
        <v>0</v>
      </c>
      <c r="MF55" s="17">
        <v>13683243.830000002</v>
      </c>
      <c r="MG55" s="17">
        <v>412965911.63999975</v>
      </c>
      <c r="MH55" s="17">
        <v>426649155.46999973</v>
      </c>
    </row>
    <row r="56" spans="1:346" ht="12.75" customHeight="1" x14ac:dyDescent="0.3">
      <c r="A56" s="61" t="s">
        <v>246</v>
      </c>
      <c r="B56" s="16">
        <v>2006</v>
      </c>
      <c r="C56" s="62" t="s">
        <v>247</v>
      </c>
      <c r="D56" s="18">
        <v>0</v>
      </c>
      <c r="E56" s="18">
        <v>0</v>
      </c>
      <c r="F56" s="18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0</v>
      </c>
      <c r="EL56" s="17">
        <v>0</v>
      </c>
      <c r="EM56" s="17">
        <v>0</v>
      </c>
      <c r="EN56" s="17">
        <v>0</v>
      </c>
      <c r="EO56" s="17">
        <v>0</v>
      </c>
      <c r="EP56" s="17">
        <v>0</v>
      </c>
      <c r="EQ56" s="17">
        <v>0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76.19</v>
      </c>
      <c r="FG56" s="17">
        <v>0</v>
      </c>
      <c r="FH56" s="17">
        <v>0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7">
        <v>0</v>
      </c>
      <c r="FR56" s="17">
        <v>0</v>
      </c>
      <c r="FS56" s="17">
        <v>0</v>
      </c>
      <c r="FT56" s="17">
        <v>0</v>
      </c>
      <c r="FU56" s="17">
        <v>0</v>
      </c>
      <c r="FV56" s="17">
        <v>0</v>
      </c>
      <c r="FW56" s="17">
        <v>0</v>
      </c>
      <c r="FX56" s="17">
        <v>0</v>
      </c>
      <c r="FY56" s="17">
        <v>0</v>
      </c>
      <c r="FZ56" s="17">
        <v>0</v>
      </c>
      <c r="GA56" s="17">
        <v>0</v>
      </c>
      <c r="GB56" s="17">
        <v>0</v>
      </c>
      <c r="GC56" s="17">
        <v>0</v>
      </c>
      <c r="GD56" s="17">
        <v>0</v>
      </c>
      <c r="GE56" s="17">
        <v>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17">
        <v>0</v>
      </c>
      <c r="GL56" s="17">
        <v>0</v>
      </c>
      <c r="GM56" s="17">
        <v>0</v>
      </c>
      <c r="GN56" s="17">
        <v>0</v>
      </c>
      <c r="GO56" s="17">
        <v>0</v>
      </c>
      <c r="GP56" s="17">
        <v>0</v>
      </c>
      <c r="GQ56" s="17">
        <v>0</v>
      </c>
      <c r="GR56" s="17">
        <v>0</v>
      </c>
      <c r="GS56" s="17">
        <v>0</v>
      </c>
      <c r="GT56" s="17">
        <v>0</v>
      </c>
      <c r="GU56" s="17">
        <v>0</v>
      </c>
      <c r="GV56" s="17">
        <v>0</v>
      </c>
      <c r="GW56" s="17">
        <v>0</v>
      </c>
      <c r="GX56" s="17">
        <v>0</v>
      </c>
      <c r="GY56" s="17">
        <v>0</v>
      </c>
      <c r="GZ56" s="17">
        <v>0</v>
      </c>
      <c r="HA56" s="17">
        <v>0</v>
      </c>
      <c r="HB56" s="17">
        <v>0</v>
      </c>
      <c r="HC56" s="17">
        <v>0</v>
      </c>
      <c r="HD56" s="17">
        <v>0</v>
      </c>
      <c r="HE56" s="17">
        <v>0</v>
      </c>
      <c r="HF56" s="17">
        <v>0</v>
      </c>
      <c r="HG56" s="17">
        <v>0</v>
      </c>
      <c r="HH56" s="17">
        <v>0</v>
      </c>
      <c r="HI56" s="17">
        <v>0</v>
      </c>
      <c r="HJ56" s="17">
        <v>0</v>
      </c>
      <c r="HK56" s="17">
        <v>0</v>
      </c>
      <c r="HL56" s="17">
        <v>0</v>
      </c>
      <c r="HM56" s="17">
        <v>0</v>
      </c>
      <c r="HN56" s="17">
        <v>0</v>
      </c>
      <c r="HO56" s="17">
        <v>0</v>
      </c>
      <c r="HP56" s="17">
        <v>0</v>
      </c>
      <c r="HQ56" s="17">
        <v>0</v>
      </c>
      <c r="HR56" s="17">
        <v>0</v>
      </c>
      <c r="HS56" s="17">
        <v>0</v>
      </c>
      <c r="HT56" s="17">
        <v>0</v>
      </c>
      <c r="HU56" s="17">
        <v>0</v>
      </c>
      <c r="HV56" s="17">
        <v>0</v>
      </c>
      <c r="HW56" s="17">
        <v>0</v>
      </c>
      <c r="HX56" s="17">
        <v>0</v>
      </c>
      <c r="HY56" s="17">
        <v>0</v>
      </c>
      <c r="HZ56" s="17">
        <v>0</v>
      </c>
      <c r="IA56" s="17">
        <v>0</v>
      </c>
      <c r="IB56" s="17">
        <v>0</v>
      </c>
      <c r="IC56" s="17">
        <v>0</v>
      </c>
      <c r="ID56" s="17">
        <v>0</v>
      </c>
      <c r="IE56" s="17">
        <v>0</v>
      </c>
      <c r="IF56" s="17">
        <v>0</v>
      </c>
      <c r="IG56" s="17">
        <v>0</v>
      </c>
      <c r="IH56" s="17">
        <v>0</v>
      </c>
      <c r="II56" s="17">
        <v>0</v>
      </c>
      <c r="IJ56" s="17">
        <v>0</v>
      </c>
      <c r="IK56" s="17">
        <v>0</v>
      </c>
      <c r="IL56" s="17">
        <v>0</v>
      </c>
      <c r="IM56" s="17">
        <v>0</v>
      </c>
      <c r="IN56" s="17">
        <v>0</v>
      </c>
      <c r="IO56" s="17">
        <v>0</v>
      </c>
      <c r="IP56" s="17">
        <v>0</v>
      </c>
      <c r="IQ56" s="17">
        <v>0</v>
      </c>
      <c r="IR56" s="17">
        <v>0</v>
      </c>
      <c r="IS56" s="17">
        <v>0</v>
      </c>
      <c r="IT56" s="17">
        <v>0</v>
      </c>
      <c r="IU56" s="17">
        <v>0</v>
      </c>
      <c r="IV56" s="18">
        <v>0</v>
      </c>
      <c r="IW56" s="18">
        <v>0</v>
      </c>
      <c r="IX56" s="18">
        <v>-11106.76</v>
      </c>
      <c r="IY56" s="17">
        <v>0</v>
      </c>
      <c r="IZ56" s="17">
        <v>0</v>
      </c>
      <c r="JA56" s="17">
        <v>0</v>
      </c>
      <c r="JB56" s="17">
        <v>0</v>
      </c>
      <c r="JC56" s="17">
        <v>0</v>
      </c>
      <c r="JD56" s="17">
        <v>0</v>
      </c>
      <c r="JE56" s="18">
        <v>0</v>
      </c>
      <c r="JF56" s="18">
        <v>0</v>
      </c>
      <c r="JG56" s="18">
        <v>-11106.76</v>
      </c>
      <c r="JH56" s="17">
        <v>0</v>
      </c>
      <c r="JI56" s="17">
        <v>0</v>
      </c>
      <c r="JJ56" s="17">
        <v>0</v>
      </c>
      <c r="JK56" s="17">
        <v>0</v>
      </c>
      <c r="JL56" s="17">
        <v>0</v>
      </c>
      <c r="JM56" s="17">
        <v>-11106.76</v>
      </c>
      <c r="JN56" s="18">
        <v>0</v>
      </c>
      <c r="JO56" s="18">
        <v>0</v>
      </c>
      <c r="JP56" s="18">
        <v>0</v>
      </c>
      <c r="JQ56" s="17">
        <v>0</v>
      </c>
      <c r="JR56" s="17">
        <v>0</v>
      </c>
      <c r="JS56" s="17">
        <v>0</v>
      </c>
      <c r="JT56" s="17">
        <v>0</v>
      </c>
      <c r="JU56" s="17">
        <v>0</v>
      </c>
      <c r="JV56" s="17">
        <v>0</v>
      </c>
      <c r="JW56" s="17">
        <v>0</v>
      </c>
      <c r="JX56" s="17">
        <v>0</v>
      </c>
      <c r="JY56" s="17">
        <v>0</v>
      </c>
      <c r="JZ56" s="17">
        <v>0</v>
      </c>
      <c r="KA56" s="17">
        <v>0</v>
      </c>
      <c r="KB56" s="17">
        <v>0</v>
      </c>
      <c r="KC56" s="17">
        <v>0</v>
      </c>
      <c r="KD56" s="17">
        <v>0</v>
      </c>
      <c r="KE56" s="17">
        <v>0</v>
      </c>
      <c r="KF56" s="17">
        <v>0</v>
      </c>
      <c r="KG56" s="17">
        <v>0</v>
      </c>
      <c r="KH56" s="17">
        <v>0</v>
      </c>
      <c r="KI56" s="17">
        <v>0</v>
      </c>
      <c r="KJ56" s="17">
        <v>0</v>
      </c>
      <c r="KK56" s="17">
        <v>18467613.319999896</v>
      </c>
      <c r="KL56" s="17">
        <v>0</v>
      </c>
      <c r="KM56" s="17">
        <v>0</v>
      </c>
      <c r="KN56" s="17">
        <v>0</v>
      </c>
      <c r="KO56" s="17">
        <v>0</v>
      </c>
      <c r="KP56" s="17">
        <v>0</v>
      </c>
      <c r="KQ56" s="17">
        <v>0</v>
      </c>
      <c r="KR56" s="17">
        <v>0</v>
      </c>
      <c r="KS56" s="17">
        <v>0</v>
      </c>
      <c r="KT56" s="17">
        <v>0</v>
      </c>
      <c r="KU56" s="17">
        <v>0</v>
      </c>
      <c r="KV56" s="17">
        <v>0</v>
      </c>
      <c r="KW56" s="17">
        <v>0</v>
      </c>
      <c r="KX56" s="17">
        <v>0</v>
      </c>
      <c r="KY56" s="17">
        <v>0</v>
      </c>
      <c r="KZ56" s="17">
        <v>0</v>
      </c>
      <c r="LA56" s="18">
        <v>0</v>
      </c>
      <c r="LB56" s="18">
        <v>0</v>
      </c>
      <c r="LC56" s="18">
        <v>0</v>
      </c>
      <c r="LD56" s="17">
        <v>0</v>
      </c>
      <c r="LE56" s="17">
        <v>0</v>
      </c>
      <c r="LF56" s="17">
        <v>0</v>
      </c>
      <c r="LG56" s="17">
        <v>0</v>
      </c>
      <c r="LH56" s="17">
        <v>0</v>
      </c>
      <c r="LI56" s="17">
        <v>0</v>
      </c>
      <c r="LJ56" s="18">
        <v>0</v>
      </c>
      <c r="LK56" s="18">
        <v>0</v>
      </c>
      <c r="LL56" s="18">
        <v>0</v>
      </c>
      <c r="LM56" s="17">
        <v>0</v>
      </c>
      <c r="LN56" s="17">
        <v>0</v>
      </c>
      <c r="LO56" s="17">
        <v>0</v>
      </c>
      <c r="LP56" s="17">
        <v>0</v>
      </c>
      <c r="LQ56" s="17">
        <v>0</v>
      </c>
      <c r="LR56" s="17">
        <v>0</v>
      </c>
      <c r="LS56" s="18">
        <v>0</v>
      </c>
      <c r="LT56" s="18">
        <v>0</v>
      </c>
      <c r="LU56" s="18">
        <v>0</v>
      </c>
      <c r="LV56" s="17">
        <v>0</v>
      </c>
      <c r="LW56" s="17">
        <v>0</v>
      </c>
      <c r="LX56" s="17">
        <v>0</v>
      </c>
      <c r="LY56" s="17">
        <v>0</v>
      </c>
      <c r="LZ56" s="17">
        <v>0</v>
      </c>
      <c r="MA56" s="17">
        <v>0</v>
      </c>
      <c r="MB56" s="17">
        <v>0</v>
      </c>
      <c r="MC56" s="17">
        <v>0</v>
      </c>
      <c r="MD56" s="17">
        <v>0</v>
      </c>
      <c r="ME56" s="17">
        <v>0</v>
      </c>
      <c r="MF56" s="17">
        <v>0</v>
      </c>
      <c r="MG56" s="17">
        <v>18456582.749999899</v>
      </c>
      <c r="MH56" s="17">
        <v>18456582.749999899</v>
      </c>
    </row>
    <row r="57" spans="1:346" ht="12.75" customHeight="1" x14ac:dyDescent="0.3">
      <c r="A57" s="61" t="s">
        <v>249</v>
      </c>
      <c r="B57" s="16">
        <v>2007</v>
      </c>
      <c r="C57" s="62" t="s">
        <v>242</v>
      </c>
      <c r="D57" s="18">
        <v>0</v>
      </c>
      <c r="E57" s="18">
        <v>0</v>
      </c>
      <c r="F57" s="18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0</v>
      </c>
      <c r="EG57" s="17">
        <v>0</v>
      </c>
      <c r="EH57" s="17">
        <v>0</v>
      </c>
      <c r="EI57" s="17">
        <v>0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  <c r="ES57" s="17">
        <v>0</v>
      </c>
      <c r="ET57" s="17">
        <v>0</v>
      </c>
      <c r="EU57" s="17">
        <v>0</v>
      </c>
      <c r="EV57" s="17">
        <v>0</v>
      </c>
      <c r="EW57" s="17">
        <v>0</v>
      </c>
      <c r="EX57" s="17">
        <v>0</v>
      </c>
      <c r="EY57" s="17">
        <v>0</v>
      </c>
      <c r="EZ57" s="17">
        <v>0</v>
      </c>
      <c r="FA57" s="17">
        <v>0</v>
      </c>
      <c r="FB57" s="17">
        <v>0</v>
      </c>
      <c r="FC57" s="17">
        <v>0</v>
      </c>
      <c r="FD57" s="17">
        <v>0</v>
      </c>
      <c r="FE57" s="17">
        <v>0</v>
      </c>
      <c r="FF57" s="17">
        <v>0</v>
      </c>
      <c r="FG57" s="17">
        <v>0</v>
      </c>
      <c r="FH57" s="17">
        <v>0</v>
      </c>
      <c r="FI57" s="17">
        <v>0</v>
      </c>
      <c r="FJ57" s="17">
        <v>0</v>
      </c>
      <c r="FK57" s="17">
        <v>0</v>
      </c>
      <c r="FL57" s="17">
        <v>0</v>
      </c>
      <c r="FM57" s="17">
        <v>0</v>
      </c>
      <c r="FN57" s="17">
        <v>0</v>
      </c>
      <c r="FO57" s="17">
        <v>0</v>
      </c>
      <c r="FP57" s="17">
        <v>0</v>
      </c>
      <c r="FQ57" s="17">
        <v>0</v>
      </c>
      <c r="FR57" s="17">
        <v>0</v>
      </c>
      <c r="FS57" s="17">
        <v>0</v>
      </c>
      <c r="FT57" s="17">
        <v>0</v>
      </c>
      <c r="FU57" s="17">
        <v>0</v>
      </c>
      <c r="FV57" s="17">
        <v>0</v>
      </c>
      <c r="FW57" s="17">
        <v>0</v>
      </c>
      <c r="FX57" s="17">
        <v>0</v>
      </c>
      <c r="FY57" s="17">
        <v>0</v>
      </c>
      <c r="FZ57" s="17">
        <v>0</v>
      </c>
      <c r="GA57" s="17">
        <v>0</v>
      </c>
      <c r="GB57" s="17">
        <v>0</v>
      </c>
      <c r="GC57" s="17">
        <v>0</v>
      </c>
      <c r="GD57" s="17">
        <v>0</v>
      </c>
      <c r="GE57" s="17">
        <v>0</v>
      </c>
      <c r="GF57" s="17">
        <v>0</v>
      </c>
      <c r="GG57" s="17">
        <v>0</v>
      </c>
      <c r="GH57" s="17">
        <v>0</v>
      </c>
      <c r="GI57" s="17">
        <v>0</v>
      </c>
      <c r="GJ57" s="17">
        <v>0</v>
      </c>
      <c r="GK57" s="17">
        <v>0</v>
      </c>
      <c r="GL57" s="17">
        <v>0</v>
      </c>
      <c r="GM57" s="17">
        <v>0</v>
      </c>
      <c r="GN57" s="17">
        <v>0</v>
      </c>
      <c r="GO57" s="17">
        <v>0</v>
      </c>
      <c r="GP57" s="17">
        <v>0</v>
      </c>
      <c r="GQ57" s="17">
        <v>0</v>
      </c>
      <c r="GR57" s="17">
        <v>0</v>
      </c>
      <c r="GS57" s="17">
        <v>0</v>
      </c>
      <c r="GT57" s="17">
        <v>0</v>
      </c>
      <c r="GU57" s="17">
        <v>0</v>
      </c>
      <c r="GV57" s="17">
        <v>0</v>
      </c>
      <c r="GW57" s="17">
        <v>0</v>
      </c>
      <c r="GX57" s="17">
        <v>0</v>
      </c>
      <c r="GY57" s="17">
        <v>0</v>
      </c>
      <c r="GZ57" s="17">
        <v>0</v>
      </c>
      <c r="HA57" s="17">
        <v>0</v>
      </c>
      <c r="HB57" s="17">
        <v>0</v>
      </c>
      <c r="HC57" s="17">
        <v>0</v>
      </c>
      <c r="HD57" s="17">
        <v>0</v>
      </c>
      <c r="HE57" s="17">
        <v>0</v>
      </c>
      <c r="HF57" s="17">
        <v>0</v>
      </c>
      <c r="HG57" s="17">
        <v>0</v>
      </c>
      <c r="HH57" s="17">
        <v>0</v>
      </c>
      <c r="HI57" s="17">
        <v>0</v>
      </c>
      <c r="HJ57" s="17">
        <v>0</v>
      </c>
      <c r="HK57" s="17">
        <v>0</v>
      </c>
      <c r="HL57" s="17">
        <v>0</v>
      </c>
      <c r="HM57" s="17">
        <v>0</v>
      </c>
      <c r="HN57" s="17">
        <v>0</v>
      </c>
      <c r="HO57" s="17">
        <v>0</v>
      </c>
      <c r="HP57" s="17">
        <v>0</v>
      </c>
      <c r="HQ57" s="17">
        <v>0</v>
      </c>
      <c r="HR57" s="17">
        <v>0</v>
      </c>
      <c r="HS57" s="17">
        <v>0</v>
      </c>
      <c r="HT57" s="17">
        <v>0</v>
      </c>
      <c r="HU57" s="17">
        <v>0</v>
      </c>
      <c r="HV57" s="17">
        <v>0</v>
      </c>
      <c r="HW57" s="17">
        <v>0</v>
      </c>
      <c r="HX57" s="17">
        <v>0</v>
      </c>
      <c r="HY57" s="17">
        <v>0</v>
      </c>
      <c r="HZ57" s="17">
        <v>0</v>
      </c>
      <c r="IA57" s="17">
        <v>0</v>
      </c>
      <c r="IB57" s="17">
        <v>0</v>
      </c>
      <c r="IC57" s="17">
        <v>0</v>
      </c>
      <c r="ID57" s="17">
        <v>0</v>
      </c>
      <c r="IE57" s="17">
        <v>0</v>
      </c>
      <c r="IF57" s="17">
        <v>0</v>
      </c>
      <c r="IG57" s="17">
        <v>0</v>
      </c>
      <c r="IH57" s="17">
        <v>0</v>
      </c>
      <c r="II57" s="17">
        <v>0</v>
      </c>
      <c r="IJ57" s="17">
        <v>0</v>
      </c>
      <c r="IK57" s="17">
        <v>0</v>
      </c>
      <c r="IL57" s="17">
        <v>0</v>
      </c>
      <c r="IM57" s="17">
        <v>0</v>
      </c>
      <c r="IN57" s="17">
        <v>0</v>
      </c>
      <c r="IO57" s="17">
        <v>0</v>
      </c>
      <c r="IP57" s="17">
        <v>0</v>
      </c>
      <c r="IQ57" s="17">
        <v>0</v>
      </c>
      <c r="IR57" s="17">
        <v>0</v>
      </c>
      <c r="IS57" s="17">
        <v>0</v>
      </c>
      <c r="IT57" s="17">
        <v>0</v>
      </c>
      <c r="IU57" s="17">
        <v>0</v>
      </c>
      <c r="IV57" s="18">
        <v>0</v>
      </c>
      <c r="IW57" s="18">
        <v>0</v>
      </c>
      <c r="IX57" s="18">
        <v>0</v>
      </c>
      <c r="IY57" s="17">
        <v>0</v>
      </c>
      <c r="IZ57" s="17">
        <v>0</v>
      </c>
      <c r="JA57" s="17">
        <v>0</v>
      </c>
      <c r="JB57" s="17">
        <v>0</v>
      </c>
      <c r="JC57" s="17">
        <v>0</v>
      </c>
      <c r="JD57" s="17">
        <v>0</v>
      </c>
      <c r="JE57" s="18">
        <v>0</v>
      </c>
      <c r="JF57" s="18">
        <v>0</v>
      </c>
      <c r="JG57" s="18">
        <v>0</v>
      </c>
      <c r="JH57" s="17">
        <v>0</v>
      </c>
      <c r="JI57" s="17">
        <v>0</v>
      </c>
      <c r="JJ57" s="17">
        <v>0</v>
      </c>
      <c r="JK57" s="17">
        <v>0</v>
      </c>
      <c r="JL57" s="17">
        <v>0</v>
      </c>
      <c r="JM57" s="17">
        <v>0</v>
      </c>
      <c r="JN57" s="18">
        <v>0</v>
      </c>
      <c r="JO57" s="18">
        <v>0</v>
      </c>
      <c r="JP57" s="18">
        <v>0</v>
      </c>
      <c r="JQ57" s="17">
        <v>0</v>
      </c>
      <c r="JR57" s="17">
        <v>0</v>
      </c>
      <c r="JS57" s="17">
        <v>0</v>
      </c>
      <c r="JT57" s="17">
        <v>0</v>
      </c>
      <c r="JU57" s="17">
        <v>0</v>
      </c>
      <c r="JV57" s="17">
        <v>0</v>
      </c>
      <c r="JW57" s="17">
        <v>0</v>
      </c>
      <c r="JX57" s="17">
        <v>0</v>
      </c>
      <c r="JY57" s="17">
        <v>0</v>
      </c>
      <c r="JZ57" s="17">
        <v>0</v>
      </c>
      <c r="KA57" s="17">
        <v>0</v>
      </c>
      <c r="KB57" s="17">
        <v>0</v>
      </c>
      <c r="KC57" s="17">
        <v>0</v>
      </c>
      <c r="KD57" s="17">
        <v>0</v>
      </c>
      <c r="KE57" s="17">
        <v>0</v>
      </c>
      <c r="KF57" s="17">
        <v>0</v>
      </c>
      <c r="KG57" s="17">
        <v>0</v>
      </c>
      <c r="KH57" s="17">
        <v>0</v>
      </c>
      <c r="KI57" s="17">
        <v>0</v>
      </c>
      <c r="KJ57" s="17">
        <v>0</v>
      </c>
      <c r="KK57" s="17">
        <v>1733619.4300000162</v>
      </c>
      <c r="KL57" s="17">
        <v>0</v>
      </c>
      <c r="KM57" s="17">
        <v>0</v>
      </c>
      <c r="KN57" s="17">
        <v>0</v>
      </c>
      <c r="KO57" s="17">
        <v>0</v>
      </c>
      <c r="KP57" s="17">
        <v>0</v>
      </c>
      <c r="KQ57" s="17">
        <v>0</v>
      </c>
      <c r="KR57" s="17">
        <v>0</v>
      </c>
      <c r="KS57" s="17">
        <v>0</v>
      </c>
      <c r="KT57" s="17">
        <v>0</v>
      </c>
      <c r="KU57" s="17">
        <v>0</v>
      </c>
      <c r="KV57" s="17">
        <v>0</v>
      </c>
      <c r="KW57" s="17">
        <v>0</v>
      </c>
      <c r="KX57" s="17">
        <v>0</v>
      </c>
      <c r="KY57" s="17">
        <v>0</v>
      </c>
      <c r="KZ57" s="17">
        <v>0</v>
      </c>
      <c r="LA57" s="18">
        <v>0</v>
      </c>
      <c r="LB57" s="18">
        <v>0</v>
      </c>
      <c r="LC57" s="18">
        <v>0</v>
      </c>
      <c r="LD57" s="17">
        <v>0</v>
      </c>
      <c r="LE57" s="17">
        <v>0</v>
      </c>
      <c r="LF57" s="17">
        <v>0</v>
      </c>
      <c r="LG57" s="17">
        <v>0</v>
      </c>
      <c r="LH57" s="17">
        <v>0</v>
      </c>
      <c r="LI57" s="17">
        <v>0</v>
      </c>
      <c r="LJ57" s="18">
        <v>0</v>
      </c>
      <c r="LK57" s="18">
        <v>0</v>
      </c>
      <c r="LL57" s="18">
        <v>0</v>
      </c>
      <c r="LM57" s="17">
        <v>0</v>
      </c>
      <c r="LN57" s="17">
        <v>0</v>
      </c>
      <c r="LO57" s="17">
        <v>0</v>
      </c>
      <c r="LP57" s="17">
        <v>0</v>
      </c>
      <c r="LQ57" s="17">
        <v>0</v>
      </c>
      <c r="LR57" s="17">
        <v>0</v>
      </c>
      <c r="LS57" s="18">
        <v>0</v>
      </c>
      <c r="LT57" s="18">
        <v>0</v>
      </c>
      <c r="LU57" s="18">
        <v>0</v>
      </c>
      <c r="LV57" s="17">
        <v>0</v>
      </c>
      <c r="LW57" s="17">
        <v>0</v>
      </c>
      <c r="LX57" s="17">
        <v>0</v>
      </c>
      <c r="LY57" s="17">
        <v>0</v>
      </c>
      <c r="LZ57" s="17">
        <v>0</v>
      </c>
      <c r="MA57" s="17">
        <v>0</v>
      </c>
      <c r="MB57" s="17">
        <v>0</v>
      </c>
      <c r="MC57" s="17">
        <v>0</v>
      </c>
      <c r="MD57" s="17">
        <v>0</v>
      </c>
      <c r="ME57" s="17">
        <v>0</v>
      </c>
      <c r="MF57" s="17">
        <v>0</v>
      </c>
      <c r="MG57" s="17">
        <v>1733619.4300000162</v>
      </c>
      <c r="MH57" s="17">
        <v>1733619.4300000162</v>
      </c>
    </row>
    <row r="58" spans="1:346" ht="12.75" customHeight="1" x14ac:dyDescent="0.3">
      <c r="A58" s="61" t="s">
        <v>251</v>
      </c>
      <c r="B58" s="16">
        <v>2008</v>
      </c>
      <c r="C58" s="62" t="s">
        <v>242</v>
      </c>
      <c r="D58" s="18">
        <v>0</v>
      </c>
      <c r="E58" s="18">
        <v>0</v>
      </c>
      <c r="F58" s="18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  <c r="EW58" s="17">
        <v>0</v>
      </c>
      <c r="EX58" s="17">
        <v>0</v>
      </c>
      <c r="EY58" s="17">
        <v>0</v>
      </c>
      <c r="EZ58" s="17">
        <v>0</v>
      </c>
      <c r="FA58" s="17">
        <v>0</v>
      </c>
      <c r="FB58" s="17">
        <v>0</v>
      </c>
      <c r="FC58" s="17">
        <v>0</v>
      </c>
      <c r="FD58" s="17">
        <v>0</v>
      </c>
      <c r="FE58" s="17">
        <v>0</v>
      </c>
      <c r="FF58" s="17">
        <v>0</v>
      </c>
      <c r="FG58" s="17">
        <v>0</v>
      </c>
      <c r="FH58" s="17">
        <v>0</v>
      </c>
      <c r="FI58" s="17">
        <v>0</v>
      </c>
      <c r="FJ58" s="17">
        <v>0</v>
      </c>
      <c r="FK58" s="17">
        <v>0</v>
      </c>
      <c r="FL58" s="17">
        <v>0</v>
      </c>
      <c r="FM58" s="17">
        <v>0</v>
      </c>
      <c r="FN58" s="17">
        <v>0</v>
      </c>
      <c r="FO58" s="17">
        <v>0</v>
      </c>
      <c r="FP58" s="17">
        <v>0</v>
      </c>
      <c r="FQ58" s="17">
        <v>0</v>
      </c>
      <c r="FR58" s="17">
        <v>0</v>
      </c>
      <c r="FS58" s="17">
        <v>0</v>
      </c>
      <c r="FT58" s="17">
        <v>0</v>
      </c>
      <c r="FU58" s="17">
        <v>0</v>
      </c>
      <c r="FV58" s="17">
        <v>0</v>
      </c>
      <c r="FW58" s="17">
        <v>0</v>
      </c>
      <c r="FX58" s="17">
        <v>0</v>
      </c>
      <c r="FY58" s="17">
        <v>0</v>
      </c>
      <c r="FZ58" s="17">
        <v>0</v>
      </c>
      <c r="GA58" s="17">
        <v>0</v>
      </c>
      <c r="GB58" s="17">
        <v>0</v>
      </c>
      <c r="GC58" s="17">
        <v>0</v>
      </c>
      <c r="GD58" s="17">
        <v>0</v>
      </c>
      <c r="GE58" s="17">
        <v>0</v>
      </c>
      <c r="GF58" s="17">
        <v>0</v>
      </c>
      <c r="GG58" s="17">
        <v>0</v>
      </c>
      <c r="GH58" s="17">
        <v>0</v>
      </c>
      <c r="GI58" s="17">
        <v>0</v>
      </c>
      <c r="GJ58" s="17">
        <v>0</v>
      </c>
      <c r="GK58" s="17">
        <v>0</v>
      </c>
      <c r="GL58" s="17">
        <v>0</v>
      </c>
      <c r="GM58" s="17">
        <v>0</v>
      </c>
      <c r="GN58" s="17">
        <v>0</v>
      </c>
      <c r="GO58" s="17">
        <v>0</v>
      </c>
      <c r="GP58" s="17">
        <v>0</v>
      </c>
      <c r="GQ58" s="17">
        <v>0</v>
      </c>
      <c r="GR58" s="17">
        <v>0</v>
      </c>
      <c r="GS58" s="17">
        <v>0</v>
      </c>
      <c r="GT58" s="17">
        <v>0</v>
      </c>
      <c r="GU58" s="17">
        <v>0</v>
      </c>
      <c r="GV58" s="17">
        <v>0</v>
      </c>
      <c r="GW58" s="17">
        <v>0</v>
      </c>
      <c r="GX58" s="17">
        <v>0</v>
      </c>
      <c r="GY58" s="17">
        <v>0</v>
      </c>
      <c r="GZ58" s="17">
        <v>0</v>
      </c>
      <c r="HA58" s="17">
        <v>0</v>
      </c>
      <c r="HB58" s="17">
        <v>0</v>
      </c>
      <c r="HC58" s="17">
        <v>0</v>
      </c>
      <c r="HD58" s="17">
        <v>0</v>
      </c>
      <c r="HE58" s="17">
        <v>0</v>
      </c>
      <c r="HF58" s="17">
        <v>0</v>
      </c>
      <c r="HG58" s="17">
        <v>0</v>
      </c>
      <c r="HH58" s="17">
        <v>0</v>
      </c>
      <c r="HI58" s="17">
        <v>0</v>
      </c>
      <c r="HJ58" s="17">
        <v>0</v>
      </c>
      <c r="HK58" s="17">
        <v>0</v>
      </c>
      <c r="HL58" s="17">
        <v>0</v>
      </c>
      <c r="HM58" s="17">
        <v>0</v>
      </c>
      <c r="HN58" s="17">
        <v>0</v>
      </c>
      <c r="HO58" s="17">
        <v>0</v>
      </c>
      <c r="HP58" s="17">
        <v>0</v>
      </c>
      <c r="HQ58" s="17">
        <v>0</v>
      </c>
      <c r="HR58" s="17">
        <v>0</v>
      </c>
      <c r="HS58" s="17">
        <v>0</v>
      </c>
      <c r="HT58" s="17">
        <v>0</v>
      </c>
      <c r="HU58" s="17">
        <v>0</v>
      </c>
      <c r="HV58" s="17">
        <v>0</v>
      </c>
      <c r="HW58" s="17">
        <v>0</v>
      </c>
      <c r="HX58" s="17">
        <v>0</v>
      </c>
      <c r="HY58" s="17">
        <v>0</v>
      </c>
      <c r="HZ58" s="17">
        <v>0</v>
      </c>
      <c r="IA58" s="17">
        <v>0</v>
      </c>
      <c r="IB58" s="17">
        <v>0</v>
      </c>
      <c r="IC58" s="17">
        <v>0</v>
      </c>
      <c r="ID58" s="17">
        <v>0</v>
      </c>
      <c r="IE58" s="17">
        <v>0</v>
      </c>
      <c r="IF58" s="17">
        <v>0</v>
      </c>
      <c r="IG58" s="17">
        <v>0</v>
      </c>
      <c r="IH58" s="17">
        <v>0</v>
      </c>
      <c r="II58" s="17">
        <v>0</v>
      </c>
      <c r="IJ58" s="17">
        <v>0</v>
      </c>
      <c r="IK58" s="17">
        <v>0</v>
      </c>
      <c r="IL58" s="17">
        <v>0</v>
      </c>
      <c r="IM58" s="17">
        <v>0</v>
      </c>
      <c r="IN58" s="17">
        <v>0</v>
      </c>
      <c r="IO58" s="17">
        <v>0</v>
      </c>
      <c r="IP58" s="17">
        <v>0</v>
      </c>
      <c r="IQ58" s="17">
        <v>0</v>
      </c>
      <c r="IR58" s="17">
        <v>0</v>
      </c>
      <c r="IS58" s="17">
        <v>0</v>
      </c>
      <c r="IT58" s="17">
        <v>0</v>
      </c>
      <c r="IU58" s="17">
        <v>0</v>
      </c>
      <c r="IV58" s="18">
        <v>0</v>
      </c>
      <c r="IW58" s="18">
        <v>0</v>
      </c>
      <c r="IX58" s="18">
        <v>0</v>
      </c>
      <c r="IY58" s="17">
        <v>0</v>
      </c>
      <c r="IZ58" s="17">
        <v>0</v>
      </c>
      <c r="JA58" s="17">
        <v>0</v>
      </c>
      <c r="JB58" s="17">
        <v>0</v>
      </c>
      <c r="JC58" s="17">
        <v>0</v>
      </c>
      <c r="JD58" s="17">
        <v>0</v>
      </c>
      <c r="JE58" s="18">
        <v>0</v>
      </c>
      <c r="JF58" s="18">
        <v>0</v>
      </c>
      <c r="JG58" s="18">
        <v>0</v>
      </c>
      <c r="JH58" s="17">
        <v>0</v>
      </c>
      <c r="JI58" s="17">
        <v>0</v>
      </c>
      <c r="JJ58" s="17">
        <v>0</v>
      </c>
      <c r="JK58" s="17">
        <v>0</v>
      </c>
      <c r="JL58" s="17">
        <v>0</v>
      </c>
      <c r="JM58" s="17">
        <v>0</v>
      </c>
      <c r="JN58" s="18">
        <v>0</v>
      </c>
      <c r="JO58" s="18">
        <v>0</v>
      </c>
      <c r="JP58" s="18">
        <v>0</v>
      </c>
      <c r="JQ58" s="17">
        <v>0</v>
      </c>
      <c r="JR58" s="17">
        <v>0</v>
      </c>
      <c r="JS58" s="17">
        <v>0</v>
      </c>
      <c r="JT58" s="17">
        <v>0</v>
      </c>
      <c r="JU58" s="17">
        <v>0</v>
      </c>
      <c r="JV58" s="17">
        <v>0</v>
      </c>
      <c r="JW58" s="17">
        <v>0</v>
      </c>
      <c r="JX58" s="17">
        <v>0</v>
      </c>
      <c r="JY58" s="17">
        <v>0</v>
      </c>
      <c r="JZ58" s="17">
        <v>0</v>
      </c>
      <c r="KA58" s="17">
        <v>0</v>
      </c>
      <c r="KB58" s="17">
        <v>0</v>
      </c>
      <c r="KC58" s="17">
        <v>0</v>
      </c>
      <c r="KD58" s="17">
        <v>0</v>
      </c>
      <c r="KE58" s="17">
        <v>0</v>
      </c>
      <c r="KF58" s="17">
        <v>0</v>
      </c>
      <c r="KG58" s="17">
        <v>0</v>
      </c>
      <c r="KH58" s="17">
        <v>0</v>
      </c>
      <c r="KI58" s="17">
        <v>0</v>
      </c>
      <c r="KJ58" s="17">
        <v>0</v>
      </c>
      <c r="KK58" s="17">
        <v>66027990.219999999</v>
      </c>
      <c r="KL58" s="17">
        <v>0</v>
      </c>
      <c r="KM58" s="17">
        <v>0</v>
      </c>
      <c r="KN58" s="17">
        <v>0</v>
      </c>
      <c r="KO58" s="17">
        <v>0</v>
      </c>
      <c r="KP58" s="17">
        <v>0</v>
      </c>
      <c r="KQ58" s="17">
        <v>0</v>
      </c>
      <c r="KR58" s="17">
        <v>0</v>
      </c>
      <c r="KS58" s="17">
        <v>0</v>
      </c>
      <c r="KT58" s="17">
        <v>0</v>
      </c>
      <c r="KU58" s="17">
        <v>0</v>
      </c>
      <c r="KV58" s="17">
        <v>0</v>
      </c>
      <c r="KW58" s="17">
        <v>0</v>
      </c>
      <c r="KX58" s="17">
        <v>0</v>
      </c>
      <c r="KY58" s="17">
        <v>0</v>
      </c>
      <c r="KZ58" s="17">
        <v>0</v>
      </c>
      <c r="LA58" s="18">
        <v>0</v>
      </c>
      <c r="LB58" s="18">
        <v>0</v>
      </c>
      <c r="LC58" s="18">
        <v>0</v>
      </c>
      <c r="LD58" s="17">
        <v>0</v>
      </c>
      <c r="LE58" s="17">
        <v>0</v>
      </c>
      <c r="LF58" s="17">
        <v>0</v>
      </c>
      <c r="LG58" s="17">
        <v>0</v>
      </c>
      <c r="LH58" s="17">
        <v>0</v>
      </c>
      <c r="LI58" s="17">
        <v>0</v>
      </c>
      <c r="LJ58" s="18">
        <v>0</v>
      </c>
      <c r="LK58" s="18">
        <v>0</v>
      </c>
      <c r="LL58" s="18">
        <v>0</v>
      </c>
      <c r="LM58" s="17">
        <v>0</v>
      </c>
      <c r="LN58" s="17">
        <v>0</v>
      </c>
      <c r="LO58" s="17">
        <v>0</v>
      </c>
      <c r="LP58" s="17">
        <v>0</v>
      </c>
      <c r="LQ58" s="17">
        <v>0</v>
      </c>
      <c r="LR58" s="17">
        <v>0</v>
      </c>
      <c r="LS58" s="18">
        <v>0</v>
      </c>
      <c r="LT58" s="18">
        <v>0</v>
      </c>
      <c r="LU58" s="18">
        <v>0</v>
      </c>
      <c r="LV58" s="17">
        <v>0</v>
      </c>
      <c r="LW58" s="17">
        <v>0</v>
      </c>
      <c r="LX58" s="17">
        <v>0</v>
      </c>
      <c r="LY58" s="17">
        <v>0</v>
      </c>
      <c r="LZ58" s="17">
        <v>0</v>
      </c>
      <c r="MA58" s="17">
        <v>0</v>
      </c>
      <c r="MB58" s="17">
        <v>0</v>
      </c>
      <c r="MC58" s="17">
        <v>0</v>
      </c>
      <c r="MD58" s="17">
        <v>0</v>
      </c>
      <c r="ME58" s="17">
        <v>0</v>
      </c>
      <c r="MF58" s="17">
        <v>0</v>
      </c>
      <c r="MG58" s="17">
        <v>66027990.219999999</v>
      </c>
      <c r="MH58" s="17">
        <v>66027990.219999999</v>
      </c>
    </row>
    <row r="59" spans="1:346" ht="12.75" customHeight="1" x14ac:dyDescent="0.3">
      <c r="A59" s="61" t="s">
        <v>253</v>
      </c>
      <c r="B59" s="16">
        <v>3001</v>
      </c>
      <c r="C59" s="62" t="s">
        <v>247</v>
      </c>
      <c r="D59" s="18">
        <v>0</v>
      </c>
      <c r="E59" s="18">
        <v>0</v>
      </c>
      <c r="F59" s="18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  <c r="DZ59" s="17">
        <v>0</v>
      </c>
      <c r="EA59" s="17">
        <v>0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>
        <v>0</v>
      </c>
      <c r="EQ59" s="17">
        <v>0</v>
      </c>
      <c r="ER59" s="17">
        <v>0</v>
      </c>
      <c r="ES59" s="17">
        <v>0</v>
      </c>
      <c r="ET59" s="17">
        <v>0</v>
      </c>
      <c r="EU59" s="17">
        <v>0</v>
      </c>
      <c r="EV59" s="17">
        <v>0</v>
      </c>
      <c r="EW59" s="17">
        <v>0</v>
      </c>
      <c r="EX59" s="17">
        <v>0</v>
      </c>
      <c r="EY59" s="17">
        <v>0</v>
      </c>
      <c r="EZ59" s="17">
        <v>0</v>
      </c>
      <c r="FA59" s="17">
        <v>0</v>
      </c>
      <c r="FB59" s="17">
        <v>0</v>
      </c>
      <c r="FC59" s="17">
        <v>0</v>
      </c>
      <c r="FD59" s="17">
        <v>0</v>
      </c>
      <c r="FE59" s="17">
        <v>0</v>
      </c>
      <c r="FF59" s="17">
        <v>0</v>
      </c>
      <c r="FG59" s="17">
        <v>0</v>
      </c>
      <c r="FH59" s="17">
        <v>0</v>
      </c>
      <c r="FI59" s="17">
        <v>0</v>
      </c>
      <c r="FJ59" s="17">
        <v>0</v>
      </c>
      <c r="FK59" s="17">
        <v>0</v>
      </c>
      <c r="FL59" s="17">
        <v>0</v>
      </c>
      <c r="FM59" s="17">
        <v>0</v>
      </c>
      <c r="FN59" s="17">
        <v>0</v>
      </c>
      <c r="FO59" s="17">
        <v>0</v>
      </c>
      <c r="FP59" s="17">
        <v>0</v>
      </c>
      <c r="FQ59" s="17">
        <v>0</v>
      </c>
      <c r="FR59" s="17">
        <v>0</v>
      </c>
      <c r="FS59" s="17">
        <v>0</v>
      </c>
      <c r="FT59" s="17">
        <v>0</v>
      </c>
      <c r="FU59" s="17">
        <v>0</v>
      </c>
      <c r="FV59" s="17">
        <v>0</v>
      </c>
      <c r="FW59" s="17">
        <v>0</v>
      </c>
      <c r="FX59" s="17">
        <v>0</v>
      </c>
      <c r="FY59" s="17">
        <v>0</v>
      </c>
      <c r="FZ59" s="17">
        <v>0</v>
      </c>
      <c r="GA59" s="17">
        <v>0</v>
      </c>
      <c r="GB59" s="17">
        <v>0</v>
      </c>
      <c r="GC59" s="17">
        <v>0</v>
      </c>
      <c r="GD59" s="17">
        <v>0</v>
      </c>
      <c r="GE59" s="17">
        <v>0</v>
      </c>
      <c r="GF59" s="17">
        <v>0</v>
      </c>
      <c r="GG59" s="17">
        <v>0</v>
      </c>
      <c r="GH59" s="17">
        <v>0</v>
      </c>
      <c r="GI59" s="17">
        <v>0</v>
      </c>
      <c r="GJ59" s="17">
        <v>0</v>
      </c>
      <c r="GK59" s="17">
        <v>0</v>
      </c>
      <c r="GL59" s="17">
        <v>0</v>
      </c>
      <c r="GM59" s="17">
        <v>0</v>
      </c>
      <c r="GN59" s="17">
        <v>0</v>
      </c>
      <c r="GO59" s="17">
        <v>0</v>
      </c>
      <c r="GP59" s="17">
        <v>0</v>
      </c>
      <c r="GQ59" s="17">
        <v>0</v>
      </c>
      <c r="GR59" s="17">
        <v>0</v>
      </c>
      <c r="GS59" s="17">
        <v>0</v>
      </c>
      <c r="GT59" s="17">
        <v>0</v>
      </c>
      <c r="GU59" s="17">
        <v>0</v>
      </c>
      <c r="GV59" s="17">
        <v>0</v>
      </c>
      <c r="GW59" s="17">
        <v>0</v>
      </c>
      <c r="GX59" s="17">
        <v>0</v>
      </c>
      <c r="GY59" s="17">
        <v>0</v>
      </c>
      <c r="GZ59" s="17">
        <v>0</v>
      </c>
      <c r="HA59" s="17">
        <v>0</v>
      </c>
      <c r="HB59" s="17">
        <v>0</v>
      </c>
      <c r="HC59" s="17">
        <v>0</v>
      </c>
      <c r="HD59" s="17">
        <v>0</v>
      </c>
      <c r="HE59" s="17">
        <v>0</v>
      </c>
      <c r="HF59" s="17">
        <v>0</v>
      </c>
      <c r="HG59" s="17">
        <v>0</v>
      </c>
      <c r="HH59" s="17">
        <v>0</v>
      </c>
      <c r="HI59" s="17">
        <v>0</v>
      </c>
      <c r="HJ59" s="17">
        <v>0</v>
      </c>
      <c r="HK59" s="17">
        <v>0</v>
      </c>
      <c r="HL59" s="17">
        <v>0</v>
      </c>
      <c r="HM59" s="17">
        <v>0</v>
      </c>
      <c r="HN59" s="17">
        <v>0</v>
      </c>
      <c r="HO59" s="17">
        <v>0</v>
      </c>
      <c r="HP59" s="17">
        <v>0</v>
      </c>
      <c r="HQ59" s="17">
        <v>0</v>
      </c>
      <c r="HR59" s="17">
        <v>0</v>
      </c>
      <c r="HS59" s="17">
        <v>0</v>
      </c>
      <c r="HT59" s="17">
        <v>0</v>
      </c>
      <c r="HU59" s="17">
        <v>0</v>
      </c>
      <c r="HV59" s="17">
        <v>0</v>
      </c>
      <c r="HW59" s="17">
        <v>0</v>
      </c>
      <c r="HX59" s="17">
        <v>0</v>
      </c>
      <c r="HY59" s="17">
        <v>0</v>
      </c>
      <c r="HZ59" s="17">
        <v>0</v>
      </c>
      <c r="IA59" s="17">
        <v>0</v>
      </c>
      <c r="IB59" s="17">
        <v>0</v>
      </c>
      <c r="IC59" s="17">
        <v>0</v>
      </c>
      <c r="ID59" s="17">
        <v>0</v>
      </c>
      <c r="IE59" s="17">
        <v>0</v>
      </c>
      <c r="IF59" s="17">
        <v>0</v>
      </c>
      <c r="IG59" s="17">
        <v>0</v>
      </c>
      <c r="IH59" s="17">
        <v>0</v>
      </c>
      <c r="II59" s="17">
        <v>0</v>
      </c>
      <c r="IJ59" s="17">
        <v>0</v>
      </c>
      <c r="IK59" s="17">
        <v>0</v>
      </c>
      <c r="IL59" s="17">
        <v>0</v>
      </c>
      <c r="IM59" s="17">
        <v>0</v>
      </c>
      <c r="IN59" s="17">
        <v>0</v>
      </c>
      <c r="IO59" s="17">
        <v>0</v>
      </c>
      <c r="IP59" s="17">
        <v>0</v>
      </c>
      <c r="IQ59" s="17">
        <v>0</v>
      </c>
      <c r="IR59" s="17">
        <v>0</v>
      </c>
      <c r="IS59" s="17">
        <v>0</v>
      </c>
      <c r="IT59" s="17">
        <v>0</v>
      </c>
      <c r="IU59" s="17">
        <v>0</v>
      </c>
      <c r="IV59" s="18">
        <v>0</v>
      </c>
      <c r="IW59" s="18">
        <v>0</v>
      </c>
      <c r="IX59" s="18">
        <v>174529472.29050002</v>
      </c>
      <c r="IY59" s="17">
        <v>0</v>
      </c>
      <c r="IZ59" s="17">
        <v>0</v>
      </c>
      <c r="JA59" s="17">
        <v>0</v>
      </c>
      <c r="JB59" s="17">
        <v>0</v>
      </c>
      <c r="JC59" s="17">
        <v>0</v>
      </c>
      <c r="JD59" s="17">
        <v>0</v>
      </c>
      <c r="JE59" s="18">
        <v>0</v>
      </c>
      <c r="JF59" s="18">
        <v>0</v>
      </c>
      <c r="JG59" s="18">
        <v>0</v>
      </c>
      <c r="JH59" s="17">
        <v>0</v>
      </c>
      <c r="JI59" s="17">
        <v>0</v>
      </c>
      <c r="JJ59" s="17">
        <v>0</v>
      </c>
      <c r="JK59" s="17">
        <v>0</v>
      </c>
      <c r="JL59" s="17">
        <v>0</v>
      </c>
      <c r="JM59" s="17">
        <v>0</v>
      </c>
      <c r="JN59" s="18">
        <v>0</v>
      </c>
      <c r="JO59" s="18">
        <v>0</v>
      </c>
      <c r="JP59" s="18">
        <v>174529472.29050002</v>
      </c>
      <c r="JQ59" s="17">
        <v>0</v>
      </c>
      <c r="JR59" s="17">
        <v>0</v>
      </c>
      <c r="JS59" s="17">
        <v>0</v>
      </c>
      <c r="JT59" s="17">
        <v>0</v>
      </c>
      <c r="JU59" s="17">
        <v>0</v>
      </c>
      <c r="JV59" s="17">
        <v>174529472.29050002</v>
      </c>
      <c r="JW59" s="17">
        <v>0</v>
      </c>
      <c r="JX59" s="17">
        <v>0</v>
      </c>
      <c r="JY59" s="17">
        <v>0</v>
      </c>
      <c r="JZ59" s="17">
        <v>0</v>
      </c>
      <c r="KA59" s="17">
        <v>0</v>
      </c>
      <c r="KB59" s="17">
        <v>0</v>
      </c>
      <c r="KC59" s="17">
        <v>0</v>
      </c>
      <c r="KD59" s="17">
        <v>0</v>
      </c>
      <c r="KE59" s="17">
        <v>0</v>
      </c>
      <c r="KF59" s="17">
        <v>0</v>
      </c>
      <c r="KG59" s="17">
        <v>0</v>
      </c>
      <c r="KH59" s="17">
        <v>0</v>
      </c>
      <c r="KI59" s="17">
        <v>0</v>
      </c>
      <c r="KJ59" s="17">
        <v>0</v>
      </c>
      <c r="KK59" s="17">
        <v>7529742465.1416473</v>
      </c>
      <c r="KL59" s="17">
        <v>0</v>
      </c>
      <c r="KM59" s="17">
        <v>0</v>
      </c>
      <c r="KN59" s="17">
        <v>0</v>
      </c>
      <c r="KO59" s="17">
        <v>0</v>
      </c>
      <c r="KP59" s="17">
        <v>0</v>
      </c>
      <c r="KQ59" s="17">
        <v>0</v>
      </c>
      <c r="KR59" s="17">
        <v>0</v>
      </c>
      <c r="KS59" s="17">
        <v>0</v>
      </c>
      <c r="KT59" s="17">
        <v>0</v>
      </c>
      <c r="KU59" s="17">
        <v>0</v>
      </c>
      <c r="KV59" s="17">
        <v>0</v>
      </c>
      <c r="KW59" s="17">
        <v>0</v>
      </c>
      <c r="KX59" s="17">
        <v>0</v>
      </c>
      <c r="KY59" s="17">
        <v>0</v>
      </c>
      <c r="KZ59" s="17">
        <v>0</v>
      </c>
      <c r="LA59" s="18">
        <v>0</v>
      </c>
      <c r="LB59" s="18">
        <v>0</v>
      </c>
      <c r="LC59" s="18">
        <v>0</v>
      </c>
      <c r="LD59" s="17">
        <v>0</v>
      </c>
      <c r="LE59" s="17">
        <v>0</v>
      </c>
      <c r="LF59" s="17">
        <v>0</v>
      </c>
      <c r="LG59" s="17">
        <v>0</v>
      </c>
      <c r="LH59" s="17">
        <v>0</v>
      </c>
      <c r="LI59" s="17">
        <v>0</v>
      </c>
      <c r="LJ59" s="18">
        <v>0</v>
      </c>
      <c r="LK59" s="18">
        <v>0</v>
      </c>
      <c r="LL59" s="18">
        <v>0</v>
      </c>
      <c r="LM59" s="17">
        <v>0</v>
      </c>
      <c r="LN59" s="17">
        <v>0</v>
      </c>
      <c r="LO59" s="17">
        <v>0</v>
      </c>
      <c r="LP59" s="17">
        <v>0</v>
      </c>
      <c r="LQ59" s="17">
        <v>0</v>
      </c>
      <c r="LR59" s="17">
        <v>0</v>
      </c>
      <c r="LS59" s="18">
        <v>0</v>
      </c>
      <c r="LT59" s="18">
        <v>0</v>
      </c>
      <c r="LU59" s="18">
        <v>0</v>
      </c>
      <c r="LV59" s="17">
        <v>0</v>
      </c>
      <c r="LW59" s="17">
        <v>0</v>
      </c>
      <c r="LX59" s="17">
        <v>0</v>
      </c>
      <c r="LY59" s="17">
        <v>0</v>
      </c>
      <c r="LZ59" s="17">
        <v>0</v>
      </c>
      <c r="MA59" s="17">
        <v>0</v>
      </c>
      <c r="MB59" s="17">
        <v>0</v>
      </c>
      <c r="MC59" s="17">
        <v>0</v>
      </c>
      <c r="MD59" s="17">
        <v>0</v>
      </c>
      <c r="ME59" s="17">
        <v>0</v>
      </c>
      <c r="MF59" s="17">
        <v>0</v>
      </c>
      <c r="MG59" s="17">
        <v>7704271937.432148</v>
      </c>
      <c r="MH59" s="17">
        <v>7704271937.432148</v>
      </c>
    </row>
    <row r="60" spans="1:346" ht="12.75" customHeight="1" x14ac:dyDescent="0.3">
      <c r="A60" s="61" t="s">
        <v>255</v>
      </c>
      <c r="B60" s="16">
        <v>3002</v>
      </c>
      <c r="C60" s="62" t="s">
        <v>247</v>
      </c>
      <c r="D60" s="18">
        <v>0</v>
      </c>
      <c r="E60" s="18">
        <v>0</v>
      </c>
      <c r="F60" s="18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>
        <v>0</v>
      </c>
      <c r="EA60" s="17">
        <v>0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>
        <v>0</v>
      </c>
      <c r="EQ60" s="17">
        <v>0</v>
      </c>
      <c r="ER60" s="17">
        <v>0</v>
      </c>
      <c r="ES60" s="17">
        <v>0</v>
      </c>
      <c r="ET60" s="17">
        <v>0</v>
      </c>
      <c r="EU60" s="17">
        <v>0</v>
      </c>
      <c r="EV60" s="17">
        <v>0</v>
      </c>
      <c r="EW60" s="17">
        <v>0</v>
      </c>
      <c r="EX60" s="17">
        <v>0</v>
      </c>
      <c r="EY60" s="17">
        <v>0</v>
      </c>
      <c r="EZ60" s="17">
        <v>0</v>
      </c>
      <c r="FA60" s="17">
        <v>0</v>
      </c>
      <c r="FB60" s="17">
        <v>0</v>
      </c>
      <c r="FC60" s="17">
        <v>0</v>
      </c>
      <c r="FD60" s="17">
        <v>0</v>
      </c>
      <c r="FE60" s="17">
        <v>0</v>
      </c>
      <c r="FF60" s="17">
        <v>1034085.16</v>
      </c>
      <c r="FG60" s="17">
        <v>0</v>
      </c>
      <c r="FH60" s="17">
        <v>0</v>
      </c>
      <c r="FI60" s="17">
        <v>0</v>
      </c>
      <c r="FJ60" s="17">
        <v>0</v>
      </c>
      <c r="FK60" s="17">
        <v>0</v>
      </c>
      <c r="FL60" s="17">
        <v>0</v>
      </c>
      <c r="FM60" s="17">
        <v>0</v>
      </c>
      <c r="FN60" s="17">
        <v>0</v>
      </c>
      <c r="FO60" s="17">
        <v>0</v>
      </c>
      <c r="FP60" s="17">
        <v>0</v>
      </c>
      <c r="FQ60" s="17">
        <v>0</v>
      </c>
      <c r="FR60" s="17">
        <v>0</v>
      </c>
      <c r="FS60" s="17">
        <v>0</v>
      </c>
      <c r="FT60" s="17">
        <v>0</v>
      </c>
      <c r="FU60" s="17">
        <v>0</v>
      </c>
      <c r="FV60" s="17">
        <v>0</v>
      </c>
      <c r="FW60" s="17">
        <v>0</v>
      </c>
      <c r="FX60" s="17">
        <v>0</v>
      </c>
      <c r="FY60" s="17">
        <v>0</v>
      </c>
      <c r="FZ60" s="17">
        <v>0</v>
      </c>
      <c r="GA60" s="17">
        <v>0</v>
      </c>
      <c r="GB60" s="17">
        <v>0</v>
      </c>
      <c r="GC60" s="17">
        <v>0</v>
      </c>
      <c r="GD60" s="17">
        <v>0</v>
      </c>
      <c r="GE60" s="17">
        <v>0</v>
      </c>
      <c r="GF60" s="17">
        <v>0</v>
      </c>
      <c r="GG60" s="17">
        <v>0</v>
      </c>
      <c r="GH60" s="17">
        <v>0</v>
      </c>
      <c r="GI60" s="17">
        <v>0</v>
      </c>
      <c r="GJ60" s="17">
        <v>0</v>
      </c>
      <c r="GK60" s="17">
        <v>0</v>
      </c>
      <c r="GL60" s="17">
        <v>0</v>
      </c>
      <c r="GM60" s="17">
        <v>0</v>
      </c>
      <c r="GN60" s="17">
        <v>0</v>
      </c>
      <c r="GO60" s="17">
        <v>0</v>
      </c>
      <c r="GP60" s="17">
        <v>0</v>
      </c>
      <c r="GQ60" s="17">
        <v>0</v>
      </c>
      <c r="GR60" s="17">
        <v>0</v>
      </c>
      <c r="GS60" s="17">
        <v>0</v>
      </c>
      <c r="GT60" s="17">
        <v>0</v>
      </c>
      <c r="GU60" s="17">
        <v>0</v>
      </c>
      <c r="GV60" s="17">
        <v>0</v>
      </c>
      <c r="GW60" s="17">
        <v>0</v>
      </c>
      <c r="GX60" s="17">
        <v>0</v>
      </c>
      <c r="GY60" s="17">
        <v>0</v>
      </c>
      <c r="GZ60" s="17">
        <v>0</v>
      </c>
      <c r="HA60" s="17">
        <v>0</v>
      </c>
      <c r="HB60" s="17">
        <v>0</v>
      </c>
      <c r="HC60" s="17">
        <v>0</v>
      </c>
      <c r="HD60" s="17">
        <v>0</v>
      </c>
      <c r="HE60" s="17">
        <v>0</v>
      </c>
      <c r="HF60" s="17">
        <v>0</v>
      </c>
      <c r="HG60" s="17">
        <v>0</v>
      </c>
      <c r="HH60" s="17">
        <v>0</v>
      </c>
      <c r="HI60" s="17">
        <v>0</v>
      </c>
      <c r="HJ60" s="17">
        <v>0</v>
      </c>
      <c r="HK60" s="17">
        <v>0</v>
      </c>
      <c r="HL60" s="17">
        <v>0</v>
      </c>
      <c r="HM60" s="17">
        <v>0</v>
      </c>
      <c r="HN60" s="17">
        <v>0</v>
      </c>
      <c r="HO60" s="17">
        <v>0</v>
      </c>
      <c r="HP60" s="17">
        <v>0</v>
      </c>
      <c r="HQ60" s="17">
        <v>0</v>
      </c>
      <c r="HR60" s="17">
        <v>0</v>
      </c>
      <c r="HS60" s="17">
        <v>0</v>
      </c>
      <c r="HT60" s="17">
        <v>0</v>
      </c>
      <c r="HU60" s="17">
        <v>0</v>
      </c>
      <c r="HV60" s="17">
        <v>0</v>
      </c>
      <c r="HW60" s="17">
        <v>0</v>
      </c>
      <c r="HX60" s="17">
        <v>0</v>
      </c>
      <c r="HY60" s="17">
        <v>0</v>
      </c>
      <c r="HZ60" s="17">
        <v>0</v>
      </c>
      <c r="IA60" s="17">
        <v>0</v>
      </c>
      <c r="IB60" s="17">
        <v>0</v>
      </c>
      <c r="IC60" s="17">
        <v>0</v>
      </c>
      <c r="ID60" s="17">
        <v>0</v>
      </c>
      <c r="IE60" s="17">
        <v>0</v>
      </c>
      <c r="IF60" s="17">
        <v>0</v>
      </c>
      <c r="IG60" s="17">
        <v>0</v>
      </c>
      <c r="IH60" s="17">
        <v>0</v>
      </c>
      <c r="II60" s="17">
        <v>0</v>
      </c>
      <c r="IJ60" s="17">
        <v>0</v>
      </c>
      <c r="IK60" s="17">
        <v>0</v>
      </c>
      <c r="IL60" s="17">
        <v>0</v>
      </c>
      <c r="IM60" s="17">
        <v>0</v>
      </c>
      <c r="IN60" s="17">
        <v>0</v>
      </c>
      <c r="IO60" s="17">
        <v>0</v>
      </c>
      <c r="IP60" s="17">
        <v>0</v>
      </c>
      <c r="IQ60" s="17">
        <v>0</v>
      </c>
      <c r="IR60" s="17">
        <v>0</v>
      </c>
      <c r="IS60" s="17">
        <v>0</v>
      </c>
      <c r="IT60" s="17">
        <v>0</v>
      </c>
      <c r="IU60" s="17">
        <v>0</v>
      </c>
      <c r="IV60" s="18">
        <v>0</v>
      </c>
      <c r="IW60" s="18">
        <v>0</v>
      </c>
      <c r="IX60" s="18">
        <v>0</v>
      </c>
      <c r="IY60" s="17">
        <v>0</v>
      </c>
      <c r="IZ60" s="17">
        <v>0</v>
      </c>
      <c r="JA60" s="17">
        <v>0</v>
      </c>
      <c r="JB60" s="17">
        <v>0</v>
      </c>
      <c r="JC60" s="17">
        <v>0</v>
      </c>
      <c r="JD60" s="17">
        <v>0</v>
      </c>
      <c r="JE60" s="18">
        <v>0</v>
      </c>
      <c r="JF60" s="18">
        <v>0</v>
      </c>
      <c r="JG60" s="18">
        <v>0</v>
      </c>
      <c r="JH60" s="17">
        <v>0</v>
      </c>
      <c r="JI60" s="17">
        <v>0</v>
      </c>
      <c r="JJ60" s="17">
        <v>0</v>
      </c>
      <c r="JK60" s="17">
        <v>0</v>
      </c>
      <c r="JL60" s="17">
        <v>0</v>
      </c>
      <c r="JM60" s="17">
        <v>0</v>
      </c>
      <c r="JN60" s="18">
        <v>0</v>
      </c>
      <c r="JO60" s="18">
        <v>0</v>
      </c>
      <c r="JP60" s="18">
        <v>0</v>
      </c>
      <c r="JQ60" s="17">
        <v>0</v>
      </c>
      <c r="JR60" s="17">
        <v>0</v>
      </c>
      <c r="JS60" s="17">
        <v>0</v>
      </c>
      <c r="JT60" s="17">
        <v>0</v>
      </c>
      <c r="JU60" s="17">
        <v>0</v>
      </c>
      <c r="JV60" s="17">
        <v>0</v>
      </c>
      <c r="JW60" s="17">
        <v>0</v>
      </c>
      <c r="JX60" s="17">
        <v>0</v>
      </c>
      <c r="JY60" s="17">
        <v>0</v>
      </c>
      <c r="JZ60" s="17">
        <v>0</v>
      </c>
      <c r="KA60" s="17">
        <v>0</v>
      </c>
      <c r="KB60" s="17">
        <v>0</v>
      </c>
      <c r="KC60" s="17">
        <v>0</v>
      </c>
      <c r="KD60" s="17">
        <v>0</v>
      </c>
      <c r="KE60" s="17">
        <v>0</v>
      </c>
      <c r="KF60" s="17">
        <v>0</v>
      </c>
      <c r="KG60" s="17">
        <v>0</v>
      </c>
      <c r="KH60" s="17">
        <v>0</v>
      </c>
      <c r="KI60" s="17">
        <v>-24569.620000000003</v>
      </c>
      <c r="KJ60" s="17">
        <v>0</v>
      </c>
      <c r="KK60" s="17">
        <v>0</v>
      </c>
      <c r="KL60" s="17">
        <v>0</v>
      </c>
      <c r="KM60" s="17">
        <v>0</v>
      </c>
      <c r="KN60" s="17">
        <v>0</v>
      </c>
      <c r="KO60" s="17">
        <v>0</v>
      </c>
      <c r="KP60" s="17">
        <v>0</v>
      </c>
      <c r="KQ60" s="17">
        <v>0</v>
      </c>
      <c r="KR60" s="17">
        <v>0</v>
      </c>
      <c r="KS60" s="17">
        <v>0</v>
      </c>
      <c r="KT60" s="17">
        <v>0</v>
      </c>
      <c r="KU60" s="17">
        <v>0</v>
      </c>
      <c r="KV60" s="17">
        <v>0</v>
      </c>
      <c r="KW60" s="17">
        <v>0</v>
      </c>
      <c r="KX60" s="17">
        <v>0</v>
      </c>
      <c r="KY60" s="17">
        <v>0</v>
      </c>
      <c r="KZ60" s="17">
        <v>0</v>
      </c>
      <c r="LA60" s="18">
        <v>0</v>
      </c>
      <c r="LB60" s="18">
        <v>0</v>
      </c>
      <c r="LC60" s="18">
        <v>0</v>
      </c>
      <c r="LD60" s="17">
        <v>0</v>
      </c>
      <c r="LE60" s="17">
        <v>0</v>
      </c>
      <c r="LF60" s="17">
        <v>0</v>
      </c>
      <c r="LG60" s="17">
        <v>0</v>
      </c>
      <c r="LH60" s="17">
        <v>0</v>
      </c>
      <c r="LI60" s="17">
        <v>0</v>
      </c>
      <c r="LJ60" s="18">
        <v>0</v>
      </c>
      <c r="LK60" s="18">
        <v>0</v>
      </c>
      <c r="LL60" s="18">
        <v>0</v>
      </c>
      <c r="LM60" s="17">
        <v>0</v>
      </c>
      <c r="LN60" s="17">
        <v>0</v>
      </c>
      <c r="LO60" s="17">
        <v>0</v>
      </c>
      <c r="LP60" s="17">
        <v>0</v>
      </c>
      <c r="LQ60" s="17">
        <v>0</v>
      </c>
      <c r="LR60" s="17">
        <v>0</v>
      </c>
      <c r="LS60" s="18">
        <v>0</v>
      </c>
      <c r="LT60" s="18">
        <v>0</v>
      </c>
      <c r="LU60" s="18">
        <v>0</v>
      </c>
      <c r="LV60" s="17">
        <v>0</v>
      </c>
      <c r="LW60" s="17">
        <v>0</v>
      </c>
      <c r="LX60" s="17">
        <v>0</v>
      </c>
      <c r="LY60" s="17">
        <v>0</v>
      </c>
      <c r="LZ60" s="17">
        <v>0</v>
      </c>
      <c r="MA60" s="17">
        <v>0</v>
      </c>
      <c r="MB60" s="17">
        <v>0</v>
      </c>
      <c r="MC60" s="17">
        <v>0</v>
      </c>
      <c r="MD60" s="17">
        <v>0</v>
      </c>
      <c r="ME60" s="17">
        <v>-24569.620000000003</v>
      </c>
      <c r="MF60" s="17">
        <v>0</v>
      </c>
      <c r="MG60" s="17">
        <v>1034085.16</v>
      </c>
      <c r="MH60" s="17">
        <v>1009515.54</v>
      </c>
    </row>
    <row r="61" spans="1:346" ht="12.75" customHeight="1" x14ac:dyDescent="0.3">
      <c r="A61" s="61" t="s">
        <v>257</v>
      </c>
      <c r="B61" s="16">
        <v>3003</v>
      </c>
      <c r="C61" s="62" t="s">
        <v>247</v>
      </c>
      <c r="D61" s="18">
        <v>0</v>
      </c>
      <c r="E61" s="18">
        <v>0</v>
      </c>
      <c r="F61" s="18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0</v>
      </c>
      <c r="DZ61" s="17">
        <v>0</v>
      </c>
      <c r="EA61" s="17">
        <v>0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0</v>
      </c>
      <c r="ES61" s="17">
        <v>0</v>
      </c>
      <c r="ET61" s="17">
        <v>0</v>
      </c>
      <c r="EU61" s="17">
        <v>0</v>
      </c>
      <c r="EV61" s="17">
        <v>0</v>
      </c>
      <c r="EW61" s="17">
        <v>0</v>
      </c>
      <c r="EX61" s="17">
        <v>0</v>
      </c>
      <c r="EY61" s="17">
        <v>0</v>
      </c>
      <c r="EZ61" s="17">
        <v>0</v>
      </c>
      <c r="FA61" s="17">
        <v>0</v>
      </c>
      <c r="FB61" s="17">
        <v>0</v>
      </c>
      <c r="FC61" s="17">
        <v>0</v>
      </c>
      <c r="FD61" s="17">
        <v>0</v>
      </c>
      <c r="FE61" s="17">
        <v>0</v>
      </c>
      <c r="FF61" s="17">
        <v>2098.1999999999998</v>
      </c>
      <c r="FG61" s="17">
        <v>0</v>
      </c>
      <c r="FH61" s="17">
        <v>0</v>
      </c>
      <c r="FI61" s="17">
        <v>0</v>
      </c>
      <c r="FJ61" s="17">
        <v>0</v>
      </c>
      <c r="FK61" s="17">
        <v>0</v>
      </c>
      <c r="FL61" s="17">
        <v>0</v>
      </c>
      <c r="FM61" s="17">
        <v>0</v>
      </c>
      <c r="FN61" s="17">
        <v>0</v>
      </c>
      <c r="FO61" s="17">
        <v>0</v>
      </c>
      <c r="FP61" s="17">
        <v>0</v>
      </c>
      <c r="FQ61" s="17">
        <v>0</v>
      </c>
      <c r="FR61" s="17">
        <v>0</v>
      </c>
      <c r="FS61" s="17">
        <v>0</v>
      </c>
      <c r="FT61" s="17">
        <v>0</v>
      </c>
      <c r="FU61" s="17">
        <v>0</v>
      </c>
      <c r="FV61" s="17">
        <v>0</v>
      </c>
      <c r="FW61" s="17">
        <v>0</v>
      </c>
      <c r="FX61" s="17">
        <v>0</v>
      </c>
      <c r="FY61" s="17">
        <v>0</v>
      </c>
      <c r="FZ61" s="17">
        <v>0</v>
      </c>
      <c r="GA61" s="17">
        <v>0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17">
        <v>0</v>
      </c>
      <c r="GL61" s="17">
        <v>0</v>
      </c>
      <c r="GM61" s="17">
        <v>0</v>
      </c>
      <c r="GN61" s="17">
        <v>0</v>
      </c>
      <c r="GO61" s="17">
        <v>0</v>
      </c>
      <c r="GP61" s="17">
        <v>0</v>
      </c>
      <c r="GQ61" s="17">
        <v>0</v>
      </c>
      <c r="GR61" s="17">
        <v>0</v>
      </c>
      <c r="GS61" s="17">
        <v>0</v>
      </c>
      <c r="GT61" s="17">
        <v>0</v>
      </c>
      <c r="GU61" s="17">
        <v>0</v>
      </c>
      <c r="GV61" s="17">
        <v>0</v>
      </c>
      <c r="GW61" s="17">
        <v>0</v>
      </c>
      <c r="GX61" s="17">
        <v>0</v>
      </c>
      <c r="GY61" s="17">
        <v>0</v>
      </c>
      <c r="GZ61" s="17">
        <v>0</v>
      </c>
      <c r="HA61" s="17">
        <v>0</v>
      </c>
      <c r="HB61" s="17">
        <v>0</v>
      </c>
      <c r="HC61" s="17">
        <v>0</v>
      </c>
      <c r="HD61" s="17">
        <v>0</v>
      </c>
      <c r="HE61" s="17">
        <v>0</v>
      </c>
      <c r="HF61" s="17">
        <v>0</v>
      </c>
      <c r="HG61" s="17">
        <v>0</v>
      </c>
      <c r="HH61" s="17">
        <v>0</v>
      </c>
      <c r="HI61" s="17">
        <v>0</v>
      </c>
      <c r="HJ61" s="17">
        <v>0</v>
      </c>
      <c r="HK61" s="17">
        <v>0</v>
      </c>
      <c r="HL61" s="17">
        <v>0</v>
      </c>
      <c r="HM61" s="17">
        <v>0</v>
      </c>
      <c r="HN61" s="17">
        <v>0</v>
      </c>
      <c r="HO61" s="17">
        <v>0</v>
      </c>
      <c r="HP61" s="17">
        <v>0</v>
      </c>
      <c r="HQ61" s="17">
        <v>0</v>
      </c>
      <c r="HR61" s="17">
        <v>0</v>
      </c>
      <c r="HS61" s="17">
        <v>0</v>
      </c>
      <c r="HT61" s="17">
        <v>0</v>
      </c>
      <c r="HU61" s="17">
        <v>0</v>
      </c>
      <c r="HV61" s="17">
        <v>0</v>
      </c>
      <c r="HW61" s="17">
        <v>0</v>
      </c>
      <c r="HX61" s="17">
        <v>0</v>
      </c>
      <c r="HY61" s="17">
        <v>0</v>
      </c>
      <c r="HZ61" s="17">
        <v>0</v>
      </c>
      <c r="IA61" s="17">
        <v>0</v>
      </c>
      <c r="IB61" s="17">
        <v>0</v>
      </c>
      <c r="IC61" s="17">
        <v>0</v>
      </c>
      <c r="ID61" s="17">
        <v>0</v>
      </c>
      <c r="IE61" s="17">
        <v>0</v>
      </c>
      <c r="IF61" s="17">
        <v>0</v>
      </c>
      <c r="IG61" s="17">
        <v>0</v>
      </c>
      <c r="IH61" s="17">
        <v>0</v>
      </c>
      <c r="II61" s="17">
        <v>0</v>
      </c>
      <c r="IJ61" s="17">
        <v>0</v>
      </c>
      <c r="IK61" s="17">
        <v>0</v>
      </c>
      <c r="IL61" s="17">
        <v>0</v>
      </c>
      <c r="IM61" s="17">
        <v>0</v>
      </c>
      <c r="IN61" s="17">
        <v>0</v>
      </c>
      <c r="IO61" s="17">
        <v>0</v>
      </c>
      <c r="IP61" s="17">
        <v>0</v>
      </c>
      <c r="IQ61" s="17">
        <v>0</v>
      </c>
      <c r="IR61" s="17">
        <v>0</v>
      </c>
      <c r="IS61" s="17">
        <v>0</v>
      </c>
      <c r="IT61" s="17">
        <v>0</v>
      </c>
      <c r="IU61" s="17">
        <v>0</v>
      </c>
      <c r="IV61" s="18">
        <v>0</v>
      </c>
      <c r="IW61" s="18">
        <v>0</v>
      </c>
      <c r="IX61" s="18">
        <v>0</v>
      </c>
      <c r="IY61" s="17">
        <v>0</v>
      </c>
      <c r="IZ61" s="17">
        <v>0</v>
      </c>
      <c r="JA61" s="17">
        <v>0</v>
      </c>
      <c r="JB61" s="17">
        <v>0</v>
      </c>
      <c r="JC61" s="17">
        <v>0</v>
      </c>
      <c r="JD61" s="17">
        <v>0</v>
      </c>
      <c r="JE61" s="18">
        <v>0</v>
      </c>
      <c r="JF61" s="18">
        <v>0</v>
      </c>
      <c r="JG61" s="18">
        <v>0</v>
      </c>
      <c r="JH61" s="17">
        <v>0</v>
      </c>
      <c r="JI61" s="17">
        <v>0</v>
      </c>
      <c r="JJ61" s="17">
        <v>0</v>
      </c>
      <c r="JK61" s="17">
        <v>0</v>
      </c>
      <c r="JL61" s="17">
        <v>0</v>
      </c>
      <c r="JM61" s="17">
        <v>0</v>
      </c>
      <c r="JN61" s="18">
        <v>0</v>
      </c>
      <c r="JO61" s="18">
        <v>0</v>
      </c>
      <c r="JP61" s="18">
        <v>0</v>
      </c>
      <c r="JQ61" s="17">
        <v>0</v>
      </c>
      <c r="JR61" s="17">
        <v>0</v>
      </c>
      <c r="JS61" s="17">
        <v>0</v>
      </c>
      <c r="JT61" s="17">
        <v>0</v>
      </c>
      <c r="JU61" s="17">
        <v>0</v>
      </c>
      <c r="JV61" s="17">
        <v>0</v>
      </c>
      <c r="JW61" s="17">
        <v>0</v>
      </c>
      <c r="JX61" s="17">
        <v>0</v>
      </c>
      <c r="JY61" s="17">
        <v>0</v>
      </c>
      <c r="JZ61" s="17">
        <v>0</v>
      </c>
      <c r="KA61" s="17">
        <v>0</v>
      </c>
      <c r="KB61" s="17">
        <v>0</v>
      </c>
      <c r="KC61" s="17">
        <v>0</v>
      </c>
      <c r="KD61" s="17">
        <v>0</v>
      </c>
      <c r="KE61" s="17">
        <v>0</v>
      </c>
      <c r="KF61" s="17">
        <v>0</v>
      </c>
      <c r="KG61" s="17">
        <v>0</v>
      </c>
      <c r="KH61" s="17">
        <v>0</v>
      </c>
      <c r="KI61" s="17">
        <v>723439552.75999975</v>
      </c>
      <c r="KJ61" s="17">
        <v>0</v>
      </c>
      <c r="KK61" s="17">
        <v>0</v>
      </c>
      <c r="KL61" s="17">
        <v>0</v>
      </c>
      <c r="KM61" s="17">
        <v>0</v>
      </c>
      <c r="KN61" s="17">
        <v>0</v>
      </c>
      <c r="KO61" s="17">
        <v>0</v>
      </c>
      <c r="KP61" s="17">
        <v>0</v>
      </c>
      <c r="KQ61" s="17">
        <v>0</v>
      </c>
      <c r="KR61" s="17">
        <v>0</v>
      </c>
      <c r="KS61" s="17">
        <v>0</v>
      </c>
      <c r="KT61" s="17">
        <v>0</v>
      </c>
      <c r="KU61" s="17">
        <v>0</v>
      </c>
      <c r="KV61" s="17">
        <v>0</v>
      </c>
      <c r="KW61" s="17">
        <v>0</v>
      </c>
      <c r="KX61" s="17">
        <v>0</v>
      </c>
      <c r="KY61" s="17">
        <v>0</v>
      </c>
      <c r="KZ61" s="17">
        <v>0</v>
      </c>
      <c r="LA61" s="18">
        <v>0</v>
      </c>
      <c r="LB61" s="18">
        <v>0</v>
      </c>
      <c r="LC61" s="18">
        <v>0</v>
      </c>
      <c r="LD61" s="17">
        <v>0</v>
      </c>
      <c r="LE61" s="17">
        <v>0</v>
      </c>
      <c r="LF61" s="17">
        <v>0</v>
      </c>
      <c r="LG61" s="17">
        <v>0</v>
      </c>
      <c r="LH61" s="17">
        <v>0</v>
      </c>
      <c r="LI61" s="17">
        <v>0</v>
      </c>
      <c r="LJ61" s="18">
        <v>0</v>
      </c>
      <c r="LK61" s="18">
        <v>0</v>
      </c>
      <c r="LL61" s="18">
        <v>0</v>
      </c>
      <c r="LM61" s="17">
        <v>0</v>
      </c>
      <c r="LN61" s="17">
        <v>0</v>
      </c>
      <c r="LO61" s="17">
        <v>0</v>
      </c>
      <c r="LP61" s="17">
        <v>0</v>
      </c>
      <c r="LQ61" s="17">
        <v>0</v>
      </c>
      <c r="LR61" s="17">
        <v>0</v>
      </c>
      <c r="LS61" s="18">
        <v>0</v>
      </c>
      <c r="LT61" s="18">
        <v>0</v>
      </c>
      <c r="LU61" s="18">
        <v>0</v>
      </c>
      <c r="LV61" s="17">
        <v>0</v>
      </c>
      <c r="LW61" s="17">
        <v>0</v>
      </c>
      <c r="LX61" s="17">
        <v>0</v>
      </c>
      <c r="LY61" s="17">
        <v>0</v>
      </c>
      <c r="LZ61" s="17">
        <v>0</v>
      </c>
      <c r="MA61" s="17">
        <v>0</v>
      </c>
      <c r="MB61" s="17">
        <v>0</v>
      </c>
      <c r="MC61" s="17">
        <v>0</v>
      </c>
      <c r="MD61" s="17">
        <v>0</v>
      </c>
      <c r="ME61" s="17">
        <v>723439552.75999975</v>
      </c>
      <c r="MF61" s="17">
        <v>0</v>
      </c>
      <c r="MG61" s="17">
        <v>2098.1999999999998</v>
      </c>
      <c r="MH61" s="17">
        <v>723441650.9599998</v>
      </c>
    </row>
    <row r="62" spans="1:346" ht="12.75" customHeight="1" x14ac:dyDescent="0.3">
      <c r="A62" s="61" t="s">
        <v>259</v>
      </c>
      <c r="B62" s="16">
        <v>3004</v>
      </c>
      <c r="C62" s="62" t="s">
        <v>247</v>
      </c>
      <c r="D62" s="18">
        <v>0</v>
      </c>
      <c r="E62" s="18">
        <v>0</v>
      </c>
      <c r="F62" s="18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0</v>
      </c>
      <c r="DL62" s="17"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0</v>
      </c>
      <c r="DW62" s="17">
        <v>0</v>
      </c>
      <c r="DX62" s="17">
        <v>0</v>
      </c>
      <c r="DY62" s="17">
        <v>0</v>
      </c>
      <c r="DZ62" s="17">
        <v>0</v>
      </c>
      <c r="EA62" s="17">
        <v>0</v>
      </c>
      <c r="EB62" s="17">
        <v>0</v>
      </c>
      <c r="EC62" s="17">
        <v>0</v>
      </c>
      <c r="ED62" s="17">
        <v>0</v>
      </c>
      <c r="EE62" s="17">
        <v>0</v>
      </c>
      <c r="EF62" s="17">
        <v>0</v>
      </c>
      <c r="EG62" s="17">
        <v>0</v>
      </c>
      <c r="EH62" s="17">
        <v>0</v>
      </c>
      <c r="EI62" s="17">
        <v>0</v>
      </c>
      <c r="EJ62" s="17">
        <v>0</v>
      </c>
      <c r="EK62" s="17">
        <v>0</v>
      </c>
      <c r="EL62" s="17">
        <v>0</v>
      </c>
      <c r="EM62" s="17">
        <v>0</v>
      </c>
      <c r="EN62" s="17">
        <v>0</v>
      </c>
      <c r="EO62" s="17">
        <v>0</v>
      </c>
      <c r="EP62" s="17">
        <v>0</v>
      </c>
      <c r="EQ62" s="17">
        <v>0</v>
      </c>
      <c r="ER62" s="17">
        <v>0</v>
      </c>
      <c r="ES62" s="17">
        <v>0</v>
      </c>
      <c r="ET62" s="17">
        <v>0</v>
      </c>
      <c r="EU62" s="17">
        <v>0</v>
      </c>
      <c r="EV62" s="17">
        <v>0</v>
      </c>
      <c r="EW62" s="17">
        <v>0</v>
      </c>
      <c r="EX62" s="17">
        <v>0</v>
      </c>
      <c r="EY62" s="17">
        <v>0</v>
      </c>
      <c r="EZ62" s="17">
        <v>0</v>
      </c>
      <c r="FA62" s="17">
        <v>0</v>
      </c>
      <c r="FB62" s="17">
        <v>0</v>
      </c>
      <c r="FC62" s="17">
        <v>0</v>
      </c>
      <c r="FD62" s="17">
        <v>0</v>
      </c>
      <c r="FE62" s="17">
        <v>0</v>
      </c>
      <c r="FF62" s="17">
        <v>322410.45999999985</v>
      </c>
      <c r="FG62" s="17">
        <v>0</v>
      </c>
      <c r="FH62" s="17">
        <v>0</v>
      </c>
      <c r="FI62" s="17">
        <v>0</v>
      </c>
      <c r="FJ62" s="17">
        <v>0</v>
      </c>
      <c r="FK62" s="17">
        <v>0</v>
      </c>
      <c r="FL62" s="17">
        <v>0</v>
      </c>
      <c r="FM62" s="17">
        <v>0</v>
      </c>
      <c r="FN62" s="17">
        <v>0</v>
      </c>
      <c r="FO62" s="17">
        <v>0</v>
      </c>
      <c r="FP62" s="17">
        <v>0</v>
      </c>
      <c r="FQ62" s="17">
        <v>0</v>
      </c>
      <c r="FR62" s="17">
        <v>0</v>
      </c>
      <c r="FS62" s="17">
        <v>0</v>
      </c>
      <c r="FT62" s="17">
        <v>0</v>
      </c>
      <c r="FU62" s="17">
        <v>0</v>
      </c>
      <c r="FV62" s="17">
        <v>0</v>
      </c>
      <c r="FW62" s="17">
        <v>0</v>
      </c>
      <c r="FX62" s="17">
        <v>0</v>
      </c>
      <c r="FY62" s="17">
        <v>0</v>
      </c>
      <c r="FZ62" s="17">
        <v>0</v>
      </c>
      <c r="GA62" s="17">
        <v>0</v>
      </c>
      <c r="GB62" s="17">
        <v>0</v>
      </c>
      <c r="GC62" s="17">
        <v>0</v>
      </c>
      <c r="GD62" s="17">
        <v>0</v>
      </c>
      <c r="GE62" s="17">
        <v>0</v>
      </c>
      <c r="GF62" s="17">
        <v>0</v>
      </c>
      <c r="GG62" s="17">
        <v>0</v>
      </c>
      <c r="GH62" s="17">
        <v>0</v>
      </c>
      <c r="GI62" s="17">
        <v>0</v>
      </c>
      <c r="GJ62" s="17">
        <v>0</v>
      </c>
      <c r="GK62" s="17">
        <v>0</v>
      </c>
      <c r="GL62" s="17">
        <v>0</v>
      </c>
      <c r="GM62" s="17">
        <v>0</v>
      </c>
      <c r="GN62" s="17">
        <v>0</v>
      </c>
      <c r="GO62" s="17">
        <v>0</v>
      </c>
      <c r="GP62" s="17">
        <v>0</v>
      </c>
      <c r="GQ62" s="17">
        <v>0</v>
      </c>
      <c r="GR62" s="17">
        <v>0</v>
      </c>
      <c r="GS62" s="17">
        <v>0</v>
      </c>
      <c r="GT62" s="17">
        <v>0</v>
      </c>
      <c r="GU62" s="17">
        <v>0</v>
      </c>
      <c r="GV62" s="17">
        <v>0</v>
      </c>
      <c r="GW62" s="17">
        <v>0</v>
      </c>
      <c r="GX62" s="17">
        <v>0</v>
      </c>
      <c r="GY62" s="17">
        <v>0</v>
      </c>
      <c r="GZ62" s="17">
        <v>0</v>
      </c>
      <c r="HA62" s="17">
        <v>0</v>
      </c>
      <c r="HB62" s="17">
        <v>0</v>
      </c>
      <c r="HC62" s="17">
        <v>0</v>
      </c>
      <c r="HD62" s="17">
        <v>0</v>
      </c>
      <c r="HE62" s="17">
        <v>0</v>
      </c>
      <c r="HF62" s="17">
        <v>0</v>
      </c>
      <c r="HG62" s="17">
        <v>0</v>
      </c>
      <c r="HH62" s="17">
        <v>0</v>
      </c>
      <c r="HI62" s="17">
        <v>0</v>
      </c>
      <c r="HJ62" s="17">
        <v>0</v>
      </c>
      <c r="HK62" s="17">
        <v>0</v>
      </c>
      <c r="HL62" s="17">
        <v>0</v>
      </c>
      <c r="HM62" s="17">
        <v>0</v>
      </c>
      <c r="HN62" s="17">
        <v>0</v>
      </c>
      <c r="HO62" s="17">
        <v>0</v>
      </c>
      <c r="HP62" s="17">
        <v>0</v>
      </c>
      <c r="HQ62" s="17">
        <v>0</v>
      </c>
      <c r="HR62" s="17">
        <v>0</v>
      </c>
      <c r="HS62" s="17">
        <v>0</v>
      </c>
      <c r="HT62" s="17">
        <v>0</v>
      </c>
      <c r="HU62" s="17">
        <v>0</v>
      </c>
      <c r="HV62" s="17">
        <v>0</v>
      </c>
      <c r="HW62" s="17">
        <v>0</v>
      </c>
      <c r="HX62" s="17">
        <v>0</v>
      </c>
      <c r="HY62" s="17">
        <v>0</v>
      </c>
      <c r="HZ62" s="17">
        <v>0</v>
      </c>
      <c r="IA62" s="17">
        <v>0</v>
      </c>
      <c r="IB62" s="17">
        <v>0</v>
      </c>
      <c r="IC62" s="17">
        <v>0</v>
      </c>
      <c r="ID62" s="17">
        <v>0</v>
      </c>
      <c r="IE62" s="17">
        <v>0</v>
      </c>
      <c r="IF62" s="17">
        <v>0</v>
      </c>
      <c r="IG62" s="17">
        <v>0</v>
      </c>
      <c r="IH62" s="17">
        <v>0</v>
      </c>
      <c r="II62" s="17">
        <v>0</v>
      </c>
      <c r="IJ62" s="17">
        <v>0</v>
      </c>
      <c r="IK62" s="17">
        <v>0</v>
      </c>
      <c r="IL62" s="17">
        <v>0</v>
      </c>
      <c r="IM62" s="17">
        <v>0</v>
      </c>
      <c r="IN62" s="17">
        <v>0</v>
      </c>
      <c r="IO62" s="17">
        <v>0</v>
      </c>
      <c r="IP62" s="17">
        <v>0</v>
      </c>
      <c r="IQ62" s="17">
        <v>0</v>
      </c>
      <c r="IR62" s="17">
        <v>0</v>
      </c>
      <c r="IS62" s="17">
        <v>0</v>
      </c>
      <c r="IT62" s="17">
        <v>0</v>
      </c>
      <c r="IU62" s="17">
        <v>0</v>
      </c>
      <c r="IV62" s="18">
        <v>0</v>
      </c>
      <c r="IW62" s="18">
        <v>0</v>
      </c>
      <c r="IX62" s="18">
        <v>0</v>
      </c>
      <c r="IY62" s="17">
        <v>0</v>
      </c>
      <c r="IZ62" s="17">
        <v>0</v>
      </c>
      <c r="JA62" s="17">
        <v>0</v>
      </c>
      <c r="JB62" s="17">
        <v>0</v>
      </c>
      <c r="JC62" s="17">
        <v>0</v>
      </c>
      <c r="JD62" s="17">
        <v>0</v>
      </c>
      <c r="JE62" s="18">
        <v>0</v>
      </c>
      <c r="JF62" s="18">
        <v>0</v>
      </c>
      <c r="JG62" s="18">
        <v>0</v>
      </c>
      <c r="JH62" s="17">
        <v>0</v>
      </c>
      <c r="JI62" s="17">
        <v>0</v>
      </c>
      <c r="JJ62" s="17">
        <v>0</v>
      </c>
      <c r="JK62" s="17">
        <v>0</v>
      </c>
      <c r="JL62" s="17">
        <v>0</v>
      </c>
      <c r="JM62" s="17">
        <v>0</v>
      </c>
      <c r="JN62" s="18">
        <v>0</v>
      </c>
      <c r="JO62" s="18">
        <v>0</v>
      </c>
      <c r="JP62" s="18">
        <v>0</v>
      </c>
      <c r="JQ62" s="17">
        <v>0</v>
      </c>
      <c r="JR62" s="17">
        <v>0</v>
      </c>
      <c r="JS62" s="17">
        <v>0</v>
      </c>
      <c r="JT62" s="17">
        <v>0</v>
      </c>
      <c r="JU62" s="17">
        <v>0</v>
      </c>
      <c r="JV62" s="17">
        <v>0</v>
      </c>
      <c r="JW62" s="17">
        <v>0</v>
      </c>
      <c r="JX62" s="17">
        <v>0</v>
      </c>
      <c r="JY62" s="17">
        <v>0</v>
      </c>
      <c r="JZ62" s="17">
        <v>0</v>
      </c>
      <c r="KA62" s="17">
        <v>0</v>
      </c>
      <c r="KB62" s="17">
        <v>0</v>
      </c>
      <c r="KC62" s="17">
        <v>0</v>
      </c>
      <c r="KD62" s="17">
        <v>0</v>
      </c>
      <c r="KE62" s="17">
        <v>0</v>
      </c>
      <c r="KF62" s="17">
        <v>0</v>
      </c>
      <c r="KG62" s="17">
        <v>0</v>
      </c>
      <c r="KH62" s="17">
        <v>16648851.399999999</v>
      </c>
      <c r="KI62" s="17">
        <v>0</v>
      </c>
      <c r="KJ62" s="17">
        <v>0</v>
      </c>
      <c r="KK62" s="17">
        <v>85569001.339999959</v>
      </c>
      <c r="KL62" s="17">
        <v>0</v>
      </c>
      <c r="KM62" s="17">
        <v>0</v>
      </c>
      <c r="KN62" s="17">
        <v>0</v>
      </c>
      <c r="KO62" s="17">
        <v>0</v>
      </c>
      <c r="KP62" s="17">
        <v>0</v>
      </c>
      <c r="KQ62" s="17">
        <v>0</v>
      </c>
      <c r="KR62" s="17">
        <v>0</v>
      </c>
      <c r="KS62" s="17">
        <v>0</v>
      </c>
      <c r="KT62" s="17">
        <v>0</v>
      </c>
      <c r="KU62" s="17">
        <v>0</v>
      </c>
      <c r="KV62" s="17">
        <v>0</v>
      </c>
      <c r="KW62" s="17">
        <v>0</v>
      </c>
      <c r="KX62" s="17">
        <v>0</v>
      </c>
      <c r="KY62" s="17">
        <v>0</v>
      </c>
      <c r="KZ62" s="17">
        <v>0</v>
      </c>
      <c r="LA62" s="18">
        <v>0</v>
      </c>
      <c r="LB62" s="18">
        <v>0</v>
      </c>
      <c r="LC62" s="18">
        <v>0</v>
      </c>
      <c r="LD62" s="17">
        <v>0</v>
      </c>
      <c r="LE62" s="17">
        <v>0</v>
      </c>
      <c r="LF62" s="17">
        <v>0</v>
      </c>
      <c r="LG62" s="17">
        <v>0</v>
      </c>
      <c r="LH62" s="17">
        <v>0</v>
      </c>
      <c r="LI62" s="17">
        <v>0</v>
      </c>
      <c r="LJ62" s="18">
        <v>0</v>
      </c>
      <c r="LK62" s="18">
        <v>0</v>
      </c>
      <c r="LL62" s="18">
        <v>0</v>
      </c>
      <c r="LM62" s="17">
        <v>0</v>
      </c>
      <c r="LN62" s="17">
        <v>0</v>
      </c>
      <c r="LO62" s="17">
        <v>0</v>
      </c>
      <c r="LP62" s="17">
        <v>0</v>
      </c>
      <c r="LQ62" s="17">
        <v>0</v>
      </c>
      <c r="LR62" s="17">
        <v>0</v>
      </c>
      <c r="LS62" s="18">
        <v>0</v>
      </c>
      <c r="LT62" s="18">
        <v>0</v>
      </c>
      <c r="LU62" s="18">
        <v>0</v>
      </c>
      <c r="LV62" s="17">
        <v>0</v>
      </c>
      <c r="LW62" s="17">
        <v>0</v>
      </c>
      <c r="LX62" s="17">
        <v>0</v>
      </c>
      <c r="LY62" s="17">
        <v>0</v>
      </c>
      <c r="LZ62" s="17">
        <v>0</v>
      </c>
      <c r="MA62" s="17">
        <v>0</v>
      </c>
      <c r="MB62" s="17">
        <v>0</v>
      </c>
      <c r="MC62" s="17">
        <v>0</v>
      </c>
      <c r="MD62" s="17">
        <v>0</v>
      </c>
      <c r="ME62" s="17">
        <v>0</v>
      </c>
      <c r="MF62" s="17">
        <v>0</v>
      </c>
      <c r="MG62" s="17">
        <v>102540263.19999996</v>
      </c>
      <c r="MH62" s="17">
        <v>102540263.19999996</v>
      </c>
    </row>
    <row r="63" spans="1:346" ht="12.75" customHeight="1" x14ac:dyDescent="0.3">
      <c r="A63" s="61" t="s">
        <v>261</v>
      </c>
      <c r="B63" s="16">
        <v>3005</v>
      </c>
      <c r="C63" s="62" t="s">
        <v>247</v>
      </c>
      <c r="D63" s="18">
        <v>0</v>
      </c>
      <c r="E63" s="18">
        <v>0</v>
      </c>
      <c r="F63" s="18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0</v>
      </c>
      <c r="DZ63" s="17">
        <v>0</v>
      </c>
      <c r="EA63" s="17">
        <v>0</v>
      </c>
      <c r="EB63" s="17">
        <v>0</v>
      </c>
      <c r="EC63" s="17">
        <v>0</v>
      </c>
      <c r="ED63" s="17">
        <v>0</v>
      </c>
      <c r="EE63" s="17">
        <v>0</v>
      </c>
      <c r="EF63" s="17">
        <v>0</v>
      </c>
      <c r="EG63" s="17">
        <v>0</v>
      </c>
      <c r="EH63" s="17">
        <v>0</v>
      </c>
      <c r="EI63" s="17">
        <v>0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>
        <v>0</v>
      </c>
      <c r="EQ63" s="17">
        <v>0</v>
      </c>
      <c r="ER63" s="17">
        <v>0</v>
      </c>
      <c r="ES63" s="17">
        <v>0</v>
      </c>
      <c r="ET63" s="17">
        <v>0</v>
      </c>
      <c r="EU63" s="17">
        <v>0</v>
      </c>
      <c r="EV63" s="17">
        <v>0</v>
      </c>
      <c r="EW63" s="17">
        <v>0</v>
      </c>
      <c r="EX63" s="17">
        <v>0</v>
      </c>
      <c r="EY63" s="17">
        <v>0</v>
      </c>
      <c r="EZ63" s="17">
        <v>0</v>
      </c>
      <c r="FA63" s="17">
        <v>0</v>
      </c>
      <c r="FB63" s="17">
        <v>0</v>
      </c>
      <c r="FC63" s="17">
        <v>0</v>
      </c>
      <c r="FD63" s="17">
        <v>0</v>
      </c>
      <c r="FE63" s="17">
        <v>0</v>
      </c>
      <c r="FF63" s="17">
        <v>0</v>
      </c>
      <c r="FG63" s="17">
        <v>0</v>
      </c>
      <c r="FH63" s="17">
        <v>0</v>
      </c>
      <c r="FI63" s="17">
        <v>0</v>
      </c>
      <c r="FJ63" s="17">
        <v>0</v>
      </c>
      <c r="FK63" s="17">
        <v>0</v>
      </c>
      <c r="FL63" s="17">
        <v>0</v>
      </c>
      <c r="FM63" s="17">
        <v>0</v>
      </c>
      <c r="FN63" s="17">
        <v>0</v>
      </c>
      <c r="FO63" s="17">
        <v>0</v>
      </c>
      <c r="FP63" s="17">
        <v>0</v>
      </c>
      <c r="FQ63" s="17">
        <v>0</v>
      </c>
      <c r="FR63" s="17">
        <v>0</v>
      </c>
      <c r="FS63" s="17">
        <v>0</v>
      </c>
      <c r="FT63" s="17">
        <v>0</v>
      </c>
      <c r="FU63" s="17">
        <v>0</v>
      </c>
      <c r="FV63" s="17">
        <v>0</v>
      </c>
      <c r="FW63" s="17">
        <v>0</v>
      </c>
      <c r="FX63" s="17">
        <v>0</v>
      </c>
      <c r="FY63" s="17">
        <v>0</v>
      </c>
      <c r="FZ63" s="17">
        <v>0</v>
      </c>
      <c r="GA63" s="17">
        <v>0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17">
        <v>0</v>
      </c>
      <c r="GH63" s="17">
        <v>0</v>
      </c>
      <c r="GI63" s="17">
        <v>0</v>
      </c>
      <c r="GJ63" s="17">
        <v>0</v>
      </c>
      <c r="GK63" s="17">
        <v>0</v>
      </c>
      <c r="GL63" s="17">
        <v>0</v>
      </c>
      <c r="GM63" s="17">
        <v>0</v>
      </c>
      <c r="GN63" s="17">
        <v>0</v>
      </c>
      <c r="GO63" s="17">
        <v>0</v>
      </c>
      <c r="GP63" s="17">
        <v>0</v>
      </c>
      <c r="GQ63" s="17">
        <v>0</v>
      </c>
      <c r="GR63" s="17">
        <v>0</v>
      </c>
      <c r="GS63" s="17">
        <v>0</v>
      </c>
      <c r="GT63" s="17">
        <v>0</v>
      </c>
      <c r="GU63" s="17">
        <v>0</v>
      </c>
      <c r="GV63" s="17">
        <v>0</v>
      </c>
      <c r="GW63" s="17">
        <v>0</v>
      </c>
      <c r="GX63" s="17">
        <v>0</v>
      </c>
      <c r="GY63" s="17">
        <v>0</v>
      </c>
      <c r="GZ63" s="17">
        <v>0</v>
      </c>
      <c r="HA63" s="17">
        <v>0</v>
      </c>
      <c r="HB63" s="17">
        <v>0</v>
      </c>
      <c r="HC63" s="17">
        <v>0</v>
      </c>
      <c r="HD63" s="17">
        <v>0</v>
      </c>
      <c r="HE63" s="17">
        <v>0</v>
      </c>
      <c r="HF63" s="17">
        <v>0</v>
      </c>
      <c r="HG63" s="17">
        <v>0</v>
      </c>
      <c r="HH63" s="17">
        <v>0</v>
      </c>
      <c r="HI63" s="17">
        <v>0</v>
      </c>
      <c r="HJ63" s="17">
        <v>0</v>
      </c>
      <c r="HK63" s="17">
        <v>0</v>
      </c>
      <c r="HL63" s="17">
        <v>0</v>
      </c>
      <c r="HM63" s="17">
        <v>0</v>
      </c>
      <c r="HN63" s="17">
        <v>0</v>
      </c>
      <c r="HO63" s="17">
        <v>0</v>
      </c>
      <c r="HP63" s="17">
        <v>0</v>
      </c>
      <c r="HQ63" s="17">
        <v>0</v>
      </c>
      <c r="HR63" s="17">
        <v>0</v>
      </c>
      <c r="HS63" s="17">
        <v>0</v>
      </c>
      <c r="HT63" s="17">
        <v>0</v>
      </c>
      <c r="HU63" s="17">
        <v>0</v>
      </c>
      <c r="HV63" s="17">
        <v>0</v>
      </c>
      <c r="HW63" s="17">
        <v>0</v>
      </c>
      <c r="HX63" s="17">
        <v>0</v>
      </c>
      <c r="HY63" s="17">
        <v>0</v>
      </c>
      <c r="HZ63" s="17">
        <v>0</v>
      </c>
      <c r="IA63" s="17">
        <v>0</v>
      </c>
      <c r="IB63" s="17">
        <v>0</v>
      </c>
      <c r="IC63" s="17">
        <v>0</v>
      </c>
      <c r="ID63" s="17">
        <v>0</v>
      </c>
      <c r="IE63" s="17">
        <v>0</v>
      </c>
      <c r="IF63" s="17">
        <v>0</v>
      </c>
      <c r="IG63" s="17">
        <v>0</v>
      </c>
      <c r="IH63" s="17">
        <v>0</v>
      </c>
      <c r="II63" s="17">
        <v>0</v>
      </c>
      <c r="IJ63" s="17">
        <v>0</v>
      </c>
      <c r="IK63" s="17">
        <v>0</v>
      </c>
      <c r="IL63" s="17">
        <v>0</v>
      </c>
      <c r="IM63" s="17">
        <v>0</v>
      </c>
      <c r="IN63" s="17">
        <v>0</v>
      </c>
      <c r="IO63" s="17">
        <v>0</v>
      </c>
      <c r="IP63" s="17">
        <v>0</v>
      </c>
      <c r="IQ63" s="17">
        <v>0</v>
      </c>
      <c r="IR63" s="17">
        <v>0</v>
      </c>
      <c r="IS63" s="17">
        <v>0</v>
      </c>
      <c r="IT63" s="17">
        <v>0</v>
      </c>
      <c r="IU63" s="17">
        <v>0</v>
      </c>
      <c r="IV63" s="18">
        <v>0</v>
      </c>
      <c r="IW63" s="18">
        <v>0</v>
      </c>
      <c r="IX63" s="18">
        <v>0</v>
      </c>
      <c r="IY63" s="17">
        <v>0</v>
      </c>
      <c r="IZ63" s="17">
        <v>0</v>
      </c>
      <c r="JA63" s="17">
        <v>0</v>
      </c>
      <c r="JB63" s="17">
        <v>0</v>
      </c>
      <c r="JC63" s="17">
        <v>0</v>
      </c>
      <c r="JD63" s="17">
        <v>0</v>
      </c>
      <c r="JE63" s="18">
        <v>0</v>
      </c>
      <c r="JF63" s="18">
        <v>0</v>
      </c>
      <c r="JG63" s="18">
        <v>0</v>
      </c>
      <c r="JH63" s="17">
        <v>0</v>
      </c>
      <c r="JI63" s="17">
        <v>0</v>
      </c>
      <c r="JJ63" s="17">
        <v>0</v>
      </c>
      <c r="JK63" s="17">
        <v>0</v>
      </c>
      <c r="JL63" s="17">
        <v>0</v>
      </c>
      <c r="JM63" s="17">
        <v>0</v>
      </c>
      <c r="JN63" s="18">
        <v>0</v>
      </c>
      <c r="JO63" s="18">
        <v>0</v>
      </c>
      <c r="JP63" s="18">
        <v>0</v>
      </c>
      <c r="JQ63" s="17">
        <v>0</v>
      </c>
      <c r="JR63" s="17">
        <v>0</v>
      </c>
      <c r="JS63" s="17">
        <v>0</v>
      </c>
      <c r="JT63" s="17">
        <v>0</v>
      </c>
      <c r="JU63" s="17">
        <v>0</v>
      </c>
      <c r="JV63" s="17">
        <v>0</v>
      </c>
      <c r="JW63" s="17">
        <v>0</v>
      </c>
      <c r="JX63" s="17">
        <v>0</v>
      </c>
      <c r="JY63" s="17">
        <v>0</v>
      </c>
      <c r="JZ63" s="17">
        <v>0</v>
      </c>
      <c r="KA63" s="17">
        <v>0</v>
      </c>
      <c r="KB63" s="17">
        <v>0</v>
      </c>
      <c r="KC63" s="17">
        <v>0</v>
      </c>
      <c r="KD63" s="17">
        <v>0</v>
      </c>
      <c r="KE63" s="17">
        <v>0</v>
      </c>
      <c r="KF63" s="17">
        <v>0</v>
      </c>
      <c r="KG63" s="17">
        <v>0</v>
      </c>
      <c r="KH63" s="17">
        <v>0</v>
      </c>
      <c r="KI63" s="17">
        <v>0</v>
      </c>
      <c r="KJ63" s="17">
        <v>0</v>
      </c>
      <c r="KK63" s="17">
        <v>2989278.74000001</v>
      </c>
      <c r="KL63" s="17">
        <v>0</v>
      </c>
      <c r="KM63" s="17">
        <v>0</v>
      </c>
      <c r="KN63" s="17">
        <v>0</v>
      </c>
      <c r="KO63" s="17">
        <v>0</v>
      </c>
      <c r="KP63" s="17">
        <v>0</v>
      </c>
      <c r="KQ63" s="17">
        <v>0</v>
      </c>
      <c r="KR63" s="17">
        <v>0</v>
      </c>
      <c r="KS63" s="17">
        <v>0</v>
      </c>
      <c r="KT63" s="17">
        <v>0</v>
      </c>
      <c r="KU63" s="17">
        <v>0</v>
      </c>
      <c r="KV63" s="17">
        <v>0</v>
      </c>
      <c r="KW63" s="17">
        <v>0</v>
      </c>
      <c r="KX63" s="17">
        <v>0</v>
      </c>
      <c r="KY63" s="17">
        <v>0</v>
      </c>
      <c r="KZ63" s="17">
        <v>0</v>
      </c>
      <c r="LA63" s="18">
        <v>0</v>
      </c>
      <c r="LB63" s="18">
        <v>0</v>
      </c>
      <c r="LC63" s="18">
        <v>0</v>
      </c>
      <c r="LD63" s="17">
        <v>0</v>
      </c>
      <c r="LE63" s="17">
        <v>0</v>
      </c>
      <c r="LF63" s="17">
        <v>0</v>
      </c>
      <c r="LG63" s="17">
        <v>0</v>
      </c>
      <c r="LH63" s="17">
        <v>0</v>
      </c>
      <c r="LI63" s="17">
        <v>0</v>
      </c>
      <c r="LJ63" s="18">
        <v>0</v>
      </c>
      <c r="LK63" s="18">
        <v>0</v>
      </c>
      <c r="LL63" s="18">
        <v>0</v>
      </c>
      <c r="LM63" s="17">
        <v>0</v>
      </c>
      <c r="LN63" s="17">
        <v>0</v>
      </c>
      <c r="LO63" s="17">
        <v>0</v>
      </c>
      <c r="LP63" s="17">
        <v>0</v>
      </c>
      <c r="LQ63" s="17">
        <v>0</v>
      </c>
      <c r="LR63" s="17">
        <v>0</v>
      </c>
      <c r="LS63" s="18">
        <v>0</v>
      </c>
      <c r="LT63" s="18">
        <v>0</v>
      </c>
      <c r="LU63" s="18">
        <v>0</v>
      </c>
      <c r="LV63" s="17">
        <v>0</v>
      </c>
      <c r="LW63" s="17">
        <v>0</v>
      </c>
      <c r="LX63" s="17">
        <v>0</v>
      </c>
      <c r="LY63" s="17">
        <v>0</v>
      </c>
      <c r="LZ63" s="17">
        <v>0</v>
      </c>
      <c r="MA63" s="17">
        <v>0</v>
      </c>
      <c r="MB63" s="17">
        <v>0</v>
      </c>
      <c r="MC63" s="17">
        <v>0</v>
      </c>
      <c r="MD63" s="17">
        <v>0</v>
      </c>
      <c r="ME63" s="17">
        <v>0</v>
      </c>
      <c r="MF63" s="17">
        <v>0</v>
      </c>
      <c r="MG63" s="17">
        <v>2989278.74000001</v>
      </c>
      <c r="MH63" s="17">
        <v>2989278.74000001</v>
      </c>
    </row>
    <row r="64" spans="1:346" ht="12.75" customHeight="1" x14ac:dyDescent="0.3">
      <c r="A64" s="61" t="s">
        <v>263</v>
      </c>
      <c r="B64" s="16">
        <v>3006</v>
      </c>
      <c r="C64" s="62" t="s">
        <v>247</v>
      </c>
      <c r="D64" s="18">
        <v>0</v>
      </c>
      <c r="E64" s="18">
        <v>0</v>
      </c>
      <c r="F64" s="18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7"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0</v>
      </c>
      <c r="DL64" s="17">
        <v>0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0</v>
      </c>
      <c r="DS64" s="17">
        <v>0</v>
      </c>
      <c r="DT64" s="17">
        <v>0</v>
      </c>
      <c r="DU64" s="17">
        <v>0</v>
      </c>
      <c r="DV64" s="17">
        <v>0</v>
      </c>
      <c r="DW64" s="17">
        <v>0</v>
      </c>
      <c r="DX64" s="17">
        <v>0</v>
      </c>
      <c r="DY64" s="17">
        <v>0</v>
      </c>
      <c r="DZ64" s="17">
        <v>0</v>
      </c>
      <c r="EA64" s="17">
        <v>0</v>
      </c>
      <c r="EB64" s="17">
        <v>0</v>
      </c>
      <c r="EC64" s="17">
        <v>0</v>
      </c>
      <c r="ED64" s="17">
        <v>0</v>
      </c>
      <c r="EE64" s="17">
        <v>0</v>
      </c>
      <c r="EF64" s="17">
        <v>0</v>
      </c>
      <c r="EG64" s="17">
        <v>0</v>
      </c>
      <c r="EH64" s="17">
        <v>0</v>
      </c>
      <c r="EI64" s="17">
        <v>0</v>
      </c>
      <c r="EJ64" s="17">
        <v>0</v>
      </c>
      <c r="EK64" s="17">
        <v>0</v>
      </c>
      <c r="EL64" s="17">
        <v>0</v>
      </c>
      <c r="EM64" s="17">
        <v>0</v>
      </c>
      <c r="EN64" s="17">
        <v>0</v>
      </c>
      <c r="EO64" s="17">
        <v>0</v>
      </c>
      <c r="EP64" s="17">
        <v>0</v>
      </c>
      <c r="EQ64" s="17">
        <v>0</v>
      </c>
      <c r="ER64" s="17">
        <v>0</v>
      </c>
      <c r="ES64" s="17">
        <v>0</v>
      </c>
      <c r="ET64" s="17">
        <v>0</v>
      </c>
      <c r="EU64" s="17">
        <v>0</v>
      </c>
      <c r="EV64" s="17">
        <v>0</v>
      </c>
      <c r="EW64" s="17">
        <v>0</v>
      </c>
      <c r="EX64" s="17">
        <v>0</v>
      </c>
      <c r="EY64" s="17">
        <v>0</v>
      </c>
      <c r="EZ64" s="17">
        <v>0</v>
      </c>
      <c r="FA64" s="17">
        <v>0</v>
      </c>
      <c r="FB64" s="17">
        <v>0</v>
      </c>
      <c r="FC64" s="17">
        <v>0</v>
      </c>
      <c r="FD64" s="17">
        <v>174467.8</v>
      </c>
      <c r="FE64" s="17">
        <v>0</v>
      </c>
      <c r="FF64" s="17">
        <v>5152042.1900000004</v>
      </c>
      <c r="FG64" s="17">
        <v>0</v>
      </c>
      <c r="FH64" s="17">
        <v>0</v>
      </c>
      <c r="FI64" s="17">
        <v>0</v>
      </c>
      <c r="FJ64" s="17">
        <v>0</v>
      </c>
      <c r="FK64" s="17">
        <v>0</v>
      </c>
      <c r="FL64" s="17">
        <v>0</v>
      </c>
      <c r="FM64" s="17">
        <v>0</v>
      </c>
      <c r="FN64" s="17">
        <v>0</v>
      </c>
      <c r="FO64" s="17">
        <v>0</v>
      </c>
      <c r="FP64" s="17">
        <v>0</v>
      </c>
      <c r="FQ64" s="17">
        <v>0</v>
      </c>
      <c r="FR64" s="17">
        <v>0</v>
      </c>
      <c r="FS64" s="17">
        <v>0</v>
      </c>
      <c r="FT64" s="17">
        <v>0</v>
      </c>
      <c r="FU64" s="17">
        <v>0</v>
      </c>
      <c r="FV64" s="17">
        <v>0</v>
      </c>
      <c r="FW64" s="17">
        <v>0</v>
      </c>
      <c r="FX64" s="17">
        <v>0</v>
      </c>
      <c r="FY64" s="17">
        <v>0</v>
      </c>
      <c r="FZ64" s="17">
        <v>0</v>
      </c>
      <c r="GA64" s="17">
        <v>0</v>
      </c>
      <c r="GB64" s="17">
        <v>0</v>
      </c>
      <c r="GC64" s="17">
        <v>0</v>
      </c>
      <c r="GD64" s="17">
        <v>0</v>
      </c>
      <c r="GE64" s="17">
        <v>0</v>
      </c>
      <c r="GF64" s="17">
        <v>0</v>
      </c>
      <c r="GG64" s="17">
        <v>0</v>
      </c>
      <c r="GH64" s="17">
        <v>0</v>
      </c>
      <c r="GI64" s="17">
        <v>0</v>
      </c>
      <c r="GJ64" s="17">
        <v>0</v>
      </c>
      <c r="GK64" s="17">
        <v>0</v>
      </c>
      <c r="GL64" s="17">
        <v>0</v>
      </c>
      <c r="GM64" s="17">
        <v>0</v>
      </c>
      <c r="GN64" s="17">
        <v>0</v>
      </c>
      <c r="GO64" s="17">
        <v>0</v>
      </c>
      <c r="GP64" s="17">
        <v>0</v>
      </c>
      <c r="GQ64" s="17">
        <v>0</v>
      </c>
      <c r="GR64" s="17">
        <v>0</v>
      </c>
      <c r="GS64" s="17">
        <v>0</v>
      </c>
      <c r="GT64" s="17">
        <v>0</v>
      </c>
      <c r="GU64" s="17">
        <v>0</v>
      </c>
      <c r="GV64" s="17">
        <v>0</v>
      </c>
      <c r="GW64" s="17">
        <v>0</v>
      </c>
      <c r="GX64" s="17">
        <v>0</v>
      </c>
      <c r="GY64" s="17">
        <v>0</v>
      </c>
      <c r="GZ64" s="17">
        <v>0</v>
      </c>
      <c r="HA64" s="17">
        <v>0</v>
      </c>
      <c r="HB64" s="17">
        <v>0</v>
      </c>
      <c r="HC64" s="17">
        <v>0</v>
      </c>
      <c r="HD64" s="17">
        <v>0</v>
      </c>
      <c r="HE64" s="17">
        <v>0</v>
      </c>
      <c r="HF64" s="17">
        <v>0</v>
      </c>
      <c r="HG64" s="17">
        <v>0</v>
      </c>
      <c r="HH64" s="17">
        <v>0</v>
      </c>
      <c r="HI64" s="17">
        <v>0</v>
      </c>
      <c r="HJ64" s="17">
        <v>0</v>
      </c>
      <c r="HK64" s="17">
        <v>0</v>
      </c>
      <c r="HL64" s="17">
        <v>0</v>
      </c>
      <c r="HM64" s="17">
        <v>0</v>
      </c>
      <c r="HN64" s="17">
        <v>0</v>
      </c>
      <c r="HO64" s="17">
        <v>0</v>
      </c>
      <c r="HP64" s="17">
        <v>0</v>
      </c>
      <c r="HQ64" s="17">
        <v>0</v>
      </c>
      <c r="HR64" s="17">
        <v>0</v>
      </c>
      <c r="HS64" s="17">
        <v>0</v>
      </c>
      <c r="HT64" s="17">
        <v>0</v>
      </c>
      <c r="HU64" s="17">
        <v>0</v>
      </c>
      <c r="HV64" s="17">
        <v>0</v>
      </c>
      <c r="HW64" s="17">
        <v>0</v>
      </c>
      <c r="HX64" s="17">
        <v>0</v>
      </c>
      <c r="HY64" s="17">
        <v>0</v>
      </c>
      <c r="HZ64" s="17">
        <v>0</v>
      </c>
      <c r="IA64" s="17">
        <v>0</v>
      </c>
      <c r="IB64" s="17">
        <v>0</v>
      </c>
      <c r="IC64" s="17">
        <v>0</v>
      </c>
      <c r="ID64" s="17">
        <v>0</v>
      </c>
      <c r="IE64" s="17">
        <v>0</v>
      </c>
      <c r="IF64" s="17">
        <v>0</v>
      </c>
      <c r="IG64" s="17">
        <v>0</v>
      </c>
      <c r="IH64" s="17">
        <v>0</v>
      </c>
      <c r="II64" s="17">
        <v>0</v>
      </c>
      <c r="IJ64" s="17">
        <v>0</v>
      </c>
      <c r="IK64" s="17">
        <v>0</v>
      </c>
      <c r="IL64" s="17">
        <v>0</v>
      </c>
      <c r="IM64" s="17">
        <v>0</v>
      </c>
      <c r="IN64" s="17">
        <v>0</v>
      </c>
      <c r="IO64" s="17">
        <v>0</v>
      </c>
      <c r="IP64" s="17">
        <v>0</v>
      </c>
      <c r="IQ64" s="17">
        <v>0</v>
      </c>
      <c r="IR64" s="17">
        <v>0</v>
      </c>
      <c r="IS64" s="17">
        <v>0</v>
      </c>
      <c r="IT64" s="17">
        <v>0</v>
      </c>
      <c r="IU64" s="17">
        <v>0</v>
      </c>
      <c r="IV64" s="18">
        <v>0</v>
      </c>
      <c r="IW64" s="18">
        <v>0</v>
      </c>
      <c r="IX64" s="18">
        <v>65886800.520000011</v>
      </c>
      <c r="IY64" s="17">
        <v>0</v>
      </c>
      <c r="IZ64" s="17">
        <v>0</v>
      </c>
      <c r="JA64" s="17">
        <v>0</v>
      </c>
      <c r="JB64" s="17">
        <v>0</v>
      </c>
      <c r="JC64" s="17">
        <v>0</v>
      </c>
      <c r="JD64" s="17">
        <v>0</v>
      </c>
      <c r="JE64" s="18">
        <v>0</v>
      </c>
      <c r="JF64" s="18">
        <v>0</v>
      </c>
      <c r="JG64" s="18">
        <v>65886800.520000011</v>
      </c>
      <c r="JH64" s="17">
        <v>0</v>
      </c>
      <c r="JI64" s="17">
        <v>0</v>
      </c>
      <c r="JJ64" s="17">
        <v>2133319.379999999</v>
      </c>
      <c r="JK64" s="17">
        <v>0</v>
      </c>
      <c r="JL64" s="17">
        <v>0</v>
      </c>
      <c r="JM64" s="17">
        <v>63753481.140000008</v>
      </c>
      <c r="JN64" s="18">
        <v>0</v>
      </c>
      <c r="JO64" s="18">
        <v>0</v>
      </c>
      <c r="JP64" s="18">
        <v>0</v>
      </c>
      <c r="JQ64" s="17">
        <v>0</v>
      </c>
      <c r="JR64" s="17">
        <v>0</v>
      </c>
      <c r="JS64" s="17">
        <v>0</v>
      </c>
      <c r="JT64" s="17">
        <v>0</v>
      </c>
      <c r="JU64" s="17">
        <v>0</v>
      </c>
      <c r="JV64" s="17">
        <v>0</v>
      </c>
      <c r="JW64" s="17">
        <v>0</v>
      </c>
      <c r="JX64" s="17">
        <v>0</v>
      </c>
      <c r="JY64" s="17">
        <v>0</v>
      </c>
      <c r="JZ64" s="17">
        <v>0</v>
      </c>
      <c r="KA64" s="17">
        <v>0</v>
      </c>
      <c r="KB64" s="17">
        <v>0</v>
      </c>
      <c r="KC64" s="17">
        <v>0</v>
      </c>
      <c r="KD64" s="17">
        <v>0</v>
      </c>
      <c r="KE64" s="17">
        <v>0</v>
      </c>
      <c r="KF64" s="17">
        <v>0</v>
      </c>
      <c r="KG64" s="17">
        <v>0</v>
      </c>
      <c r="KH64" s="17">
        <v>0</v>
      </c>
      <c r="KI64" s="17">
        <v>313015.99</v>
      </c>
      <c r="KJ64" s="17">
        <v>0</v>
      </c>
      <c r="KK64" s="17">
        <v>3509924837.7282543</v>
      </c>
      <c r="KL64" s="17">
        <v>0</v>
      </c>
      <c r="KM64" s="17">
        <v>0</v>
      </c>
      <c r="KN64" s="17">
        <v>0</v>
      </c>
      <c r="KO64" s="17">
        <v>0</v>
      </c>
      <c r="KP64" s="17">
        <v>0</v>
      </c>
      <c r="KQ64" s="17">
        <v>0</v>
      </c>
      <c r="KR64" s="17">
        <v>0</v>
      </c>
      <c r="KS64" s="17">
        <v>0</v>
      </c>
      <c r="KT64" s="17">
        <v>0</v>
      </c>
      <c r="KU64" s="17">
        <v>0</v>
      </c>
      <c r="KV64" s="17">
        <v>0</v>
      </c>
      <c r="KW64" s="17">
        <v>0</v>
      </c>
      <c r="KX64" s="17">
        <v>0</v>
      </c>
      <c r="KY64" s="17">
        <v>0</v>
      </c>
      <c r="KZ64" s="17">
        <v>0</v>
      </c>
      <c r="LA64" s="18">
        <v>0</v>
      </c>
      <c r="LB64" s="18">
        <v>0</v>
      </c>
      <c r="LC64" s="18">
        <v>0</v>
      </c>
      <c r="LD64" s="17">
        <v>0</v>
      </c>
      <c r="LE64" s="17">
        <v>0</v>
      </c>
      <c r="LF64" s="17">
        <v>0</v>
      </c>
      <c r="LG64" s="17">
        <v>0</v>
      </c>
      <c r="LH64" s="17">
        <v>0</v>
      </c>
      <c r="LI64" s="17">
        <v>0</v>
      </c>
      <c r="LJ64" s="18">
        <v>0</v>
      </c>
      <c r="LK64" s="18">
        <v>0</v>
      </c>
      <c r="LL64" s="18">
        <v>0</v>
      </c>
      <c r="LM64" s="17">
        <v>0</v>
      </c>
      <c r="LN64" s="17">
        <v>0</v>
      </c>
      <c r="LO64" s="17">
        <v>0</v>
      </c>
      <c r="LP64" s="17">
        <v>0</v>
      </c>
      <c r="LQ64" s="17">
        <v>0</v>
      </c>
      <c r="LR64" s="17">
        <v>0</v>
      </c>
      <c r="LS64" s="18">
        <v>0</v>
      </c>
      <c r="LT64" s="18">
        <v>0</v>
      </c>
      <c r="LU64" s="18">
        <v>0</v>
      </c>
      <c r="LV64" s="17">
        <v>0</v>
      </c>
      <c r="LW64" s="17">
        <v>0</v>
      </c>
      <c r="LX64" s="17">
        <v>0</v>
      </c>
      <c r="LY64" s="17">
        <v>0</v>
      </c>
      <c r="LZ64" s="17">
        <v>0</v>
      </c>
      <c r="MA64" s="17">
        <v>0</v>
      </c>
      <c r="MB64" s="17">
        <v>0</v>
      </c>
      <c r="MC64" s="17">
        <v>0</v>
      </c>
      <c r="MD64" s="17">
        <v>0</v>
      </c>
      <c r="ME64" s="17">
        <v>487483.79</v>
      </c>
      <c r="MF64" s="17">
        <v>0</v>
      </c>
      <c r="MG64" s="17">
        <v>3580963680.4382544</v>
      </c>
      <c r="MH64" s="17">
        <v>3581451164.2282543</v>
      </c>
    </row>
    <row r="65" spans="1:346" ht="12.75" customHeight="1" x14ac:dyDescent="0.3">
      <c r="A65" s="61" t="s">
        <v>265</v>
      </c>
      <c r="B65" s="16">
        <v>3007</v>
      </c>
      <c r="C65" s="62" t="s">
        <v>247</v>
      </c>
      <c r="D65" s="18">
        <v>0</v>
      </c>
      <c r="E65" s="18">
        <v>0</v>
      </c>
      <c r="F65" s="18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7"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7">
        <v>0</v>
      </c>
      <c r="CY65" s="17">
        <v>0</v>
      </c>
      <c r="CZ65" s="17">
        <v>0</v>
      </c>
      <c r="DA65" s="17">
        <v>0</v>
      </c>
      <c r="DB65" s="17">
        <v>0</v>
      </c>
      <c r="DC65" s="17">
        <v>0</v>
      </c>
      <c r="DD65" s="17">
        <v>0</v>
      </c>
      <c r="DE65" s="17">
        <v>0</v>
      </c>
      <c r="DF65" s="17">
        <v>0</v>
      </c>
      <c r="DG65" s="17">
        <v>0</v>
      </c>
      <c r="DH65" s="17">
        <v>0</v>
      </c>
      <c r="DI65" s="17">
        <v>0</v>
      </c>
      <c r="DJ65" s="17">
        <v>0</v>
      </c>
      <c r="DK65" s="17">
        <v>0</v>
      </c>
      <c r="DL65" s="17">
        <v>0</v>
      </c>
      <c r="DM65" s="17">
        <v>0</v>
      </c>
      <c r="DN65" s="17">
        <v>0</v>
      </c>
      <c r="DO65" s="17">
        <v>0</v>
      </c>
      <c r="DP65" s="17">
        <v>0</v>
      </c>
      <c r="DQ65" s="17">
        <v>0</v>
      </c>
      <c r="DR65" s="17">
        <v>0</v>
      </c>
      <c r="DS65" s="17">
        <v>0</v>
      </c>
      <c r="DT65" s="17">
        <v>0</v>
      </c>
      <c r="DU65" s="17">
        <v>0</v>
      </c>
      <c r="DV65" s="17">
        <v>0</v>
      </c>
      <c r="DW65" s="17">
        <v>0</v>
      </c>
      <c r="DX65" s="17">
        <v>0</v>
      </c>
      <c r="DY65" s="17">
        <v>0</v>
      </c>
      <c r="DZ65" s="17">
        <v>0</v>
      </c>
      <c r="EA65" s="17">
        <v>0</v>
      </c>
      <c r="EB65" s="17">
        <v>0</v>
      </c>
      <c r="EC65" s="17">
        <v>0</v>
      </c>
      <c r="ED65" s="17">
        <v>0</v>
      </c>
      <c r="EE65" s="17">
        <v>0</v>
      </c>
      <c r="EF65" s="17">
        <v>0</v>
      </c>
      <c r="EG65" s="17">
        <v>0</v>
      </c>
      <c r="EH65" s="17">
        <v>0</v>
      </c>
      <c r="EI65" s="17">
        <v>0</v>
      </c>
      <c r="EJ65" s="17">
        <v>0</v>
      </c>
      <c r="EK65" s="17">
        <v>0</v>
      </c>
      <c r="EL65" s="17">
        <v>0</v>
      </c>
      <c r="EM65" s="17">
        <v>0</v>
      </c>
      <c r="EN65" s="17">
        <v>0</v>
      </c>
      <c r="EO65" s="17">
        <v>0</v>
      </c>
      <c r="EP65" s="17">
        <v>0</v>
      </c>
      <c r="EQ65" s="17">
        <v>0</v>
      </c>
      <c r="ER65" s="17">
        <v>0</v>
      </c>
      <c r="ES65" s="17">
        <v>0</v>
      </c>
      <c r="ET65" s="17">
        <v>0</v>
      </c>
      <c r="EU65" s="17">
        <v>0</v>
      </c>
      <c r="EV65" s="17">
        <v>0</v>
      </c>
      <c r="EW65" s="17">
        <v>0</v>
      </c>
      <c r="EX65" s="17">
        <v>0</v>
      </c>
      <c r="EY65" s="17">
        <v>0</v>
      </c>
      <c r="EZ65" s="17">
        <v>0</v>
      </c>
      <c r="FA65" s="17">
        <v>0</v>
      </c>
      <c r="FB65" s="17">
        <v>0</v>
      </c>
      <c r="FC65" s="17">
        <v>0</v>
      </c>
      <c r="FD65" s="17">
        <v>0</v>
      </c>
      <c r="FE65" s="17">
        <v>0</v>
      </c>
      <c r="FF65" s="17">
        <v>232335.57</v>
      </c>
      <c r="FG65" s="17">
        <v>0</v>
      </c>
      <c r="FH65" s="17">
        <v>0</v>
      </c>
      <c r="FI65" s="17">
        <v>0</v>
      </c>
      <c r="FJ65" s="17">
        <v>0</v>
      </c>
      <c r="FK65" s="17">
        <v>0</v>
      </c>
      <c r="FL65" s="17">
        <v>0</v>
      </c>
      <c r="FM65" s="17">
        <v>0</v>
      </c>
      <c r="FN65" s="17">
        <v>0</v>
      </c>
      <c r="FO65" s="17">
        <v>0</v>
      </c>
      <c r="FP65" s="17">
        <v>0</v>
      </c>
      <c r="FQ65" s="17">
        <v>0</v>
      </c>
      <c r="FR65" s="17">
        <v>0</v>
      </c>
      <c r="FS65" s="17">
        <v>0</v>
      </c>
      <c r="FT65" s="17">
        <v>0</v>
      </c>
      <c r="FU65" s="17">
        <v>0</v>
      </c>
      <c r="FV65" s="17">
        <v>0</v>
      </c>
      <c r="FW65" s="17">
        <v>0</v>
      </c>
      <c r="FX65" s="17">
        <v>0</v>
      </c>
      <c r="FY65" s="17">
        <v>0</v>
      </c>
      <c r="FZ65" s="17">
        <v>0</v>
      </c>
      <c r="GA65" s="17">
        <v>0</v>
      </c>
      <c r="GB65" s="17">
        <v>0</v>
      </c>
      <c r="GC65" s="17">
        <v>0</v>
      </c>
      <c r="GD65" s="17">
        <v>0</v>
      </c>
      <c r="GE65" s="17">
        <v>0</v>
      </c>
      <c r="GF65" s="17">
        <v>0</v>
      </c>
      <c r="GG65" s="17">
        <v>0</v>
      </c>
      <c r="GH65" s="17">
        <v>0</v>
      </c>
      <c r="GI65" s="17">
        <v>0</v>
      </c>
      <c r="GJ65" s="17">
        <v>0</v>
      </c>
      <c r="GK65" s="17">
        <v>0</v>
      </c>
      <c r="GL65" s="17">
        <v>0</v>
      </c>
      <c r="GM65" s="17">
        <v>0</v>
      </c>
      <c r="GN65" s="17">
        <v>0</v>
      </c>
      <c r="GO65" s="17">
        <v>0</v>
      </c>
      <c r="GP65" s="17">
        <v>0</v>
      </c>
      <c r="GQ65" s="17">
        <v>0</v>
      </c>
      <c r="GR65" s="17">
        <v>0</v>
      </c>
      <c r="GS65" s="17">
        <v>0</v>
      </c>
      <c r="GT65" s="17">
        <v>0</v>
      </c>
      <c r="GU65" s="17">
        <v>0</v>
      </c>
      <c r="GV65" s="17">
        <v>0</v>
      </c>
      <c r="GW65" s="17">
        <v>0</v>
      </c>
      <c r="GX65" s="17">
        <v>0</v>
      </c>
      <c r="GY65" s="17">
        <v>0</v>
      </c>
      <c r="GZ65" s="17">
        <v>0</v>
      </c>
      <c r="HA65" s="17">
        <v>0</v>
      </c>
      <c r="HB65" s="17">
        <v>0</v>
      </c>
      <c r="HC65" s="17">
        <v>0</v>
      </c>
      <c r="HD65" s="17">
        <v>0</v>
      </c>
      <c r="HE65" s="17">
        <v>0</v>
      </c>
      <c r="HF65" s="17">
        <v>0</v>
      </c>
      <c r="HG65" s="17">
        <v>0</v>
      </c>
      <c r="HH65" s="17">
        <v>0</v>
      </c>
      <c r="HI65" s="17">
        <v>0</v>
      </c>
      <c r="HJ65" s="17">
        <v>0</v>
      </c>
      <c r="HK65" s="17">
        <v>0</v>
      </c>
      <c r="HL65" s="17">
        <v>0</v>
      </c>
      <c r="HM65" s="17">
        <v>0</v>
      </c>
      <c r="HN65" s="17">
        <v>0</v>
      </c>
      <c r="HO65" s="17">
        <v>0</v>
      </c>
      <c r="HP65" s="17">
        <v>0</v>
      </c>
      <c r="HQ65" s="17">
        <v>0</v>
      </c>
      <c r="HR65" s="17">
        <v>0</v>
      </c>
      <c r="HS65" s="17">
        <v>0</v>
      </c>
      <c r="HT65" s="17">
        <v>0</v>
      </c>
      <c r="HU65" s="17">
        <v>0</v>
      </c>
      <c r="HV65" s="17">
        <v>0</v>
      </c>
      <c r="HW65" s="17">
        <v>0</v>
      </c>
      <c r="HX65" s="17">
        <v>0</v>
      </c>
      <c r="HY65" s="17">
        <v>0</v>
      </c>
      <c r="HZ65" s="17">
        <v>0</v>
      </c>
      <c r="IA65" s="17">
        <v>0</v>
      </c>
      <c r="IB65" s="17">
        <v>0</v>
      </c>
      <c r="IC65" s="17">
        <v>0</v>
      </c>
      <c r="ID65" s="17">
        <v>0</v>
      </c>
      <c r="IE65" s="17">
        <v>0</v>
      </c>
      <c r="IF65" s="17">
        <v>0</v>
      </c>
      <c r="IG65" s="17">
        <v>0</v>
      </c>
      <c r="IH65" s="17">
        <v>0</v>
      </c>
      <c r="II65" s="17">
        <v>0</v>
      </c>
      <c r="IJ65" s="17">
        <v>0</v>
      </c>
      <c r="IK65" s="17">
        <v>0</v>
      </c>
      <c r="IL65" s="17">
        <v>0</v>
      </c>
      <c r="IM65" s="17">
        <v>0</v>
      </c>
      <c r="IN65" s="17">
        <v>0</v>
      </c>
      <c r="IO65" s="17">
        <v>0</v>
      </c>
      <c r="IP65" s="17">
        <v>0</v>
      </c>
      <c r="IQ65" s="17">
        <v>0</v>
      </c>
      <c r="IR65" s="17">
        <v>0</v>
      </c>
      <c r="IS65" s="17">
        <v>0</v>
      </c>
      <c r="IT65" s="17">
        <v>0</v>
      </c>
      <c r="IU65" s="17">
        <v>0</v>
      </c>
      <c r="IV65" s="18">
        <v>0</v>
      </c>
      <c r="IW65" s="18">
        <v>0</v>
      </c>
      <c r="IX65" s="18">
        <v>0</v>
      </c>
      <c r="IY65" s="17">
        <v>0</v>
      </c>
      <c r="IZ65" s="17">
        <v>0</v>
      </c>
      <c r="JA65" s="17">
        <v>0</v>
      </c>
      <c r="JB65" s="17">
        <v>0</v>
      </c>
      <c r="JC65" s="17">
        <v>0</v>
      </c>
      <c r="JD65" s="17">
        <v>0</v>
      </c>
      <c r="JE65" s="18">
        <v>0</v>
      </c>
      <c r="JF65" s="18">
        <v>0</v>
      </c>
      <c r="JG65" s="18">
        <v>0</v>
      </c>
      <c r="JH65" s="17">
        <v>0</v>
      </c>
      <c r="JI65" s="17">
        <v>0</v>
      </c>
      <c r="JJ65" s="17">
        <v>0</v>
      </c>
      <c r="JK65" s="17">
        <v>0</v>
      </c>
      <c r="JL65" s="17">
        <v>0</v>
      </c>
      <c r="JM65" s="17">
        <v>0</v>
      </c>
      <c r="JN65" s="18">
        <v>0</v>
      </c>
      <c r="JO65" s="18">
        <v>0</v>
      </c>
      <c r="JP65" s="18">
        <v>0</v>
      </c>
      <c r="JQ65" s="17">
        <v>0</v>
      </c>
      <c r="JR65" s="17">
        <v>0</v>
      </c>
      <c r="JS65" s="17">
        <v>0</v>
      </c>
      <c r="JT65" s="17">
        <v>0</v>
      </c>
      <c r="JU65" s="17">
        <v>0</v>
      </c>
      <c r="JV65" s="17">
        <v>0</v>
      </c>
      <c r="JW65" s="17">
        <v>0</v>
      </c>
      <c r="JX65" s="17">
        <v>0</v>
      </c>
      <c r="JY65" s="17">
        <v>0</v>
      </c>
      <c r="JZ65" s="17">
        <v>0</v>
      </c>
      <c r="KA65" s="17">
        <v>0</v>
      </c>
      <c r="KB65" s="17">
        <v>0</v>
      </c>
      <c r="KC65" s="17">
        <v>0</v>
      </c>
      <c r="KD65" s="17">
        <v>0</v>
      </c>
      <c r="KE65" s="17">
        <v>0</v>
      </c>
      <c r="KF65" s="17">
        <v>0</v>
      </c>
      <c r="KG65" s="17">
        <v>0</v>
      </c>
      <c r="KH65" s="17">
        <v>0</v>
      </c>
      <c r="KI65" s="17">
        <v>0</v>
      </c>
      <c r="KJ65" s="17">
        <v>0</v>
      </c>
      <c r="KK65" s="17">
        <v>23770481.57</v>
      </c>
      <c r="KL65" s="17">
        <v>0</v>
      </c>
      <c r="KM65" s="17">
        <v>0</v>
      </c>
      <c r="KN65" s="17">
        <v>0</v>
      </c>
      <c r="KO65" s="17">
        <v>0</v>
      </c>
      <c r="KP65" s="17">
        <v>0</v>
      </c>
      <c r="KQ65" s="17">
        <v>0</v>
      </c>
      <c r="KR65" s="17">
        <v>0</v>
      </c>
      <c r="KS65" s="17">
        <v>0</v>
      </c>
      <c r="KT65" s="17">
        <v>0</v>
      </c>
      <c r="KU65" s="17">
        <v>0</v>
      </c>
      <c r="KV65" s="17">
        <v>0</v>
      </c>
      <c r="KW65" s="17">
        <v>0</v>
      </c>
      <c r="KX65" s="17">
        <v>0</v>
      </c>
      <c r="KY65" s="17">
        <v>0</v>
      </c>
      <c r="KZ65" s="17">
        <v>0</v>
      </c>
      <c r="LA65" s="18">
        <v>0</v>
      </c>
      <c r="LB65" s="18">
        <v>0</v>
      </c>
      <c r="LC65" s="18">
        <v>0</v>
      </c>
      <c r="LD65" s="17">
        <v>0</v>
      </c>
      <c r="LE65" s="17">
        <v>0</v>
      </c>
      <c r="LF65" s="17">
        <v>0</v>
      </c>
      <c r="LG65" s="17">
        <v>0</v>
      </c>
      <c r="LH65" s="17">
        <v>0</v>
      </c>
      <c r="LI65" s="17">
        <v>0</v>
      </c>
      <c r="LJ65" s="18">
        <v>0</v>
      </c>
      <c r="LK65" s="18">
        <v>0</v>
      </c>
      <c r="LL65" s="18">
        <v>0</v>
      </c>
      <c r="LM65" s="17">
        <v>0</v>
      </c>
      <c r="LN65" s="17">
        <v>0</v>
      </c>
      <c r="LO65" s="17">
        <v>0</v>
      </c>
      <c r="LP65" s="17">
        <v>0</v>
      </c>
      <c r="LQ65" s="17">
        <v>0</v>
      </c>
      <c r="LR65" s="17">
        <v>0</v>
      </c>
      <c r="LS65" s="18">
        <v>0</v>
      </c>
      <c r="LT65" s="18">
        <v>0</v>
      </c>
      <c r="LU65" s="18">
        <v>0</v>
      </c>
      <c r="LV65" s="17">
        <v>0</v>
      </c>
      <c r="LW65" s="17">
        <v>0</v>
      </c>
      <c r="LX65" s="17">
        <v>0</v>
      </c>
      <c r="LY65" s="17">
        <v>0</v>
      </c>
      <c r="LZ65" s="17">
        <v>0</v>
      </c>
      <c r="MA65" s="17">
        <v>0</v>
      </c>
      <c r="MB65" s="17">
        <v>0</v>
      </c>
      <c r="MC65" s="17">
        <v>0</v>
      </c>
      <c r="MD65" s="17">
        <v>0</v>
      </c>
      <c r="ME65" s="17">
        <v>0</v>
      </c>
      <c r="MF65" s="17">
        <v>0</v>
      </c>
      <c r="MG65" s="17">
        <v>24002817.140000001</v>
      </c>
      <c r="MH65" s="17">
        <v>24002817.140000001</v>
      </c>
    </row>
    <row r="66" spans="1:346" ht="12.75" customHeight="1" x14ac:dyDescent="0.3">
      <c r="A66" s="61" t="s">
        <v>267</v>
      </c>
      <c r="B66" s="16">
        <v>3008</v>
      </c>
      <c r="C66" s="62" t="s">
        <v>247</v>
      </c>
      <c r="D66" s="18">
        <v>0</v>
      </c>
      <c r="E66" s="18">
        <v>0</v>
      </c>
      <c r="F66" s="18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0</v>
      </c>
      <c r="DS66" s="17">
        <v>0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  <c r="DZ66" s="17">
        <v>0</v>
      </c>
      <c r="EA66" s="17">
        <v>0</v>
      </c>
      <c r="EB66" s="17">
        <v>0</v>
      </c>
      <c r="EC66" s="17">
        <v>0</v>
      </c>
      <c r="ED66" s="17">
        <v>0</v>
      </c>
      <c r="EE66" s="17">
        <v>0</v>
      </c>
      <c r="EF66" s="17">
        <v>0</v>
      </c>
      <c r="EG66" s="17">
        <v>0</v>
      </c>
      <c r="EH66" s="17">
        <v>0</v>
      </c>
      <c r="EI66" s="17">
        <v>0</v>
      </c>
      <c r="EJ66" s="17">
        <v>0</v>
      </c>
      <c r="EK66" s="17">
        <v>0</v>
      </c>
      <c r="EL66" s="17">
        <v>0</v>
      </c>
      <c r="EM66" s="17">
        <v>0</v>
      </c>
      <c r="EN66" s="17">
        <v>0</v>
      </c>
      <c r="EO66" s="17">
        <v>0</v>
      </c>
      <c r="EP66" s="17">
        <v>0</v>
      </c>
      <c r="EQ66" s="17">
        <v>0</v>
      </c>
      <c r="ER66" s="17">
        <v>0</v>
      </c>
      <c r="ES66" s="17">
        <v>0</v>
      </c>
      <c r="ET66" s="17">
        <v>0</v>
      </c>
      <c r="EU66" s="17">
        <v>0</v>
      </c>
      <c r="EV66" s="17">
        <v>0</v>
      </c>
      <c r="EW66" s="17">
        <v>0</v>
      </c>
      <c r="EX66" s="17">
        <v>0</v>
      </c>
      <c r="EY66" s="17">
        <v>0</v>
      </c>
      <c r="EZ66" s="17">
        <v>0</v>
      </c>
      <c r="FA66" s="17">
        <v>0</v>
      </c>
      <c r="FB66" s="17">
        <v>0</v>
      </c>
      <c r="FC66" s="17">
        <v>0</v>
      </c>
      <c r="FD66" s="17">
        <v>0</v>
      </c>
      <c r="FE66" s="17">
        <v>0</v>
      </c>
      <c r="FF66" s="17">
        <v>682265.96</v>
      </c>
      <c r="FG66" s="17">
        <v>0</v>
      </c>
      <c r="FH66" s="17">
        <v>0</v>
      </c>
      <c r="FI66" s="17">
        <v>0</v>
      </c>
      <c r="FJ66" s="17">
        <v>0</v>
      </c>
      <c r="FK66" s="17">
        <v>0</v>
      </c>
      <c r="FL66" s="17">
        <v>0</v>
      </c>
      <c r="FM66" s="17">
        <v>0</v>
      </c>
      <c r="FN66" s="17">
        <v>0</v>
      </c>
      <c r="FO66" s="17">
        <v>0</v>
      </c>
      <c r="FP66" s="17">
        <v>0</v>
      </c>
      <c r="FQ66" s="17">
        <v>0</v>
      </c>
      <c r="FR66" s="17">
        <v>0</v>
      </c>
      <c r="FS66" s="17">
        <v>0</v>
      </c>
      <c r="FT66" s="17">
        <v>0</v>
      </c>
      <c r="FU66" s="17">
        <v>0</v>
      </c>
      <c r="FV66" s="17">
        <v>0</v>
      </c>
      <c r="FW66" s="17">
        <v>0</v>
      </c>
      <c r="FX66" s="17">
        <v>0</v>
      </c>
      <c r="FY66" s="17">
        <v>0</v>
      </c>
      <c r="FZ66" s="17">
        <v>0</v>
      </c>
      <c r="GA66" s="17">
        <v>0</v>
      </c>
      <c r="GB66" s="17">
        <v>0</v>
      </c>
      <c r="GC66" s="17">
        <v>0</v>
      </c>
      <c r="GD66" s="17">
        <v>0</v>
      </c>
      <c r="GE66" s="17">
        <v>0</v>
      </c>
      <c r="GF66" s="17">
        <v>0</v>
      </c>
      <c r="GG66" s="17">
        <v>0</v>
      </c>
      <c r="GH66" s="17">
        <v>0</v>
      </c>
      <c r="GI66" s="17">
        <v>0</v>
      </c>
      <c r="GJ66" s="17">
        <v>0</v>
      </c>
      <c r="GK66" s="17">
        <v>0</v>
      </c>
      <c r="GL66" s="17">
        <v>0</v>
      </c>
      <c r="GM66" s="17">
        <v>0</v>
      </c>
      <c r="GN66" s="17">
        <v>0</v>
      </c>
      <c r="GO66" s="17">
        <v>0</v>
      </c>
      <c r="GP66" s="17">
        <v>0</v>
      </c>
      <c r="GQ66" s="17">
        <v>0</v>
      </c>
      <c r="GR66" s="17">
        <v>0</v>
      </c>
      <c r="GS66" s="17">
        <v>0</v>
      </c>
      <c r="GT66" s="17">
        <v>0</v>
      </c>
      <c r="GU66" s="17">
        <v>0</v>
      </c>
      <c r="GV66" s="17">
        <v>0</v>
      </c>
      <c r="GW66" s="17">
        <v>0</v>
      </c>
      <c r="GX66" s="17">
        <v>0</v>
      </c>
      <c r="GY66" s="17">
        <v>0</v>
      </c>
      <c r="GZ66" s="17">
        <v>0</v>
      </c>
      <c r="HA66" s="17">
        <v>0</v>
      </c>
      <c r="HB66" s="17">
        <v>0</v>
      </c>
      <c r="HC66" s="17">
        <v>0</v>
      </c>
      <c r="HD66" s="17">
        <v>0</v>
      </c>
      <c r="HE66" s="17">
        <v>0</v>
      </c>
      <c r="HF66" s="17">
        <v>0</v>
      </c>
      <c r="HG66" s="17">
        <v>0</v>
      </c>
      <c r="HH66" s="17">
        <v>0</v>
      </c>
      <c r="HI66" s="17">
        <v>0</v>
      </c>
      <c r="HJ66" s="17">
        <v>0</v>
      </c>
      <c r="HK66" s="17">
        <v>0</v>
      </c>
      <c r="HL66" s="17">
        <v>0</v>
      </c>
      <c r="HM66" s="17">
        <v>0</v>
      </c>
      <c r="HN66" s="17">
        <v>0</v>
      </c>
      <c r="HO66" s="17">
        <v>0</v>
      </c>
      <c r="HP66" s="17">
        <v>0</v>
      </c>
      <c r="HQ66" s="17">
        <v>0</v>
      </c>
      <c r="HR66" s="17">
        <v>0</v>
      </c>
      <c r="HS66" s="17">
        <v>0</v>
      </c>
      <c r="HT66" s="17">
        <v>0</v>
      </c>
      <c r="HU66" s="17">
        <v>0</v>
      </c>
      <c r="HV66" s="17">
        <v>0</v>
      </c>
      <c r="HW66" s="17">
        <v>0</v>
      </c>
      <c r="HX66" s="17">
        <v>0</v>
      </c>
      <c r="HY66" s="17">
        <v>0</v>
      </c>
      <c r="HZ66" s="17">
        <v>0</v>
      </c>
      <c r="IA66" s="17">
        <v>0</v>
      </c>
      <c r="IB66" s="17">
        <v>0</v>
      </c>
      <c r="IC66" s="17">
        <v>0</v>
      </c>
      <c r="ID66" s="17">
        <v>0</v>
      </c>
      <c r="IE66" s="17">
        <v>0</v>
      </c>
      <c r="IF66" s="17">
        <v>0</v>
      </c>
      <c r="IG66" s="17">
        <v>0</v>
      </c>
      <c r="IH66" s="17">
        <v>0</v>
      </c>
      <c r="II66" s="17">
        <v>0</v>
      </c>
      <c r="IJ66" s="17">
        <v>0</v>
      </c>
      <c r="IK66" s="17">
        <v>0</v>
      </c>
      <c r="IL66" s="17">
        <v>0</v>
      </c>
      <c r="IM66" s="17">
        <v>0</v>
      </c>
      <c r="IN66" s="17">
        <v>0</v>
      </c>
      <c r="IO66" s="17">
        <v>0</v>
      </c>
      <c r="IP66" s="17">
        <v>0</v>
      </c>
      <c r="IQ66" s="17">
        <v>0</v>
      </c>
      <c r="IR66" s="17">
        <v>0</v>
      </c>
      <c r="IS66" s="17">
        <v>0</v>
      </c>
      <c r="IT66" s="17">
        <v>0</v>
      </c>
      <c r="IU66" s="17">
        <v>0</v>
      </c>
      <c r="IV66" s="18">
        <v>0</v>
      </c>
      <c r="IW66" s="18">
        <v>0</v>
      </c>
      <c r="IX66" s="18">
        <v>0</v>
      </c>
      <c r="IY66" s="17">
        <v>0</v>
      </c>
      <c r="IZ66" s="17">
        <v>0</v>
      </c>
      <c r="JA66" s="17">
        <v>0</v>
      </c>
      <c r="JB66" s="17">
        <v>0</v>
      </c>
      <c r="JC66" s="17">
        <v>0</v>
      </c>
      <c r="JD66" s="17">
        <v>0</v>
      </c>
      <c r="JE66" s="18">
        <v>0</v>
      </c>
      <c r="JF66" s="18">
        <v>0</v>
      </c>
      <c r="JG66" s="18">
        <v>0</v>
      </c>
      <c r="JH66" s="17">
        <v>0</v>
      </c>
      <c r="JI66" s="17">
        <v>0</v>
      </c>
      <c r="JJ66" s="17">
        <v>0</v>
      </c>
      <c r="JK66" s="17">
        <v>0</v>
      </c>
      <c r="JL66" s="17">
        <v>0</v>
      </c>
      <c r="JM66" s="17">
        <v>0</v>
      </c>
      <c r="JN66" s="18">
        <v>0</v>
      </c>
      <c r="JO66" s="18">
        <v>0</v>
      </c>
      <c r="JP66" s="18">
        <v>0</v>
      </c>
      <c r="JQ66" s="17">
        <v>0</v>
      </c>
      <c r="JR66" s="17">
        <v>0</v>
      </c>
      <c r="JS66" s="17">
        <v>0</v>
      </c>
      <c r="JT66" s="17">
        <v>0</v>
      </c>
      <c r="JU66" s="17">
        <v>0</v>
      </c>
      <c r="JV66" s="17">
        <v>0</v>
      </c>
      <c r="JW66" s="17">
        <v>0</v>
      </c>
      <c r="JX66" s="17">
        <v>0</v>
      </c>
      <c r="JY66" s="17">
        <v>0</v>
      </c>
      <c r="JZ66" s="17">
        <v>0</v>
      </c>
      <c r="KA66" s="17">
        <v>0</v>
      </c>
      <c r="KB66" s="17">
        <v>0</v>
      </c>
      <c r="KC66" s="17">
        <v>0</v>
      </c>
      <c r="KD66" s="17">
        <v>0</v>
      </c>
      <c r="KE66" s="17">
        <v>0</v>
      </c>
      <c r="KF66" s="17">
        <v>0</v>
      </c>
      <c r="KG66" s="17">
        <v>0</v>
      </c>
      <c r="KH66" s="17">
        <v>0</v>
      </c>
      <c r="KI66" s="17">
        <v>0</v>
      </c>
      <c r="KJ66" s="17">
        <v>0</v>
      </c>
      <c r="KK66" s="17">
        <v>2815637.67</v>
      </c>
      <c r="KL66" s="17">
        <v>0</v>
      </c>
      <c r="KM66" s="17">
        <v>0</v>
      </c>
      <c r="KN66" s="17">
        <v>0</v>
      </c>
      <c r="KO66" s="17">
        <v>0</v>
      </c>
      <c r="KP66" s="17">
        <v>0</v>
      </c>
      <c r="KQ66" s="17">
        <v>0</v>
      </c>
      <c r="KR66" s="17">
        <v>0</v>
      </c>
      <c r="KS66" s="17">
        <v>0</v>
      </c>
      <c r="KT66" s="17">
        <v>0</v>
      </c>
      <c r="KU66" s="17">
        <v>0</v>
      </c>
      <c r="KV66" s="17">
        <v>0</v>
      </c>
      <c r="KW66" s="17">
        <v>0</v>
      </c>
      <c r="KX66" s="17">
        <v>0</v>
      </c>
      <c r="KY66" s="17">
        <v>0</v>
      </c>
      <c r="KZ66" s="17">
        <v>0</v>
      </c>
      <c r="LA66" s="18">
        <v>0</v>
      </c>
      <c r="LB66" s="18">
        <v>0</v>
      </c>
      <c r="LC66" s="18">
        <v>0</v>
      </c>
      <c r="LD66" s="17">
        <v>0</v>
      </c>
      <c r="LE66" s="17">
        <v>0</v>
      </c>
      <c r="LF66" s="17">
        <v>0</v>
      </c>
      <c r="LG66" s="17">
        <v>0</v>
      </c>
      <c r="LH66" s="17">
        <v>0</v>
      </c>
      <c r="LI66" s="17">
        <v>0</v>
      </c>
      <c r="LJ66" s="18">
        <v>0</v>
      </c>
      <c r="LK66" s="18">
        <v>0</v>
      </c>
      <c r="LL66" s="18">
        <v>0</v>
      </c>
      <c r="LM66" s="17">
        <v>0</v>
      </c>
      <c r="LN66" s="17">
        <v>0</v>
      </c>
      <c r="LO66" s="17">
        <v>0</v>
      </c>
      <c r="LP66" s="17">
        <v>0</v>
      </c>
      <c r="LQ66" s="17">
        <v>0</v>
      </c>
      <c r="LR66" s="17">
        <v>0</v>
      </c>
      <c r="LS66" s="18">
        <v>0</v>
      </c>
      <c r="LT66" s="18">
        <v>0</v>
      </c>
      <c r="LU66" s="18">
        <v>0</v>
      </c>
      <c r="LV66" s="17">
        <v>0</v>
      </c>
      <c r="LW66" s="17">
        <v>0</v>
      </c>
      <c r="LX66" s="17">
        <v>0</v>
      </c>
      <c r="LY66" s="17">
        <v>0</v>
      </c>
      <c r="LZ66" s="17">
        <v>0</v>
      </c>
      <c r="MA66" s="17">
        <v>0</v>
      </c>
      <c r="MB66" s="17">
        <v>0</v>
      </c>
      <c r="MC66" s="17">
        <v>0</v>
      </c>
      <c r="MD66" s="17">
        <v>0</v>
      </c>
      <c r="ME66" s="17">
        <v>0</v>
      </c>
      <c r="MF66" s="17">
        <v>0</v>
      </c>
      <c r="MG66" s="17">
        <v>3497903.63</v>
      </c>
      <c r="MH66" s="17">
        <v>3497903.63</v>
      </c>
    </row>
    <row r="67" spans="1:346" ht="12.75" customHeight="1" x14ac:dyDescent="0.3">
      <c r="A67" s="61" t="s">
        <v>269</v>
      </c>
      <c r="B67" s="16">
        <v>3009</v>
      </c>
      <c r="C67" s="62" t="s">
        <v>247</v>
      </c>
      <c r="D67" s="18">
        <v>0</v>
      </c>
      <c r="E67" s="18">
        <v>0</v>
      </c>
      <c r="F67" s="18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  <c r="EL67" s="17">
        <v>0</v>
      </c>
      <c r="EM67" s="17">
        <v>0</v>
      </c>
      <c r="EN67" s="17">
        <v>0</v>
      </c>
      <c r="EO67" s="17">
        <v>0</v>
      </c>
      <c r="EP67" s="17">
        <v>0</v>
      </c>
      <c r="EQ67" s="17">
        <v>0</v>
      </c>
      <c r="ER67" s="17">
        <v>0</v>
      </c>
      <c r="ES67" s="17">
        <v>0</v>
      </c>
      <c r="ET67" s="17">
        <v>0</v>
      </c>
      <c r="EU67" s="17">
        <v>0</v>
      </c>
      <c r="EV67" s="17">
        <v>0</v>
      </c>
      <c r="EW67" s="17">
        <v>0</v>
      </c>
      <c r="EX67" s="17">
        <v>0</v>
      </c>
      <c r="EY67" s="17">
        <v>0</v>
      </c>
      <c r="EZ67" s="17">
        <v>0</v>
      </c>
      <c r="FA67" s="17">
        <v>0</v>
      </c>
      <c r="FB67" s="17">
        <v>0</v>
      </c>
      <c r="FC67" s="17">
        <v>0</v>
      </c>
      <c r="FD67" s="17">
        <v>1151740.95</v>
      </c>
      <c r="FE67" s="17">
        <v>0</v>
      </c>
      <c r="FF67" s="17">
        <v>678037.29999999993</v>
      </c>
      <c r="FG67" s="17">
        <v>0</v>
      </c>
      <c r="FH67" s="17">
        <v>0</v>
      </c>
      <c r="FI67" s="17">
        <v>93333.400000000009</v>
      </c>
      <c r="FJ67" s="17">
        <v>0</v>
      </c>
      <c r="FK67" s="17">
        <v>0</v>
      </c>
      <c r="FL67" s="17">
        <v>0</v>
      </c>
      <c r="FM67" s="17">
        <v>0</v>
      </c>
      <c r="FN67" s="17">
        <v>0</v>
      </c>
      <c r="FO67" s="17">
        <v>0</v>
      </c>
      <c r="FP67" s="17">
        <v>0</v>
      </c>
      <c r="FQ67" s="17">
        <v>0</v>
      </c>
      <c r="FR67" s="17">
        <v>0</v>
      </c>
      <c r="FS67" s="17">
        <v>0</v>
      </c>
      <c r="FT67" s="17">
        <v>0</v>
      </c>
      <c r="FU67" s="17">
        <v>0</v>
      </c>
      <c r="FV67" s="17">
        <v>0</v>
      </c>
      <c r="FW67" s="17">
        <v>0</v>
      </c>
      <c r="FX67" s="17">
        <v>0</v>
      </c>
      <c r="FY67" s="17">
        <v>0</v>
      </c>
      <c r="FZ67" s="17">
        <v>0</v>
      </c>
      <c r="GA67" s="17">
        <v>0</v>
      </c>
      <c r="GB67" s="17">
        <v>0</v>
      </c>
      <c r="GC67" s="17">
        <v>0</v>
      </c>
      <c r="GD67" s="17">
        <v>0</v>
      </c>
      <c r="GE67" s="17">
        <v>0</v>
      </c>
      <c r="GF67" s="17">
        <v>0</v>
      </c>
      <c r="GG67" s="17">
        <v>0</v>
      </c>
      <c r="GH67" s="17">
        <v>0</v>
      </c>
      <c r="GI67" s="17">
        <v>0</v>
      </c>
      <c r="GJ67" s="17">
        <v>0</v>
      </c>
      <c r="GK67" s="17">
        <v>0</v>
      </c>
      <c r="GL67" s="17">
        <v>0</v>
      </c>
      <c r="GM67" s="17">
        <v>0</v>
      </c>
      <c r="GN67" s="17">
        <v>0</v>
      </c>
      <c r="GO67" s="17">
        <v>0</v>
      </c>
      <c r="GP67" s="17">
        <v>0</v>
      </c>
      <c r="GQ67" s="17">
        <v>0</v>
      </c>
      <c r="GR67" s="17">
        <v>0</v>
      </c>
      <c r="GS67" s="17">
        <v>0</v>
      </c>
      <c r="GT67" s="17">
        <v>0</v>
      </c>
      <c r="GU67" s="17">
        <v>0</v>
      </c>
      <c r="GV67" s="17">
        <v>0</v>
      </c>
      <c r="GW67" s="17">
        <v>0</v>
      </c>
      <c r="GX67" s="17">
        <v>0</v>
      </c>
      <c r="GY67" s="17">
        <v>0</v>
      </c>
      <c r="GZ67" s="17">
        <v>0</v>
      </c>
      <c r="HA67" s="17">
        <v>0</v>
      </c>
      <c r="HB67" s="17">
        <v>0</v>
      </c>
      <c r="HC67" s="17">
        <v>0</v>
      </c>
      <c r="HD67" s="17">
        <v>0</v>
      </c>
      <c r="HE67" s="17">
        <v>0</v>
      </c>
      <c r="HF67" s="17">
        <v>0</v>
      </c>
      <c r="HG67" s="17">
        <v>0</v>
      </c>
      <c r="HH67" s="17">
        <v>0</v>
      </c>
      <c r="HI67" s="17">
        <v>0</v>
      </c>
      <c r="HJ67" s="17">
        <v>0</v>
      </c>
      <c r="HK67" s="17">
        <v>0</v>
      </c>
      <c r="HL67" s="17">
        <v>0</v>
      </c>
      <c r="HM67" s="17">
        <v>0</v>
      </c>
      <c r="HN67" s="17">
        <v>0</v>
      </c>
      <c r="HO67" s="17">
        <v>0</v>
      </c>
      <c r="HP67" s="17">
        <v>0</v>
      </c>
      <c r="HQ67" s="17">
        <v>0</v>
      </c>
      <c r="HR67" s="17">
        <v>0</v>
      </c>
      <c r="HS67" s="17">
        <v>0</v>
      </c>
      <c r="HT67" s="17">
        <v>0</v>
      </c>
      <c r="HU67" s="17">
        <v>0</v>
      </c>
      <c r="HV67" s="17">
        <v>0</v>
      </c>
      <c r="HW67" s="17">
        <v>0</v>
      </c>
      <c r="HX67" s="17">
        <v>0</v>
      </c>
      <c r="HY67" s="17">
        <v>0</v>
      </c>
      <c r="HZ67" s="17">
        <v>0</v>
      </c>
      <c r="IA67" s="17">
        <v>0</v>
      </c>
      <c r="IB67" s="17">
        <v>0</v>
      </c>
      <c r="IC67" s="17">
        <v>0</v>
      </c>
      <c r="ID67" s="17">
        <v>0</v>
      </c>
      <c r="IE67" s="17">
        <v>0</v>
      </c>
      <c r="IF67" s="17">
        <v>0</v>
      </c>
      <c r="IG67" s="17">
        <v>0</v>
      </c>
      <c r="IH67" s="17">
        <v>0</v>
      </c>
      <c r="II67" s="17">
        <v>0</v>
      </c>
      <c r="IJ67" s="17">
        <v>0</v>
      </c>
      <c r="IK67" s="17">
        <v>0</v>
      </c>
      <c r="IL67" s="17">
        <v>0</v>
      </c>
      <c r="IM67" s="17">
        <v>0</v>
      </c>
      <c r="IN67" s="17">
        <v>0</v>
      </c>
      <c r="IO67" s="17">
        <v>0</v>
      </c>
      <c r="IP67" s="17">
        <v>0</v>
      </c>
      <c r="IQ67" s="17">
        <v>0</v>
      </c>
      <c r="IR67" s="17">
        <v>0</v>
      </c>
      <c r="IS67" s="17">
        <v>0</v>
      </c>
      <c r="IT67" s="17">
        <v>0</v>
      </c>
      <c r="IU67" s="17">
        <v>0</v>
      </c>
      <c r="IV67" s="18">
        <v>0</v>
      </c>
      <c r="IW67" s="18">
        <v>0</v>
      </c>
      <c r="IX67" s="18">
        <v>3463695.7199999997</v>
      </c>
      <c r="IY67" s="17">
        <v>0</v>
      </c>
      <c r="IZ67" s="17">
        <v>0</v>
      </c>
      <c r="JA67" s="17">
        <v>0</v>
      </c>
      <c r="JB67" s="17">
        <v>0</v>
      </c>
      <c r="JC67" s="17">
        <v>0</v>
      </c>
      <c r="JD67" s="17">
        <v>0</v>
      </c>
      <c r="JE67" s="18">
        <v>0</v>
      </c>
      <c r="JF67" s="18">
        <v>0</v>
      </c>
      <c r="JG67" s="18">
        <v>3463695.7199999997</v>
      </c>
      <c r="JH67" s="17">
        <v>0</v>
      </c>
      <c r="JI67" s="17">
        <v>0</v>
      </c>
      <c r="JJ67" s="17">
        <v>105798.8</v>
      </c>
      <c r="JK67" s="17">
        <v>0</v>
      </c>
      <c r="JL67" s="17">
        <v>0</v>
      </c>
      <c r="JM67" s="17">
        <v>3357896.92</v>
      </c>
      <c r="JN67" s="18">
        <v>0</v>
      </c>
      <c r="JO67" s="18">
        <v>0</v>
      </c>
      <c r="JP67" s="18">
        <v>0</v>
      </c>
      <c r="JQ67" s="17">
        <v>0</v>
      </c>
      <c r="JR67" s="17">
        <v>0</v>
      </c>
      <c r="JS67" s="17">
        <v>0</v>
      </c>
      <c r="JT67" s="17">
        <v>0</v>
      </c>
      <c r="JU67" s="17">
        <v>0</v>
      </c>
      <c r="JV67" s="17">
        <v>0</v>
      </c>
      <c r="JW67" s="17">
        <v>0</v>
      </c>
      <c r="JX67" s="17">
        <v>0</v>
      </c>
      <c r="JY67" s="17">
        <v>0</v>
      </c>
      <c r="JZ67" s="17">
        <v>0</v>
      </c>
      <c r="KA67" s="17">
        <v>0</v>
      </c>
      <c r="KB67" s="17">
        <v>0</v>
      </c>
      <c r="KC67" s="17">
        <v>0</v>
      </c>
      <c r="KD67" s="17">
        <v>0</v>
      </c>
      <c r="KE67" s="17">
        <v>0</v>
      </c>
      <c r="KF67" s="17">
        <v>0</v>
      </c>
      <c r="KG67" s="17">
        <v>0</v>
      </c>
      <c r="KH67" s="17">
        <v>0</v>
      </c>
      <c r="KI67" s="17">
        <v>2939330.18</v>
      </c>
      <c r="KJ67" s="17">
        <v>0</v>
      </c>
      <c r="KK67" s="17">
        <v>167988373.39999998</v>
      </c>
      <c r="KL67" s="17">
        <v>0</v>
      </c>
      <c r="KM67" s="17">
        <v>0</v>
      </c>
      <c r="KN67" s="17">
        <v>0</v>
      </c>
      <c r="KO67" s="17">
        <v>0</v>
      </c>
      <c r="KP67" s="17">
        <v>0</v>
      </c>
      <c r="KQ67" s="17">
        <v>0</v>
      </c>
      <c r="KR67" s="17">
        <v>0</v>
      </c>
      <c r="KS67" s="17">
        <v>0</v>
      </c>
      <c r="KT67" s="17">
        <v>0</v>
      </c>
      <c r="KU67" s="17">
        <v>0</v>
      </c>
      <c r="KV67" s="17">
        <v>0</v>
      </c>
      <c r="KW67" s="17">
        <v>0</v>
      </c>
      <c r="KX67" s="17">
        <v>0</v>
      </c>
      <c r="KY67" s="17">
        <v>0</v>
      </c>
      <c r="KZ67" s="17">
        <v>0</v>
      </c>
      <c r="LA67" s="18">
        <v>0</v>
      </c>
      <c r="LB67" s="18">
        <v>0</v>
      </c>
      <c r="LC67" s="18">
        <v>0</v>
      </c>
      <c r="LD67" s="17">
        <v>0</v>
      </c>
      <c r="LE67" s="17">
        <v>0</v>
      </c>
      <c r="LF67" s="17">
        <v>0</v>
      </c>
      <c r="LG67" s="17">
        <v>0</v>
      </c>
      <c r="LH67" s="17">
        <v>0</v>
      </c>
      <c r="LI67" s="17">
        <v>0</v>
      </c>
      <c r="LJ67" s="18">
        <v>0</v>
      </c>
      <c r="LK67" s="18">
        <v>0</v>
      </c>
      <c r="LL67" s="18">
        <v>0</v>
      </c>
      <c r="LM67" s="17">
        <v>0</v>
      </c>
      <c r="LN67" s="17">
        <v>0</v>
      </c>
      <c r="LO67" s="17">
        <v>0</v>
      </c>
      <c r="LP67" s="17">
        <v>0</v>
      </c>
      <c r="LQ67" s="17">
        <v>0</v>
      </c>
      <c r="LR67" s="17">
        <v>0</v>
      </c>
      <c r="LS67" s="18">
        <v>0</v>
      </c>
      <c r="LT67" s="18">
        <v>0</v>
      </c>
      <c r="LU67" s="18">
        <v>0</v>
      </c>
      <c r="LV67" s="17">
        <v>0</v>
      </c>
      <c r="LW67" s="17">
        <v>0</v>
      </c>
      <c r="LX67" s="17">
        <v>0</v>
      </c>
      <c r="LY67" s="17">
        <v>0</v>
      </c>
      <c r="LZ67" s="17">
        <v>0</v>
      </c>
      <c r="MA67" s="17">
        <v>0</v>
      </c>
      <c r="MB67" s="17">
        <v>0</v>
      </c>
      <c r="MC67" s="17">
        <v>0</v>
      </c>
      <c r="MD67" s="17">
        <v>0</v>
      </c>
      <c r="ME67" s="17">
        <v>4091071.13</v>
      </c>
      <c r="MF67" s="17">
        <v>0</v>
      </c>
      <c r="MG67" s="17">
        <v>172223439.81999999</v>
      </c>
      <c r="MH67" s="17">
        <v>176314510.94999999</v>
      </c>
    </row>
    <row r="68" spans="1:346" ht="12.75" customHeight="1" x14ac:dyDescent="0.3">
      <c r="A68" s="61" t="s">
        <v>271</v>
      </c>
      <c r="B68" s="16">
        <v>3011</v>
      </c>
      <c r="C68" s="62" t="s">
        <v>247</v>
      </c>
      <c r="D68" s="18">
        <v>0</v>
      </c>
      <c r="E68" s="18">
        <v>0</v>
      </c>
      <c r="F68" s="18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  <c r="DZ68" s="17">
        <v>0</v>
      </c>
      <c r="EA68" s="17">
        <v>0</v>
      </c>
      <c r="EB68" s="17">
        <v>0</v>
      </c>
      <c r="EC68" s="17">
        <v>0</v>
      </c>
      <c r="ED68" s="17">
        <v>0</v>
      </c>
      <c r="EE68" s="17">
        <v>0</v>
      </c>
      <c r="EF68" s="17">
        <v>0</v>
      </c>
      <c r="EG68" s="17">
        <v>0</v>
      </c>
      <c r="EH68" s="17">
        <v>0</v>
      </c>
      <c r="EI68" s="17">
        <v>0</v>
      </c>
      <c r="EJ68" s="17">
        <v>0</v>
      </c>
      <c r="EK68" s="17">
        <v>0</v>
      </c>
      <c r="EL68" s="17">
        <v>0</v>
      </c>
      <c r="EM68" s="17">
        <v>0</v>
      </c>
      <c r="EN68" s="17">
        <v>0</v>
      </c>
      <c r="EO68" s="17">
        <v>0</v>
      </c>
      <c r="EP68" s="17">
        <v>0</v>
      </c>
      <c r="EQ68" s="17">
        <v>0</v>
      </c>
      <c r="ER68" s="17">
        <v>0</v>
      </c>
      <c r="ES68" s="17">
        <v>0</v>
      </c>
      <c r="ET68" s="17">
        <v>0</v>
      </c>
      <c r="EU68" s="17">
        <v>0</v>
      </c>
      <c r="EV68" s="17">
        <v>0</v>
      </c>
      <c r="EW68" s="17">
        <v>0</v>
      </c>
      <c r="EX68" s="17">
        <v>0</v>
      </c>
      <c r="EY68" s="17">
        <v>0</v>
      </c>
      <c r="EZ68" s="17">
        <v>0</v>
      </c>
      <c r="FA68" s="17">
        <v>0</v>
      </c>
      <c r="FB68" s="17">
        <v>0</v>
      </c>
      <c r="FC68" s="17">
        <v>0</v>
      </c>
      <c r="FD68" s="17">
        <v>16759.55</v>
      </c>
      <c r="FE68" s="17">
        <v>0</v>
      </c>
      <c r="FF68" s="17">
        <v>249972.32420199999</v>
      </c>
      <c r="FG68" s="17">
        <v>0</v>
      </c>
      <c r="FH68" s="17">
        <v>0</v>
      </c>
      <c r="FI68" s="17">
        <v>0</v>
      </c>
      <c r="FJ68" s="17">
        <v>0</v>
      </c>
      <c r="FK68" s="17">
        <v>0</v>
      </c>
      <c r="FL68" s="17">
        <v>0</v>
      </c>
      <c r="FM68" s="17">
        <v>0</v>
      </c>
      <c r="FN68" s="17">
        <v>0</v>
      </c>
      <c r="FO68" s="17">
        <v>0</v>
      </c>
      <c r="FP68" s="17">
        <v>0</v>
      </c>
      <c r="FQ68" s="17">
        <v>0</v>
      </c>
      <c r="FR68" s="17">
        <v>0</v>
      </c>
      <c r="FS68" s="17">
        <v>0</v>
      </c>
      <c r="FT68" s="17">
        <v>0</v>
      </c>
      <c r="FU68" s="17">
        <v>0</v>
      </c>
      <c r="FV68" s="17">
        <v>0</v>
      </c>
      <c r="FW68" s="17">
        <v>0</v>
      </c>
      <c r="FX68" s="17">
        <v>0</v>
      </c>
      <c r="FY68" s="17">
        <v>0</v>
      </c>
      <c r="FZ68" s="17">
        <v>0</v>
      </c>
      <c r="GA68" s="17">
        <v>0</v>
      </c>
      <c r="GB68" s="17">
        <v>0</v>
      </c>
      <c r="GC68" s="17">
        <v>0</v>
      </c>
      <c r="GD68" s="17">
        <v>0</v>
      </c>
      <c r="GE68" s="17">
        <v>0</v>
      </c>
      <c r="GF68" s="17">
        <v>0</v>
      </c>
      <c r="GG68" s="17">
        <v>0</v>
      </c>
      <c r="GH68" s="17">
        <v>0</v>
      </c>
      <c r="GI68" s="17">
        <v>0</v>
      </c>
      <c r="GJ68" s="17">
        <v>0</v>
      </c>
      <c r="GK68" s="17">
        <v>0</v>
      </c>
      <c r="GL68" s="17">
        <v>0</v>
      </c>
      <c r="GM68" s="17">
        <v>0</v>
      </c>
      <c r="GN68" s="17">
        <v>0</v>
      </c>
      <c r="GO68" s="17">
        <v>0</v>
      </c>
      <c r="GP68" s="17">
        <v>0</v>
      </c>
      <c r="GQ68" s="17">
        <v>0</v>
      </c>
      <c r="GR68" s="17">
        <v>0</v>
      </c>
      <c r="GS68" s="17">
        <v>0</v>
      </c>
      <c r="GT68" s="17">
        <v>0</v>
      </c>
      <c r="GU68" s="17">
        <v>0</v>
      </c>
      <c r="GV68" s="17">
        <v>0</v>
      </c>
      <c r="GW68" s="17">
        <v>0</v>
      </c>
      <c r="GX68" s="17">
        <v>0</v>
      </c>
      <c r="GY68" s="17">
        <v>0</v>
      </c>
      <c r="GZ68" s="17">
        <v>0</v>
      </c>
      <c r="HA68" s="17">
        <v>0</v>
      </c>
      <c r="HB68" s="17">
        <v>0</v>
      </c>
      <c r="HC68" s="17">
        <v>0</v>
      </c>
      <c r="HD68" s="17">
        <v>0</v>
      </c>
      <c r="HE68" s="17">
        <v>0</v>
      </c>
      <c r="HF68" s="17">
        <v>0</v>
      </c>
      <c r="HG68" s="17">
        <v>0</v>
      </c>
      <c r="HH68" s="17">
        <v>0</v>
      </c>
      <c r="HI68" s="17">
        <v>0</v>
      </c>
      <c r="HJ68" s="17">
        <v>0</v>
      </c>
      <c r="HK68" s="17">
        <v>0</v>
      </c>
      <c r="HL68" s="17">
        <v>0</v>
      </c>
      <c r="HM68" s="17">
        <v>0</v>
      </c>
      <c r="HN68" s="17">
        <v>0</v>
      </c>
      <c r="HO68" s="17">
        <v>0</v>
      </c>
      <c r="HP68" s="17">
        <v>0</v>
      </c>
      <c r="HQ68" s="17">
        <v>0</v>
      </c>
      <c r="HR68" s="17">
        <v>0</v>
      </c>
      <c r="HS68" s="17">
        <v>0</v>
      </c>
      <c r="HT68" s="17">
        <v>0</v>
      </c>
      <c r="HU68" s="17">
        <v>0</v>
      </c>
      <c r="HV68" s="17">
        <v>0</v>
      </c>
      <c r="HW68" s="17">
        <v>0</v>
      </c>
      <c r="HX68" s="17">
        <v>0</v>
      </c>
      <c r="HY68" s="17">
        <v>0</v>
      </c>
      <c r="HZ68" s="17">
        <v>0</v>
      </c>
      <c r="IA68" s="17">
        <v>0</v>
      </c>
      <c r="IB68" s="17">
        <v>0</v>
      </c>
      <c r="IC68" s="17">
        <v>0</v>
      </c>
      <c r="ID68" s="17">
        <v>0</v>
      </c>
      <c r="IE68" s="17">
        <v>0</v>
      </c>
      <c r="IF68" s="17">
        <v>0</v>
      </c>
      <c r="IG68" s="17">
        <v>0</v>
      </c>
      <c r="IH68" s="17">
        <v>0</v>
      </c>
      <c r="II68" s="17">
        <v>0</v>
      </c>
      <c r="IJ68" s="17">
        <v>0</v>
      </c>
      <c r="IK68" s="17">
        <v>0</v>
      </c>
      <c r="IL68" s="17">
        <v>0</v>
      </c>
      <c r="IM68" s="17">
        <v>0</v>
      </c>
      <c r="IN68" s="17">
        <v>0</v>
      </c>
      <c r="IO68" s="17">
        <v>0</v>
      </c>
      <c r="IP68" s="17">
        <v>0</v>
      </c>
      <c r="IQ68" s="17">
        <v>0</v>
      </c>
      <c r="IR68" s="17">
        <v>0</v>
      </c>
      <c r="IS68" s="17">
        <v>0</v>
      </c>
      <c r="IT68" s="17">
        <v>0</v>
      </c>
      <c r="IU68" s="17">
        <v>0</v>
      </c>
      <c r="IV68" s="18">
        <v>0</v>
      </c>
      <c r="IW68" s="18">
        <v>0</v>
      </c>
      <c r="IX68" s="18">
        <v>428056657</v>
      </c>
      <c r="IY68" s="17">
        <v>0</v>
      </c>
      <c r="IZ68" s="17">
        <v>0</v>
      </c>
      <c r="JA68" s="17">
        <v>0</v>
      </c>
      <c r="JB68" s="17">
        <v>0</v>
      </c>
      <c r="JC68" s="17">
        <v>0</v>
      </c>
      <c r="JD68" s="17">
        <v>0</v>
      </c>
      <c r="JE68" s="18">
        <v>0</v>
      </c>
      <c r="JF68" s="18">
        <v>0</v>
      </c>
      <c r="JG68" s="18">
        <v>428056657</v>
      </c>
      <c r="JH68" s="17">
        <v>0</v>
      </c>
      <c r="JI68" s="17">
        <v>0</v>
      </c>
      <c r="JJ68" s="17">
        <v>0</v>
      </c>
      <c r="JK68" s="17">
        <v>0</v>
      </c>
      <c r="JL68" s="17">
        <v>0</v>
      </c>
      <c r="JM68" s="17">
        <v>428056657</v>
      </c>
      <c r="JN68" s="18">
        <v>0</v>
      </c>
      <c r="JO68" s="18">
        <v>0</v>
      </c>
      <c r="JP68" s="18">
        <v>0</v>
      </c>
      <c r="JQ68" s="17">
        <v>0</v>
      </c>
      <c r="JR68" s="17">
        <v>0</v>
      </c>
      <c r="JS68" s="17">
        <v>0</v>
      </c>
      <c r="JT68" s="17">
        <v>0</v>
      </c>
      <c r="JU68" s="17">
        <v>0</v>
      </c>
      <c r="JV68" s="17">
        <v>0</v>
      </c>
      <c r="JW68" s="17">
        <v>0</v>
      </c>
      <c r="JX68" s="17">
        <v>0</v>
      </c>
      <c r="JY68" s="17">
        <v>0</v>
      </c>
      <c r="JZ68" s="17">
        <v>0</v>
      </c>
      <c r="KA68" s="17">
        <v>0</v>
      </c>
      <c r="KB68" s="17">
        <v>0</v>
      </c>
      <c r="KC68" s="17">
        <v>0</v>
      </c>
      <c r="KD68" s="17">
        <v>0</v>
      </c>
      <c r="KE68" s="17">
        <v>0</v>
      </c>
      <c r="KF68" s="17">
        <v>0</v>
      </c>
      <c r="KG68" s="17">
        <v>0</v>
      </c>
      <c r="KH68" s="17">
        <v>0</v>
      </c>
      <c r="KI68" s="17">
        <v>3962450.1355830003</v>
      </c>
      <c r="KJ68" s="17">
        <v>0</v>
      </c>
      <c r="KK68" s="17">
        <v>19158399.358740002</v>
      </c>
      <c r="KL68" s="17">
        <v>0</v>
      </c>
      <c r="KM68" s="17">
        <v>0</v>
      </c>
      <c r="KN68" s="17">
        <v>0</v>
      </c>
      <c r="KO68" s="17">
        <v>0</v>
      </c>
      <c r="KP68" s="17">
        <v>0</v>
      </c>
      <c r="KQ68" s="17">
        <v>0</v>
      </c>
      <c r="KR68" s="17">
        <v>0</v>
      </c>
      <c r="KS68" s="17">
        <v>0</v>
      </c>
      <c r="KT68" s="17">
        <v>0</v>
      </c>
      <c r="KU68" s="17">
        <v>0</v>
      </c>
      <c r="KV68" s="17">
        <v>0</v>
      </c>
      <c r="KW68" s="17">
        <v>0</v>
      </c>
      <c r="KX68" s="17">
        <v>0</v>
      </c>
      <c r="KY68" s="17">
        <v>0</v>
      </c>
      <c r="KZ68" s="17">
        <v>0</v>
      </c>
      <c r="LA68" s="18">
        <v>0</v>
      </c>
      <c r="LB68" s="18">
        <v>0</v>
      </c>
      <c r="LC68" s="18">
        <v>0</v>
      </c>
      <c r="LD68" s="17">
        <v>0</v>
      </c>
      <c r="LE68" s="17">
        <v>0</v>
      </c>
      <c r="LF68" s="17">
        <v>0</v>
      </c>
      <c r="LG68" s="17">
        <v>0</v>
      </c>
      <c r="LH68" s="17">
        <v>0</v>
      </c>
      <c r="LI68" s="17">
        <v>0</v>
      </c>
      <c r="LJ68" s="18">
        <v>0</v>
      </c>
      <c r="LK68" s="18">
        <v>0</v>
      </c>
      <c r="LL68" s="18">
        <v>0</v>
      </c>
      <c r="LM68" s="17">
        <v>0</v>
      </c>
      <c r="LN68" s="17">
        <v>0</v>
      </c>
      <c r="LO68" s="17">
        <v>0</v>
      </c>
      <c r="LP68" s="17">
        <v>0</v>
      </c>
      <c r="LQ68" s="17">
        <v>0</v>
      </c>
      <c r="LR68" s="17">
        <v>0</v>
      </c>
      <c r="LS68" s="18">
        <v>0</v>
      </c>
      <c r="LT68" s="18">
        <v>0</v>
      </c>
      <c r="LU68" s="18">
        <v>0</v>
      </c>
      <c r="LV68" s="17">
        <v>0</v>
      </c>
      <c r="LW68" s="17">
        <v>0</v>
      </c>
      <c r="LX68" s="17">
        <v>0</v>
      </c>
      <c r="LY68" s="17">
        <v>0</v>
      </c>
      <c r="LZ68" s="17">
        <v>0</v>
      </c>
      <c r="MA68" s="17">
        <v>0</v>
      </c>
      <c r="MB68" s="17">
        <v>0</v>
      </c>
      <c r="MC68" s="17">
        <v>0</v>
      </c>
      <c r="MD68" s="17">
        <v>0</v>
      </c>
      <c r="ME68" s="17">
        <v>3979209.6855830001</v>
      </c>
      <c r="MF68" s="17">
        <v>0</v>
      </c>
      <c r="MG68" s="17">
        <v>447465028.68294215</v>
      </c>
      <c r="MH68" s="17">
        <v>451444238.36852515</v>
      </c>
    </row>
    <row r="69" spans="1:346" ht="12.75" customHeight="1" x14ac:dyDescent="0.3">
      <c r="A69" s="61" t="s">
        <v>273</v>
      </c>
      <c r="B69" s="16">
        <v>3012</v>
      </c>
      <c r="C69" s="62" t="s">
        <v>247</v>
      </c>
      <c r="D69" s="18">
        <v>0</v>
      </c>
      <c r="E69" s="18">
        <v>0</v>
      </c>
      <c r="F69" s="18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7"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0</v>
      </c>
      <c r="DE69" s="17">
        <v>0</v>
      </c>
      <c r="DF69" s="17">
        <v>0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0</v>
      </c>
      <c r="DY69" s="17">
        <v>0</v>
      </c>
      <c r="DZ69" s="17">
        <v>0</v>
      </c>
      <c r="EA69" s="17">
        <v>0</v>
      </c>
      <c r="EB69" s="17">
        <v>0</v>
      </c>
      <c r="EC69" s="17">
        <v>0</v>
      </c>
      <c r="ED69" s="17">
        <v>0</v>
      </c>
      <c r="EE69" s="17">
        <v>0</v>
      </c>
      <c r="EF69" s="17">
        <v>0</v>
      </c>
      <c r="EG69" s="17">
        <v>0</v>
      </c>
      <c r="EH69" s="17">
        <v>0</v>
      </c>
      <c r="EI69" s="17">
        <v>0</v>
      </c>
      <c r="EJ69" s="17">
        <v>0</v>
      </c>
      <c r="EK69" s="17">
        <v>0</v>
      </c>
      <c r="EL69" s="17">
        <v>0</v>
      </c>
      <c r="EM69" s="17">
        <v>0</v>
      </c>
      <c r="EN69" s="17">
        <v>0</v>
      </c>
      <c r="EO69" s="17">
        <v>0</v>
      </c>
      <c r="EP69" s="17">
        <v>0</v>
      </c>
      <c r="EQ69" s="17">
        <v>0</v>
      </c>
      <c r="ER69" s="17">
        <v>0</v>
      </c>
      <c r="ES69" s="17">
        <v>0</v>
      </c>
      <c r="ET69" s="17">
        <v>0</v>
      </c>
      <c r="EU69" s="17">
        <v>0</v>
      </c>
      <c r="EV69" s="17">
        <v>0</v>
      </c>
      <c r="EW69" s="17">
        <v>0</v>
      </c>
      <c r="EX69" s="17">
        <v>0</v>
      </c>
      <c r="EY69" s="17">
        <v>0</v>
      </c>
      <c r="EZ69" s="17">
        <v>0</v>
      </c>
      <c r="FA69" s="17">
        <v>0</v>
      </c>
      <c r="FB69" s="17">
        <v>0</v>
      </c>
      <c r="FC69" s="17">
        <v>0</v>
      </c>
      <c r="FD69" s="17">
        <v>0</v>
      </c>
      <c r="FE69" s="17">
        <v>0</v>
      </c>
      <c r="FF69" s="17">
        <v>38064.379999999997</v>
      </c>
      <c r="FG69" s="17">
        <v>0</v>
      </c>
      <c r="FH69" s="17">
        <v>0</v>
      </c>
      <c r="FI69" s="17">
        <v>0</v>
      </c>
      <c r="FJ69" s="17">
        <v>0</v>
      </c>
      <c r="FK69" s="17">
        <v>0</v>
      </c>
      <c r="FL69" s="17">
        <v>0</v>
      </c>
      <c r="FM69" s="17">
        <v>0</v>
      </c>
      <c r="FN69" s="17">
        <v>0</v>
      </c>
      <c r="FO69" s="17">
        <v>0</v>
      </c>
      <c r="FP69" s="17">
        <v>0</v>
      </c>
      <c r="FQ69" s="17">
        <v>0</v>
      </c>
      <c r="FR69" s="17">
        <v>0</v>
      </c>
      <c r="FS69" s="17">
        <v>0</v>
      </c>
      <c r="FT69" s="17">
        <v>0</v>
      </c>
      <c r="FU69" s="17">
        <v>0</v>
      </c>
      <c r="FV69" s="17">
        <v>0</v>
      </c>
      <c r="FW69" s="17">
        <v>0</v>
      </c>
      <c r="FX69" s="17">
        <v>0</v>
      </c>
      <c r="FY69" s="17">
        <v>0</v>
      </c>
      <c r="FZ69" s="17">
        <v>0</v>
      </c>
      <c r="GA69" s="17">
        <v>0</v>
      </c>
      <c r="GB69" s="17">
        <v>0</v>
      </c>
      <c r="GC69" s="17">
        <v>0</v>
      </c>
      <c r="GD69" s="17">
        <v>0</v>
      </c>
      <c r="GE69" s="17">
        <v>0</v>
      </c>
      <c r="GF69" s="17">
        <v>0</v>
      </c>
      <c r="GG69" s="17">
        <v>0</v>
      </c>
      <c r="GH69" s="17">
        <v>0</v>
      </c>
      <c r="GI69" s="17">
        <v>0</v>
      </c>
      <c r="GJ69" s="17">
        <v>0</v>
      </c>
      <c r="GK69" s="17">
        <v>0</v>
      </c>
      <c r="GL69" s="17">
        <v>0</v>
      </c>
      <c r="GM69" s="17">
        <v>0</v>
      </c>
      <c r="GN69" s="17">
        <v>0</v>
      </c>
      <c r="GO69" s="17">
        <v>0</v>
      </c>
      <c r="GP69" s="17">
        <v>0</v>
      </c>
      <c r="GQ69" s="17">
        <v>0</v>
      </c>
      <c r="GR69" s="17">
        <v>0</v>
      </c>
      <c r="GS69" s="17">
        <v>0</v>
      </c>
      <c r="GT69" s="17">
        <v>0</v>
      </c>
      <c r="GU69" s="17">
        <v>0</v>
      </c>
      <c r="GV69" s="17">
        <v>0</v>
      </c>
      <c r="GW69" s="17">
        <v>0</v>
      </c>
      <c r="GX69" s="17">
        <v>0</v>
      </c>
      <c r="GY69" s="17">
        <v>0</v>
      </c>
      <c r="GZ69" s="17">
        <v>0</v>
      </c>
      <c r="HA69" s="17">
        <v>0</v>
      </c>
      <c r="HB69" s="17">
        <v>0</v>
      </c>
      <c r="HC69" s="17">
        <v>0</v>
      </c>
      <c r="HD69" s="17">
        <v>0</v>
      </c>
      <c r="HE69" s="17">
        <v>0</v>
      </c>
      <c r="HF69" s="17">
        <v>0</v>
      </c>
      <c r="HG69" s="17">
        <v>0</v>
      </c>
      <c r="HH69" s="17">
        <v>0</v>
      </c>
      <c r="HI69" s="17">
        <v>0</v>
      </c>
      <c r="HJ69" s="17">
        <v>0</v>
      </c>
      <c r="HK69" s="17">
        <v>0</v>
      </c>
      <c r="HL69" s="17">
        <v>0</v>
      </c>
      <c r="HM69" s="17">
        <v>0</v>
      </c>
      <c r="HN69" s="17">
        <v>0</v>
      </c>
      <c r="HO69" s="17">
        <v>0</v>
      </c>
      <c r="HP69" s="17">
        <v>0</v>
      </c>
      <c r="HQ69" s="17">
        <v>0</v>
      </c>
      <c r="HR69" s="17">
        <v>0</v>
      </c>
      <c r="HS69" s="17">
        <v>0</v>
      </c>
      <c r="HT69" s="17">
        <v>0</v>
      </c>
      <c r="HU69" s="17">
        <v>0</v>
      </c>
      <c r="HV69" s="17">
        <v>0</v>
      </c>
      <c r="HW69" s="17">
        <v>0</v>
      </c>
      <c r="HX69" s="17">
        <v>0</v>
      </c>
      <c r="HY69" s="17">
        <v>0</v>
      </c>
      <c r="HZ69" s="17">
        <v>0</v>
      </c>
      <c r="IA69" s="17">
        <v>0</v>
      </c>
      <c r="IB69" s="17">
        <v>0</v>
      </c>
      <c r="IC69" s="17">
        <v>0</v>
      </c>
      <c r="ID69" s="17">
        <v>0</v>
      </c>
      <c r="IE69" s="17">
        <v>0</v>
      </c>
      <c r="IF69" s="17">
        <v>0</v>
      </c>
      <c r="IG69" s="17">
        <v>0</v>
      </c>
      <c r="IH69" s="17">
        <v>0</v>
      </c>
      <c r="II69" s="17">
        <v>0</v>
      </c>
      <c r="IJ69" s="17">
        <v>0</v>
      </c>
      <c r="IK69" s="17">
        <v>0</v>
      </c>
      <c r="IL69" s="17">
        <v>0</v>
      </c>
      <c r="IM69" s="17">
        <v>0</v>
      </c>
      <c r="IN69" s="17">
        <v>0</v>
      </c>
      <c r="IO69" s="17">
        <v>0</v>
      </c>
      <c r="IP69" s="17">
        <v>0</v>
      </c>
      <c r="IQ69" s="17">
        <v>0</v>
      </c>
      <c r="IR69" s="17">
        <v>0</v>
      </c>
      <c r="IS69" s="17">
        <v>0</v>
      </c>
      <c r="IT69" s="17">
        <v>0</v>
      </c>
      <c r="IU69" s="17">
        <v>0</v>
      </c>
      <c r="IV69" s="18">
        <v>3690708.6500000004</v>
      </c>
      <c r="IW69" s="18">
        <v>0</v>
      </c>
      <c r="IX69" s="18">
        <v>1858886.6400000001</v>
      </c>
      <c r="IY69" s="17">
        <v>0</v>
      </c>
      <c r="IZ69" s="17">
        <v>0</v>
      </c>
      <c r="JA69" s="17">
        <v>0</v>
      </c>
      <c r="JB69" s="17">
        <v>0</v>
      </c>
      <c r="JC69" s="17">
        <v>0</v>
      </c>
      <c r="JD69" s="17">
        <v>0</v>
      </c>
      <c r="JE69" s="18">
        <v>3690708.6500000004</v>
      </c>
      <c r="JF69" s="18">
        <v>0</v>
      </c>
      <c r="JG69" s="18">
        <v>1858886.6400000001</v>
      </c>
      <c r="JH69" s="17">
        <v>171905.56000000003</v>
      </c>
      <c r="JI69" s="17">
        <v>0</v>
      </c>
      <c r="JJ69" s="17">
        <v>0</v>
      </c>
      <c r="JK69" s="17">
        <v>3518803.0900000003</v>
      </c>
      <c r="JL69" s="17">
        <v>0</v>
      </c>
      <c r="JM69" s="17">
        <v>1858886.6400000001</v>
      </c>
      <c r="JN69" s="18">
        <v>0</v>
      </c>
      <c r="JO69" s="18">
        <v>0</v>
      </c>
      <c r="JP69" s="18">
        <v>0</v>
      </c>
      <c r="JQ69" s="17">
        <v>0</v>
      </c>
      <c r="JR69" s="17">
        <v>0</v>
      </c>
      <c r="JS69" s="17">
        <v>0</v>
      </c>
      <c r="JT69" s="17">
        <v>0</v>
      </c>
      <c r="JU69" s="17">
        <v>0</v>
      </c>
      <c r="JV69" s="17">
        <v>0</v>
      </c>
      <c r="JW69" s="17">
        <v>0</v>
      </c>
      <c r="JX69" s="17">
        <v>0</v>
      </c>
      <c r="JY69" s="17">
        <v>0</v>
      </c>
      <c r="JZ69" s="17">
        <v>0</v>
      </c>
      <c r="KA69" s="17">
        <v>0</v>
      </c>
      <c r="KB69" s="17">
        <v>0</v>
      </c>
      <c r="KC69" s="17">
        <v>0</v>
      </c>
      <c r="KD69" s="17">
        <v>0</v>
      </c>
      <c r="KE69" s="17">
        <v>0</v>
      </c>
      <c r="KF69" s="17">
        <v>0</v>
      </c>
      <c r="KG69" s="17">
        <v>0</v>
      </c>
      <c r="KH69" s="17">
        <v>0</v>
      </c>
      <c r="KI69" s="17">
        <v>3267433.7699999996</v>
      </c>
      <c r="KJ69" s="17">
        <v>0</v>
      </c>
      <c r="KK69" s="17">
        <v>115151579.91999997</v>
      </c>
      <c r="KL69" s="17">
        <v>0</v>
      </c>
      <c r="KM69" s="17">
        <v>0</v>
      </c>
      <c r="KN69" s="17">
        <v>0</v>
      </c>
      <c r="KO69" s="17">
        <v>0</v>
      </c>
      <c r="KP69" s="17">
        <v>0</v>
      </c>
      <c r="KQ69" s="17">
        <v>0</v>
      </c>
      <c r="KR69" s="17">
        <v>0</v>
      </c>
      <c r="KS69" s="17">
        <v>0</v>
      </c>
      <c r="KT69" s="17">
        <v>0</v>
      </c>
      <c r="KU69" s="17">
        <v>0</v>
      </c>
      <c r="KV69" s="17">
        <v>0</v>
      </c>
      <c r="KW69" s="17">
        <v>0</v>
      </c>
      <c r="KX69" s="17">
        <v>0</v>
      </c>
      <c r="KY69" s="17">
        <v>0</v>
      </c>
      <c r="KZ69" s="17">
        <v>0</v>
      </c>
      <c r="LA69" s="18">
        <v>0</v>
      </c>
      <c r="LB69" s="18">
        <v>0</v>
      </c>
      <c r="LC69" s="18">
        <v>0</v>
      </c>
      <c r="LD69" s="17">
        <v>0</v>
      </c>
      <c r="LE69" s="17">
        <v>0</v>
      </c>
      <c r="LF69" s="17">
        <v>0</v>
      </c>
      <c r="LG69" s="17">
        <v>0</v>
      </c>
      <c r="LH69" s="17">
        <v>0</v>
      </c>
      <c r="LI69" s="17">
        <v>0</v>
      </c>
      <c r="LJ69" s="18">
        <v>0</v>
      </c>
      <c r="LK69" s="18">
        <v>0</v>
      </c>
      <c r="LL69" s="18">
        <v>0</v>
      </c>
      <c r="LM69" s="17">
        <v>0</v>
      </c>
      <c r="LN69" s="17">
        <v>0</v>
      </c>
      <c r="LO69" s="17">
        <v>0</v>
      </c>
      <c r="LP69" s="17">
        <v>0</v>
      </c>
      <c r="LQ69" s="17">
        <v>0</v>
      </c>
      <c r="LR69" s="17">
        <v>0</v>
      </c>
      <c r="LS69" s="18">
        <v>0</v>
      </c>
      <c r="LT69" s="18">
        <v>0</v>
      </c>
      <c r="LU69" s="18">
        <v>0</v>
      </c>
      <c r="LV69" s="17">
        <v>0</v>
      </c>
      <c r="LW69" s="17">
        <v>0</v>
      </c>
      <c r="LX69" s="17">
        <v>0</v>
      </c>
      <c r="LY69" s="17">
        <v>0</v>
      </c>
      <c r="LZ69" s="17">
        <v>0</v>
      </c>
      <c r="MA69" s="17">
        <v>0</v>
      </c>
      <c r="MB69" s="17">
        <v>0</v>
      </c>
      <c r="MC69" s="17">
        <v>0</v>
      </c>
      <c r="MD69" s="17">
        <v>0</v>
      </c>
      <c r="ME69" s="17">
        <v>6958142.4199999999</v>
      </c>
      <c r="MF69" s="17">
        <v>0</v>
      </c>
      <c r="MG69" s="17">
        <v>117048530.93999997</v>
      </c>
      <c r="MH69" s="17">
        <v>124006673.35999997</v>
      </c>
    </row>
    <row r="70" spans="1:346" ht="12.75" customHeight="1" x14ac:dyDescent="0.3">
      <c r="A70" s="61" t="s">
        <v>275</v>
      </c>
      <c r="B70" s="16">
        <v>3016</v>
      </c>
      <c r="C70" s="62" t="s">
        <v>247</v>
      </c>
      <c r="D70" s="18">
        <v>0</v>
      </c>
      <c r="E70" s="18">
        <v>0</v>
      </c>
      <c r="F70" s="18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0</v>
      </c>
      <c r="CP70" s="17">
        <v>0</v>
      </c>
      <c r="CQ70" s="17">
        <v>0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7">
        <v>0</v>
      </c>
      <c r="DF70" s="17">
        <v>0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0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0</v>
      </c>
      <c r="DZ70" s="17">
        <v>0</v>
      </c>
      <c r="EA70" s="17">
        <v>0</v>
      </c>
      <c r="EB70" s="17">
        <v>0</v>
      </c>
      <c r="EC70" s="17">
        <v>0</v>
      </c>
      <c r="ED70" s="17">
        <v>0</v>
      </c>
      <c r="EE70" s="17">
        <v>0</v>
      </c>
      <c r="EF70" s="17">
        <v>0</v>
      </c>
      <c r="EG70" s="17">
        <v>0</v>
      </c>
      <c r="EH70" s="17">
        <v>0</v>
      </c>
      <c r="EI70" s="17">
        <v>0</v>
      </c>
      <c r="EJ70" s="17">
        <v>0</v>
      </c>
      <c r="EK70" s="17">
        <v>0</v>
      </c>
      <c r="EL70" s="17">
        <v>0</v>
      </c>
      <c r="EM70" s="17">
        <v>0</v>
      </c>
      <c r="EN70" s="17">
        <v>0</v>
      </c>
      <c r="EO70" s="17">
        <v>0</v>
      </c>
      <c r="EP70" s="17">
        <v>0</v>
      </c>
      <c r="EQ70" s="17">
        <v>0</v>
      </c>
      <c r="ER70" s="17">
        <v>0</v>
      </c>
      <c r="ES70" s="17">
        <v>0</v>
      </c>
      <c r="ET70" s="17">
        <v>0</v>
      </c>
      <c r="EU70" s="17">
        <v>0</v>
      </c>
      <c r="EV70" s="17">
        <v>0</v>
      </c>
      <c r="EW70" s="17">
        <v>0</v>
      </c>
      <c r="EX70" s="17">
        <v>0</v>
      </c>
      <c r="EY70" s="17">
        <v>0</v>
      </c>
      <c r="EZ70" s="17">
        <v>0</v>
      </c>
      <c r="FA70" s="17">
        <v>0</v>
      </c>
      <c r="FB70" s="17">
        <v>0</v>
      </c>
      <c r="FC70" s="17">
        <v>0</v>
      </c>
      <c r="FD70" s="17">
        <v>451347.8</v>
      </c>
      <c r="FE70" s="17">
        <v>0</v>
      </c>
      <c r="FF70" s="17">
        <v>1037643.28999974</v>
      </c>
      <c r="FG70" s="17">
        <v>0</v>
      </c>
      <c r="FH70" s="17">
        <v>0</v>
      </c>
      <c r="FI70" s="17">
        <v>0</v>
      </c>
      <c r="FJ70" s="17">
        <v>0</v>
      </c>
      <c r="FK70" s="17">
        <v>0</v>
      </c>
      <c r="FL70" s="17">
        <v>0</v>
      </c>
      <c r="FM70" s="17">
        <v>0</v>
      </c>
      <c r="FN70" s="17">
        <v>0</v>
      </c>
      <c r="FO70" s="17">
        <v>0</v>
      </c>
      <c r="FP70" s="17">
        <v>0</v>
      </c>
      <c r="FQ70" s="17">
        <v>0</v>
      </c>
      <c r="FR70" s="17">
        <v>0</v>
      </c>
      <c r="FS70" s="17">
        <v>0</v>
      </c>
      <c r="FT70" s="17">
        <v>0</v>
      </c>
      <c r="FU70" s="17">
        <v>0</v>
      </c>
      <c r="FV70" s="17">
        <v>0</v>
      </c>
      <c r="FW70" s="17">
        <v>0</v>
      </c>
      <c r="FX70" s="17">
        <v>0</v>
      </c>
      <c r="FY70" s="17">
        <v>0</v>
      </c>
      <c r="FZ70" s="17">
        <v>0</v>
      </c>
      <c r="GA70" s="17">
        <v>0</v>
      </c>
      <c r="GB70" s="17">
        <v>0</v>
      </c>
      <c r="GC70" s="17">
        <v>0</v>
      </c>
      <c r="GD70" s="17">
        <v>0</v>
      </c>
      <c r="GE70" s="17">
        <v>0</v>
      </c>
      <c r="GF70" s="17">
        <v>0</v>
      </c>
      <c r="GG70" s="17">
        <v>0</v>
      </c>
      <c r="GH70" s="17">
        <v>0</v>
      </c>
      <c r="GI70" s="17">
        <v>0</v>
      </c>
      <c r="GJ70" s="17">
        <v>0</v>
      </c>
      <c r="GK70" s="17">
        <v>0</v>
      </c>
      <c r="GL70" s="17">
        <v>0</v>
      </c>
      <c r="GM70" s="17">
        <v>0</v>
      </c>
      <c r="GN70" s="17">
        <v>0</v>
      </c>
      <c r="GO70" s="17">
        <v>0</v>
      </c>
      <c r="GP70" s="17">
        <v>0</v>
      </c>
      <c r="GQ70" s="17">
        <v>0</v>
      </c>
      <c r="GR70" s="17">
        <v>0</v>
      </c>
      <c r="GS70" s="17">
        <v>0</v>
      </c>
      <c r="GT70" s="17">
        <v>0</v>
      </c>
      <c r="GU70" s="17">
        <v>0</v>
      </c>
      <c r="GV70" s="17">
        <v>0</v>
      </c>
      <c r="GW70" s="17">
        <v>0</v>
      </c>
      <c r="GX70" s="17">
        <v>0</v>
      </c>
      <c r="GY70" s="17">
        <v>0</v>
      </c>
      <c r="GZ70" s="17">
        <v>0</v>
      </c>
      <c r="HA70" s="17">
        <v>0</v>
      </c>
      <c r="HB70" s="17">
        <v>0</v>
      </c>
      <c r="HC70" s="17">
        <v>0</v>
      </c>
      <c r="HD70" s="17">
        <v>0</v>
      </c>
      <c r="HE70" s="17">
        <v>0</v>
      </c>
      <c r="HF70" s="17">
        <v>0</v>
      </c>
      <c r="HG70" s="17">
        <v>0</v>
      </c>
      <c r="HH70" s="17">
        <v>0</v>
      </c>
      <c r="HI70" s="17">
        <v>0</v>
      </c>
      <c r="HJ70" s="17">
        <v>0</v>
      </c>
      <c r="HK70" s="17">
        <v>0</v>
      </c>
      <c r="HL70" s="17">
        <v>0</v>
      </c>
      <c r="HM70" s="17">
        <v>0</v>
      </c>
      <c r="HN70" s="17">
        <v>0</v>
      </c>
      <c r="HO70" s="17">
        <v>0</v>
      </c>
      <c r="HP70" s="17">
        <v>0</v>
      </c>
      <c r="HQ70" s="17">
        <v>0</v>
      </c>
      <c r="HR70" s="17">
        <v>0</v>
      </c>
      <c r="HS70" s="17">
        <v>0</v>
      </c>
      <c r="HT70" s="17">
        <v>0</v>
      </c>
      <c r="HU70" s="17">
        <v>0</v>
      </c>
      <c r="HV70" s="17">
        <v>0</v>
      </c>
      <c r="HW70" s="17">
        <v>0</v>
      </c>
      <c r="HX70" s="17">
        <v>0</v>
      </c>
      <c r="HY70" s="17">
        <v>0</v>
      </c>
      <c r="HZ70" s="17">
        <v>0</v>
      </c>
      <c r="IA70" s="17">
        <v>0</v>
      </c>
      <c r="IB70" s="17">
        <v>0</v>
      </c>
      <c r="IC70" s="17">
        <v>0</v>
      </c>
      <c r="ID70" s="17">
        <v>0</v>
      </c>
      <c r="IE70" s="17">
        <v>0</v>
      </c>
      <c r="IF70" s="17">
        <v>0</v>
      </c>
      <c r="IG70" s="17">
        <v>0</v>
      </c>
      <c r="IH70" s="17">
        <v>0</v>
      </c>
      <c r="II70" s="17">
        <v>0</v>
      </c>
      <c r="IJ70" s="17">
        <v>0</v>
      </c>
      <c r="IK70" s="17">
        <v>0</v>
      </c>
      <c r="IL70" s="17">
        <v>0</v>
      </c>
      <c r="IM70" s="17">
        <v>0</v>
      </c>
      <c r="IN70" s="17">
        <v>0</v>
      </c>
      <c r="IO70" s="17">
        <v>0</v>
      </c>
      <c r="IP70" s="17">
        <v>0</v>
      </c>
      <c r="IQ70" s="17">
        <v>0</v>
      </c>
      <c r="IR70" s="17">
        <v>0</v>
      </c>
      <c r="IS70" s="17">
        <v>0</v>
      </c>
      <c r="IT70" s="17">
        <v>0</v>
      </c>
      <c r="IU70" s="17">
        <v>0</v>
      </c>
      <c r="IV70" s="18">
        <v>0</v>
      </c>
      <c r="IW70" s="18">
        <v>0</v>
      </c>
      <c r="IX70" s="18">
        <v>987401105.31001341</v>
      </c>
      <c r="IY70" s="17">
        <v>0</v>
      </c>
      <c r="IZ70" s="17">
        <v>0</v>
      </c>
      <c r="JA70" s="17">
        <v>0</v>
      </c>
      <c r="JB70" s="17">
        <v>0</v>
      </c>
      <c r="JC70" s="17">
        <v>0</v>
      </c>
      <c r="JD70" s="17">
        <v>0</v>
      </c>
      <c r="JE70" s="18">
        <v>0</v>
      </c>
      <c r="JF70" s="18">
        <v>0</v>
      </c>
      <c r="JG70" s="18">
        <v>29437612.65000001</v>
      </c>
      <c r="JH70" s="17">
        <v>0</v>
      </c>
      <c r="JI70" s="17">
        <v>0</v>
      </c>
      <c r="JJ70" s="17">
        <v>238759.35000000006</v>
      </c>
      <c r="JK70" s="17">
        <v>0</v>
      </c>
      <c r="JL70" s="17">
        <v>0</v>
      </c>
      <c r="JM70" s="17">
        <v>29198853.300000008</v>
      </c>
      <c r="JN70" s="18">
        <v>0</v>
      </c>
      <c r="JO70" s="18">
        <v>0</v>
      </c>
      <c r="JP70" s="18">
        <v>957963492.66001344</v>
      </c>
      <c r="JQ70" s="17">
        <v>0</v>
      </c>
      <c r="JR70" s="17">
        <v>0</v>
      </c>
      <c r="JS70" s="17">
        <v>467644.75999999995</v>
      </c>
      <c r="JT70" s="17">
        <v>0</v>
      </c>
      <c r="JU70" s="17">
        <v>0</v>
      </c>
      <c r="JV70" s="17">
        <v>957495847.90001345</v>
      </c>
      <c r="JW70" s="17">
        <v>0</v>
      </c>
      <c r="JX70" s="17">
        <v>0</v>
      </c>
      <c r="JY70" s="17">
        <v>65995.839999999924</v>
      </c>
      <c r="JZ70" s="17">
        <v>0</v>
      </c>
      <c r="KA70" s="17">
        <v>0</v>
      </c>
      <c r="KB70" s="17">
        <v>0</v>
      </c>
      <c r="KC70" s="17">
        <v>0</v>
      </c>
      <c r="KD70" s="17">
        <v>0</v>
      </c>
      <c r="KE70" s="17">
        <v>0</v>
      </c>
      <c r="KF70" s="17">
        <v>0</v>
      </c>
      <c r="KG70" s="17">
        <v>0</v>
      </c>
      <c r="KH70" s="17">
        <v>0</v>
      </c>
      <c r="KI70" s="17">
        <v>2520</v>
      </c>
      <c r="KJ70" s="17">
        <v>0</v>
      </c>
      <c r="KK70" s="17">
        <v>18727541.4100044</v>
      </c>
      <c r="KL70" s="17">
        <v>0</v>
      </c>
      <c r="KM70" s="17">
        <v>0</v>
      </c>
      <c r="KN70" s="17">
        <v>0</v>
      </c>
      <c r="KO70" s="17">
        <v>0</v>
      </c>
      <c r="KP70" s="17">
        <v>0</v>
      </c>
      <c r="KQ70" s="17">
        <v>0</v>
      </c>
      <c r="KR70" s="17">
        <v>0</v>
      </c>
      <c r="KS70" s="17">
        <v>0</v>
      </c>
      <c r="KT70" s="17">
        <v>0</v>
      </c>
      <c r="KU70" s="17">
        <v>0</v>
      </c>
      <c r="KV70" s="17">
        <v>0</v>
      </c>
      <c r="KW70" s="17">
        <v>0</v>
      </c>
      <c r="KX70" s="17">
        <v>0</v>
      </c>
      <c r="KY70" s="17">
        <v>0</v>
      </c>
      <c r="KZ70" s="17">
        <v>0</v>
      </c>
      <c r="LA70" s="18">
        <v>0</v>
      </c>
      <c r="LB70" s="18">
        <v>0</v>
      </c>
      <c r="LC70" s="18">
        <v>0</v>
      </c>
      <c r="LD70" s="17">
        <v>0</v>
      </c>
      <c r="LE70" s="17">
        <v>0</v>
      </c>
      <c r="LF70" s="17">
        <v>0</v>
      </c>
      <c r="LG70" s="17">
        <v>0</v>
      </c>
      <c r="LH70" s="17">
        <v>0</v>
      </c>
      <c r="LI70" s="17">
        <v>0</v>
      </c>
      <c r="LJ70" s="18">
        <v>0</v>
      </c>
      <c r="LK70" s="18">
        <v>0</v>
      </c>
      <c r="LL70" s="18">
        <v>0</v>
      </c>
      <c r="LM70" s="17">
        <v>0</v>
      </c>
      <c r="LN70" s="17">
        <v>0</v>
      </c>
      <c r="LO70" s="17">
        <v>0</v>
      </c>
      <c r="LP70" s="17">
        <v>0</v>
      </c>
      <c r="LQ70" s="17">
        <v>0</v>
      </c>
      <c r="LR70" s="17">
        <v>0</v>
      </c>
      <c r="LS70" s="18">
        <v>0</v>
      </c>
      <c r="LT70" s="18">
        <v>0</v>
      </c>
      <c r="LU70" s="18">
        <v>0</v>
      </c>
      <c r="LV70" s="17">
        <v>0</v>
      </c>
      <c r="LW70" s="17">
        <v>0</v>
      </c>
      <c r="LX70" s="17">
        <v>0</v>
      </c>
      <c r="LY70" s="17">
        <v>0</v>
      </c>
      <c r="LZ70" s="17">
        <v>0</v>
      </c>
      <c r="MA70" s="17">
        <v>0</v>
      </c>
      <c r="MB70" s="17">
        <v>0</v>
      </c>
      <c r="MC70" s="17">
        <v>0</v>
      </c>
      <c r="MD70" s="17">
        <v>0</v>
      </c>
      <c r="ME70" s="17">
        <v>453867.8</v>
      </c>
      <c r="MF70" s="17">
        <v>0</v>
      </c>
      <c r="MG70" s="17">
        <v>1007232285.850018</v>
      </c>
      <c r="MH70" s="17">
        <v>1007686153.650018</v>
      </c>
    </row>
    <row r="71" spans="1:346" ht="13.8" x14ac:dyDescent="0.3">
      <c r="A71" s="61" t="s">
        <v>277</v>
      </c>
      <c r="B71" s="16">
        <v>3017</v>
      </c>
      <c r="C71" s="62" t="s">
        <v>247</v>
      </c>
      <c r="D71" s="18">
        <v>0</v>
      </c>
      <c r="E71" s="18">
        <v>0</v>
      </c>
      <c r="F71" s="18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7">
        <v>0</v>
      </c>
      <c r="CQ71" s="17"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0</v>
      </c>
      <c r="DY71" s="17">
        <v>0</v>
      </c>
      <c r="DZ71" s="17">
        <v>0</v>
      </c>
      <c r="EA71" s="17">
        <v>0</v>
      </c>
      <c r="EB71" s="17">
        <v>0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>
        <v>0</v>
      </c>
      <c r="EI71" s="17">
        <v>0</v>
      </c>
      <c r="EJ71" s="17">
        <v>0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0</v>
      </c>
      <c r="EQ71" s="17">
        <v>0</v>
      </c>
      <c r="ER71" s="17">
        <v>0</v>
      </c>
      <c r="ES71" s="17">
        <v>0</v>
      </c>
      <c r="ET71" s="17">
        <v>0</v>
      </c>
      <c r="EU71" s="17">
        <v>0</v>
      </c>
      <c r="EV71" s="17">
        <v>0</v>
      </c>
      <c r="EW71" s="17">
        <v>0</v>
      </c>
      <c r="EX71" s="17">
        <v>0</v>
      </c>
      <c r="EY71" s="17">
        <v>0</v>
      </c>
      <c r="EZ71" s="17">
        <v>0</v>
      </c>
      <c r="FA71" s="17">
        <v>0</v>
      </c>
      <c r="FB71" s="17">
        <v>0</v>
      </c>
      <c r="FC71" s="17">
        <v>0</v>
      </c>
      <c r="FD71" s="17">
        <v>193548.39000000004</v>
      </c>
      <c r="FE71" s="17">
        <v>7125.76</v>
      </c>
      <c r="FF71" s="17">
        <v>0</v>
      </c>
      <c r="FG71" s="17">
        <v>0</v>
      </c>
      <c r="FH71" s="17">
        <v>0</v>
      </c>
      <c r="FI71" s="17">
        <v>0</v>
      </c>
      <c r="FJ71" s="17">
        <v>0</v>
      </c>
      <c r="FK71" s="17">
        <v>0</v>
      </c>
      <c r="FL71" s="17">
        <v>0</v>
      </c>
      <c r="FM71" s="17">
        <v>0</v>
      </c>
      <c r="FN71" s="17">
        <v>0</v>
      </c>
      <c r="FO71" s="17">
        <v>0</v>
      </c>
      <c r="FP71" s="17">
        <v>0</v>
      </c>
      <c r="FQ71" s="17">
        <v>0</v>
      </c>
      <c r="FR71" s="17">
        <v>0</v>
      </c>
      <c r="FS71" s="17">
        <v>0</v>
      </c>
      <c r="FT71" s="17">
        <v>0</v>
      </c>
      <c r="FU71" s="17">
        <v>0</v>
      </c>
      <c r="FV71" s="17">
        <v>0</v>
      </c>
      <c r="FW71" s="17">
        <v>0</v>
      </c>
      <c r="FX71" s="17">
        <v>0</v>
      </c>
      <c r="FY71" s="17">
        <v>0</v>
      </c>
      <c r="FZ71" s="17">
        <v>0</v>
      </c>
      <c r="GA71" s="17">
        <v>0</v>
      </c>
      <c r="GB71" s="17">
        <v>0</v>
      </c>
      <c r="GC71" s="17">
        <v>0</v>
      </c>
      <c r="GD71" s="17">
        <v>0</v>
      </c>
      <c r="GE71" s="17">
        <v>0</v>
      </c>
      <c r="GF71" s="17">
        <v>0</v>
      </c>
      <c r="GG71" s="17">
        <v>0</v>
      </c>
      <c r="GH71" s="17">
        <v>0</v>
      </c>
      <c r="GI71" s="17">
        <v>0</v>
      </c>
      <c r="GJ71" s="17">
        <v>0</v>
      </c>
      <c r="GK71" s="17">
        <v>0</v>
      </c>
      <c r="GL71" s="17">
        <v>0</v>
      </c>
      <c r="GM71" s="17">
        <v>0</v>
      </c>
      <c r="GN71" s="17">
        <v>0</v>
      </c>
      <c r="GO71" s="17">
        <v>0</v>
      </c>
      <c r="GP71" s="17">
        <v>0</v>
      </c>
      <c r="GQ71" s="17">
        <v>0</v>
      </c>
      <c r="GR71" s="17">
        <v>0</v>
      </c>
      <c r="GS71" s="17">
        <v>0</v>
      </c>
      <c r="GT71" s="17">
        <v>0</v>
      </c>
      <c r="GU71" s="17">
        <v>0</v>
      </c>
      <c r="GV71" s="17">
        <v>0</v>
      </c>
      <c r="GW71" s="17">
        <v>0</v>
      </c>
      <c r="GX71" s="17">
        <v>0</v>
      </c>
      <c r="GY71" s="17">
        <v>0</v>
      </c>
      <c r="GZ71" s="17">
        <v>0</v>
      </c>
      <c r="HA71" s="17">
        <v>0</v>
      </c>
      <c r="HB71" s="17">
        <v>0</v>
      </c>
      <c r="HC71" s="17">
        <v>0</v>
      </c>
      <c r="HD71" s="17">
        <v>0</v>
      </c>
      <c r="HE71" s="17">
        <v>0</v>
      </c>
      <c r="HF71" s="17">
        <v>0</v>
      </c>
      <c r="HG71" s="17">
        <v>0</v>
      </c>
      <c r="HH71" s="17">
        <v>0</v>
      </c>
      <c r="HI71" s="17">
        <v>0</v>
      </c>
      <c r="HJ71" s="17">
        <v>0</v>
      </c>
      <c r="HK71" s="17">
        <v>0</v>
      </c>
      <c r="HL71" s="17">
        <v>0</v>
      </c>
      <c r="HM71" s="17">
        <v>0</v>
      </c>
      <c r="HN71" s="17">
        <v>0</v>
      </c>
      <c r="HO71" s="17">
        <v>0</v>
      </c>
      <c r="HP71" s="17">
        <v>0</v>
      </c>
      <c r="HQ71" s="17">
        <v>0</v>
      </c>
      <c r="HR71" s="17">
        <v>0</v>
      </c>
      <c r="HS71" s="17">
        <v>0</v>
      </c>
      <c r="HT71" s="17">
        <v>0</v>
      </c>
      <c r="HU71" s="17">
        <v>0</v>
      </c>
      <c r="HV71" s="17">
        <v>0</v>
      </c>
      <c r="HW71" s="17">
        <v>0</v>
      </c>
      <c r="HX71" s="17">
        <v>0</v>
      </c>
      <c r="HY71" s="17">
        <v>0</v>
      </c>
      <c r="HZ71" s="17">
        <v>0</v>
      </c>
      <c r="IA71" s="17">
        <v>0</v>
      </c>
      <c r="IB71" s="17">
        <v>0</v>
      </c>
      <c r="IC71" s="17">
        <v>0</v>
      </c>
      <c r="ID71" s="17">
        <v>0</v>
      </c>
      <c r="IE71" s="17">
        <v>0</v>
      </c>
      <c r="IF71" s="17">
        <v>0</v>
      </c>
      <c r="IG71" s="17">
        <v>0</v>
      </c>
      <c r="IH71" s="17">
        <v>0</v>
      </c>
      <c r="II71" s="17">
        <v>0</v>
      </c>
      <c r="IJ71" s="17">
        <v>0</v>
      </c>
      <c r="IK71" s="17">
        <v>0</v>
      </c>
      <c r="IL71" s="17">
        <v>0</v>
      </c>
      <c r="IM71" s="17">
        <v>0</v>
      </c>
      <c r="IN71" s="17">
        <v>0</v>
      </c>
      <c r="IO71" s="17">
        <v>0</v>
      </c>
      <c r="IP71" s="17">
        <v>0</v>
      </c>
      <c r="IQ71" s="17">
        <v>0</v>
      </c>
      <c r="IR71" s="17">
        <v>0</v>
      </c>
      <c r="IS71" s="17">
        <v>0</v>
      </c>
      <c r="IT71" s="17">
        <v>0</v>
      </c>
      <c r="IU71" s="17">
        <v>0</v>
      </c>
      <c r="IV71" s="18">
        <v>4439560.080000001</v>
      </c>
      <c r="IW71" s="18">
        <v>0</v>
      </c>
      <c r="IX71" s="18">
        <v>667011.17999999982</v>
      </c>
      <c r="IY71" s="17">
        <v>0</v>
      </c>
      <c r="IZ71" s="17">
        <v>0</v>
      </c>
      <c r="JA71" s="17">
        <v>0</v>
      </c>
      <c r="JB71" s="17">
        <v>0</v>
      </c>
      <c r="JC71" s="17">
        <v>0</v>
      </c>
      <c r="JD71" s="17">
        <v>0</v>
      </c>
      <c r="JE71" s="18">
        <v>4439560.080000001</v>
      </c>
      <c r="JF71" s="18">
        <v>0</v>
      </c>
      <c r="JG71" s="18">
        <v>667011.17999999982</v>
      </c>
      <c r="JH71" s="17">
        <v>8980.32</v>
      </c>
      <c r="JI71" s="17">
        <v>0</v>
      </c>
      <c r="JJ71" s="17">
        <v>0</v>
      </c>
      <c r="JK71" s="17">
        <v>4430579.7600000007</v>
      </c>
      <c r="JL71" s="17">
        <v>0</v>
      </c>
      <c r="JM71" s="17">
        <v>667011.17999999982</v>
      </c>
      <c r="JN71" s="18">
        <v>0</v>
      </c>
      <c r="JO71" s="18">
        <v>0</v>
      </c>
      <c r="JP71" s="18">
        <v>0</v>
      </c>
      <c r="JQ71" s="17">
        <v>0</v>
      </c>
      <c r="JR71" s="17">
        <v>0</v>
      </c>
      <c r="JS71" s="17">
        <v>0</v>
      </c>
      <c r="JT71" s="17">
        <v>0</v>
      </c>
      <c r="JU71" s="17">
        <v>0</v>
      </c>
      <c r="JV71" s="17">
        <v>0</v>
      </c>
      <c r="JW71" s="17">
        <v>0</v>
      </c>
      <c r="JX71" s="17">
        <v>0</v>
      </c>
      <c r="JY71" s="17">
        <v>0</v>
      </c>
      <c r="JZ71" s="17">
        <v>0</v>
      </c>
      <c r="KA71" s="17">
        <v>0</v>
      </c>
      <c r="KB71" s="17">
        <v>0</v>
      </c>
      <c r="KC71" s="17">
        <v>0</v>
      </c>
      <c r="KD71" s="17">
        <v>0</v>
      </c>
      <c r="KE71" s="17">
        <v>0</v>
      </c>
      <c r="KF71" s="17">
        <v>0</v>
      </c>
      <c r="KG71" s="17">
        <v>0</v>
      </c>
      <c r="KH71" s="17">
        <v>0</v>
      </c>
      <c r="KI71" s="17">
        <v>-91719.21</v>
      </c>
      <c r="KJ71" s="17">
        <v>8303.7800000000007</v>
      </c>
      <c r="KK71" s="17">
        <v>42175917.49000001</v>
      </c>
      <c r="KL71" s="17">
        <v>0</v>
      </c>
      <c r="KM71" s="17">
        <v>0</v>
      </c>
      <c r="KN71" s="17">
        <v>0</v>
      </c>
      <c r="KO71" s="17">
        <v>0</v>
      </c>
      <c r="KP71" s="17">
        <v>0</v>
      </c>
      <c r="KQ71" s="17">
        <v>0</v>
      </c>
      <c r="KR71" s="17">
        <v>0</v>
      </c>
      <c r="KS71" s="17">
        <v>0</v>
      </c>
      <c r="KT71" s="17">
        <v>0</v>
      </c>
      <c r="KU71" s="17">
        <v>0</v>
      </c>
      <c r="KV71" s="17">
        <v>0</v>
      </c>
      <c r="KW71" s="17">
        <v>0</v>
      </c>
      <c r="KX71" s="17">
        <v>0</v>
      </c>
      <c r="KY71" s="17">
        <v>0</v>
      </c>
      <c r="KZ71" s="17">
        <v>0</v>
      </c>
      <c r="LA71" s="18">
        <v>0</v>
      </c>
      <c r="LB71" s="18">
        <v>0</v>
      </c>
      <c r="LC71" s="18">
        <v>0</v>
      </c>
      <c r="LD71" s="17">
        <v>0</v>
      </c>
      <c r="LE71" s="17">
        <v>0</v>
      </c>
      <c r="LF71" s="17">
        <v>0</v>
      </c>
      <c r="LG71" s="17">
        <v>0</v>
      </c>
      <c r="LH71" s="17">
        <v>0</v>
      </c>
      <c r="LI71" s="17">
        <v>0</v>
      </c>
      <c r="LJ71" s="18">
        <v>0</v>
      </c>
      <c r="LK71" s="18">
        <v>0</v>
      </c>
      <c r="LL71" s="18">
        <v>0</v>
      </c>
      <c r="LM71" s="17">
        <v>0</v>
      </c>
      <c r="LN71" s="17">
        <v>0</v>
      </c>
      <c r="LO71" s="17">
        <v>0</v>
      </c>
      <c r="LP71" s="17">
        <v>0</v>
      </c>
      <c r="LQ71" s="17">
        <v>0</v>
      </c>
      <c r="LR71" s="17">
        <v>0</v>
      </c>
      <c r="LS71" s="18">
        <v>0</v>
      </c>
      <c r="LT71" s="18">
        <v>0</v>
      </c>
      <c r="LU71" s="18">
        <v>0</v>
      </c>
      <c r="LV71" s="17">
        <v>0</v>
      </c>
      <c r="LW71" s="17">
        <v>0</v>
      </c>
      <c r="LX71" s="17">
        <v>0</v>
      </c>
      <c r="LY71" s="17">
        <v>0</v>
      </c>
      <c r="LZ71" s="17">
        <v>0</v>
      </c>
      <c r="MA71" s="17">
        <v>0</v>
      </c>
      <c r="MB71" s="17">
        <v>0</v>
      </c>
      <c r="MC71" s="17">
        <v>0</v>
      </c>
      <c r="MD71" s="17">
        <v>0</v>
      </c>
      <c r="ME71" s="17">
        <v>4541389.2599999988</v>
      </c>
      <c r="MF71" s="17">
        <v>15429.54</v>
      </c>
      <c r="MG71" s="17">
        <v>42842928.670000009</v>
      </c>
      <c r="MH71" s="17">
        <v>47399747.470000006</v>
      </c>
    </row>
    <row r="72" spans="1:346" ht="12.75" customHeight="1" x14ac:dyDescent="0.3">
      <c r="A72" s="61" t="s">
        <v>279</v>
      </c>
      <c r="B72" s="16">
        <v>3018</v>
      </c>
      <c r="C72" s="62" t="s">
        <v>247</v>
      </c>
      <c r="D72" s="18">
        <v>0</v>
      </c>
      <c r="E72" s="18">
        <v>0</v>
      </c>
      <c r="F72" s="18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  <c r="DZ72" s="17">
        <v>0</v>
      </c>
      <c r="EA72" s="17">
        <v>0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0</v>
      </c>
      <c r="EJ72" s="17">
        <v>0</v>
      </c>
      <c r="EK72" s="17">
        <v>0</v>
      </c>
      <c r="EL72" s="17">
        <v>0</v>
      </c>
      <c r="EM72" s="17">
        <v>0</v>
      </c>
      <c r="EN72" s="17">
        <v>0</v>
      </c>
      <c r="EO72" s="17">
        <v>0</v>
      </c>
      <c r="EP72" s="17">
        <v>0</v>
      </c>
      <c r="EQ72" s="17">
        <v>0</v>
      </c>
      <c r="ER72" s="17">
        <v>0</v>
      </c>
      <c r="ES72" s="17">
        <v>0</v>
      </c>
      <c r="ET72" s="17">
        <v>0</v>
      </c>
      <c r="EU72" s="17">
        <v>0</v>
      </c>
      <c r="EV72" s="17">
        <v>0</v>
      </c>
      <c r="EW72" s="17">
        <v>0</v>
      </c>
      <c r="EX72" s="17">
        <v>0</v>
      </c>
      <c r="EY72" s="17">
        <v>0</v>
      </c>
      <c r="EZ72" s="17">
        <v>0</v>
      </c>
      <c r="FA72" s="17">
        <v>0</v>
      </c>
      <c r="FB72" s="17">
        <v>0</v>
      </c>
      <c r="FC72" s="17">
        <v>0</v>
      </c>
      <c r="FD72" s="17">
        <v>0</v>
      </c>
      <c r="FE72" s="17">
        <v>0</v>
      </c>
      <c r="FF72" s="17">
        <v>825689</v>
      </c>
      <c r="FG72" s="17">
        <v>0</v>
      </c>
      <c r="FH72" s="17">
        <v>0</v>
      </c>
      <c r="FI72" s="17">
        <v>0</v>
      </c>
      <c r="FJ72" s="17">
        <v>0</v>
      </c>
      <c r="FK72" s="17">
        <v>0</v>
      </c>
      <c r="FL72" s="17">
        <v>0</v>
      </c>
      <c r="FM72" s="17">
        <v>0</v>
      </c>
      <c r="FN72" s="17">
        <v>0</v>
      </c>
      <c r="FO72" s="17">
        <v>0</v>
      </c>
      <c r="FP72" s="17">
        <v>0</v>
      </c>
      <c r="FQ72" s="17">
        <v>0</v>
      </c>
      <c r="FR72" s="17">
        <v>0</v>
      </c>
      <c r="FS72" s="17">
        <v>0</v>
      </c>
      <c r="FT72" s="17">
        <v>0</v>
      </c>
      <c r="FU72" s="17">
        <v>0</v>
      </c>
      <c r="FV72" s="17">
        <v>0</v>
      </c>
      <c r="FW72" s="17">
        <v>0</v>
      </c>
      <c r="FX72" s="17">
        <v>0</v>
      </c>
      <c r="FY72" s="17">
        <v>0</v>
      </c>
      <c r="FZ72" s="17">
        <v>0</v>
      </c>
      <c r="GA72" s="17">
        <v>0</v>
      </c>
      <c r="GB72" s="17">
        <v>0</v>
      </c>
      <c r="GC72" s="17">
        <v>0</v>
      </c>
      <c r="GD72" s="17">
        <v>0</v>
      </c>
      <c r="GE72" s="17">
        <v>0</v>
      </c>
      <c r="GF72" s="17">
        <v>0</v>
      </c>
      <c r="GG72" s="17">
        <v>0</v>
      </c>
      <c r="GH72" s="17">
        <v>0</v>
      </c>
      <c r="GI72" s="17">
        <v>0</v>
      </c>
      <c r="GJ72" s="17">
        <v>0</v>
      </c>
      <c r="GK72" s="17">
        <v>0</v>
      </c>
      <c r="GL72" s="17">
        <v>0</v>
      </c>
      <c r="GM72" s="17">
        <v>0</v>
      </c>
      <c r="GN72" s="17">
        <v>0</v>
      </c>
      <c r="GO72" s="17">
        <v>0</v>
      </c>
      <c r="GP72" s="17">
        <v>0</v>
      </c>
      <c r="GQ72" s="17">
        <v>0</v>
      </c>
      <c r="GR72" s="17">
        <v>0</v>
      </c>
      <c r="GS72" s="17">
        <v>0</v>
      </c>
      <c r="GT72" s="17">
        <v>0</v>
      </c>
      <c r="GU72" s="17">
        <v>0</v>
      </c>
      <c r="GV72" s="17">
        <v>0</v>
      </c>
      <c r="GW72" s="17">
        <v>0</v>
      </c>
      <c r="GX72" s="17">
        <v>0</v>
      </c>
      <c r="GY72" s="17">
        <v>0</v>
      </c>
      <c r="GZ72" s="17">
        <v>0</v>
      </c>
      <c r="HA72" s="17">
        <v>0</v>
      </c>
      <c r="HB72" s="17">
        <v>0</v>
      </c>
      <c r="HC72" s="17">
        <v>0</v>
      </c>
      <c r="HD72" s="17">
        <v>0</v>
      </c>
      <c r="HE72" s="17">
        <v>0</v>
      </c>
      <c r="HF72" s="17">
        <v>0</v>
      </c>
      <c r="HG72" s="17">
        <v>0</v>
      </c>
      <c r="HH72" s="17">
        <v>0</v>
      </c>
      <c r="HI72" s="17">
        <v>0</v>
      </c>
      <c r="HJ72" s="17">
        <v>0</v>
      </c>
      <c r="HK72" s="17">
        <v>0</v>
      </c>
      <c r="HL72" s="17">
        <v>0</v>
      </c>
      <c r="HM72" s="17">
        <v>0</v>
      </c>
      <c r="HN72" s="17">
        <v>0</v>
      </c>
      <c r="HO72" s="17">
        <v>0</v>
      </c>
      <c r="HP72" s="17">
        <v>0</v>
      </c>
      <c r="HQ72" s="17">
        <v>0</v>
      </c>
      <c r="HR72" s="17">
        <v>0</v>
      </c>
      <c r="HS72" s="17">
        <v>0</v>
      </c>
      <c r="HT72" s="17">
        <v>0</v>
      </c>
      <c r="HU72" s="17">
        <v>0</v>
      </c>
      <c r="HV72" s="17">
        <v>0</v>
      </c>
      <c r="HW72" s="17">
        <v>0</v>
      </c>
      <c r="HX72" s="17">
        <v>0</v>
      </c>
      <c r="HY72" s="17">
        <v>0</v>
      </c>
      <c r="HZ72" s="17">
        <v>0</v>
      </c>
      <c r="IA72" s="17">
        <v>0</v>
      </c>
      <c r="IB72" s="17">
        <v>0</v>
      </c>
      <c r="IC72" s="17">
        <v>0</v>
      </c>
      <c r="ID72" s="17">
        <v>0</v>
      </c>
      <c r="IE72" s="17">
        <v>0</v>
      </c>
      <c r="IF72" s="17">
        <v>0</v>
      </c>
      <c r="IG72" s="17">
        <v>0</v>
      </c>
      <c r="IH72" s="17">
        <v>0</v>
      </c>
      <c r="II72" s="17">
        <v>0</v>
      </c>
      <c r="IJ72" s="17">
        <v>0</v>
      </c>
      <c r="IK72" s="17">
        <v>0</v>
      </c>
      <c r="IL72" s="17">
        <v>0</v>
      </c>
      <c r="IM72" s="17">
        <v>0</v>
      </c>
      <c r="IN72" s="17">
        <v>0</v>
      </c>
      <c r="IO72" s="17">
        <v>0</v>
      </c>
      <c r="IP72" s="17">
        <v>0</v>
      </c>
      <c r="IQ72" s="17">
        <v>0</v>
      </c>
      <c r="IR72" s="17">
        <v>0</v>
      </c>
      <c r="IS72" s="17">
        <v>0</v>
      </c>
      <c r="IT72" s="17">
        <v>0</v>
      </c>
      <c r="IU72" s="17">
        <v>0</v>
      </c>
      <c r="IV72" s="18">
        <v>0</v>
      </c>
      <c r="IW72" s="18">
        <v>0</v>
      </c>
      <c r="IX72" s="18">
        <v>0</v>
      </c>
      <c r="IY72" s="17">
        <v>0</v>
      </c>
      <c r="IZ72" s="17">
        <v>0</v>
      </c>
      <c r="JA72" s="17">
        <v>0</v>
      </c>
      <c r="JB72" s="17">
        <v>0</v>
      </c>
      <c r="JC72" s="17">
        <v>0</v>
      </c>
      <c r="JD72" s="17">
        <v>0</v>
      </c>
      <c r="JE72" s="18">
        <v>0</v>
      </c>
      <c r="JF72" s="18">
        <v>0</v>
      </c>
      <c r="JG72" s="18">
        <v>0</v>
      </c>
      <c r="JH72" s="17">
        <v>0</v>
      </c>
      <c r="JI72" s="17">
        <v>0</v>
      </c>
      <c r="JJ72" s="17">
        <v>0</v>
      </c>
      <c r="JK72" s="17">
        <v>0</v>
      </c>
      <c r="JL72" s="17">
        <v>0</v>
      </c>
      <c r="JM72" s="17">
        <v>0</v>
      </c>
      <c r="JN72" s="18">
        <v>0</v>
      </c>
      <c r="JO72" s="18">
        <v>0</v>
      </c>
      <c r="JP72" s="18">
        <v>0</v>
      </c>
      <c r="JQ72" s="17">
        <v>0</v>
      </c>
      <c r="JR72" s="17">
        <v>0</v>
      </c>
      <c r="JS72" s="17">
        <v>0</v>
      </c>
      <c r="JT72" s="17">
        <v>0</v>
      </c>
      <c r="JU72" s="17">
        <v>0</v>
      </c>
      <c r="JV72" s="17">
        <v>0</v>
      </c>
      <c r="JW72" s="17">
        <v>0</v>
      </c>
      <c r="JX72" s="17">
        <v>0</v>
      </c>
      <c r="JY72" s="17">
        <v>0</v>
      </c>
      <c r="JZ72" s="17">
        <v>0</v>
      </c>
      <c r="KA72" s="17">
        <v>0</v>
      </c>
      <c r="KB72" s="17">
        <v>0</v>
      </c>
      <c r="KC72" s="17">
        <v>0</v>
      </c>
      <c r="KD72" s="17">
        <v>0</v>
      </c>
      <c r="KE72" s="17">
        <v>0</v>
      </c>
      <c r="KF72" s="17">
        <v>0</v>
      </c>
      <c r="KG72" s="17">
        <v>0</v>
      </c>
      <c r="KH72" s="17">
        <v>0</v>
      </c>
      <c r="KI72" s="17">
        <v>0</v>
      </c>
      <c r="KJ72" s="17">
        <v>0</v>
      </c>
      <c r="KK72" s="17">
        <v>296042184.66999954</v>
      </c>
      <c r="KL72" s="17">
        <v>0</v>
      </c>
      <c r="KM72" s="17">
        <v>0</v>
      </c>
      <c r="KN72" s="17">
        <v>0</v>
      </c>
      <c r="KO72" s="17">
        <v>0</v>
      </c>
      <c r="KP72" s="17">
        <v>0</v>
      </c>
      <c r="KQ72" s="17">
        <v>0</v>
      </c>
      <c r="KR72" s="17">
        <v>0</v>
      </c>
      <c r="KS72" s="17">
        <v>0</v>
      </c>
      <c r="KT72" s="17">
        <v>0</v>
      </c>
      <c r="KU72" s="17">
        <v>0</v>
      </c>
      <c r="KV72" s="17">
        <v>0</v>
      </c>
      <c r="KW72" s="17">
        <v>0</v>
      </c>
      <c r="KX72" s="17">
        <v>0</v>
      </c>
      <c r="KY72" s="17">
        <v>0</v>
      </c>
      <c r="KZ72" s="17">
        <v>0</v>
      </c>
      <c r="LA72" s="18">
        <v>0</v>
      </c>
      <c r="LB72" s="18">
        <v>0</v>
      </c>
      <c r="LC72" s="18">
        <v>0</v>
      </c>
      <c r="LD72" s="17">
        <v>0</v>
      </c>
      <c r="LE72" s="17">
        <v>0</v>
      </c>
      <c r="LF72" s="17">
        <v>0</v>
      </c>
      <c r="LG72" s="17">
        <v>0</v>
      </c>
      <c r="LH72" s="17">
        <v>0</v>
      </c>
      <c r="LI72" s="17">
        <v>0</v>
      </c>
      <c r="LJ72" s="18">
        <v>0</v>
      </c>
      <c r="LK72" s="18">
        <v>0</v>
      </c>
      <c r="LL72" s="18">
        <v>0</v>
      </c>
      <c r="LM72" s="17">
        <v>0</v>
      </c>
      <c r="LN72" s="17">
        <v>0</v>
      </c>
      <c r="LO72" s="17">
        <v>0</v>
      </c>
      <c r="LP72" s="17">
        <v>0</v>
      </c>
      <c r="LQ72" s="17">
        <v>0</v>
      </c>
      <c r="LR72" s="17">
        <v>0</v>
      </c>
      <c r="LS72" s="18">
        <v>0</v>
      </c>
      <c r="LT72" s="18">
        <v>0</v>
      </c>
      <c r="LU72" s="18">
        <v>0</v>
      </c>
      <c r="LV72" s="17">
        <v>0</v>
      </c>
      <c r="LW72" s="17">
        <v>0</v>
      </c>
      <c r="LX72" s="17">
        <v>0</v>
      </c>
      <c r="LY72" s="17">
        <v>0</v>
      </c>
      <c r="LZ72" s="17">
        <v>0</v>
      </c>
      <c r="MA72" s="17">
        <v>0</v>
      </c>
      <c r="MB72" s="17">
        <v>0</v>
      </c>
      <c r="MC72" s="17">
        <v>0</v>
      </c>
      <c r="MD72" s="17">
        <v>0</v>
      </c>
      <c r="ME72" s="17">
        <v>0</v>
      </c>
      <c r="MF72" s="17">
        <v>0</v>
      </c>
      <c r="MG72" s="17">
        <v>296867873.66999954</v>
      </c>
      <c r="MH72" s="17">
        <v>296867873.66999954</v>
      </c>
    </row>
    <row r="73" spans="1:346" ht="12.75" customHeight="1" x14ac:dyDescent="0.3">
      <c r="A73" s="63" t="s">
        <v>281</v>
      </c>
      <c r="B73" s="52">
        <v>9000</v>
      </c>
      <c r="C73" s="62" t="s">
        <v>282</v>
      </c>
      <c r="D73" s="53">
        <v>6214114.1899690703</v>
      </c>
      <c r="E73" s="53">
        <v>8652771.7199586611</v>
      </c>
      <c r="F73" s="53">
        <v>8771953419.9746513</v>
      </c>
      <c r="G73" s="53">
        <v>6132750.2920593545</v>
      </c>
      <c r="H73" s="53">
        <v>8648111.1699586604</v>
      </c>
      <c r="I73" s="53">
        <v>489978437.15620154</v>
      </c>
      <c r="J73" s="53">
        <v>81363.897909715597</v>
      </c>
      <c r="K73" s="53">
        <v>4660.55</v>
      </c>
      <c r="L73" s="53">
        <v>3580976819.7639279</v>
      </c>
      <c r="M73" s="53">
        <v>0</v>
      </c>
      <c r="N73" s="53">
        <v>0</v>
      </c>
      <c r="O73" s="53">
        <v>4700998163.0545225</v>
      </c>
      <c r="P73" s="53">
        <v>0</v>
      </c>
      <c r="Q73" s="53">
        <v>0</v>
      </c>
      <c r="R73" s="53">
        <v>593468193.68753457</v>
      </c>
      <c r="S73" s="53">
        <v>2228318.2299853</v>
      </c>
      <c r="T73" s="53">
        <v>14684627.699815599</v>
      </c>
      <c r="U73" s="53">
        <v>20307795.580181587</v>
      </c>
      <c r="V73" s="53">
        <v>0</v>
      </c>
      <c r="W73" s="53">
        <v>0</v>
      </c>
      <c r="X73" s="53">
        <v>175280.47</v>
      </c>
      <c r="Y73" s="53">
        <v>0</v>
      </c>
      <c r="Z73" s="53">
        <v>0</v>
      </c>
      <c r="AA73" s="53">
        <v>29490968.179999992</v>
      </c>
      <c r="AB73" s="53">
        <v>0</v>
      </c>
      <c r="AC73" s="53">
        <v>0</v>
      </c>
      <c r="AD73" s="53">
        <v>3193716.65</v>
      </c>
      <c r="AE73" s="53">
        <v>0</v>
      </c>
      <c r="AF73" s="53">
        <v>0</v>
      </c>
      <c r="AG73" s="53">
        <v>1634285.71</v>
      </c>
      <c r="AH73" s="53">
        <v>0</v>
      </c>
      <c r="AI73" s="53">
        <v>0</v>
      </c>
      <c r="AJ73" s="53">
        <v>0</v>
      </c>
      <c r="AK73" s="53">
        <v>0</v>
      </c>
      <c r="AL73" s="53">
        <v>0</v>
      </c>
      <c r="AM73" s="53">
        <v>798576631.71754169</v>
      </c>
      <c r="AN73" s="53">
        <v>0</v>
      </c>
      <c r="AO73" s="53">
        <v>0</v>
      </c>
      <c r="AP73" s="53">
        <v>9889585.0700000003</v>
      </c>
      <c r="AQ73" s="53">
        <v>0</v>
      </c>
      <c r="AR73" s="53">
        <v>0</v>
      </c>
      <c r="AS73" s="53">
        <v>1060918161.086388</v>
      </c>
      <c r="AT73" s="53">
        <v>0</v>
      </c>
      <c r="AU73" s="53">
        <v>0</v>
      </c>
      <c r="AV73" s="53">
        <v>0</v>
      </c>
      <c r="AW73" s="53">
        <v>0</v>
      </c>
      <c r="AX73" s="53">
        <v>0</v>
      </c>
      <c r="AY73" s="53">
        <v>0</v>
      </c>
      <c r="AZ73" s="53">
        <v>9419072.4299666695</v>
      </c>
      <c r="BA73" s="53">
        <v>62794400.889853798</v>
      </c>
      <c r="BB73" s="53">
        <v>7602682400.7178802</v>
      </c>
      <c r="BC73" s="53">
        <v>0</v>
      </c>
      <c r="BD73" s="53">
        <v>107217.0099983</v>
      </c>
      <c r="BE73" s="53">
        <v>596978571.81246257</v>
      </c>
      <c r="BF73" s="53">
        <v>1212118.3099664999</v>
      </c>
      <c r="BG73" s="53">
        <v>2083105.7399825999</v>
      </c>
      <c r="BH73" s="53">
        <v>427285515.94821638</v>
      </c>
      <c r="BI73" s="53">
        <v>11228805.5099828</v>
      </c>
      <c r="BJ73" s="53">
        <v>13876233.799976401</v>
      </c>
      <c r="BK73" s="53">
        <v>1089148575.7327771</v>
      </c>
      <c r="BL73" s="53">
        <v>0</v>
      </c>
      <c r="BM73" s="53">
        <v>0</v>
      </c>
      <c r="BN73" s="53">
        <v>2743757.71</v>
      </c>
      <c r="BO73" s="53">
        <v>460</v>
      </c>
      <c r="BP73" s="53">
        <v>0</v>
      </c>
      <c r="BQ73" s="53">
        <v>224379821.91810903</v>
      </c>
      <c r="BR73" s="53">
        <v>36896.639984499991</v>
      </c>
      <c r="BS73" s="53">
        <v>42528.699971399961</v>
      </c>
      <c r="BT73" s="53">
        <v>950989108.96821356</v>
      </c>
      <c r="BU73" s="53">
        <v>0</v>
      </c>
      <c r="BV73" s="53">
        <v>0</v>
      </c>
      <c r="BW73" s="53">
        <v>3470.019999999553</v>
      </c>
      <c r="BX73" s="53">
        <v>0</v>
      </c>
      <c r="BY73" s="53">
        <v>0</v>
      </c>
      <c r="BZ73" s="53">
        <v>0</v>
      </c>
      <c r="CA73" s="53">
        <v>71938.809982899911</v>
      </c>
      <c r="CB73" s="53">
        <v>38376.319969199998</v>
      </c>
      <c r="CC73" s="53">
        <v>12008611.577891842</v>
      </c>
      <c r="CD73" s="53">
        <v>164499.83996959901</v>
      </c>
      <c r="CE73" s="53">
        <v>310061.51995759993</v>
      </c>
      <c r="CF73" s="53">
        <v>35214999.754114635</v>
      </c>
      <c r="CG73" s="53">
        <v>0</v>
      </c>
      <c r="CH73" s="53">
        <v>0</v>
      </c>
      <c r="CI73" s="53">
        <v>0</v>
      </c>
      <c r="CJ73" s="53">
        <v>0</v>
      </c>
      <c r="CK73" s="53">
        <v>0</v>
      </c>
      <c r="CL73" s="53">
        <v>18318488.34</v>
      </c>
      <c r="CM73" s="53">
        <v>0</v>
      </c>
      <c r="CN73" s="53">
        <v>0</v>
      </c>
      <c r="CO73" s="53">
        <v>722490148.21000004</v>
      </c>
      <c r="CP73" s="53">
        <v>0</v>
      </c>
      <c r="CQ73" s="53">
        <v>0</v>
      </c>
      <c r="CR73" s="53">
        <v>252093802.88</v>
      </c>
      <c r="CS73" s="53">
        <v>0</v>
      </c>
      <c r="CT73" s="53">
        <v>0</v>
      </c>
      <c r="CU73" s="53">
        <v>22106814.699999999</v>
      </c>
      <c r="CV73" s="53">
        <v>0</v>
      </c>
      <c r="CW73" s="53">
        <v>0</v>
      </c>
      <c r="CX73" s="53">
        <v>80271279.334702432</v>
      </c>
      <c r="CY73" s="53">
        <v>0</v>
      </c>
      <c r="CZ73" s="53">
        <v>0</v>
      </c>
      <c r="DA73" s="53">
        <v>311795.1100000001</v>
      </c>
      <c r="DB73" s="53">
        <v>0</v>
      </c>
      <c r="DC73" s="53">
        <v>0</v>
      </c>
      <c r="DD73" s="53">
        <v>0</v>
      </c>
      <c r="DE73" s="53">
        <v>0</v>
      </c>
      <c r="DF73" s="53">
        <v>0</v>
      </c>
      <c r="DG73" s="53">
        <v>200780811.888879</v>
      </c>
      <c r="DH73" s="53">
        <v>0</v>
      </c>
      <c r="DI73" s="53">
        <v>0</v>
      </c>
      <c r="DJ73" s="53">
        <v>21319032.719999999</v>
      </c>
      <c r="DK73" s="53">
        <v>0</v>
      </c>
      <c r="DL73" s="53">
        <v>0</v>
      </c>
      <c r="DM73" s="53">
        <v>86433569.719999999</v>
      </c>
      <c r="DN73" s="53">
        <v>0</v>
      </c>
      <c r="DO73" s="53">
        <v>13.69</v>
      </c>
      <c r="DP73" s="53">
        <v>8304600.2594211018</v>
      </c>
      <c r="DQ73" s="53">
        <v>0</v>
      </c>
      <c r="DR73" s="53">
        <v>0</v>
      </c>
      <c r="DS73" s="53">
        <v>0</v>
      </c>
      <c r="DT73" s="53">
        <v>0</v>
      </c>
      <c r="DU73" s="53">
        <v>0</v>
      </c>
      <c r="DV73" s="53">
        <v>0</v>
      </c>
      <c r="DW73" s="53">
        <v>0</v>
      </c>
      <c r="DX73" s="53">
        <v>0</v>
      </c>
      <c r="DY73" s="53">
        <v>0</v>
      </c>
      <c r="DZ73" s="53">
        <v>94653.94</v>
      </c>
      <c r="EA73" s="53">
        <v>0</v>
      </c>
      <c r="EB73" s="53">
        <v>780123002.46100485</v>
      </c>
      <c r="EC73" s="53">
        <v>24084.7</v>
      </c>
      <c r="ED73" s="53">
        <v>0</v>
      </c>
      <c r="EE73" s="53">
        <v>322434330.22278917</v>
      </c>
      <c r="EF73" s="53">
        <v>0</v>
      </c>
      <c r="EG73" s="53">
        <v>0</v>
      </c>
      <c r="EH73" s="53">
        <v>35400432.784681991</v>
      </c>
      <c r="EI73" s="53">
        <v>0</v>
      </c>
      <c r="EJ73" s="53">
        <v>0</v>
      </c>
      <c r="EK73" s="53">
        <v>0</v>
      </c>
      <c r="EL73" s="53">
        <v>0</v>
      </c>
      <c r="EM73" s="53">
        <v>0</v>
      </c>
      <c r="EN73" s="53">
        <v>18293392.273542002</v>
      </c>
      <c r="EO73" s="53">
        <v>0</v>
      </c>
      <c r="EP73" s="53">
        <v>0</v>
      </c>
      <c r="EQ73" s="53">
        <v>0</v>
      </c>
      <c r="ER73" s="53">
        <v>0</v>
      </c>
      <c r="ES73" s="53">
        <v>0</v>
      </c>
      <c r="ET73" s="53">
        <v>0</v>
      </c>
      <c r="EU73" s="53">
        <v>0</v>
      </c>
      <c r="EV73" s="53">
        <v>0</v>
      </c>
      <c r="EW73" s="53">
        <v>139458.06</v>
      </c>
      <c r="EX73" s="53">
        <v>0</v>
      </c>
      <c r="EY73" s="53">
        <v>0</v>
      </c>
      <c r="EZ73" s="53">
        <v>0</v>
      </c>
      <c r="FA73" s="53">
        <v>0</v>
      </c>
      <c r="FB73" s="53">
        <v>0</v>
      </c>
      <c r="FC73" s="53">
        <v>0</v>
      </c>
      <c r="FD73" s="53">
        <v>17188146.802863486</v>
      </c>
      <c r="FE73" s="53">
        <v>2338777.47983508</v>
      </c>
      <c r="FF73" s="53">
        <v>103005596.89746627</v>
      </c>
      <c r="FG73" s="53">
        <v>0</v>
      </c>
      <c r="FH73" s="53">
        <v>0</v>
      </c>
      <c r="FI73" s="53">
        <v>96</v>
      </c>
      <c r="FJ73" s="53">
        <v>0</v>
      </c>
      <c r="FK73" s="53">
        <v>0</v>
      </c>
      <c r="FL73" s="53">
        <v>0</v>
      </c>
      <c r="FM73" s="53">
        <v>0</v>
      </c>
      <c r="FN73" s="53">
        <v>0</v>
      </c>
      <c r="FO73" s="53">
        <v>0</v>
      </c>
      <c r="FP73" s="53">
        <v>0</v>
      </c>
      <c r="FQ73" s="53">
        <v>0</v>
      </c>
      <c r="FR73" s="53">
        <v>7521.44</v>
      </c>
      <c r="FS73" s="53">
        <v>0</v>
      </c>
      <c r="FT73" s="53">
        <v>0</v>
      </c>
      <c r="FU73" s="53">
        <v>325665916.68958676</v>
      </c>
      <c r="FV73" s="53">
        <v>0</v>
      </c>
      <c r="FW73" s="53">
        <v>0</v>
      </c>
      <c r="FX73" s="53">
        <v>56649821.746249996</v>
      </c>
      <c r="FY73" s="53">
        <v>0</v>
      </c>
      <c r="FZ73" s="53">
        <v>0</v>
      </c>
      <c r="GA73" s="53">
        <v>0</v>
      </c>
      <c r="GB73" s="53">
        <v>0</v>
      </c>
      <c r="GC73" s="53">
        <v>0</v>
      </c>
      <c r="GD73" s="53">
        <v>7790.6000790000007</v>
      </c>
      <c r="GE73" s="53">
        <v>-2076.48</v>
      </c>
      <c r="GF73" s="53">
        <v>93623.519998200005</v>
      </c>
      <c r="GG73" s="53">
        <v>103539124.54000181</v>
      </c>
      <c r="GH73" s="53">
        <v>669656.7199554001</v>
      </c>
      <c r="GI73" s="53">
        <v>4941699.229813911</v>
      </c>
      <c r="GJ73" s="53">
        <v>169969160.88722321</v>
      </c>
      <c r="GK73" s="53">
        <v>0</v>
      </c>
      <c r="GL73" s="53">
        <v>0</v>
      </c>
      <c r="GM73" s="53">
        <v>0</v>
      </c>
      <c r="GN73" s="53">
        <v>18157.1799966</v>
      </c>
      <c r="GO73" s="53">
        <v>33131055.639998931</v>
      </c>
      <c r="GP73" s="53">
        <v>2123029223.5167539</v>
      </c>
      <c r="GQ73" s="53">
        <v>0</v>
      </c>
      <c r="GR73" s="53">
        <v>0</v>
      </c>
      <c r="GS73" s="53">
        <v>117935530.70487882</v>
      </c>
      <c r="GT73" s="53">
        <v>0</v>
      </c>
      <c r="GU73" s="53">
        <v>0</v>
      </c>
      <c r="GV73" s="53">
        <v>3994342156.7737288</v>
      </c>
      <c r="GW73" s="53">
        <v>13801694.399992902</v>
      </c>
      <c r="GX73" s="53">
        <v>3604202442.3950686</v>
      </c>
      <c r="GY73" s="53">
        <v>1999595804.1822915</v>
      </c>
      <c r="GZ73" s="53">
        <v>0</v>
      </c>
      <c r="HA73" s="53">
        <v>0</v>
      </c>
      <c r="HB73" s="53">
        <v>0</v>
      </c>
      <c r="HC73" s="53">
        <v>0</v>
      </c>
      <c r="HD73" s="53">
        <v>0</v>
      </c>
      <c r="HE73" s="53">
        <v>0</v>
      </c>
      <c r="HF73" s="53">
        <v>0</v>
      </c>
      <c r="HG73" s="53">
        <v>0</v>
      </c>
      <c r="HH73" s="53">
        <v>47218549.503104001</v>
      </c>
      <c r="HI73" s="53">
        <v>0</v>
      </c>
      <c r="HJ73" s="53">
        <v>0</v>
      </c>
      <c r="HK73" s="53">
        <v>0</v>
      </c>
      <c r="HL73" s="53">
        <v>0</v>
      </c>
      <c r="HM73" s="53">
        <v>0</v>
      </c>
      <c r="HN73" s="53">
        <v>23911235.975649979</v>
      </c>
      <c r="HO73" s="53">
        <v>0</v>
      </c>
      <c r="HP73" s="53">
        <v>0</v>
      </c>
      <c r="HQ73" s="53">
        <v>0</v>
      </c>
      <c r="HR73" s="53">
        <v>0</v>
      </c>
      <c r="HS73" s="53">
        <v>0</v>
      </c>
      <c r="HT73" s="53">
        <v>197948773.82999998</v>
      </c>
      <c r="HU73" s="53">
        <v>0</v>
      </c>
      <c r="HV73" s="53">
        <v>0</v>
      </c>
      <c r="HW73" s="53">
        <v>231719728.55095002</v>
      </c>
      <c r="HX73" s="53">
        <v>0</v>
      </c>
      <c r="HY73" s="53">
        <v>0</v>
      </c>
      <c r="HZ73" s="53">
        <v>7578936521.401103</v>
      </c>
      <c r="IA73" s="53">
        <v>0</v>
      </c>
      <c r="IB73" s="53">
        <v>0</v>
      </c>
      <c r="IC73" s="53">
        <v>36809567.54610002</v>
      </c>
      <c r="ID73" s="53">
        <v>0</v>
      </c>
      <c r="IE73" s="53">
        <v>0</v>
      </c>
      <c r="IF73" s="53">
        <v>2066859655.1862998</v>
      </c>
      <c r="IG73" s="53">
        <v>2110910.12</v>
      </c>
      <c r="IH73" s="53">
        <v>306082.8</v>
      </c>
      <c r="II73" s="53">
        <v>2196810.6399999987</v>
      </c>
      <c r="IJ73" s="53">
        <v>0</v>
      </c>
      <c r="IK73" s="53">
        <v>0</v>
      </c>
      <c r="IL73" s="53">
        <v>2024597.99</v>
      </c>
      <c r="IM73" s="53">
        <v>0</v>
      </c>
      <c r="IN73" s="53">
        <v>0</v>
      </c>
      <c r="IO73" s="53">
        <v>132767930.18889999</v>
      </c>
      <c r="IP73" s="53">
        <v>0</v>
      </c>
      <c r="IQ73" s="53">
        <v>0</v>
      </c>
      <c r="IR73" s="53">
        <v>385036612.22130013</v>
      </c>
      <c r="IS73" s="53">
        <v>5247346.4700000007</v>
      </c>
      <c r="IT73" s="53">
        <v>74145.98</v>
      </c>
      <c r="IU73" s="53">
        <v>25098.690476190473</v>
      </c>
      <c r="IV73" s="53">
        <v>74753790.330000013</v>
      </c>
      <c r="IW73" s="53">
        <v>30021774.590000004</v>
      </c>
      <c r="IX73" s="53">
        <v>19677414319.10157</v>
      </c>
      <c r="IY73" s="53">
        <v>0</v>
      </c>
      <c r="IZ73" s="53">
        <v>0</v>
      </c>
      <c r="JA73" s="53">
        <v>119973.95000068641</v>
      </c>
      <c r="JB73" s="53">
        <v>0</v>
      </c>
      <c r="JC73" s="53">
        <v>0</v>
      </c>
      <c r="JD73" s="53">
        <v>115750.36</v>
      </c>
      <c r="JE73" s="53">
        <v>47708101.990000002</v>
      </c>
      <c r="JF73" s="53">
        <v>20611250.440000001</v>
      </c>
      <c r="JG73" s="53">
        <v>6476516167.005929</v>
      </c>
      <c r="JH73" s="53">
        <v>637345.69999999995</v>
      </c>
      <c r="JI73" s="53">
        <v>46819</v>
      </c>
      <c r="JJ73" s="53">
        <v>303106912.29332578</v>
      </c>
      <c r="JK73" s="53">
        <v>47070756.289999999</v>
      </c>
      <c r="JL73" s="53">
        <v>20564431.440000001</v>
      </c>
      <c r="JM73" s="53">
        <v>6173409254.7126036</v>
      </c>
      <c r="JN73" s="53">
        <v>27045688.34</v>
      </c>
      <c r="JO73" s="53">
        <v>9410524.1500000004</v>
      </c>
      <c r="JP73" s="53">
        <v>13200662427.785637</v>
      </c>
      <c r="JQ73" s="53">
        <v>0</v>
      </c>
      <c r="JR73" s="53">
        <v>0</v>
      </c>
      <c r="JS73" s="53">
        <v>1040175747.3605897</v>
      </c>
      <c r="JT73" s="53">
        <v>27045688.34</v>
      </c>
      <c r="JU73" s="53">
        <v>9410524.1500000004</v>
      </c>
      <c r="JV73" s="53">
        <v>12160486680.425045</v>
      </c>
      <c r="JW73" s="53">
        <v>34417.600000399994</v>
      </c>
      <c r="JX73" s="53">
        <v>8947805.8897012379</v>
      </c>
      <c r="JY73" s="53">
        <v>79731301.852027044</v>
      </c>
      <c r="JZ73" s="53">
        <v>0</v>
      </c>
      <c r="KA73" s="53">
        <v>0</v>
      </c>
      <c r="KB73" s="53">
        <v>1396374.86</v>
      </c>
      <c r="KC73" s="53">
        <v>0</v>
      </c>
      <c r="KD73" s="53">
        <v>0</v>
      </c>
      <c r="KE73" s="53">
        <v>1130.08</v>
      </c>
      <c r="KF73" s="53">
        <v>0</v>
      </c>
      <c r="KG73" s="53">
        <v>0</v>
      </c>
      <c r="KH73" s="53">
        <v>0</v>
      </c>
      <c r="KI73" s="53">
        <v>0</v>
      </c>
      <c r="KJ73" s="53">
        <v>0</v>
      </c>
      <c r="KK73" s="53">
        <v>0</v>
      </c>
      <c r="KL73" s="53">
        <v>0</v>
      </c>
      <c r="KM73" s="53">
        <v>0</v>
      </c>
      <c r="KN73" s="53">
        <v>0</v>
      </c>
      <c r="KO73" s="53">
        <v>0</v>
      </c>
      <c r="KP73" s="53">
        <v>0</v>
      </c>
      <c r="KQ73" s="53">
        <v>0</v>
      </c>
      <c r="KR73" s="53">
        <v>0</v>
      </c>
      <c r="KS73" s="53">
        <v>0</v>
      </c>
      <c r="KT73" s="53">
        <v>0</v>
      </c>
      <c r="KU73" s="53">
        <v>0</v>
      </c>
      <c r="KV73" s="53">
        <v>0</v>
      </c>
      <c r="KW73" s="53">
        <v>0</v>
      </c>
      <c r="KX73" s="53">
        <v>0</v>
      </c>
      <c r="KY73" s="53">
        <v>0</v>
      </c>
      <c r="KZ73" s="53">
        <v>0</v>
      </c>
      <c r="LA73" s="53">
        <v>0</v>
      </c>
      <c r="LB73" s="53">
        <v>0</v>
      </c>
      <c r="LC73" s="53">
        <v>0</v>
      </c>
      <c r="LD73" s="53">
        <v>0</v>
      </c>
      <c r="LE73" s="53">
        <v>0</v>
      </c>
      <c r="LF73" s="53">
        <v>0</v>
      </c>
      <c r="LG73" s="53">
        <v>0</v>
      </c>
      <c r="LH73" s="53">
        <v>0</v>
      </c>
      <c r="LI73" s="53">
        <v>0</v>
      </c>
      <c r="LJ73" s="53">
        <v>0</v>
      </c>
      <c r="LK73" s="53">
        <v>0</v>
      </c>
      <c r="LL73" s="53">
        <v>0</v>
      </c>
      <c r="LM73" s="53">
        <v>0</v>
      </c>
      <c r="LN73" s="53">
        <v>0</v>
      </c>
      <c r="LO73" s="53">
        <v>0</v>
      </c>
      <c r="LP73" s="53">
        <v>0</v>
      </c>
      <c r="LQ73" s="53">
        <v>0</v>
      </c>
      <c r="LR73" s="53">
        <v>0</v>
      </c>
      <c r="LS73" s="53">
        <v>0</v>
      </c>
      <c r="LT73" s="53">
        <v>0</v>
      </c>
      <c r="LU73" s="53">
        <v>0</v>
      </c>
      <c r="LV73" s="53">
        <v>0</v>
      </c>
      <c r="LW73" s="53">
        <v>0</v>
      </c>
      <c r="LX73" s="53">
        <v>0</v>
      </c>
      <c r="LY73" s="53">
        <v>0</v>
      </c>
      <c r="LZ73" s="53">
        <v>0</v>
      </c>
      <c r="MA73" s="53">
        <v>0</v>
      </c>
      <c r="MB73" s="53">
        <v>0</v>
      </c>
      <c r="MC73" s="53">
        <v>0</v>
      </c>
      <c r="MD73" s="53">
        <v>0</v>
      </c>
      <c r="ME73" s="53">
        <v>144517005.74261615</v>
      </c>
      <c r="MF73" s="53">
        <v>3786646744.6139002</v>
      </c>
      <c r="MG73" s="53">
        <v>64257609782.846725</v>
      </c>
      <c r="MH73" s="53">
        <v>68188773533.203232</v>
      </c>
    </row>
    <row r="74" spans="1:346" ht="13.8" x14ac:dyDescent="0.3">
      <c r="A74" s="63" t="s">
        <v>284</v>
      </c>
      <c r="B74" s="52">
        <v>9001</v>
      </c>
      <c r="C74" s="62" t="s">
        <v>285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>
        <v>0</v>
      </c>
      <c r="AI74" s="53">
        <v>0</v>
      </c>
      <c r="AJ74" s="53">
        <v>0</v>
      </c>
      <c r="AK74" s="53">
        <v>0</v>
      </c>
      <c r="AL74" s="53">
        <v>0</v>
      </c>
      <c r="AM74" s="53">
        <v>0</v>
      </c>
      <c r="AN74" s="53">
        <v>0</v>
      </c>
      <c r="AO74" s="53">
        <v>0</v>
      </c>
      <c r="AP74" s="53">
        <v>0</v>
      </c>
      <c r="AQ74" s="53">
        <v>0</v>
      </c>
      <c r="AR74" s="53">
        <v>0</v>
      </c>
      <c r="AS74" s="53">
        <v>0</v>
      </c>
      <c r="AT74" s="53">
        <v>0</v>
      </c>
      <c r="AU74" s="53">
        <v>0</v>
      </c>
      <c r="AV74" s="53">
        <v>0</v>
      </c>
      <c r="AW74" s="53">
        <v>0</v>
      </c>
      <c r="AX74" s="53">
        <v>0</v>
      </c>
      <c r="AY74" s="53">
        <v>0</v>
      </c>
      <c r="AZ74" s="53">
        <v>0</v>
      </c>
      <c r="BA74" s="53">
        <v>0</v>
      </c>
      <c r="BB74" s="53">
        <v>0</v>
      </c>
      <c r="BC74" s="53">
        <v>0</v>
      </c>
      <c r="BD74" s="53">
        <v>0</v>
      </c>
      <c r="BE74" s="53">
        <v>0</v>
      </c>
      <c r="BF74" s="53">
        <v>0</v>
      </c>
      <c r="BG74" s="53">
        <v>0</v>
      </c>
      <c r="BH74" s="53">
        <v>0</v>
      </c>
      <c r="BI74" s="53">
        <v>0</v>
      </c>
      <c r="BJ74" s="53">
        <v>0</v>
      </c>
      <c r="BK74" s="53">
        <v>0</v>
      </c>
      <c r="BL74" s="53">
        <v>0</v>
      </c>
      <c r="BM74" s="53">
        <v>0</v>
      </c>
      <c r="BN74" s="53">
        <v>0</v>
      </c>
      <c r="BO74" s="53">
        <v>0</v>
      </c>
      <c r="BP74" s="53">
        <v>0</v>
      </c>
      <c r="BQ74" s="53">
        <v>0</v>
      </c>
      <c r="BR74" s="53">
        <v>0</v>
      </c>
      <c r="BS74" s="53">
        <v>0</v>
      </c>
      <c r="BT74" s="53">
        <v>0</v>
      </c>
      <c r="BU74" s="53">
        <v>0</v>
      </c>
      <c r="BV74" s="53">
        <v>0</v>
      </c>
      <c r="BW74" s="53">
        <v>0</v>
      </c>
      <c r="BX74" s="53">
        <v>0</v>
      </c>
      <c r="BY74" s="53">
        <v>0</v>
      </c>
      <c r="BZ74" s="53">
        <v>0</v>
      </c>
      <c r="CA74" s="53">
        <v>0</v>
      </c>
      <c r="CB74" s="53">
        <v>0</v>
      </c>
      <c r="CC74" s="53">
        <v>0</v>
      </c>
      <c r="CD74" s="53">
        <v>0</v>
      </c>
      <c r="CE74" s="53">
        <v>0</v>
      </c>
      <c r="CF74" s="53">
        <v>0</v>
      </c>
      <c r="CG74" s="53">
        <v>0</v>
      </c>
      <c r="CH74" s="53">
        <v>0</v>
      </c>
      <c r="CI74" s="53">
        <v>0</v>
      </c>
      <c r="CJ74" s="53">
        <v>0</v>
      </c>
      <c r="CK74" s="53">
        <v>0</v>
      </c>
      <c r="CL74" s="53">
        <v>0</v>
      </c>
      <c r="CM74" s="53">
        <v>0</v>
      </c>
      <c r="CN74" s="53">
        <v>0</v>
      </c>
      <c r="CO74" s="53">
        <v>0</v>
      </c>
      <c r="CP74" s="53">
        <v>0</v>
      </c>
      <c r="CQ74" s="53">
        <v>0</v>
      </c>
      <c r="CR74" s="53">
        <v>0</v>
      </c>
      <c r="CS74" s="53">
        <v>0</v>
      </c>
      <c r="CT74" s="53">
        <v>0</v>
      </c>
      <c r="CU74" s="53">
        <v>0</v>
      </c>
      <c r="CV74" s="53">
        <v>0</v>
      </c>
      <c r="CW74" s="53">
        <v>0</v>
      </c>
      <c r="CX74" s="53">
        <v>0</v>
      </c>
      <c r="CY74" s="53">
        <v>0</v>
      </c>
      <c r="CZ74" s="53">
        <v>0</v>
      </c>
      <c r="DA74" s="53">
        <v>0</v>
      </c>
      <c r="DB74" s="53">
        <v>0</v>
      </c>
      <c r="DC74" s="53">
        <v>0</v>
      </c>
      <c r="DD74" s="53">
        <v>0</v>
      </c>
      <c r="DE74" s="53">
        <v>0</v>
      </c>
      <c r="DF74" s="53">
        <v>0</v>
      </c>
      <c r="DG74" s="53">
        <v>0</v>
      </c>
      <c r="DH74" s="53">
        <v>0</v>
      </c>
      <c r="DI74" s="53">
        <v>0</v>
      </c>
      <c r="DJ74" s="53">
        <v>0</v>
      </c>
      <c r="DK74" s="53">
        <v>0</v>
      </c>
      <c r="DL74" s="53">
        <v>0</v>
      </c>
      <c r="DM74" s="53">
        <v>0</v>
      </c>
      <c r="DN74" s="53">
        <v>0</v>
      </c>
      <c r="DO74" s="53">
        <v>0</v>
      </c>
      <c r="DP74" s="53">
        <v>0</v>
      </c>
      <c r="DQ74" s="53">
        <v>0</v>
      </c>
      <c r="DR74" s="53">
        <v>0</v>
      </c>
      <c r="DS74" s="53">
        <v>0</v>
      </c>
      <c r="DT74" s="53">
        <v>0</v>
      </c>
      <c r="DU74" s="53">
        <v>0</v>
      </c>
      <c r="DV74" s="53">
        <v>0</v>
      </c>
      <c r="DW74" s="53">
        <v>0</v>
      </c>
      <c r="DX74" s="53">
        <v>0</v>
      </c>
      <c r="DY74" s="53">
        <v>0</v>
      </c>
      <c r="DZ74" s="53">
        <v>0</v>
      </c>
      <c r="EA74" s="53">
        <v>0</v>
      </c>
      <c r="EB74" s="53">
        <v>0</v>
      </c>
      <c r="EC74" s="53">
        <v>0</v>
      </c>
      <c r="ED74" s="53">
        <v>0</v>
      </c>
      <c r="EE74" s="53">
        <v>0</v>
      </c>
      <c r="EF74" s="53">
        <v>0</v>
      </c>
      <c r="EG74" s="53">
        <v>0</v>
      </c>
      <c r="EH74" s="53">
        <v>0</v>
      </c>
      <c r="EI74" s="53">
        <v>0</v>
      </c>
      <c r="EJ74" s="53">
        <v>0</v>
      </c>
      <c r="EK74" s="53">
        <v>0</v>
      </c>
      <c r="EL74" s="53">
        <v>0</v>
      </c>
      <c r="EM74" s="53">
        <v>0</v>
      </c>
      <c r="EN74" s="53">
        <v>0</v>
      </c>
      <c r="EO74" s="53">
        <v>0</v>
      </c>
      <c r="EP74" s="53">
        <v>0</v>
      </c>
      <c r="EQ74" s="53">
        <v>0</v>
      </c>
      <c r="ER74" s="53">
        <v>0</v>
      </c>
      <c r="ES74" s="53">
        <v>0</v>
      </c>
      <c r="ET74" s="53">
        <v>0</v>
      </c>
      <c r="EU74" s="53">
        <v>0</v>
      </c>
      <c r="EV74" s="53">
        <v>0</v>
      </c>
      <c r="EW74" s="53">
        <v>0</v>
      </c>
      <c r="EX74" s="53">
        <v>0</v>
      </c>
      <c r="EY74" s="53">
        <v>0</v>
      </c>
      <c r="EZ74" s="53">
        <v>0</v>
      </c>
      <c r="FA74" s="53">
        <v>0</v>
      </c>
      <c r="FB74" s="53">
        <v>0</v>
      </c>
      <c r="FC74" s="53">
        <v>0</v>
      </c>
      <c r="FD74" s="53">
        <v>1987864.4900000002</v>
      </c>
      <c r="FE74" s="53">
        <v>7125.76</v>
      </c>
      <c r="FF74" s="53">
        <v>13229688.51420171</v>
      </c>
      <c r="FG74" s="53">
        <v>0</v>
      </c>
      <c r="FH74" s="53">
        <v>0</v>
      </c>
      <c r="FI74" s="53">
        <v>93333.400000000009</v>
      </c>
      <c r="FJ74" s="53">
        <v>0</v>
      </c>
      <c r="FK74" s="53">
        <v>0</v>
      </c>
      <c r="FL74" s="53">
        <v>0</v>
      </c>
      <c r="FM74" s="53">
        <v>0</v>
      </c>
      <c r="FN74" s="53">
        <v>0</v>
      </c>
      <c r="FO74" s="53">
        <v>0</v>
      </c>
      <c r="FP74" s="53">
        <v>0</v>
      </c>
      <c r="FQ74" s="53">
        <v>0</v>
      </c>
      <c r="FR74" s="53">
        <v>0</v>
      </c>
      <c r="FS74" s="53">
        <v>0</v>
      </c>
      <c r="FT74" s="53">
        <v>0</v>
      </c>
      <c r="FU74" s="53">
        <v>0</v>
      </c>
      <c r="FV74" s="53">
        <v>0</v>
      </c>
      <c r="FW74" s="53">
        <v>0</v>
      </c>
      <c r="FX74" s="53">
        <v>0</v>
      </c>
      <c r="FY74" s="53">
        <v>0</v>
      </c>
      <c r="FZ74" s="53">
        <v>0</v>
      </c>
      <c r="GA74" s="53">
        <v>0</v>
      </c>
      <c r="GB74" s="53">
        <v>0</v>
      </c>
      <c r="GC74" s="53">
        <v>0</v>
      </c>
      <c r="GD74" s="53">
        <v>0</v>
      </c>
      <c r="GE74" s="53">
        <v>0</v>
      </c>
      <c r="GF74" s="53">
        <v>0</v>
      </c>
      <c r="GG74" s="53">
        <v>0</v>
      </c>
      <c r="GH74" s="53">
        <v>0</v>
      </c>
      <c r="GI74" s="53">
        <v>0</v>
      </c>
      <c r="GJ74" s="53">
        <v>0</v>
      </c>
      <c r="GK74" s="53">
        <v>0</v>
      </c>
      <c r="GL74" s="53">
        <v>0</v>
      </c>
      <c r="GM74" s="53">
        <v>0</v>
      </c>
      <c r="GN74" s="53">
        <v>0</v>
      </c>
      <c r="GO74" s="53">
        <v>0</v>
      </c>
      <c r="GP74" s="53">
        <v>0</v>
      </c>
      <c r="GQ74" s="53">
        <v>0</v>
      </c>
      <c r="GR74" s="53">
        <v>0</v>
      </c>
      <c r="GS74" s="53">
        <v>0</v>
      </c>
      <c r="GT74" s="53">
        <v>0</v>
      </c>
      <c r="GU74" s="53">
        <v>0</v>
      </c>
      <c r="GV74" s="53">
        <v>0</v>
      </c>
      <c r="GW74" s="53">
        <v>0</v>
      </c>
      <c r="GX74" s="53">
        <v>0</v>
      </c>
      <c r="GY74" s="53">
        <v>0</v>
      </c>
      <c r="GZ74" s="53">
        <v>0</v>
      </c>
      <c r="HA74" s="53">
        <v>0</v>
      </c>
      <c r="HB74" s="53">
        <v>0</v>
      </c>
      <c r="HC74" s="53">
        <v>0</v>
      </c>
      <c r="HD74" s="53">
        <v>0</v>
      </c>
      <c r="HE74" s="53">
        <v>0</v>
      </c>
      <c r="HF74" s="53">
        <v>0</v>
      </c>
      <c r="HG74" s="53">
        <v>0</v>
      </c>
      <c r="HH74" s="53">
        <v>0</v>
      </c>
      <c r="HI74" s="53">
        <v>0</v>
      </c>
      <c r="HJ74" s="53">
        <v>0</v>
      </c>
      <c r="HK74" s="53">
        <v>0</v>
      </c>
      <c r="HL74" s="53">
        <v>0</v>
      </c>
      <c r="HM74" s="53">
        <v>0</v>
      </c>
      <c r="HN74" s="53">
        <v>0</v>
      </c>
      <c r="HO74" s="53">
        <v>0</v>
      </c>
      <c r="HP74" s="53">
        <v>0</v>
      </c>
      <c r="HQ74" s="53">
        <v>0</v>
      </c>
      <c r="HR74" s="53">
        <v>0</v>
      </c>
      <c r="HS74" s="53">
        <v>0</v>
      </c>
      <c r="HT74" s="53">
        <v>0</v>
      </c>
      <c r="HU74" s="53">
        <v>0</v>
      </c>
      <c r="HV74" s="53">
        <v>0</v>
      </c>
      <c r="HW74" s="53">
        <v>0</v>
      </c>
      <c r="HX74" s="53">
        <v>0</v>
      </c>
      <c r="HY74" s="53">
        <v>0</v>
      </c>
      <c r="HZ74" s="53">
        <v>0</v>
      </c>
      <c r="IA74" s="53">
        <v>0</v>
      </c>
      <c r="IB74" s="53">
        <v>0</v>
      </c>
      <c r="IC74" s="53">
        <v>0</v>
      </c>
      <c r="ID74" s="53">
        <v>0</v>
      </c>
      <c r="IE74" s="53">
        <v>0</v>
      </c>
      <c r="IF74" s="53">
        <v>0</v>
      </c>
      <c r="IG74" s="53">
        <v>0</v>
      </c>
      <c r="IH74" s="53">
        <v>0</v>
      </c>
      <c r="II74" s="53">
        <v>0</v>
      </c>
      <c r="IJ74" s="53">
        <v>0</v>
      </c>
      <c r="IK74" s="53">
        <v>0</v>
      </c>
      <c r="IL74" s="53">
        <v>0</v>
      </c>
      <c r="IM74" s="53">
        <v>0</v>
      </c>
      <c r="IN74" s="53">
        <v>0</v>
      </c>
      <c r="IO74" s="53">
        <v>0</v>
      </c>
      <c r="IP74" s="53">
        <v>0</v>
      </c>
      <c r="IQ74" s="53">
        <v>0</v>
      </c>
      <c r="IR74" s="53">
        <v>0</v>
      </c>
      <c r="IS74" s="53">
        <v>0</v>
      </c>
      <c r="IT74" s="53">
        <v>0</v>
      </c>
      <c r="IU74" s="53">
        <v>363.48571428571427</v>
      </c>
      <c r="IV74" s="53">
        <v>8130268.7300000014</v>
      </c>
      <c r="IW74" s="53">
        <v>1121149.8900000001</v>
      </c>
      <c r="IX74" s="53">
        <v>2073770731.5505133</v>
      </c>
      <c r="IY74" s="53">
        <v>0</v>
      </c>
      <c r="IZ74" s="53">
        <v>0</v>
      </c>
      <c r="JA74" s="53">
        <v>0</v>
      </c>
      <c r="JB74" s="53">
        <v>0</v>
      </c>
      <c r="JC74" s="53">
        <v>0</v>
      </c>
      <c r="JD74" s="53">
        <v>1350</v>
      </c>
      <c r="JE74" s="53">
        <v>8130268.7300000014</v>
      </c>
      <c r="JF74" s="53">
        <v>1110321.77</v>
      </c>
      <c r="JG74" s="53">
        <v>907550885.25</v>
      </c>
      <c r="JH74" s="53">
        <v>180885.88000000003</v>
      </c>
      <c r="JI74" s="53">
        <v>0</v>
      </c>
      <c r="JJ74" s="53">
        <v>3042694.5699999989</v>
      </c>
      <c r="JK74" s="53">
        <v>7949382.8500000015</v>
      </c>
      <c r="JL74" s="53">
        <v>1110321.77</v>
      </c>
      <c r="JM74" s="53">
        <v>904508190.67999995</v>
      </c>
      <c r="JN74" s="53">
        <v>0</v>
      </c>
      <c r="JO74" s="53">
        <v>10828.12</v>
      </c>
      <c r="JP74" s="53">
        <v>1166218496.3005133</v>
      </c>
      <c r="JQ74" s="53">
        <v>0</v>
      </c>
      <c r="JR74" s="53">
        <v>10828.12</v>
      </c>
      <c r="JS74" s="53">
        <v>12118303.340000002</v>
      </c>
      <c r="JT74" s="53">
        <v>0</v>
      </c>
      <c r="JU74" s="53">
        <v>0</v>
      </c>
      <c r="JV74" s="53">
        <v>1154100192.9605134</v>
      </c>
      <c r="JW74" s="53">
        <v>0</v>
      </c>
      <c r="JX74" s="53">
        <v>12562093.939999999</v>
      </c>
      <c r="JY74" s="53">
        <v>712924.35</v>
      </c>
      <c r="JZ74" s="53">
        <v>0</v>
      </c>
      <c r="KA74" s="53">
        <v>0</v>
      </c>
      <c r="KB74" s="53">
        <v>0</v>
      </c>
      <c r="KC74" s="53">
        <v>0</v>
      </c>
      <c r="KD74" s="53">
        <v>0</v>
      </c>
      <c r="KE74" s="53">
        <v>0</v>
      </c>
      <c r="KF74" s="53">
        <v>0</v>
      </c>
      <c r="KG74" s="53">
        <v>0</v>
      </c>
      <c r="KH74" s="53">
        <v>16648851.399999999</v>
      </c>
      <c r="KI74" s="53">
        <v>733808014.00558269</v>
      </c>
      <c r="KJ74" s="53">
        <v>8303.7800000000007</v>
      </c>
      <c r="KK74" s="53">
        <v>13910601378.328938</v>
      </c>
      <c r="KL74" s="53">
        <v>0</v>
      </c>
      <c r="KM74" s="53">
        <v>0</v>
      </c>
      <c r="KN74" s="53">
        <v>0</v>
      </c>
      <c r="KO74" s="53">
        <v>0</v>
      </c>
      <c r="KP74" s="53">
        <v>0</v>
      </c>
      <c r="KQ74" s="53">
        <v>0</v>
      </c>
      <c r="KR74" s="53">
        <v>0</v>
      </c>
      <c r="KS74" s="53">
        <v>0</v>
      </c>
      <c r="KT74" s="53">
        <v>0</v>
      </c>
      <c r="KU74" s="53">
        <v>0</v>
      </c>
      <c r="KV74" s="53">
        <v>0</v>
      </c>
      <c r="KW74" s="53">
        <v>0</v>
      </c>
      <c r="KX74" s="53">
        <v>0</v>
      </c>
      <c r="KY74" s="53">
        <v>0</v>
      </c>
      <c r="KZ74" s="53">
        <v>0</v>
      </c>
      <c r="LA74" s="53">
        <v>0</v>
      </c>
      <c r="LB74" s="53">
        <v>0</v>
      </c>
      <c r="LC74" s="53">
        <v>0</v>
      </c>
      <c r="LD74" s="53">
        <v>0</v>
      </c>
      <c r="LE74" s="53">
        <v>0</v>
      </c>
      <c r="LF74" s="53">
        <v>0</v>
      </c>
      <c r="LG74" s="53">
        <v>0</v>
      </c>
      <c r="LH74" s="53">
        <v>0</v>
      </c>
      <c r="LI74" s="53">
        <v>0</v>
      </c>
      <c r="LJ74" s="53">
        <v>0</v>
      </c>
      <c r="LK74" s="53">
        <v>0</v>
      </c>
      <c r="LL74" s="53">
        <v>0</v>
      </c>
      <c r="LM74" s="53">
        <v>0</v>
      </c>
      <c r="LN74" s="53">
        <v>0</v>
      </c>
      <c r="LO74" s="53">
        <v>0</v>
      </c>
      <c r="LP74" s="53">
        <v>0</v>
      </c>
      <c r="LQ74" s="53">
        <v>0</v>
      </c>
      <c r="LR74" s="53">
        <v>0</v>
      </c>
      <c r="LS74" s="53">
        <v>0</v>
      </c>
      <c r="LT74" s="53">
        <v>0</v>
      </c>
      <c r="LU74" s="53">
        <v>0</v>
      </c>
      <c r="LV74" s="53">
        <v>0</v>
      </c>
      <c r="LW74" s="53">
        <v>0</v>
      </c>
      <c r="LX74" s="53">
        <v>0</v>
      </c>
      <c r="LY74" s="53">
        <v>0</v>
      </c>
      <c r="LZ74" s="53">
        <v>0</v>
      </c>
      <c r="MA74" s="53">
        <v>0</v>
      </c>
      <c r="MB74" s="53">
        <v>0</v>
      </c>
      <c r="MC74" s="53">
        <v>0</v>
      </c>
      <c r="MD74" s="53">
        <v>0</v>
      </c>
      <c r="ME74" s="53">
        <v>743926147.2255826</v>
      </c>
      <c r="MF74" s="53">
        <v>13698673.370000001</v>
      </c>
      <c r="MG74" s="53">
        <v>16015057271.029367</v>
      </c>
      <c r="MH74" s="53">
        <v>16772682091.624952</v>
      </c>
    </row>
    <row r="75" spans="1:346" ht="13.8" x14ac:dyDescent="0.3">
      <c r="A75" s="63" t="s">
        <v>287</v>
      </c>
      <c r="B75" s="52">
        <v>9003</v>
      </c>
      <c r="C75" s="62" t="s">
        <v>288</v>
      </c>
      <c r="D75" s="53">
        <v>6214114.1899690703</v>
      </c>
      <c r="E75" s="53">
        <v>8652771.7199586611</v>
      </c>
      <c r="F75" s="53">
        <v>8771953419.9746513</v>
      </c>
      <c r="G75" s="53">
        <v>6132750.2920593545</v>
      </c>
      <c r="H75" s="53">
        <v>8648111.1699586604</v>
      </c>
      <c r="I75" s="53">
        <v>489978437.15620154</v>
      </c>
      <c r="J75" s="53">
        <v>81363.897909715597</v>
      </c>
      <c r="K75" s="53">
        <v>4660.55</v>
      </c>
      <c r="L75" s="53">
        <v>3580976819.7639279</v>
      </c>
      <c r="M75" s="53">
        <v>0</v>
      </c>
      <c r="N75" s="53">
        <v>0</v>
      </c>
      <c r="O75" s="53">
        <v>4700998163.0545225</v>
      </c>
      <c r="P75" s="53">
        <v>0</v>
      </c>
      <c r="Q75" s="53">
        <v>0</v>
      </c>
      <c r="R75" s="53">
        <v>593468193.68753457</v>
      </c>
      <c r="S75" s="53">
        <v>2228318.2299853</v>
      </c>
      <c r="T75" s="53">
        <v>14684627.699815599</v>
      </c>
      <c r="U75" s="53">
        <v>20307795.580181587</v>
      </c>
      <c r="V75" s="53">
        <v>0</v>
      </c>
      <c r="W75" s="53">
        <v>0</v>
      </c>
      <c r="X75" s="53">
        <v>175280.47</v>
      </c>
      <c r="Y75" s="53">
        <v>0</v>
      </c>
      <c r="Z75" s="53">
        <v>0</v>
      </c>
      <c r="AA75" s="53">
        <v>29490968.179999992</v>
      </c>
      <c r="AB75" s="53">
        <v>0</v>
      </c>
      <c r="AC75" s="53">
        <v>0</v>
      </c>
      <c r="AD75" s="53">
        <v>3193716.65</v>
      </c>
      <c r="AE75" s="53">
        <v>0</v>
      </c>
      <c r="AF75" s="53">
        <v>0</v>
      </c>
      <c r="AG75" s="53">
        <v>1634285.71</v>
      </c>
      <c r="AH75" s="53">
        <v>0</v>
      </c>
      <c r="AI75" s="53">
        <v>0</v>
      </c>
      <c r="AJ75" s="53">
        <v>0</v>
      </c>
      <c r="AK75" s="53">
        <v>0</v>
      </c>
      <c r="AL75" s="53">
        <v>0</v>
      </c>
      <c r="AM75" s="53">
        <v>798576631.71754169</v>
      </c>
      <c r="AN75" s="53">
        <v>0</v>
      </c>
      <c r="AO75" s="53">
        <v>0</v>
      </c>
      <c r="AP75" s="53">
        <v>9889585.0700000003</v>
      </c>
      <c r="AQ75" s="53">
        <v>0</v>
      </c>
      <c r="AR75" s="53">
        <v>0</v>
      </c>
      <c r="AS75" s="53">
        <v>1060918161.086388</v>
      </c>
      <c r="AT75" s="53">
        <v>0</v>
      </c>
      <c r="AU75" s="53">
        <v>0</v>
      </c>
      <c r="AV75" s="53">
        <v>0</v>
      </c>
      <c r="AW75" s="53">
        <v>0</v>
      </c>
      <c r="AX75" s="53">
        <v>0</v>
      </c>
      <c r="AY75" s="53">
        <v>0</v>
      </c>
      <c r="AZ75" s="53">
        <v>9419072.4299666695</v>
      </c>
      <c r="BA75" s="53">
        <v>62794400.889853798</v>
      </c>
      <c r="BB75" s="53">
        <v>7602682400.7178802</v>
      </c>
      <c r="BC75" s="53">
        <v>0</v>
      </c>
      <c r="BD75" s="53">
        <v>107217.0099983</v>
      </c>
      <c r="BE75" s="53">
        <v>596978571.81246257</v>
      </c>
      <c r="BF75" s="53">
        <v>1212118.3099664999</v>
      </c>
      <c r="BG75" s="53">
        <v>2083105.7399825999</v>
      </c>
      <c r="BH75" s="53">
        <v>427285515.94821638</v>
      </c>
      <c r="BI75" s="53">
        <v>11228805.5099828</v>
      </c>
      <c r="BJ75" s="53">
        <v>13876233.799976401</v>
      </c>
      <c r="BK75" s="53">
        <v>1089148575.7327771</v>
      </c>
      <c r="BL75" s="53">
        <v>0</v>
      </c>
      <c r="BM75" s="53">
        <v>0</v>
      </c>
      <c r="BN75" s="53">
        <v>2743757.71</v>
      </c>
      <c r="BO75" s="53">
        <v>460</v>
      </c>
      <c r="BP75" s="53">
        <v>0</v>
      </c>
      <c r="BQ75" s="53">
        <v>224379821.91810903</v>
      </c>
      <c r="BR75" s="53">
        <v>36896.639984499991</v>
      </c>
      <c r="BS75" s="53">
        <v>42528.699971399961</v>
      </c>
      <c r="BT75" s="53">
        <v>950989108.96821356</v>
      </c>
      <c r="BU75" s="53">
        <v>0</v>
      </c>
      <c r="BV75" s="53">
        <v>0</v>
      </c>
      <c r="BW75" s="53">
        <v>3470.019999999553</v>
      </c>
      <c r="BX75" s="53">
        <v>0</v>
      </c>
      <c r="BY75" s="53">
        <v>0</v>
      </c>
      <c r="BZ75" s="53">
        <v>0</v>
      </c>
      <c r="CA75" s="53">
        <v>71938.809982899911</v>
      </c>
      <c r="CB75" s="53">
        <v>38376.319969199998</v>
      </c>
      <c r="CC75" s="53">
        <v>12008611.577891842</v>
      </c>
      <c r="CD75" s="53">
        <v>164499.83996959901</v>
      </c>
      <c r="CE75" s="53">
        <v>310061.51995759993</v>
      </c>
      <c r="CF75" s="53">
        <v>35214999.754114635</v>
      </c>
      <c r="CG75" s="53">
        <v>0</v>
      </c>
      <c r="CH75" s="53">
        <v>0</v>
      </c>
      <c r="CI75" s="53">
        <v>0</v>
      </c>
      <c r="CJ75" s="53">
        <v>0</v>
      </c>
      <c r="CK75" s="53">
        <v>0</v>
      </c>
      <c r="CL75" s="53">
        <v>18318488.34</v>
      </c>
      <c r="CM75" s="53">
        <v>0</v>
      </c>
      <c r="CN75" s="53">
        <v>0</v>
      </c>
      <c r="CO75" s="53">
        <v>722490148.21000004</v>
      </c>
      <c r="CP75" s="53">
        <v>0</v>
      </c>
      <c r="CQ75" s="53">
        <v>0</v>
      </c>
      <c r="CR75" s="53">
        <v>252093802.88</v>
      </c>
      <c r="CS75" s="53">
        <v>0</v>
      </c>
      <c r="CT75" s="53">
        <v>0</v>
      </c>
      <c r="CU75" s="53">
        <v>22106814.699999999</v>
      </c>
      <c r="CV75" s="53">
        <v>0</v>
      </c>
      <c r="CW75" s="53">
        <v>0</v>
      </c>
      <c r="CX75" s="53">
        <v>80271279.334702432</v>
      </c>
      <c r="CY75" s="53">
        <v>0</v>
      </c>
      <c r="CZ75" s="53">
        <v>0</v>
      </c>
      <c r="DA75" s="53">
        <v>311795.1100000001</v>
      </c>
      <c r="DB75" s="53">
        <v>0</v>
      </c>
      <c r="DC75" s="53">
        <v>0</v>
      </c>
      <c r="DD75" s="53">
        <v>0</v>
      </c>
      <c r="DE75" s="53">
        <v>0</v>
      </c>
      <c r="DF75" s="53">
        <v>0</v>
      </c>
      <c r="DG75" s="53">
        <v>200780811.888879</v>
      </c>
      <c r="DH75" s="53">
        <v>0</v>
      </c>
      <c r="DI75" s="53">
        <v>0</v>
      </c>
      <c r="DJ75" s="53">
        <v>21319032.719999999</v>
      </c>
      <c r="DK75" s="53">
        <v>0</v>
      </c>
      <c r="DL75" s="53">
        <v>0</v>
      </c>
      <c r="DM75" s="53">
        <v>86433569.719999999</v>
      </c>
      <c r="DN75" s="53">
        <v>0</v>
      </c>
      <c r="DO75" s="53">
        <v>13.69</v>
      </c>
      <c r="DP75" s="53">
        <v>8304600.2594211018</v>
      </c>
      <c r="DQ75" s="53">
        <v>0</v>
      </c>
      <c r="DR75" s="53">
        <v>0</v>
      </c>
      <c r="DS75" s="53">
        <v>0</v>
      </c>
      <c r="DT75" s="53">
        <v>0</v>
      </c>
      <c r="DU75" s="53">
        <v>0</v>
      </c>
      <c r="DV75" s="53">
        <v>0</v>
      </c>
      <c r="DW75" s="53">
        <v>0</v>
      </c>
      <c r="DX75" s="53">
        <v>0</v>
      </c>
      <c r="DY75" s="53">
        <v>0</v>
      </c>
      <c r="DZ75" s="53">
        <v>94653.94</v>
      </c>
      <c r="EA75" s="53">
        <v>0</v>
      </c>
      <c r="EB75" s="53">
        <v>780123002.46100485</v>
      </c>
      <c r="EC75" s="53">
        <v>24084.7</v>
      </c>
      <c r="ED75" s="53">
        <v>0</v>
      </c>
      <c r="EE75" s="53">
        <v>322434330.22278917</v>
      </c>
      <c r="EF75" s="53">
        <v>0</v>
      </c>
      <c r="EG75" s="53">
        <v>0</v>
      </c>
      <c r="EH75" s="53">
        <v>35400432.784681991</v>
      </c>
      <c r="EI75" s="53">
        <v>0</v>
      </c>
      <c r="EJ75" s="53">
        <v>0</v>
      </c>
      <c r="EK75" s="53">
        <v>0</v>
      </c>
      <c r="EL75" s="53">
        <v>0</v>
      </c>
      <c r="EM75" s="53">
        <v>0</v>
      </c>
      <c r="EN75" s="53">
        <v>18293392.273542002</v>
      </c>
      <c r="EO75" s="53">
        <v>0</v>
      </c>
      <c r="EP75" s="53">
        <v>0</v>
      </c>
      <c r="EQ75" s="53">
        <v>0</v>
      </c>
      <c r="ER75" s="53">
        <v>0</v>
      </c>
      <c r="ES75" s="53">
        <v>0</v>
      </c>
      <c r="ET75" s="53">
        <v>0</v>
      </c>
      <c r="EU75" s="53">
        <v>0</v>
      </c>
      <c r="EV75" s="53">
        <v>0</v>
      </c>
      <c r="EW75" s="53">
        <v>139458.06</v>
      </c>
      <c r="EX75" s="53">
        <v>0</v>
      </c>
      <c r="EY75" s="53">
        <v>0</v>
      </c>
      <c r="EZ75" s="53">
        <v>0</v>
      </c>
      <c r="FA75" s="53">
        <v>0</v>
      </c>
      <c r="FB75" s="53">
        <v>0</v>
      </c>
      <c r="FC75" s="53">
        <v>0</v>
      </c>
      <c r="FD75" s="53">
        <v>19176011.292863488</v>
      </c>
      <c r="FE75" s="53">
        <v>2345903.2398350798</v>
      </c>
      <c r="FF75" s="53">
        <v>116235285.41166799</v>
      </c>
      <c r="FG75" s="53">
        <v>0</v>
      </c>
      <c r="FH75" s="53">
        <v>0</v>
      </c>
      <c r="FI75" s="53">
        <v>93429.400000000009</v>
      </c>
      <c r="FJ75" s="53">
        <v>0</v>
      </c>
      <c r="FK75" s="53">
        <v>0</v>
      </c>
      <c r="FL75" s="53">
        <v>0</v>
      </c>
      <c r="FM75" s="53">
        <v>0</v>
      </c>
      <c r="FN75" s="53">
        <v>0</v>
      </c>
      <c r="FO75" s="53">
        <v>0</v>
      </c>
      <c r="FP75" s="53">
        <v>0</v>
      </c>
      <c r="FQ75" s="53">
        <v>0</v>
      </c>
      <c r="FR75" s="53">
        <v>7521.44</v>
      </c>
      <c r="FS75" s="53">
        <v>0</v>
      </c>
      <c r="FT75" s="53">
        <v>0</v>
      </c>
      <c r="FU75" s="53">
        <v>325665916.68958676</v>
      </c>
      <c r="FV75" s="53">
        <v>0</v>
      </c>
      <c r="FW75" s="53">
        <v>0</v>
      </c>
      <c r="FX75" s="53">
        <v>56649821.746249996</v>
      </c>
      <c r="FY75" s="53">
        <v>0</v>
      </c>
      <c r="FZ75" s="53">
        <v>0</v>
      </c>
      <c r="GA75" s="53">
        <v>0</v>
      </c>
      <c r="GB75" s="53">
        <v>0</v>
      </c>
      <c r="GC75" s="53">
        <v>0</v>
      </c>
      <c r="GD75" s="53">
        <v>7790.6000790000007</v>
      </c>
      <c r="GE75" s="53">
        <v>-2076.48</v>
      </c>
      <c r="GF75" s="53">
        <v>93623.519998200005</v>
      </c>
      <c r="GG75" s="53">
        <v>103539124.54000181</v>
      </c>
      <c r="GH75" s="53">
        <v>669656.7199554001</v>
      </c>
      <c r="GI75" s="53">
        <v>4941699.229813911</v>
      </c>
      <c r="GJ75" s="53">
        <v>169969160.88722321</v>
      </c>
      <c r="GK75" s="53">
        <v>0</v>
      </c>
      <c r="GL75" s="53">
        <v>0</v>
      </c>
      <c r="GM75" s="53">
        <v>0</v>
      </c>
      <c r="GN75" s="53">
        <v>18157.1799966</v>
      </c>
      <c r="GO75" s="53">
        <v>33131055.639998931</v>
      </c>
      <c r="GP75" s="53">
        <v>2123029223.5167539</v>
      </c>
      <c r="GQ75" s="53">
        <v>0</v>
      </c>
      <c r="GR75" s="53">
        <v>0</v>
      </c>
      <c r="GS75" s="53">
        <v>117935530.70487882</v>
      </c>
      <c r="GT75" s="53">
        <v>0</v>
      </c>
      <c r="GU75" s="53">
        <v>0</v>
      </c>
      <c r="GV75" s="53">
        <v>3994342156.7737288</v>
      </c>
      <c r="GW75" s="53">
        <v>13801694.399992902</v>
      </c>
      <c r="GX75" s="53">
        <v>3604202442.3950686</v>
      </c>
      <c r="GY75" s="53">
        <v>1999595804.1822915</v>
      </c>
      <c r="GZ75" s="53">
        <v>0</v>
      </c>
      <c r="HA75" s="53">
        <v>0</v>
      </c>
      <c r="HB75" s="53">
        <v>0</v>
      </c>
      <c r="HC75" s="53">
        <v>0</v>
      </c>
      <c r="HD75" s="53">
        <v>0</v>
      </c>
      <c r="HE75" s="53">
        <v>0</v>
      </c>
      <c r="HF75" s="53">
        <v>0</v>
      </c>
      <c r="HG75" s="53">
        <v>0</v>
      </c>
      <c r="HH75" s="53">
        <v>47218549.503104001</v>
      </c>
      <c r="HI75" s="53">
        <v>0</v>
      </c>
      <c r="HJ75" s="53">
        <v>0</v>
      </c>
      <c r="HK75" s="53">
        <v>0</v>
      </c>
      <c r="HL75" s="53">
        <v>0</v>
      </c>
      <c r="HM75" s="53">
        <v>0</v>
      </c>
      <c r="HN75" s="53">
        <v>23911235.975649979</v>
      </c>
      <c r="HO75" s="53">
        <v>0</v>
      </c>
      <c r="HP75" s="53">
        <v>0</v>
      </c>
      <c r="HQ75" s="53">
        <v>0</v>
      </c>
      <c r="HR75" s="53">
        <v>0</v>
      </c>
      <c r="HS75" s="53">
        <v>0</v>
      </c>
      <c r="HT75" s="53">
        <v>197948773.82999998</v>
      </c>
      <c r="HU75" s="53">
        <v>0</v>
      </c>
      <c r="HV75" s="53">
        <v>0</v>
      </c>
      <c r="HW75" s="53">
        <v>231719728.55095002</v>
      </c>
      <c r="HX75" s="53">
        <v>0</v>
      </c>
      <c r="HY75" s="53">
        <v>0</v>
      </c>
      <c r="HZ75" s="53">
        <v>7578936521.401103</v>
      </c>
      <c r="IA75" s="53">
        <v>0</v>
      </c>
      <c r="IB75" s="53">
        <v>0</v>
      </c>
      <c r="IC75" s="53">
        <v>36809567.54610002</v>
      </c>
      <c r="ID75" s="53">
        <v>0</v>
      </c>
      <c r="IE75" s="53">
        <v>0</v>
      </c>
      <c r="IF75" s="53">
        <v>2066859655.1862998</v>
      </c>
      <c r="IG75" s="53">
        <v>2110910.12</v>
      </c>
      <c r="IH75" s="53">
        <v>306082.8</v>
      </c>
      <c r="II75" s="53">
        <v>2196810.6399999987</v>
      </c>
      <c r="IJ75" s="53">
        <v>0</v>
      </c>
      <c r="IK75" s="53">
        <v>0</v>
      </c>
      <c r="IL75" s="53">
        <v>2024597.99</v>
      </c>
      <c r="IM75" s="53">
        <v>0</v>
      </c>
      <c r="IN75" s="53">
        <v>0</v>
      </c>
      <c r="IO75" s="53">
        <v>132767930.18889999</v>
      </c>
      <c r="IP75" s="53">
        <v>0</v>
      </c>
      <c r="IQ75" s="53">
        <v>0</v>
      </c>
      <c r="IR75" s="53">
        <v>385036612.22130013</v>
      </c>
      <c r="IS75" s="53">
        <v>5247346.4700000007</v>
      </c>
      <c r="IT75" s="53">
        <v>74145.98</v>
      </c>
      <c r="IU75" s="53">
        <v>25462.176190476188</v>
      </c>
      <c r="IV75" s="53">
        <v>82884059.060000017</v>
      </c>
      <c r="IW75" s="53">
        <v>31142924.480000004</v>
      </c>
      <c r="IX75" s="53">
        <v>21751185050.652084</v>
      </c>
      <c r="IY75" s="53">
        <v>0</v>
      </c>
      <c r="IZ75" s="53">
        <v>0</v>
      </c>
      <c r="JA75" s="53">
        <v>119973.95000068641</v>
      </c>
      <c r="JB75" s="53">
        <v>0</v>
      </c>
      <c r="JC75" s="53">
        <v>0</v>
      </c>
      <c r="JD75" s="53">
        <v>117100.36</v>
      </c>
      <c r="JE75" s="53">
        <v>55838370.720000006</v>
      </c>
      <c r="JF75" s="53">
        <v>21721572.210000001</v>
      </c>
      <c r="JG75" s="53">
        <v>7384067052.255929</v>
      </c>
      <c r="JH75" s="53">
        <v>818231.58</v>
      </c>
      <c r="JI75" s="53">
        <v>46819</v>
      </c>
      <c r="JJ75" s="53">
        <v>306149606.86332577</v>
      </c>
      <c r="JK75" s="53">
        <v>55020139.140000001</v>
      </c>
      <c r="JL75" s="53">
        <v>21674753.210000001</v>
      </c>
      <c r="JM75" s="53">
        <v>7077917445.3926039</v>
      </c>
      <c r="JN75" s="53">
        <v>27045688.34</v>
      </c>
      <c r="JO75" s="53">
        <v>9421352.2699999996</v>
      </c>
      <c r="JP75" s="53">
        <v>14366880924.086151</v>
      </c>
      <c r="JQ75" s="53">
        <v>0</v>
      </c>
      <c r="JR75" s="53">
        <v>10828.12</v>
      </c>
      <c r="JS75" s="53">
        <v>1052294050.7005898</v>
      </c>
      <c r="JT75" s="53">
        <v>27045688.34</v>
      </c>
      <c r="JU75" s="53">
        <v>9410524.1500000004</v>
      </c>
      <c r="JV75" s="53">
        <v>13314586873.385559</v>
      </c>
      <c r="JW75" s="53">
        <v>34417.600000399994</v>
      </c>
      <c r="JX75" s="53">
        <v>21509899.829701237</v>
      </c>
      <c r="JY75" s="53">
        <v>80444226.202027038</v>
      </c>
      <c r="JZ75" s="53">
        <v>0</v>
      </c>
      <c r="KA75" s="53">
        <v>0</v>
      </c>
      <c r="KB75" s="53">
        <v>1396374.86</v>
      </c>
      <c r="KC75" s="53">
        <v>0</v>
      </c>
      <c r="KD75" s="53">
        <v>0</v>
      </c>
      <c r="KE75" s="53">
        <v>1130.08</v>
      </c>
      <c r="KF75" s="53">
        <v>0</v>
      </c>
      <c r="KG75" s="53">
        <v>0</v>
      </c>
      <c r="KH75" s="53">
        <v>16648851.399999999</v>
      </c>
      <c r="KI75" s="53">
        <v>733808014.00558269</v>
      </c>
      <c r="KJ75" s="53">
        <v>8303.7800000000007</v>
      </c>
      <c r="KK75" s="53">
        <v>13910601378.328938</v>
      </c>
      <c r="KL75" s="53">
        <v>0</v>
      </c>
      <c r="KM75" s="53">
        <v>0</v>
      </c>
      <c r="KN75" s="53">
        <v>0</v>
      </c>
      <c r="KO75" s="53">
        <v>0</v>
      </c>
      <c r="KP75" s="53">
        <v>0</v>
      </c>
      <c r="KQ75" s="53">
        <v>0</v>
      </c>
      <c r="KR75" s="53">
        <v>0</v>
      </c>
      <c r="KS75" s="53">
        <v>0</v>
      </c>
      <c r="KT75" s="53">
        <v>0</v>
      </c>
      <c r="KU75" s="53">
        <v>0</v>
      </c>
      <c r="KV75" s="53">
        <v>0</v>
      </c>
      <c r="KW75" s="53">
        <v>0</v>
      </c>
      <c r="KX75" s="53">
        <v>0</v>
      </c>
      <c r="KY75" s="53">
        <v>0</v>
      </c>
      <c r="KZ75" s="53">
        <v>0</v>
      </c>
      <c r="LA75" s="53">
        <v>0</v>
      </c>
      <c r="LB75" s="53">
        <v>0</v>
      </c>
      <c r="LC75" s="53">
        <v>0</v>
      </c>
      <c r="LD75" s="53">
        <v>0</v>
      </c>
      <c r="LE75" s="53">
        <v>0</v>
      </c>
      <c r="LF75" s="53">
        <v>0</v>
      </c>
      <c r="LG75" s="53">
        <v>0</v>
      </c>
      <c r="LH75" s="53">
        <v>0</v>
      </c>
      <c r="LI75" s="53">
        <v>0</v>
      </c>
      <c r="LJ75" s="53">
        <v>0</v>
      </c>
      <c r="LK75" s="53">
        <v>0</v>
      </c>
      <c r="LL75" s="53">
        <v>0</v>
      </c>
      <c r="LM75" s="53">
        <v>0</v>
      </c>
      <c r="LN75" s="53">
        <v>0</v>
      </c>
      <c r="LO75" s="53">
        <v>0</v>
      </c>
      <c r="LP75" s="53">
        <v>0</v>
      </c>
      <c r="LQ75" s="53">
        <v>0</v>
      </c>
      <c r="LR75" s="53">
        <v>0</v>
      </c>
      <c r="LS75" s="53">
        <v>0</v>
      </c>
      <c r="LT75" s="53">
        <v>0</v>
      </c>
      <c r="LU75" s="53">
        <v>0</v>
      </c>
      <c r="LV75" s="53">
        <v>0</v>
      </c>
      <c r="LW75" s="53">
        <v>0</v>
      </c>
      <c r="LX75" s="53">
        <v>0</v>
      </c>
      <c r="LY75" s="53">
        <v>0</v>
      </c>
      <c r="LZ75" s="53">
        <v>0</v>
      </c>
      <c r="MA75" s="53">
        <v>0</v>
      </c>
      <c r="MB75" s="53">
        <v>0</v>
      </c>
      <c r="MC75" s="53">
        <v>0</v>
      </c>
      <c r="MD75" s="53">
        <v>0</v>
      </c>
      <c r="ME75" s="53">
        <v>888443152.96819878</v>
      </c>
      <c r="MF75" s="53">
        <v>3800345417.9839001</v>
      </c>
      <c r="MG75" s="53">
        <v>80272667053.876099</v>
      </c>
      <c r="MH75" s="53">
        <v>84961455624.828186</v>
      </c>
    </row>
    <row r="116" spans="3:3" x14ac:dyDescent="0.25">
      <c r="C116" s="3"/>
    </row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</sheetData>
  <mergeCells count="114">
    <mergeCell ref="D5:F5"/>
    <mergeCell ref="G5:I5"/>
    <mergeCell ref="J5:L5"/>
    <mergeCell ref="M5:O5"/>
    <mergeCell ref="P5:R5"/>
    <mergeCell ref="S5:U5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BX5:BZ5"/>
    <mergeCell ref="CA5:CC5"/>
    <mergeCell ref="CD5:CF5"/>
    <mergeCell ref="CG5:CI5"/>
    <mergeCell ref="CJ5:CL5"/>
    <mergeCell ref="CM5:CO5"/>
    <mergeCell ref="BF5:BH5"/>
    <mergeCell ref="BI5:BK5"/>
    <mergeCell ref="BL5:BN5"/>
    <mergeCell ref="BO5:BQ5"/>
    <mergeCell ref="BR5:BT5"/>
    <mergeCell ref="BU5:BW5"/>
    <mergeCell ref="DH5:DJ5"/>
    <mergeCell ref="DK5:DM5"/>
    <mergeCell ref="DN5:DP5"/>
    <mergeCell ref="DQ5:DS5"/>
    <mergeCell ref="DT5:DV5"/>
    <mergeCell ref="DW5:DY5"/>
    <mergeCell ref="CP5:CR5"/>
    <mergeCell ref="CS5:CU5"/>
    <mergeCell ref="CV5:CX5"/>
    <mergeCell ref="CY5:DA5"/>
    <mergeCell ref="DB5:DD5"/>
    <mergeCell ref="DE5:DG5"/>
    <mergeCell ref="ER5:ET5"/>
    <mergeCell ref="EU5:EW5"/>
    <mergeCell ref="EX5:EZ5"/>
    <mergeCell ref="FA5:FC5"/>
    <mergeCell ref="FD5:FF5"/>
    <mergeCell ref="FG5:FI5"/>
    <mergeCell ref="DZ5:EB5"/>
    <mergeCell ref="EC5:EE5"/>
    <mergeCell ref="EF5:EH5"/>
    <mergeCell ref="EI5:EK5"/>
    <mergeCell ref="EL5:EN5"/>
    <mergeCell ref="EO5:EQ5"/>
    <mergeCell ref="GB5:GD5"/>
    <mergeCell ref="GE5:GG5"/>
    <mergeCell ref="GH5:GJ5"/>
    <mergeCell ref="GK5:GM5"/>
    <mergeCell ref="GN5:GP5"/>
    <mergeCell ref="GQ5:GS5"/>
    <mergeCell ref="FJ5:FL5"/>
    <mergeCell ref="FM5:FO5"/>
    <mergeCell ref="FP5:FR5"/>
    <mergeCell ref="FS5:FU5"/>
    <mergeCell ref="FV5:FX5"/>
    <mergeCell ref="FY5:GA5"/>
    <mergeCell ref="HL5:HN5"/>
    <mergeCell ref="HO5:HQ5"/>
    <mergeCell ref="HR5:HT5"/>
    <mergeCell ref="HU5:HW5"/>
    <mergeCell ref="HX5:HZ5"/>
    <mergeCell ref="IA5:IC5"/>
    <mergeCell ref="GT5:GV5"/>
    <mergeCell ref="GW5:GY5"/>
    <mergeCell ref="GZ5:HB5"/>
    <mergeCell ref="HC5:HE5"/>
    <mergeCell ref="HF5:HH5"/>
    <mergeCell ref="HI5:HK5"/>
    <mergeCell ref="IV5:IX5"/>
    <mergeCell ref="IY5:JA5"/>
    <mergeCell ref="JB5:JD5"/>
    <mergeCell ref="JE5:JG5"/>
    <mergeCell ref="JH5:JJ5"/>
    <mergeCell ref="JK5:JM5"/>
    <mergeCell ref="ID5:IF5"/>
    <mergeCell ref="IG5:II5"/>
    <mergeCell ref="IJ5:IL5"/>
    <mergeCell ref="IM5:IO5"/>
    <mergeCell ref="IP5:IR5"/>
    <mergeCell ref="IS5:IU5"/>
    <mergeCell ref="KF5:KH5"/>
    <mergeCell ref="KI5:KK5"/>
    <mergeCell ref="KL5:KN5"/>
    <mergeCell ref="KO5:KQ5"/>
    <mergeCell ref="KR5:KT5"/>
    <mergeCell ref="KU5:KW5"/>
    <mergeCell ref="JN5:JP5"/>
    <mergeCell ref="JQ5:JS5"/>
    <mergeCell ref="JT5:JV5"/>
    <mergeCell ref="JW5:JY5"/>
    <mergeCell ref="JZ5:KB5"/>
    <mergeCell ref="KC5:KE5"/>
    <mergeCell ref="LP5:LR5"/>
    <mergeCell ref="LS5:LU5"/>
    <mergeCell ref="LV5:LX5"/>
    <mergeCell ref="LY5:MA5"/>
    <mergeCell ref="MB5:MD5"/>
    <mergeCell ref="ME5:MG5"/>
    <mergeCell ref="KX5:KZ5"/>
    <mergeCell ref="LA5:LC5"/>
    <mergeCell ref="LD5:LF5"/>
    <mergeCell ref="LG5:LI5"/>
    <mergeCell ref="LJ5:LL5"/>
    <mergeCell ref="LM5:LO5"/>
  </mergeCells>
  <pageMargins left="0.2" right="0.75" top="0.52" bottom="0.52" header="0.5" footer="0.5"/>
  <pageSetup paperSize="9" scale="49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6ED06-2271-4BD6-912D-ABAE570F0035}">
  <dimension ref="A1:MH141"/>
  <sheetViews>
    <sheetView showGridLines="0" zoomScale="80" zoomScaleNormal="80" workbookViewId="0">
      <pane xSplit="3" ySplit="6" topLeftCell="D7" activePane="bottomRight" state="frozen"/>
      <selection activeCell="C86" sqref="C86"/>
      <selection pane="topRight" activeCell="C86" sqref="C86"/>
      <selection pane="bottomLeft" activeCell="C86" sqref="C86"/>
      <selection pane="bottomRight" activeCell="D7" sqref="D7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342" width="18.88671875" style="3" customWidth="1"/>
    <col min="343" max="343" width="15.44140625" style="3" customWidth="1"/>
    <col min="344" max="344" width="15.5546875" style="3" customWidth="1"/>
    <col min="345" max="346" width="15.88671875" style="3" customWidth="1"/>
    <col min="347" max="16384" width="9.109375" style="3"/>
  </cols>
  <sheetData>
    <row r="1" spans="1:346" ht="15" customHeight="1" x14ac:dyDescent="0.3">
      <c r="A1" s="1" t="s">
        <v>0</v>
      </c>
      <c r="B1" s="2"/>
      <c r="C1" s="2"/>
    </row>
    <row r="2" spans="1:346" ht="15" customHeight="1" x14ac:dyDescent="0.3">
      <c r="A2" s="1" t="s">
        <v>5</v>
      </c>
      <c r="B2" s="2"/>
      <c r="C2" s="2"/>
    </row>
    <row r="3" spans="1:346" ht="15" customHeight="1" x14ac:dyDescent="0.3">
      <c r="A3" s="4" t="s">
        <v>355</v>
      </c>
      <c r="B3" s="2"/>
      <c r="C3" s="2"/>
    </row>
    <row r="4" spans="1:346" ht="22.5" customHeight="1" x14ac:dyDescent="0.25"/>
    <row r="5" spans="1:346" ht="22.5" customHeight="1" x14ac:dyDescent="0.25">
      <c r="D5" s="89">
        <v>701</v>
      </c>
      <c r="E5" s="90"/>
      <c r="F5" s="91"/>
      <c r="G5" s="89">
        <v>900</v>
      </c>
      <c r="H5" s="90"/>
      <c r="I5" s="91"/>
      <c r="J5" s="89">
        <v>901</v>
      </c>
      <c r="K5" s="90"/>
      <c r="L5" s="91"/>
      <c r="M5" s="89">
        <v>902</v>
      </c>
      <c r="N5" s="90"/>
      <c r="O5" s="91"/>
      <c r="P5" s="89">
        <v>702</v>
      </c>
      <c r="Q5" s="90"/>
      <c r="R5" s="91"/>
      <c r="S5" s="89">
        <v>703</v>
      </c>
      <c r="T5" s="90"/>
      <c r="U5" s="91"/>
      <c r="V5" s="89">
        <v>704</v>
      </c>
      <c r="W5" s="90"/>
      <c r="X5" s="91"/>
      <c r="Y5" s="89">
        <v>705</v>
      </c>
      <c r="Z5" s="90"/>
      <c r="AA5" s="91"/>
      <c r="AB5" s="89">
        <v>706</v>
      </c>
      <c r="AC5" s="90"/>
      <c r="AD5" s="91"/>
      <c r="AE5" s="89">
        <v>708</v>
      </c>
      <c r="AF5" s="90"/>
      <c r="AG5" s="91"/>
      <c r="AH5" s="89">
        <v>707</v>
      </c>
      <c r="AI5" s="90"/>
      <c r="AJ5" s="91"/>
      <c r="AK5" s="89">
        <v>710</v>
      </c>
      <c r="AL5" s="90"/>
      <c r="AM5" s="91"/>
      <c r="AN5" s="89">
        <v>711</v>
      </c>
      <c r="AO5" s="90"/>
      <c r="AP5" s="91"/>
      <c r="AQ5" s="89">
        <v>712</v>
      </c>
      <c r="AR5" s="90"/>
      <c r="AS5" s="91"/>
      <c r="AT5" s="89">
        <v>713</v>
      </c>
      <c r="AU5" s="90"/>
      <c r="AV5" s="91"/>
      <c r="AW5" s="89">
        <v>714</v>
      </c>
      <c r="AX5" s="90"/>
      <c r="AY5" s="91"/>
      <c r="AZ5" s="89">
        <v>715</v>
      </c>
      <c r="BA5" s="90"/>
      <c r="BB5" s="91"/>
      <c r="BC5" s="89">
        <v>903</v>
      </c>
      <c r="BD5" s="90"/>
      <c r="BE5" s="91"/>
      <c r="BF5" s="89">
        <v>716</v>
      </c>
      <c r="BG5" s="90"/>
      <c r="BH5" s="91"/>
      <c r="BI5" s="89">
        <v>717</v>
      </c>
      <c r="BJ5" s="90"/>
      <c r="BK5" s="91"/>
      <c r="BL5" s="89">
        <v>718</v>
      </c>
      <c r="BM5" s="90"/>
      <c r="BN5" s="91"/>
      <c r="BO5" s="89">
        <v>719</v>
      </c>
      <c r="BP5" s="90"/>
      <c r="BQ5" s="91"/>
      <c r="BR5" s="89">
        <v>720</v>
      </c>
      <c r="BS5" s="90"/>
      <c r="BT5" s="91"/>
      <c r="BU5" s="89">
        <v>721</v>
      </c>
      <c r="BV5" s="90"/>
      <c r="BW5" s="91"/>
      <c r="BX5" s="89">
        <v>722</v>
      </c>
      <c r="BY5" s="90"/>
      <c r="BZ5" s="91"/>
      <c r="CA5" s="89">
        <v>723</v>
      </c>
      <c r="CB5" s="90"/>
      <c r="CC5" s="91"/>
      <c r="CD5" s="89">
        <v>724</v>
      </c>
      <c r="CE5" s="90"/>
      <c r="CF5" s="91"/>
      <c r="CG5" s="89">
        <v>725</v>
      </c>
      <c r="CH5" s="90"/>
      <c r="CI5" s="91"/>
      <c r="CJ5" s="89">
        <v>726</v>
      </c>
      <c r="CK5" s="90"/>
      <c r="CL5" s="91"/>
      <c r="CM5" s="89">
        <v>727</v>
      </c>
      <c r="CN5" s="90"/>
      <c r="CO5" s="91"/>
      <c r="CP5" s="89">
        <v>728</v>
      </c>
      <c r="CQ5" s="90"/>
      <c r="CR5" s="91"/>
      <c r="CS5" s="89">
        <v>729</v>
      </c>
      <c r="CT5" s="90"/>
      <c r="CU5" s="91"/>
      <c r="CV5" s="89">
        <v>730</v>
      </c>
      <c r="CW5" s="90"/>
      <c r="CX5" s="91"/>
      <c r="CY5" s="89">
        <v>731</v>
      </c>
      <c r="CZ5" s="90"/>
      <c r="DA5" s="91"/>
      <c r="DB5" s="89">
        <v>732</v>
      </c>
      <c r="DC5" s="90"/>
      <c r="DD5" s="91"/>
      <c r="DE5" s="89">
        <v>733</v>
      </c>
      <c r="DF5" s="90"/>
      <c r="DG5" s="91"/>
      <c r="DH5" s="89">
        <v>734</v>
      </c>
      <c r="DI5" s="90"/>
      <c r="DJ5" s="91"/>
      <c r="DK5" s="89">
        <v>735</v>
      </c>
      <c r="DL5" s="90"/>
      <c r="DM5" s="91"/>
      <c r="DN5" s="89">
        <v>736</v>
      </c>
      <c r="DO5" s="90"/>
      <c r="DP5" s="91"/>
      <c r="DQ5" s="89">
        <v>737</v>
      </c>
      <c r="DR5" s="90"/>
      <c r="DS5" s="91"/>
      <c r="DT5" s="89">
        <v>738</v>
      </c>
      <c r="DU5" s="90"/>
      <c r="DV5" s="91"/>
      <c r="DW5" s="89">
        <v>739</v>
      </c>
      <c r="DX5" s="90"/>
      <c r="DY5" s="91"/>
      <c r="DZ5" s="89">
        <v>740</v>
      </c>
      <c r="EA5" s="90"/>
      <c r="EB5" s="91"/>
      <c r="EC5" s="89">
        <v>741</v>
      </c>
      <c r="ED5" s="90"/>
      <c r="EE5" s="91"/>
      <c r="EF5" s="89">
        <v>742</v>
      </c>
      <c r="EG5" s="90"/>
      <c r="EH5" s="91"/>
      <c r="EI5" s="89">
        <v>743</v>
      </c>
      <c r="EJ5" s="90"/>
      <c r="EK5" s="91"/>
      <c r="EL5" s="89">
        <v>744</v>
      </c>
      <c r="EM5" s="90"/>
      <c r="EN5" s="91"/>
      <c r="EO5" s="89">
        <v>745</v>
      </c>
      <c r="EP5" s="90"/>
      <c r="EQ5" s="91"/>
      <c r="ER5" s="89">
        <v>746</v>
      </c>
      <c r="ES5" s="90"/>
      <c r="ET5" s="91"/>
      <c r="EU5" s="89">
        <v>747</v>
      </c>
      <c r="EV5" s="90"/>
      <c r="EW5" s="91"/>
      <c r="EX5" s="89">
        <v>748</v>
      </c>
      <c r="EY5" s="90"/>
      <c r="EZ5" s="91"/>
      <c r="FA5" s="89">
        <v>749</v>
      </c>
      <c r="FB5" s="90"/>
      <c r="FC5" s="91"/>
      <c r="FD5" s="89">
        <v>750</v>
      </c>
      <c r="FE5" s="90"/>
      <c r="FF5" s="91"/>
      <c r="FG5" s="89">
        <v>751</v>
      </c>
      <c r="FH5" s="90"/>
      <c r="FI5" s="91"/>
      <c r="FJ5" s="89">
        <v>752</v>
      </c>
      <c r="FK5" s="90"/>
      <c r="FL5" s="91"/>
      <c r="FM5" s="89">
        <v>753</v>
      </c>
      <c r="FN5" s="90"/>
      <c r="FO5" s="91"/>
      <c r="FP5" s="89">
        <v>754</v>
      </c>
      <c r="FQ5" s="90"/>
      <c r="FR5" s="91"/>
      <c r="FS5" s="89">
        <v>755</v>
      </c>
      <c r="FT5" s="90"/>
      <c r="FU5" s="91"/>
      <c r="FV5" s="89">
        <v>756</v>
      </c>
      <c r="FW5" s="90"/>
      <c r="FX5" s="91"/>
      <c r="FY5" s="89">
        <v>757</v>
      </c>
      <c r="FZ5" s="90"/>
      <c r="GA5" s="91"/>
      <c r="GB5" s="89">
        <v>758</v>
      </c>
      <c r="GC5" s="90"/>
      <c r="GD5" s="91"/>
      <c r="GE5" s="89">
        <v>759</v>
      </c>
      <c r="GF5" s="90"/>
      <c r="GG5" s="91"/>
      <c r="GH5" s="89">
        <v>760</v>
      </c>
      <c r="GI5" s="90"/>
      <c r="GJ5" s="91"/>
      <c r="GK5" s="89">
        <v>761</v>
      </c>
      <c r="GL5" s="90"/>
      <c r="GM5" s="91"/>
      <c r="GN5" s="89">
        <v>765</v>
      </c>
      <c r="GO5" s="90"/>
      <c r="GP5" s="91"/>
      <c r="GQ5" s="89">
        <v>766</v>
      </c>
      <c r="GR5" s="90"/>
      <c r="GS5" s="91"/>
      <c r="GT5" s="89">
        <v>767</v>
      </c>
      <c r="GU5" s="90"/>
      <c r="GV5" s="91"/>
      <c r="GW5" s="89">
        <v>768</v>
      </c>
      <c r="GX5" s="90"/>
      <c r="GY5" s="91"/>
      <c r="GZ5" s="89">
        <v>769</v>
      </c>
      <c r="HA5" s="90"/>
      <c r="HB5" s="91"/>
      <c r="HC5" s="89">
        <v>770</v>
      </c>
      <c r="HD5" s="90"/>
      <c r="HE5" s="91"/>
      <c r="HF5" s="89">
        <v>771</v>
      </c>
      <c r="HG5" s="90"/>
      <c r="HH5" s="91"/>
      <c r="HI5" s="89">
        <v>772</v>
      </c>
      <c r="HJ5" s="90"/>
      <c r="HK5" s="91"/>
      <c r="HL5" s="89">
        <v>773</v>
      </c>
      <c r="HM5" s="90"/>
      <c r="HN5" s="91"/>
      <c r="HO5" s="89">
        <v>774</v>
      </c>
      <c r="HP5" s="90"/>
      <c r="HQ5" s="91"/>
      <c r="HR5" s="89">
        <v>775</v>
      </c>
      <c r="HS5" s="90"/>
      <c r="HT5" s="91"/>
      <c r="HU5" s="89">
        <v>776</v>
      </c>
      <c r="HV5" s="90"/>
      <c r="HW5" s="91"/>
      <c r="HX5" s="89">
        <v>777</v>
      </c>
      <c r="HY5" s="90"/>
      <c r="HZ5" s="91"/>
      <c r="IA5" s="89">
        <v>778</v>
      </c>
      <c r="IB5" s="90"/>
      <c r="IC5" s="91"/>
      <c r="ID5" s="89">
        <v>779</v>
      </c>
      <c r="IE5" s="90"/>
      <c r="IF5" s="91"/>
      <c r="IG5" s="89">
        <v>780</v>
      </c>
      <c r="IH5" s="90"/>
      <c r="II5" s="91"/>
      <c r="IJ5" s="89">
        <v>781</v>
      </c>
      <c r="IK5" s="90"/>
      <c r="IL5" s="91"/>
      <c r="IM5" s="89">
        <v>782</v>
      </c>
      <c r="IN5" s="90"/>
      <c r="IO5" s="91"/>
      <c r="IP5" s="89">
        <v>783</v>
      </c>
      <c r="IQ5" s="90"/>
      <c r="IR5" s="91"/>
      <c r="IS5" s="89">
        <v>784</v>
      </c>
      <c r="IT5" s="90"/>
      <c r="IU5" s="91"/>
      <c r="IV5" s="89">
        <v>785</v>
      </c>
      <c r="IW5" s="90"/>
      <c r="IX5" s="91"/>
      <c r="IY5" s="89">
        <v>904</v>
      </c>
      <c r="IZ5" s="90"/>
      <c r="JA5" s="91"/>
      <c r="JB5" s="89">
        <v>905</v>
      </c>
      <c r="JC5" s="90"/>
      <c r="JD5" s="91"/>
      <c r="JE5" s="89">
        <v>906</v>
      </c>
      <c r="JF5" s="90"/>
      <c r="JG5" s="91"/>
      <c r="JH5" s="89">
        <v>90601</v>
      </c>
      <c r="JI5" s="90"/>
      <c r="JJ5" s="91"/>
      <c r="JK5" s="89">
        <v>90602</v>
      </c>
      <c r="JL5" s="90"/>
      <c r="JM5" s="91"/>
      <c r="JN5" s="89">
        <v>907</v>
      </c>
      <c r="JO5" s="90"/>
      <c r="JP5" s="91"/>
      <c r="JQ5" s="89">
        <v>90701</v>
      </c>
      <c r="JR5" s="90"/>
      <c r="JS5" s="91"/>
      <c r="JT5" s="89">
        <v>90702</v>
      </c>
      <c r="JU5" s="90"/>
      <c r="JV5" s="91"/>
      <c r="JW5" s="89">
        <v>786</v>
      </c>
      <c r="JX5" s="90"/>
      <c r="JY5" s="91"/>
      <c r="JZ5" s="89">
        <v>789</v>
      </c>
      <c r="KA5" s="90"/>
      <c r="KB5" s="91"/>
      <c r="KC5" s="89">
        <v>798</v>
      </c>
      <c r="KD5" s="90"/>
      <c r="KE5" s="91"/>
      <c r="KF5" s="89">
        <v>790</v>
      </c>
      <c r="KG5" s="90"/>
      <c r="KH5" s="91"/>
      <c r="KI5" s="89">
        <v>791</v>
      </c>
      <c r="KJ5" s="90"/>
      <c r="KK5" s="91"/>
      <c r="KL5" s="89">
        <v>792</v>
      </c>
      <c r="KM5" s="90"/>
      <c r="KN5" s="91"/>
      <c r="KO5" s="89">
        <v>793</v>
      </c>
      <c r="KP5" s="90"/>
      <c r="KQ5" s="91"/>
      <c r="KR5" s="89">
        <v>794</v>
      </c>
      <c r="KS5" s="90"/>
      <c r="KT5" s="91"/>
      <c r="KU5" s="89">
        <v>795</v>
      </c>
      <c r="KV5" s="90"/>
      <c r="KW5" s="91"/>
      <c r="KX5" s="89">
        <v>796</v>
      </c>
      <c r="KY5" s="90"/>
      <c r="KZ5" s="91"/>
      <c r="LA5" s="89">
        <v>797</v>
      </c>
      <c r="LB5" s="90"/>
      <c r="LC5" s="91"/>
      <c r="LD5" s="89">
        <v>908</v>
      </c>
      <c r="LE5" s="90"/>
      <c r="LF5" s="91"/>
      <c r="LG5" s="89">
        <v>909</v>
      </c>
      <c r="LH5" s="90"/>
      <c r="LI5" s="91"/>
      <c r="LJ5" s="89">
        <v>910</v>
      </c>
      <c r="LK5" s="90"/>
      <c r="LL5" s="91"/>
      <c r="LM5" s="89">
        <v>91001</v>
      </c>
      <c r="LN5" s="90"/>
      <c r="LO5" s="91"/>
      <c r="LP5" s="89">
        <v>91002</v>
      </c>
      <c r="LQ5" s="90"/>
      <c r="LR5" s="91"/>
      <c r="LS5" s="89">
        <v>911</v>
      </c>
      <c r="LT5" s="90"/>
      <c r="LU5" s="91"/>
      <c r="LV5" s="89">
        <v>91101</v>
      </c>
      <c r="LW5" s="90"/>
      <c r="LX5" s="91"/>
      <c r="LY5" s="89">
        <v>91102</v>
      </c>
      <c r="LZ5" s="90"/>
      <c r="MA5" s="91"/>
      <c r="MB5" s="89">
        <v>799</v>
      </c>
      <c r="MC5" s="90"/>
      <c r="MD5" s="91"/>
      <c r="ME5" s="89" t="s">
        <v>354</v>
      </c>
      <c r="MF5" s="90"/>
      <c r="MG5" s="91"/>
    </row>
    <row r="6" spans="1:346" ht="80.099999999999994" customHeight="1" x14ac:dyDescent="0.25">
      <c r="A6" s="60" t="s">
        <v>143</v>
      </c>
      <c r="B6" s="60" t="s">
        <v>144</v>
      </c>
      <c r="C6" s="60" t="s">
        <v>145</v>
      </c>
      <c r="D6" s="66" t="s">
        <v>11</v>
      </c>
      <c r="E6" s="8" t="s">
        <v>12</v>
      </c>
      <c r="F6" s="68" t="s">
        <v>13</v>
      </c>
      <c r="G6" s="66" t="s">
        <v>11</v>
      </c>
      <c r="H6" s="8" t="s">
        <v>12</v>
      </c>
      <c r="I6" s="68" t="s">
        <v>13</v>
      </c>
      <c r="J6" s="66" t="s">
        <v>11</v>
      </c>
      <c r="K6" s="8" t="s">
        <v>12</v>
      </c>
      <c r="L6" s="68" t="s">
        <v>13</v>
      </c>
      <c r="M6" s="66" t="s">
        <v>11</v>
      </c>
      <c r="N6" s="8" t="s">
        <v>12</v>
      </c>
      <c r="O6" s="68" t="s">
        <v>13</v>
      </c>
      <c r="P6" s="66" t="s">
        <v>11</v>
      </c>
      <c r="Q6" s="8" t="s">
        <v>12</v>
      </c>
      <c r="R6" s="68" t="s">
        <v>13</v>
      </c>
      <c r="S6" s="66" t="s">
        <v>11</v>
      </c>
      <c r="T6" s="8" t="s">
        <v>12</v>
      </c>
      <c r="U6" s="68" t="s">
        <v>13</v>
      </c>
      <c r="V6" s="66" t="s">
        <v>11</v>
      </c>
      <c r="W6" s="8" t="s">
        <v>12</v>
      </c>
      <c r="X6" s="68" t="s">
        <v>13</v>
      </c>
      <c r="Y6" s="66" t="s">
        <v>11</v>
      </c>
      <c r="Z6" s="8" t="s">
        <v>12</v>
      </c>
      <c r="AA6" s="68" t="s">
        <v>13</v>
      </c>
      <c r="AB6" s="66" t="s">
        <v>11</v>
      </c>
      <c r="AC6" s="8" t="s">
        <v>12</v>
      </c>
      <c r="AD6" s="68" t="s">
        <v>13</v>
      </c>
      <c r="AE6" s="66" t="s">
        <v>11</v>
      </c>
      <c r="AF6" s="8" t="s">
        <v>12</v>
      </c>
      <c r="AG6" s="68" t="s">
        <v>13</v>
      </c>
      <c r="AH6" s="66" t="s">
        <v>11</v>
      </c>
      <c r="AI6" s="8" t="s">
        <v>12</v>
      </c>
      <c r="AJ6" s="68" t="s">
        <v>13</v>
      </c>
      <c r="AK6" s="66" t="s">
        <v>11</v>
      </c>
      <c r="AL6" s="8" t="s">
        <v>12</v>
      </c>
      <c r="AM6" s="68" t="s">
        <v>13</v>
      </c>
      <c r="AN6" s="66" t="s">
        <v>11</v>
      </c>
      <c r="AO6" s="8" t="s">
        <v>12</v>
      </c>
      <c r="AP6" s="68" t="s">
        <v>13</v>
      </c>
      <c r="AQ6" s="66" t="s">
        <v>11</v>
      </c>
      <c r="AR6" s="8" t="s">
        <v>12</v>
      </c>
      <c r="AS6" s="68" t="s">
        <v>13</v>
      </c>
      <c r="AT6" s="66" t="s">
        <v>11</v>
      </c>
      <c r="AU6" s="8" t="s">
        <v>12</v>
      </c>
      <c r="AV6" s="68" t="s">
        <v>13</v>
      </c>
      <c r="AW6" s="66" t="s">
        <v>11</v>
      </c>
      <c r="AX6" s="8" t="s">
        <v>12</v>
      </c>
      <c r="AY6" s="68" t="s">
        <v>13</v>
      </c>
      <c r="AZ6" s="66" t="s">
        <v>11</v>
      </c>
      <c r="BA6" s="8" t="s">
        <v>12</v>
      </c>
      <c r="BB6" s="68" t="s">
        <v>13</v>
      </c>
      <c r="BC6" s="66" t="s">
        <v>11</v>
      </c>
      <c r="BD6" s="8" t="s">
        <v>12</v>
      </c>
      <c r="BE6" s="68" t="s">
        <v>13</v>
      </c>
      <c r="BF6" s="66" t="s">
        <v>11</v>
      </c>
      <c r="BG6" s="8" t="s">
        <v>12</v>
      </c>
      <c r="BH6" s="68" t="s">
        <v>13</v>
      </c>
      <c r="BI6" s="66" t="s">
        <v>11</v>
      </c>
      <c r="BJ6" s="8" t="s">
        <v>12</v>
      </c>
      <c r="BK6" s="68" t="s">
        <v>13</v>
      </c>
      <c r="BL6" s="66" t="s">
        <v>11</v>
      </c>
      <c r="BM6" s="8" t="s">
        <v>12</v>
      </c>
      <c r="BN6" s="68" t="s">
        <v>13</v>
      </c>
      <c r="BO6" s="66" t="s">
        <v>11</v>
      </c>
      <c r="BP6" s="8" t="s">
        <v>12</v>
      </c>
      <c r="BQ6" s="68" t="s">
        <v>13</v>
      </c>
      <c r="BR6" s="66" t="s">
        <v>11</v>
      </c>
      <c r="BS6" s="8" t="s">
        <v>12</v>
      </c>
      <c r="BT6" s="68" t="s">
        <v>13</v>
      </c>
      <c r="BU6" s="66" t="s">
        <v>11</v>
      </c>
      <c r="BV6" s="8" t="s">
        <v>12</v>
      </c>
      <c r="BW6" s="68" t="s">
        <v>13</v>
      </c>
      <c r="BX6" s="66" t="s">
        <v>11</v>
      </c>
      <c r="BY6" s="8" t="s">
        <v>12</v>
      </c>
      <c r="BZ6" s="68" t="s">
        <v>13</v>
      </c>
      <c r="CA6" s="66" t="s">
        <v>11</v>
      </c>
      <c r="CB6" s="8" t="s">
        <v>12</v>
      </c>
      <c r="CC6" s="68" t="s">
        <v>13</v>
      </c>
      <c r="CD6" s="66" t="s">
        <v>11</v>
      </c>
      <c r="CE6" s="8" t="s">
        <v>12</v>
      </c>
      <c r="CF6" s="68" t="s">
        <v>13</v>
      </c>
      <c r="CG6" s="66" t="s">
        <v>11</v>
      </c>
      <c r="CH6" s="8" t="s">
        <v>12</v>
      </c>
      <c r="CI6" s="68" t="s">
        <v>13</v>
      </c>
      <c r="CJ6" s="66" t="s">
        <v>11</v>
      </c>
      <c r="CK6" s="8" t="s">
        <v>12</v>
      </c>
      <c r="CL6" s="68" t="s">
        <v>13</v>
      </c>
      <c r="CM6" s="66" t="s">
        <v>11</v>
      </c>
      <c r="CN6" s="8" t="s">
        <v>12</v>
      </c>
      <c r="CO6" s="68" t="s">
        <v>13</v>
      </c>
      <c r="CP6" s="66" t="s">
        <v>11</v>
      </c>
      <c r="CQ6" s="8" t="s">
        <v>12</v>
      </c>
      <c r="CR6" s="68" t="s">
        <v>13</v>
      </c>
      <c r="CS6" s="66" t="s">
        <v>11</v>
      </c>
      <c r="CT6" s="8" t="s">
        <v>12</v>
      </c>
      <c r="CU6" s="68" t="s">
        <v>13</v>
      </c>
      <c r="CV6" s="66" t="s">
        <v>11</v>
      </c>
      <c r="CW6" s="8" t="s">
        <v>12</v>
      </c>
      <c r="CX6" s="68" t="s">
        <v>13</v>
      </c>
      <c r="CY6" s="66" t="s">
        <v>11</v>
      </c>
      <c r="CZ6" s="8" t="s">
        <v>12</v>
      </c>
      <c r="DA6" s="68" t="s">
        <v>13</v>
      </c>
      <c r="DB6" s="66" t="s">
        <v>11</v>
      </c>
      <c r="DC6" s="8" t="s">
        <v>12</v>
      </c>
      <c r="DD6" s="68" t="s">
        <v>13</v>
      </c>
      <c r="DE6" s="66" t="s">
        <v>11</v>
      </c>
      <c r="DF6" s="8" t="s">
        <v>12</v>
      </c>
      <c r="DG6" s="68" t="s">
        <v>13</v>
      </c>
      <c r="DH6" s="66" t="s">
        <v>11</v>
      </c>
      <c r="DI6" s="8" t="s">
        <v>12</v>
      </c>
      <c r="DJ6" s="68" t="s">
        <v>13</v>
      </c>
      <c r="DK6" s="66" t="s">
        <v>11</v>
      </c>
      <c r="DL6" s="8" t="s">
        <v>12</v>
      </c>
      <c r="DM6" s="68" t="s">
        <v>13</v>
      </c>
      <c r="DN6" s="66" t="s">
        <v>11</v>
      </c>
      <c r="DO6" s="8" t="s">
        <v>12</v>
      </c>
      <c r="DP6" s="68" t="s">
        <v>13</v>
      </c>
      <c r="DQ6" s="66" t="s">
        <v>11</v>
      </c>
      <c r="DR6" s="8" t="s">
        <v>12</v>
      </c>
      <c r="DS6" s="68" t="s">
        <v>13</v>
      </c>
      <c r="DT6" s="66" t="s">
        <v>11</v>
      </c>
      <c r="DU6" s="8" t="s">
        <v>12</v>
      </c>
      <c r="DV6" s="68" t="s">
        <v>13</v>
      </c>
      <c r="DW6" s="66" t="s">
        <v>11</v>
      </c>
      <c r="DX6" s="8" t="s">
        <v>12</v>
      </c>
      <c r="DY6" s="68" t="s">
        <v>13</v>
      </c>
      <c r="DZ6" s="66" t="s">
        <v>11</v>
      </c>
      <c r="EA6" s="8" t="s">
        <v>12</v>
      </c>
      <c r="EB6" s="68" t="s">
        <v>13</v>
      </c>
      <c r="EC6" s="66" t="s">
        <v>11</v>
      </c>
      <c r="ED6" s="8" t="s">
        <v>12</v>
      </c>
      <c r="EE6" s="68" t="s">
        <v>13</v>
      </c>
      <c r="EF6" s="66" t="s">
        <v>11</v>
      </c>
      <c r="EG6" s="8" t="s">
        <v>12</v>
      </c>
      <c r="EH6" s="68" t="s">
        <v>13</v>
      </c>
      <c r="EI6" s="66" t="s">
        <v>11</v>
      </c>
      <c r="EJ6" s="8" t="s">
        <v>12</v>
      </c>
      <c r="EK6" s="68" t="s">
        <v>13</v>
      </c>
      <c r="EL6" s="66" t="s">
        <v>11</v>
      </c>
      <c r="EM6" s="8" t="s">
        <v>12</v>
      </c>
      <c r="EN6" s="68" t="s">
        <v>13</v>
      </c>
      <c r="EO6" s="66" t="s">
        <v>11</v>
      </c>
      <c r="EP6" s="8" t="s">
        <v>12</v>
      </c>
      <c r="EQ6" s="68" t="s">
        <v>13</v>
      </c>
      <c r="ER6" s="66" t="s">
        <v>11</v>
      </c>
      <c r="ES6" s="8" t="s">
        <v>12</v>
      </c>
      <c r="ET6" s="68" t="s">
        <v>13</v>
      </c>
      <c r="EU6" s="66" t="s">
        <v>11</v>
      </c>
      <c r="EV6" s="8" t="s">
        <v>12</v>
      </c>
      <c r="EW6" s="68" t="s">
        <v>13</v>
      </c>
      <c r="EX6" s="66" t="s">
        <v>11</v>
      </c>
      <c r="EY6" s="8" t="s">
        <v>12</v>
      </c>
      <c r="EZ6" s="68" t="s">
        <v>13</v>
      </c>
      <c r="FA6" s="66" t="s">
        <v>11</v>
      </c>
      <c r="FB6" s="8" t="s">
        <v>12</v>
      </c>
      <c r="FC6" s="68" t="s">
        <v>13</v>
      </c>
      <c r="FD6" s="66" t="s">
        <v>11</v>
      </c>
      <c r="FE6" s="8" t="s">
        <v>12</v>
      </c>
      <c r="FF6" s="68" t="s">
        <v>13</v>
      </c>
      <c r="FG6" s="66" t="s">
        <v>11</v>
      </c>
      <c r="FH6" s="8" t="s">
        <v>12</v>
      </c>
      <c r="FI6" s="68" t="s">
        <v>13</v>
      </c>
      <c r="FJ6" s="66" t="s">
        <v>11</v>
      </c>
      <c r="FK6" s="8" t="s">
        <v>12</v>
      </c>
      <c r="FL6" s="68" t="s">
        <v>13</v>
      </c>
      <c r="FM6" s="66" t="s">
        <v>11</v>
      </c>
      <c r="FN6" s="8" t="s">
        <v>12</v>
      </c>
      <c r="FO6" s="68" t="s">
        <v>13</v>
      </c>
      <c r="FP6" s="66" t="s">
        <v>11</v>
      </c>
      <c r="FQ6" s="8" t="s">
        <v>12</v>
      </c>
      <c r="FR6" s="68" t="s">
        <v>13</v>
      </c>
      <c r="FS6" s="66" t="s">
        <v>11</v>
      </c>
      <c r="FT6" s="8" t="s">
        <v>12</v>
      </c>
      <c r="FU6" s="68" t="s">
        <v>13</v>
      </c>
      <c r="FV6" s="66" t="s">
        <v>11</v>
      </c>
      <c r="FW6" s="8" t="s">
        <v>12</v>
      </c>
      <c r="FX6" s="68" t="s">
        <v>13</v>
      </c>
      <c r="FY6" s="66" t="s">
        <v>11</v>
      </c>
      <c r="FZ6" s="8" t="s">
        <v>12</v>
      </c>
      <c r="GA6" s="68" t="s">
        <v>13</v>
      </c>
      <c r="GB6" s="66" t="s">
        <v>11</v>
      </c>
      <c r="GC6" s="8" t="s">
        <v>12</v>
      </c>
      <c r="GD6" s="68" t="s">
        <v>13</v>
      </c>
      <c r="GE6" s="66" t="s">
        <v>11</v>
      </c>
      <c r="GF6" s="8" t="s">
        <v>12</v>
      </c>
      <c r="GG6" s="68" t="s">
        <v>13</v>
      </c>
      <c r="GH6" s="66" t="s">
        <v>11</v>
      </c>
      <c r="GI6" s="8" t="s">
        <v>12</v>
      </c>
      <c r="GJ6" s="68" t="s">
        <v>13</v>
      </c>
      <c r="GK6" s="66" t="s">
        <v>11</v>
      </c>
      <c r="GL6" s="8" t="s">
        <v>12</v>
      </c>
      <c r="GM6" s="68" t="s">
        <v>13</v>
      </c>
      <c r="GN6" s="66" t="s">
        <v>11</v>
      </c>
      <c r="GO6" s="8" t="s">
        <v>12</v>
      </c>
      <c r="GP6" s="68" t="s">
        <v>13</v>
      </c>
      <c r="GQ6" s="66" t="s">
        <v>11</v>
      </c>
      <c r="GR6" s="8" t="s">
        <v>12</v>
      </c>
      <c r="GS6" s="68" t="s">
        <v>13</v>
      </c>
      <c r="GT6" s="66" t="s">
        <v>11</v>
      </c>
      <c r="GU6" s="8" t="s">
        <v>12</v>
      </c>
      <c r="GV6" s="68" t="s">
        <v>13</v>
      </c>
      <c r="GW6" s="66" t="s">
        <v>11</v>
      </c>
      <c r="GX6" s="8" t="s">
        <v>12</v>
      </c>
      <c r="GY6" s="68" t="s">
        <v>13</v>
      </c>
      <c r="GZ6" s="66" t="s">
        <v>11</v>
      </c>
      <c r="HA6" s="8" t="s">
        <v>12</v>
      </c>
      <c r="HB6" s="68" t="s">
        <v>13</v>
      </c>
      <c r="HC6" s="66" t="s">
        <v>11</v>
      </c>
      <c r="HD6" s="8" t="s">
        <v>12</v>
      </c>
      <c r="HE6" s="68" t="s">
        <v>13</v>
      </c>
      <c r="HF6" s="66" t="s">
        <v>11</v>
      </c>
      <c r="HG6" s="8" t="s">
        <v>12</v>
      </c>
      <c r="HH6" s="68" t="s">
        <v>13</v>
      </c>
      <c r="HI6" s="66" t="s">
        <v>11</v>
      </c>
      <c r="HJ6" s="8" t="s">
        <v>12</v>
      </c>
      <c r="HK6" s="68" t="s">
        <v>13</v>
      </c>
      <c r="HL6" s="66" t="s">
        <v>11</v>
      </c>
      <c r="HM6" s="8" t="s">
        <v>12</v>
      </c>
      <c r="HN6" s="68" t="s">
        <v>13</v>
      </c>
      <c r="HO6" s="66" t="s">
        <v>11</v>
      </c>
      <c r="HP6" s="8" t="s">
        <v>12</v>
      </c>
      <c r="HQ6" s="68" t="s">
        <v>13</v>
      </c>
      <c r="HR6" s="66" t="s">
        <v>11</v>
      </c>
      <c r="HS6" s="8" t="s">
        <v>12</v>
      </c>
      <c r="HT6" s="68" t="s">
        <v>13</v>
      </c>
      <c r="HU6" s="66" t="s">
        <v>11</v>
      </c>
      <c r="HV6" s="8" t="s">
        <v>12</v>
      </c>
      <c r="HW6" s="68" t="s">
        <v>13</v>
      </c>
      <c r="HX6" s="66" t="s">
        <v>11</v>
      </c>
      <c r="HY6" s="8" t="s">
        <v>12</v>
      </c>
      <c r="HZ6" s="68" t="s">
        <v>13</v>
      </c>
      <c r="IA6" s="66" t="s">
        <v>11</v>
      </c>
      <c r="IB6" s="8" t="s">
        <v>12</v>
      </c>
      <c r="IC6" s="68" t="s">
        <v>13</v>
      </c>
      <c r="ID6" s="66" t="s">
        <v>11</v>
      </c>
      <c r="IE6" s="8" t="s">
        <v>12</v>
      </c>
      <c r="IF6" s="68" t="s">
        <v>13</v>
      </c>
      <c r="IG6" s="66" t="s">
        <v>11</v>
      </c>
      <c r="IH6" s="8" t="s">
        <v>12</v>
      </c>
      <c r="II6" s="68" t="s">
        <v>13</v>
      </c>
      <c r="IJ6" s="66" t="s">
        <v>11</v>
      </c>
      <c r="IK6" s="8" t="s">
        <v>12</v>
      </c>
      <c r="IL6" s="68" t="s">
        <v>13</v>
      </c>
      <c r="IM6" s="66" t="s">
        <v>11</v>
      </c>
      <c r="IN6" s="8" t="s">
        <v>12</v>
      </c>
      <c r="IO6" s="68" t="s">
        <v>13</v>
      </c>
      <c r="IP6" s="66" t="s">
        <v>11</v>
      </c>
      <c r="IQ6" s="8" t="s">
        <v>12</v>
      </c>
      <c r="IR6" s="68" t="s">
        <v>13</v>
      </c>
      <c r="IS6" s="66" t="s">
        <v>11</v>
      </c>
      <c r="IT6" s="8" t="s">
        <v>12</v>
      </c>
      <c r="IU6" s="68" t="s">
        <v>13</v>
      </c>
      <c r="IV6" s="66" t="s">
        <v>11</v>
      </c>
      <c r="IW6" s="8" t="s">
        <v>12</v>
      </c>
      <c r="IX6" s="68" t="s">
        <v>13</v>
      </c>
      <c r="IY6" s="66" t="s">
        <v>11</v>
      </c>
      <c r="IZ6" s="8" t="s">
        <v>12</v>
      </c>
      <c r="JA6" s="68" t="s">
        <v>13</v>
      </c>
      <c r="JB6" s="66" t="s">
        <v>11</v>
      </c>
      <c r="JC6" s="8" t="s">
        <v>12</v>
      </c>
      <c r="JD6" s="68" t="s">
        <v>13</v>
      </c>
      <c r="JE6" s="66" t="s">
        <v>11</v>
      </c>
      <c r="JF6" s="8" t="s">
        <v>12</v>
      </c>
      <c r="JG6" s="68" t="s">
        <v>13</v>
      </c>
      <c r="JH6" s="66" t="s">
        <v>11</v>
      </c>
      <c r="JI6" s="8" t="s">
        <v>12</v>
      </c>
      <c r="JJ6" s="68" t="s">
        <v>13</v>
      </c>
      <c r="JK6" s="66" t="s">
        <v>11</v>
      </c>
      <c r="JL6" s="8" t="s">
        <v>12</v>
      </c>
      <c r="JM6" s="68" t="s">
        <v>13</v>
      </c>
      <c r="JN6" s="66" t="s">
        <v>11</v>
      </c>
      <c r="JO6" s="8" t="s">
        <v>12</v>
      </c>
      <c r="JP6" s="68" t="s">
        <v>13</v>
      </c>
      <c r="JQ6" s="66" t="s">
        <v>11</v>
      </c>
      <c r="JR6" s="8" t="s">
        <v>12</v>
      </c>
      <c r="JS6" s="68" t="s">
        <v>13</v>
      </c>
      <c r="JT6" s="66" t="s">
        <v>11</v>
      </c>
      <c r="JU6" s="8" t="s">
        <v>12</v>
      </c>
      <c r="JV6" s="68" t="s">
        <v>13</v>
      </c>
      <c r="JW6" s="66" t="s">
        <v>11</v>
      </c>
      <c r="JX6" s="8" t="s">
        <v>12</v>
      </c>
      <c r="JY6" s="68" t="s">
        <v>13</v>
      </c>
      <c r="JZ6" s="66" t="s">
        <v>11</v>
      </c>
      <c r="KA6" s="8" t="s">
        <v>12</v>
      </c>
      <c r="KB6" s="68" t="s">
        <v>13</v>
      </c>
      <c r="KC6" s="66" t="s">
        <v>11</v>
      </c>
      <c r="KD6" s="8" t="s">
        <v>12</v>
      </c>
      <c r="KE6" s="68" t="s">
        <v>13</v>
      </c>
      <c r="KF6" s="66" t="s">
        <v>11</v>
      </c>
      <c r="KG6" s="8" t="s">
        <v>12</v>
      </c>
      <c r="KH6" s="68" t="s">
        <v>13</v>
      </c>
      <c r="KI6" s="66" t="s">
        <v>11</v>
      </c>
      <c r="KJ6" s="8" t="s">
        <v>12</v>
      </c>
      <c r="KK6" s="68" t="s">
        <v>13</v>
      </c>
      <c r="KL6" s="66" t="s">
        <v>11</v>
      </c>
      <c r="KM6" s="8" t="s">
        <v>12</v>
      </c>
      <c r="KN6" s="68" t="s">
        <v>13</v>
      </c>
      <c r="KO6" s="66" t="s">
        <v>11</v>
      </c>
      <c r="KP6" s="8" t="s">
        <v>12</v>
      </c>
      <c r="KQ6" s="68" t="s">
        <v>13</v>
      </c>
      <c r="KR6" s="66" t="s">
        <v>11</v>
      </c>
      <c r="KS6" s="8" t="s">
        <v>12</v>
      </c>
      <c r="KT6" s="68" t="s">
        <v>13</v>
      </c>
      <c r="KU6" s="66" t="s">
        <v>11</v>
      </c>
      <c r="KV6" s="8" t="s">
        <v>12</v>
      </c>
      <c r="KW6" s="68" t="s">
        <v>13</v>
      </c>
      <c r="KX6" s="66" t="s">
        <v>11</v>
      </c>
      <c r="KY6" s="8" t="s">
        <v>12</v>
      </c>
      <c r="KZ6" s="68" t="s">
        <v>13</v>
      </c>
      <c r="LA6" s="66" t="s">
        <v>11</v>
      </c>
      <c r="LB6" s="8" t="s">
        <v>12</v>
      </c>
      <c r="LC6" s="68" t="s">
        <v>13</v>
      </c>
      <c r="LD6" s="66" t="s">
        <v>11</v>
      </c>
      <c r="LE6" s="8" t="s">
        <v>12</v>
      </c>
      <c r="LF6" s="68" t="s">
        <v>13</v>
      </c>
      <c r="LG6" s="66" t="s">
        <v>11</v>
      </c>
      <c r="LH6" s="8" t="s">
        <v>12</v>
      </c>
      <c r="LI6" s="68" t="s">
        <v>13</v>
      </c>
      <c r="LJ6" s="66" t="s">
        <v>11</v>
      </c>
      <c r="LK6" s="8" t="s">
        <v>12</v>
      </c>
      <c r="LL6" s="68" t="s">
        <v>13</v>
      </c>
      <c r="LM6" s="66" t="s">
        <v>11</v>
      </c>
      <c r="LN6" s="8" t="s">
        <v>12</v>
      </c>
      <c r="LO6" s="68" t="s">
        <v>13</v>
      </c>
      <c r="LP6" s="66" t="s">
        <v>11</v>
      </c>
      <c r="LQ6" s="8" t="s">
        <v>12</v>
      </c>
      <c r="LR6" s="68" t="s">
        <v>13</v>
      </c>
      <c r="LS6" s="66" t="s">
        <v>11</v>
      </c>
      <c r="LT6" s="8" t="s">
        <v>12</v>
      </c>
      <c r="LU6" s="68" t="s">
        <v>13</v>
      </c>
      <c r="LV6" s="66" t="s">
        <v>11</v>
      </c>
      <c r="LW6" s="8" t="s">
        <v>12</v>
      </c>
      <c r="LX6" s="68" t="s">
        <v>13</v>
      </c>
      <c r="LY6" s="66" t="s">
        <v>11</v>
      </c>
      <c r="LZ6" s="8" t="s">
        <v>12</v>
      </c>
      <c r="MA6" s="68" t="s">
        <v>13</v>
      </c>
      <c r="MB6" s="66" t="s">
        <v>11</v>
      </c>
      <c r="MC6" s="8" t="s">
        <v>12</v>
      </c>
      <c r="MD6" s="68" t="s">
        <v>13</v>
      </c>
      <c r="ME6" s="67" t="s">
        <v>11</v>
      </c>
      <c r="MF6" s="67" t="s">
        <v>12</v>
      </c>
      <c r="MG6" s="67" t="s">
        <v>13</v>
      </c>
      <c r="MH6" s="67" t="s">
        <v>14</v>
      </c>
    </row>
    <row r="7" spans="1:346" ht="12.75" customHeight="1" x14ac:dyDescent="0.3">
      <c r="A7" s="61" t="s">
        <v>147</v>
      </c>
      <c r="B7" s="16">
        <v>1001</v>
      </c>
      <c r="C7" s="62" t="s">
        <v>148</v>
      </c>
      <c r="D7" s="18">
        <v>0</v>
      </c>
      <c r="E7" s="18">
        <v>0</v>
      </c>
      <c r="F7" s="18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2894.64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2552056.39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7648280.3899999997</v>
      </c>
      <c r="BR7" s="17">
        <v>0</v>
      </c>
      <c r="BS7" s="17">
        <v>0</v>
      </c>
      <c r="BT7" s="17">
        <v>32763317.82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  <c r="CB7" s="17">
        <v>0</v>
      </c>
      <c r="CC7" s="17">
        <v>0</v>
      </c>
      <c r="CD7" s="17">
        <v>0</v>
      </c>
      <c r="CE7" s="17">
        <v>0</v>
      </c>
      <c r="CF7" s="17">
        <v>0</v>
      </c>
      <c r="CG7" s="17">
        <v>0</v>
      </c>
      <c r="CH7" s="17">
        <v>0</v>
      </c>
      <c r="CI7" s="17">
        <v>0</v>
      </c>
      <c r="CJ7" s="17">
        <v>0</v>
      </c>
      <c r="CK7" s="17">
        <v>0</v>
      </c>
      <c r="CL7" s="17">
        <v>0</v>
      </c>
      <c r="CM7" s="17">
        <v>0</v>
      </c>
      <c r="CN7" s="17">
        <v>0</v>
      </c>
      <c r="CO7" s="17">
        <v>0</v>
      </c>
      <c r="CP7" s="17">
        <v>0</v>
      </c>
      <c r="CQ7" s="17">
        <v>0</v>
      </c>
      <c r="CR7" s="17">
        <v>0</v>
      </c>
      <c r="CS7" s="17">
        <v>0</v>
      </c>
      <c r="CT7" s="17">
        <v>0</v>
      </c>
      <c r="CU7" s="17">
        <v>0</v>
      </c>
      <c r="CV7" s="17">
        <v>0</v>
      </c>
      <c r="CW7" s="17">
        <v>0</v>
      </c>
      <c r="CX7" s="17">
        <v>0</v>
      </c>
      <c r="CY7" s="17">
        <v>0</v>
      </c>
      <c r="CZ7" s="17">
        <v>0</v>
      </c>
      <c r="DA7" s="17">
        <v>0</v>
      </c>
      <c r="DB7" s="17">
        <v>0</v>
      </c>
      <c r="DC7" s="17">
        <v>0</v>
      </c>
      <c r="DD7" s="17">
        <v>0</v>
      </c>
      <c r="DE7" s="17">
        <v>0</v>
      </c>
      <c r="DF7" s="17">
        <v>0</v>
      </c>
      <c r="DG7" s="17">
        <v>10849043.02</v>
      </c>
      <c r="DH7" s="17">
        <v>0</v>
      </c>
      <c r="DI7" s="17">
        <v>0</v>
      </c>
      <c r="DJ7" s="17">
        <v>0</v>
      </c>
      <c r="DK7" s="17">
        <v>0</v>
      </c>
      <c r="DL7" s="17">
        <v>0</v>
      </c>
      <c r="DM7" s="17">
        <v>0</v>
      </c>
      <c r="DN7" s="17">
        <v>0</v>
      </c>
      <c r="DO7" s="17">
        <v>0</v>
      </c>
      <c r="DP7" s="17">
        <v>51147.86</v>
      </c>
      <c r="DQ7" s="17">
        <v>0</v>
      </c>
      <c r="DR7" s="17">
        <v>0</v>
      </c>
      <c r="DS7" s="17">
        <v>0</v>
      </c>
      <c r="DT7" s="17">
        <v>0</v>
      </c>
      <c r="DU7" s="17">
        <v>0</v>
      </c>
      <c r="DV7" s="17">
        <v>0</v>
      </c>
      <c r="DW7" s="17">
        <v>0</v>
      </c>
      <c r="DX7" s="17">
        <v>0</v>
      </c>
      <c r="DY7" s="17">
        <v>0</v>
      </c>
      <c r="DZ7" s="17">
        <v>0</v>
      </c>
      <c r="EA7" s="17">
        <v>0</v>
      </c>
      <c r="EB7" s="17">
        <v>0</v>
      </c>
      <c r="EC7" s="17">
        <v>0</v>
      </c>
      <c r="ED7" s="17">
        <v>0</v>
      </c>
      <c r="EE7" s="17">
        <v>0</v>
      </c>
      <c r="EF7" s="17">
        <v>0</v>
      </c>
      <c r="EG7" s="17">
        <v>0</v>
      </c>
      <c r="EH7" s="17">
        <v>0</v>
      </c>
      <c r="EI7" s="17">
        <v>0</v>
      </c>
      <c r="EJ7" s="17">
        <v>0</v>
      </c>
      <c r="EK7" s="17">
        <v>0</v>
      </c>
      <c r="EL7" s="17">
        <v>0</v>
      </c>
      <c r="EM7" s="17">
        <v>0</v>
      </c>
      <c r="EN7" s="17">
        <v>0</v>
      </c>
      <c r="EO7" s="17">
        <v>0</v>
      </c>
      <c r="EP7" s="17">
        <v>0</v>
      </c>
      <c r="EQ7" s="17">
        <v>0</v>
      </c>
      <c r="ER7" s="17">
        <v>0</v>
      </c>
      <c r="ES7" s="17">
        <v>0</v>
      </c>
      <c r="ET7" s="17">
        <v>0</v>
      </c>
      <c r="EU7" s="17">
        <v>0</v>
      </c>
      <c r="EV7" s="17">
        <v>0</v>
      </c>
      <c r="EW7" s="17">
        <v>0</v>
      </c>
      <c r="EX7" s="17">
        <v>0</v>
      </c>
      <c r="EY7" s="17">
        <v>0</v>
      </c>
      <c r="EZ7" s="17">
        <v>0</v>
      </c>
      <c r="FA7" s="17">
        <v>0</v>
      </c>
      <c r="FB7" s="17">
        <v>0</v>
      </c>
      <c r="FC7" s="17">
        <v>0</v>
      </c>
      <c r="FD7" s="17">
        <v>0</v>
      </c>
      <c r="FE7" s="17">
        <v>0</v>
      </c>
      <c r="FF7" s="17">
        <v>37293801.43</v>
      </c>
      <c r="FG7" s="17">
        <v>0</v>
      </c>
      <c r="FH7" s="17">
        <v>0</v>
      </c>
      <c r="FI7" s="17">
        <v>0</v>
      </c>
      <c r="FJ7" s="17">
        <v>0</v>
      </c>
      <c r="FK7" s="17">
        <v>0</v>
      </c>
      <c r="FL7" s="17">
        <v>0</v>
      </c>
      <c r="FM7" s="17">
        <v>0</v>
      </c>
      <c r="FN7" s="17">
        <v>0</v>
      </c>
      <c r="FO7" s="17">
        <v>0</v>
      </c>
      <c r="FP7" s="17">
        <v>0</v>
      </c>
      <c r="FQ7" s="17">
        <v>0</v>
      </c>
      <c r="FR7" s="17">
        <v>0</v>
      </c>
      <c r="FS7" s="17">
        <v>0</v>
      </c>
      <c r="FT7" s="17">
        <v>0</v>
      </c>
      <c r="FU7" s="17">
        <v>0</v>
      </c>
      <c r="FV7" s="17">
        <v>0</v>
      </c>
      <c r="FW7" s="17">
        <v>0</v>
      </c>
      <c r="FX7" s="17">
        <v>0</v>
      </c>
      <c r="FY7" s="17">
        <v>0</v>
      </c>
      <c r="FZ7" s="17">
        <v>0</v>
      </c>
      <c r="GA7" s="17">
        <v>0</v>
      </c>
      <c r="GB7" s="17">
        <v>0</v>
      </c>
      <c r="GC7" s="17">
        <v>0</v>
      </c>
      <c r="GD7" s="17">
        <v>0</v>
      </c>
      <c r="GE7" s="17">
        <v>0</v>
      </c>
      <c r="GF7" s="17">
        <v>0</v>
      </c>
      <c r="GG7" s="17">
        <v>0</v>
      </c>
      <c r="GH7" s="17">
        <v>0</v>
      </c>
      <c r="GI7" s="17">
        <v>0</v>
      </c>
      <c r="GJ7" s="17">
        <v>0</v>
      </c>
      <c r="GK7" s="17">
        <v>0</v>
      </c>
      <c r="GL7" s="17">
        <v>0</v>
      </c>
      <c r="GM7" s="17">
        <v>0</v>
      </c>
      <c r="GN7" s="17">
        <v>0</v>
      </c>
      <c r="GO7" s="17">
        <v>0</v>
      </c>
      <c r="GP7" s="17">
        <v>0</v>
      </c>
      <c r="GQ7" s="17">
        <v>0</v>
      </c>
      <c r="GR7" s="17">
        <v>0</v>
      </c>
      <c r="GS7" s="17">
        <v>0</v>
      </c>
      <c r="GT7" s="17">
        <v>0</v>
      </c>
      <c r="GU7" s="17">
        <v>0</v>
      </c>
      <c r="GV7" s="17">
        <v>0</v>
      </c>
      <c r="GW7" s="17">
        <v>0</v>
      </c>
      <c r="GX7" s="17">
        <v>0</v>
      </c>
      <c r="GY7" s="17">
        <v>0</v>
      </c>
      <c r="GZ7" s="17">
        <v>0</v>
      </c>
      <c r="HA7" s="17">
        <v>0</v>
      </c>
      <c r="HB7" s="17">
        <v>0</v>
      </c>
      <c r="HC7" s="17">
        <v>0</v>
      </c>
      <c r="HD7" s="17">
        <v>0</v>
      </c>
      <c r="HE7" s="17">
        <v>0</v>
      </c>
      <c r="HF7" s="17">
        <v>0</v>
      </c>
      <c r="HG7" s="17">
        <v>0</v>
      </c>
      <c r="HH7" s="17">
        <v>0</v>
      </c>
      <c r="HI7" s="17">
        <v>0</v>
      </c>
      <c r="HJ7" s="17">
        <v>0</v>
      </c>
      <c r="HK7" s="17">
        <v>0</v>
      </c>
      <c r="HL7" s="17">
        <v>0</v>
      </c>
      <c r="HM7" s="17">
        <v>0</v>
      </c>
      <c r="HN7" s="17">
        <v>0</v>
      </c>
      <c r="HO7" s="17">
        <v>0</v>
      </c>
      <c r="HP7" s="17">
        <v>0</v>
      </c>
      <c r="HQ7" s="17">
        <v>0</v>
      </c>
      <c r="HR7" s="17">
        <v>0</v>
      </c>
      <c r="HS7" s="17">
        <v>0</v>
      </c>
      <c r="HT7" s="17">
        <v>0</v>
      </c>
      <c r="HU7" s="17">
        <v>0</v>
      </c>
      <c r="HV7" s="17">
        <v>0</v>
      </c>
      <c r="HW7" s="17">
        <v>0</v>
      </c>
      <c r="HX7" s="17">
        <v>0</v>
      </c>
      <c r="HY7" s="17">
        <v>0</v>
      </c>
      <c r="HZ7" s="17">
        <v>0</v>
      </c>
      <c r="IA7" s="17">
        <v>0</v>
      </c>
      <c r="IB7" s="17">
        <v>0</v>
      </c>
      <c r="IC7" s="17">
        <v>0</v>
      </c>
      <c r="ID7" s="17">
        <v>0</v>
      </c>
      <c r="IE7" s="17">
        <v>0</v>
      </c>
      <c r="IF7" s="17">
        <v>0</v>
      </c>
      <c r="IG7" s="17">
        <v>0</v>
      </c>
      <c r="IH7" s="17">
        <v>0</v>
      </c>
      <c r="II7" s="17">
        <v>0</v>
      </c>
      <c r="IJ7" s="17">
        <v>0</v>
      </c>
      <c r="IK7" s="17">
        <v>0</v>
      </c>
      <c r="IL7" s="17">
        <v>0</v>
      </c>
      <c r="IM7" s="17">
        <v>0</v>
      </c>
      <c r="IN7" s="17">
        <v>0</v>
      </c>
      <c r="IO7" s="17">
        <v>0</v>
      </c>
      <c r="IP7" s="17">
        <v>0</v>
      </c>
      <c r="IQ7" s="17">
        <v>0</v>
      </c>
      <c r="IR7" s="17">
        <v>0</v>
      </c>
      <c r="IS7" s="17">
        <v>0</v>
      </c>
      <c r="IT7" s="17">
        <v>0</v>
      </c>
      <c r="IU7" s="17">
        <v>0</v>
      </c>
      <c r="IV7" s="18">
        <v>0</v>
      </c>
      <c r="IW7" s="18">
        <v>0</v>
      </c>
      <c r="IX7" s="18">
        <v>0</v>
      </c>
      <c r="IY7" s="17">
        <v>0</v>
      </c>
      <c r="IZ7" s="17">
        <v>0</v>
      </c>
      <c r="JA7" s="17">
        <v>0</v>
      </c>
      <c r="JB7" s="17">
        <v>0</v>
      </c>
      <c r="JC7" s="17">
        <v>0</v>
      </c>
      <c r="JD7" s="17">
        <v>0</v>
      </c>
      <c r="JE7" s="18">
        <v>0</v>
      </c>
      <c r="JF7" s="18">
        <v>0</v>
      </c>
      <c r="JG7" s="18">
        <v>0</v>
      </c>
      <c r="JH7" s="17">
        <v>0</v>
      </c>
      <c r="JI7" s="17">
        <v>0</v>
      </c>
      <c r="JJ7" s="17">
        <v>0</v>
      </c>
      <c r="JK7" s="17">
        <v>0</v>
      </c>
      <c r="JL7" s="17">
        <v>0</v>
      </c>
      <c r="JM7" s="17">
        <v>0</v>
      </c>
      <c r="JN7" s="18">
        <v>0</v>
      </c>
      <c r="JO7" s="18">
        <v>0</v>
      </c>
      <c r="JP7" s="18">
        <v>0</v>
      </c>
      <c r="JQ7" s="17">
        <v>0</v>
      </c>
      <c r="JR7" s="17">
        <v>0</v>
      </c>
      <c r="JS7" s="17">
        <v>0</v>
      </c>
      <c r="JT7" s="17">
        <v>0</v>
      </c>
      <c r="JU7" s="17">
        <v>0</v>
      </c>
      <c r="JV7" s="17">
        <v>0</v>
      </c>
      <c r="JW7" s="17">
        <v>0</v>
      </c>
      <c r="JX7" s="17">
        <v>0</v>
      </c>
      <c r="JY7" s="17">
        <v>331332.53000000003</v>
      </c>
      <c r="JZ7" s="17">
        <v>0</v>
      </c>
      <c r="KA7" s="17">
        <v>0</v>
      </c>
      <c r="KB7" s="17">
        <v>0</v>
      </c>
      <c r="KC7" s="17">
        <v>0</v>
      </c>
      <c r="KD7" s="17">
        <v>0</v>
      </c>
      <c r="KE7" s="17">
        <v>0</v>
      </c>
      <c r="KF7" s="17">
        <v>0</v>
      </c>
      <c r="KG7" s="17">
        <v>0</v>
      </c>
      <c r="KH7" s="17">
        <v>0</v>
      </c>
      <c r="KI7" s="17">
        <v>0</v>
      </c>
      <c r="KJ7" s="17">
        <v>0</v>
      </c>
      <c r="KK7" s="17">
        <v>0</v>
      </c>
      <c r="KL7" s="17">
        <v>0</v>
      </c>
      <c r="KM7" s="17">
        <v>0</v>
      </c>
      <c r="KN7" s="17">
        <v>0</v>
      </c>
      <c r="KO7" s="17">
        <v>0</v>
      </c>
      <c r="KP7" s="17">
        <v>0</v>
      </c>
      <c r="KQ7" s="17">
        <v>0</v>
      </c>
      <c r="KR7" s="17">
        <v>0</v>
      </c>
      <c r="KS7" s="17">
        <v>0</v>
      </c>
      <c r="KT7" s="17">
        <v>0</v>
      </c>
      <c r="KU7" s="17">
        <v>0</v>
      </c>
      <c r="KV7" s="17">
        <v>0</v>
      </c>
      <c r="KW7" s="17">
        <v>0</v>
      </c>
      <c r="KX7" s="17">
        <v>0</v>
      </c>
      <c r="KY7" s="17">
        <v>0</v>
      </c>
      <c r="KZ7" s="17">
        <v>0</v>
      </c>
      <c r="LA7" s="18">
        <v>0</v>
      </c>
      <c r="LB7" s="18">
        <v>0</v>
      </c>
      <c r="LC7" s="18">
        <v>0</v>
      </c>
      <c r="LD7" s="17">
        <v>0</v>
      </c>
      <c r="LE7" s="17">
        <v>0</v>
      </c>
      <c r="LF7" s="17">
        <v>0</v>
      </c>
      <c r="LG7" s="17">
        <v>0</v>
      </c>
      <c r="LH7" s="17">
        <v>0</v>
      </c>
      <c r="LI7" s="17">
        <v>0</v>
      </c>
      <c r="LJ7" s="18">
        <v>0</v>
      </c>
      <c r="LK7" s="18">
        <v>0</v>
      </c>
      <c r="LL7" s="18">
        <v>0</v>
      </c>
      <c r="LM7" s="17">
        <v>0</v>
      </c>
      <c r="LN7" s="17">
        <v>0</v>
      </c>
      <c r="LO7" s="17">
        <v>0</v>
      </c>
      <c r="LP7" s="17">
        <v>0</v>
      </c>
      <c r="LQ7" s="17">
        <v>0</v>
      </c>
      <c r="LR7" s="17">
        <v>0</v>
      </c>
      <c r="LS7" s="18">
        <v>0</v>
      </c>
      <c r="LT7" s="18">
        <v>0</v>
      </c>
      <c r="LU7" s="18">
        <v>0</v>
      </c>
      <c r="LV7" s="17">
        <v>0</v>
      </c>
      <c r="LW7" s="17">
        <v>0</v>
      </c>
      <c r="LX7" s="17">
        <v>0</v>
      </c>
      <c r="LY7" s="17">
        <v>0</v>
      </c>
      <c r="LZ7" s="17">
        <v>0</v>
      </c>
      <c r="MA7" s="17">
        <v>0</v>
      </c>
      <c r="MB7" s="17">
        <v>0</v>
      </c>
      <c r="MC7" s="17">
        <v>0</v>
      </c>
      <c r="MD7" s="17">
        <v>0</v>
      </c>
      <c r="ME7" s="17">
        <v>0</v>
      </c>
      <c r="MF7" s="17">
        <v>0</v>
      </c>
      <c r="MG7" s="17">
        <v>91491874.080000013</v>
      </c>
      <c r="MH7" s="17">
        <v>91491874.080000013</v>
      </c>
    </row>
    <row r="8" spans="1:346" ht="12.75" customHeight="1" x14ac:dyDescent="0.3">
      <c r="A8" s="61" t="s">
        <v>150</v>
      </c>
      <c r="B8" s="16">
        <v>1003</v>
      </c>
      <c r="C8" s="62" t="s">
        <v>148</v>
      </c>
      <c r="D8" s="18">
        <v>0</v>
      </c>
      <c r="E8" s="18">
        <v>0</v>
      </c>
      <c r="F8" s="18">
        <v>1549006674.6399999</v>
      </c>
      <c r="G8" s="17">
        <v>0</v>
      </c>
      <c r="H8" s="17">
        <v>0</v>
      </c>
      <c r="I8" s="17">
        <v>387671017.50999999</v>
      </c>
      <c r="J8" s="17">
        <v>0</v>
      </c>
      <c r="K8" s="17">
        <v>0</v>
      </c>
      <c r="L8" s="17">
        <v>781421126.23000002</v>
      </c>
      <c r="M8" s="17">
        <v>0</v>
      </c>
      <c r="N8" s="17">
        <v>0</v>
      </c>
      <c r="O8" s="17">
        <v>379914530.89999998</v>
      </c>
      <c r="P8" s="17">
        <v>0</v>
      </c>
      <c r="Q8" s="17">
        <v>0</v>
      </c>
      <c r="R8" s="17">
        <v>115951563.02</v>
      </c>
      <c r="S8" s="17">
        <v>0</v>
      </c>
      <c r="T8" s="17">
        <v>0</v>
      </c>
      <c r="U8" s="17">
        <v>751222668.35000002</v>
      </c>
      <c r="V8" s="17">
        <v>0</v>
      </c>
      <c r="W8" s="17">
        <v>0</v>
      </c>
      <c r="X8" s="17">
        <v>10479415.59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634389.65</v>
      </c>
      <c r="AK8" s="17">
        <v>0</v>
      </c>
      <c r="AL8" s="17">
        <v>0</v>
      </c>
      <c r="AM8" s="17">
        <v>152567893.34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114155935.27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2479852854.4000001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514935274.18000001</v>
      </c>
      <c r="BI8" s="17">
        <v>0</v>
      </c>
      <c r="BJ8" s="17">
        <v>0</v>
      </c>
      <c r="BK8" s="17">
        <v>1709773420.6199999</v>
      </c>
      <c r="BL8" s="17">
        <v>0</v>
      </c>
      <c r="BM8" s="17">
        <v>0</v>
      </c>
      <c r="BN8" s="17">
        <v>311975.96000000002</v>
      </c>
      <c r="BO8" s="17">
        <v>0</v>
      </c>
      <c r="BP8" s="17">
        <v>0</v>
      </c>
      <c r="BQ8" s="17">
        <v>64712734.539999999</v>
      </c>
      <c r="BR8" s="17">
        <v>0</v>
      </c>
      <c r="BS8" s="17">
        <v>0</v>
      </c>
      <c r="BT8" s="17">
        <v>42220985.670000002</v>
      </c>
      <c r="BU8" s="17">
        <v>0</v>
      </c>
      <c r="BV8" s="17">
        <v>0</v>
      </c>
      <c r="BW8" s="17">
        <v>68437.25</v>
      </c>
      <c r="BX8" s="17">
        <v>0</v>
      </c>
      <c r="BY8" s="17">
        <v>0</v>
      </c>
      <c r="BZ8" s="17">
        <v>0</v>
      </c>
      <c r="CA8" s="17">
        <v>0</v>
      </c>
      <c r="CB8" s="17">
        <v>0</v>
      </c>
      <c r="CC8" s="17">
        <v>11493337.83</v>
      </c>
      <c r="CD8" s="17">
        <v>0</v>
      </c>
      <c r="CE8" s="17">
        <v>0</v>
      </c>
      <c r="CF8" s="17">
        <v>4647318.53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17599525.899999999</v>
      </c>
      <c r="CM8" s="17">
        <v>0</v>
      </c>
      <c r="CN8" s="17">
        <v>0</v>
      </c>
      <c r="CO8" s="17">
        <v>4722546.87</v>
      </c>
      <c r="CP8" s="17">
        <v>0</v>
      </c>
      <c r="CQ8" s="17">
        <v>0</v>
      </c>
      <c r="CR8" s="17">
        <v>294534.5</v>
      </c>
      <c r="CS8" s="17">
        <v>0</v>
      </c>
      <c r="CT8" s="17">
        <v>0</v>
      </c>
      <c r="CU8" s="17">
        <v>0</v>
      </c>
      <c r="CV8" s="17">
        <v>0</v>
      </c>
      <c r="CW8" s="17">
        <v>0</v>
      </c>
      <c r="CX8" s="17">
        <v>799487.71</v>
      </c>
      <c r="CY8" s="17">
        <v>0</v>
      </c>
      <c r="CZ8" s="17">
        <v>0</v>
      </c>
      <c r="DA8" s="17">
        <v>622750.57999999996</v>
      </c>
      <c r="DB8" s="17">
        <v>0</v>
      </c>
      <c r="DC8" s="17">
        <v>0</v>
      </c>
      <c r="DD8" s="17">
        <v>0</v>
      </c>
      <c r="DE8" s="17">
        <v>0</v>
      </c>
      <c r="DF8" s="17">
        <v>0</v>
      </c>
      <c r="DG8" s="17">
        <v>60557663.710000001</v>
      </c>
      <c r="DH8" s="17">
        <v>0</v>
      </c>
      <c r="DI8" s="17">
        <v>0</v>
      </c>
      <c r="DJ8" s="17">
        <v>0</v>
      </c>
      <c r="DK8" s="17">
        <v>0</v>
      </c>
      <c r="DL8" s="17">
        <v>0</v>
      </c>
      <c r="DM8" s="17">
        <v>0</v>
      </c>
      <c r="DN8" s="17">
        <v>0</v>
      </c>
      <c r="DO8" s="17">
        <v>0</v>
      </c>
      <c r="DP8" s="17">
        <v>4315180.2300000004</v>
      </c>
      <c r="DQ8" s="17">
        <v>0</v>
      </c>
      <c r="DR8" s="17">
        <v>0</v>
      </c>
      <c r="DS8" s="17">
        <v>0</v>
      </c>
      <c r="DT8" s="17">
        <v>0</v>
      </c>
      <c r="DU8" s="17">
        <v>0</v>
      </c>
      <c r="DV8" s="17">
        <v>0</v>
      </c>
      <c r="DW8" s="17">
        <v>0</v>
      </c>
      <c r="DX8" s="17">
        <v>0</v>
      </c>
      <c r="DY8" s="17">
        <v>0</v>
      </c>
      <c r="DZ8" s="17">
        <v>0</v>
      </c>
      <c r="EA8" s="17">
        <v>0</v>
      </c>
      <c r="EB8" s="17">
        <v>0</v>
      </c>
      <c r="EC8" s="17">
        <v>0</v>
      </c>
      <c r="ED8" s="17">
        <v>0</v>
      </c>
      <c r="EE8" s="17">
        <v>0</v>
      </c>
      <c r="EF8" s="17">
        <v>0</v>
      </c>
      <c r="EG8" s="17">
        <v>0</v>
      </c>
      <c r="EH8" s="17">
        <v>0</v>
      </c>
      <c r="EI8" s="17">
        <v>0</v>
      </c>
      <c r="EJ8" s="17">
        <v>0</v>
      </c>
      <c r="EK8" s="17">
        <v>0</v>
      </c>
      <c r="EL8" s="17">
        <v>0</v>
      </c>
      <c r="EM8" s="17">
        <v>0</v>
      </c>
      <c r="EN8" s="17">
        <v>0</v>
      </c>
      <c r="EO8" s="17">
        <v>0</v>
      </c>
      <c r="EP8" s="17">
        <v>0</v>
      </c>
      <c r="EQ8" s="17">
        <v>0</v>
      </c>
      <c r="ER8" s="17">
        <v>0</v>
      </c>
      <c r="ES8" s="17">
        <v>0</v>
      </c>
      <c r="ET8" s="17">
        <v>0</v>
      </c>
      <c r="EU8" s="17">
        <v>0</v>
      </c>
      <c r="EV8" s="17">
        <v>0</v>
      </c>
      <c r="EW8" s="17">
        <v>0</v>
      </c>
      <c r="EX8" s="17">
        <v>0</v>
      </c>
      <c r="EY8" s="17">
        <v>0</v>
      </c>
      <c r="EZ8" s="17">
        <v>0</v>
      </c>
      <c r="FA8" s="17">
        <v>0</v>
      </c>
      <c r="FB8" s="17">
        <v>0</v>
      </c>
      <c r="FC8" s="17">
        <v>0</v>
      </c>
      <c r="FD8" s="17">
        <v>0</v>
      </c>
      <c r="FE8" s="17">
        <v>0</v>
      </c>
      <c r="FF8" s="17">
        <v>60268443.479999997</v>
      </c>
      <c r="FG8" s="17">
        <v>0</v>
      </c>
      <c r="FH8" s="17">
        <v>0</v>
      </c>
      <c r="FI8" s="17">
        <v>0</v>
      </c>
      <c r="FJ8" s="17">
        <v>0</v>
      </c>
      <c r="FK8" s="17">
        <v>0</v>
      </c>
      <c r="FL8" s="17">
        <v>0</v>
      </c>
      <c r="FM8" s="17">
        <v>0</v>
      </c>
      <c r="FN8" s="17">
        <v>0</v>
      </c>
      <c r="FO8" s="17">
        <v>0</v>
      </c>
      <c r="FP8" s="17">
        <v>0</v>
      </c>
      <c r="FQ8" s="17">
        <v>0</v>
      </c>
      <c r="FR8" s="17">
        <v>0</v>
      </c>
      <c r="FS8" s="17">
        <v>0</v>
      </c>
      <c r="FT8" s="17">
        <v>0</v>
      </c>
      <c r="FU8" s="17">
        <v>0</v>
      </c>
      <c r="FV8" s="17">
        <v>0</v>
      </c>
      <c r="FW8" s="17">
        <v>0</v>
      </c>
      <c r="FX8" s="17">
        <v>0</v>
      </c>
      <c r="FY8" s="17">
        <v>0</v>
      </c>
      <c r="FZ8" s="17">
        <v>0</v>
      </c>
      <c r="GA8" s="17">
        <v>0</v>
      </c>
      <c r="GB8" s="17">
        <v>0</v>
      </c>
      <c r="GC8" s="17">
        <v>0</v>
      </c>
      <c r="GD8" s="17">
        <v>0</v>
      </c>
      <c r="GE8" s="17">
        <v>0</v>
      </c>
      <c r="GF8" s="17">
        <v>0</v>
      </c>
      <c r="GG8" s="17">
        <v>20562659.719999999</v>
      </c>
      <c r="GH8" s="17">
        <v>0</v>
      </c>
      <c r="GI8" s="17">
        <v>0</v>
      </c>
      <c r="GJ8" s="17">
        <v>8524035.2799999993</v>
      </c>
      <c r="GK8" s="17">
        <v>0</v>
      </c>
      <c r="GL8" s="17">
        <v>0</v>
      </c>
      <c r="GM8" s="17">
        <v>0</v>
      </c>
      <c r="GN8" s="17">
        <v>0</v>
      </c>
      <c r="GO8" s="17">
        <v>0</v>
      </c>
      <c r="GP8" s="17">
        <v>202454938.44</v>
      </c>
      <c r="GQ8" s="17">
        <v>0</v>
      </c>
      <c r="GR8" s="17">
        <v>0</v>
      </c>
      <c r="GS8" s="17">
        <v>545683.06999999995</v>
      </c>
      <c r="GT8" s="17">
        <v>0</v>
      </c>
      <c r="GU8" s="17">
        <v>0</v>
      </c>
      <c r="GV8" s="17">
        <v>13477084.810000001</v>
      </c>
      <c r="GW8" s="17">
        <v>0</v>
      </c>
      <c r="GX8" s="17">
        <v>0</v>
      </c>
      <c r="GY8" s="17">
        <v>60759581.579999998</v>
      </c>
      <c r="GZ8" s="17">
        <v>0</v>
      </c>
      <c r="HA8" s="17">
        <v>0</v>
      </c>
      <c r="HB8" s="17">
        <v>0</v>
      </c>
      <c r="HC8" s="17">
        <v>0</v>
      </c>
      <c r="HD8" s="17">
        <v>0</v>
      </c>
      <c r="HE8" s="17">
        <v>0</v>
      </c>
      <c r="HF8" s="17">
        <v>0</v>
      </c>
      <c r="HG8" s="17">
        <v>0</v>
      </c>
      <c r="HH8" s="17">
        <v>41112542.090000004</v>
      </c>
      <c r="HI8" s="17">
        <v>0</v>
      </c>
      <c r="HJ8" s="17">
        <v>0</v>
      </c>
      <c r="HK8" s="17">
        <v>0</v>
      </c>
      <c r="HL8" s="17">
        <v>0</v>
      </c>
      <c r="HM8" s="17">
        <v>0</v>
      </c>
      <c r="HN8" s="17">
        <v>60787.75</v>
      </c>
      <c r="HO8" s="17">
        <v>0</v>
      </c>
      <c r="HP8" s="17">
        <v>0</v>
      </c>
      <c r="HQ8" s="17">
        <v>0</v>
      </c>
      <c r="HR8" s="17">
        <v>0</v>
      </c>
      <c r="HS8" s="17">
        <v>0</v>
      </c>
      <c r="HT8" s="17">
        <v>0</v>
      </c>
      <c r="HU8" s="17">
        <v>0</v>
      </c>
      <c r="HV8" s="17">
        <v>0</v>
      </c>
      <c r="HW8" s="17">
        <v>1808635.44</v>
      </c>
      <c r="HX8" s="17">
        <v>0</v>
      </c>
      <c r="HY8" s="17">
        <v>0</v>
      </c>
      <c r="HZ8" s="17">
        <v>232148400.22999999</v>
      </c>
      <c r="IA8" s="17">
        <v>0</v>
      </c>
      <c r="IB8" s="17">
        <v>0</v>
      </c>
      <c r="IC8" s="17">
        <v>0</v>
      </c>
      <c r="ID8" s="17">
        <v>0</v>
      </c>
      <c r="IE8" s="17">
        <v>0</v>
      </c>
      <c r="IF8" s="17">
        <v>3370509.26</v>
      </c>
      <c r="IG8" s="17">
        <v>0</v>
      </c>
      <c r="IH8" s="17">
        <v>0</v>
      </c>
      <c r="II8" s="17">
        <v>762552.01</v>
      </c>
      <c r="IJ8" s="17">
        <v>0</v>
      </c>
      <c r="IK8" s="17">
        <v>0</v>
      </c>
      <c r="IL8" s="17">
        <v>0</v>
      </c>
      <c r="IM8" s="17">
        <v>0</v>
      </c>
      <c r="IN8" s="17">
        <v>0</v>
      </c>
      <c r="IO8" s="17">
        <v>1404262.74</v>
      </c>
      <c r="IP8" s="17">
        <v>0</v>
      </c>
      <c r="IQ8" s="17">
        <v>0</v>
      </c>
      <c r="IR8" s="17">
        <v>355799.48</v>
      </c>
      <c r="IS8" s="17">
        <v>0</v>
      </c>
      <c r="IT8" s="17">
        <v>0</v>
      </c>
      <c r="IU8" s="17">
        <v>42662516.960000001</v>
      </c>
      <c r="IV8" s="18">
        <v>0</v>
      </c>
      <c r="IW8" s="18">
        <v>0</v>
      </c>
      <c r="IX8" s="18">
        <v>2068874909.02</v>
      </c>
      <c r="IY8" s="17">
        <v>0</v>
      </c>
      <c r="IZ8" s="17">
        <v>0</v>
      </c>
      <c r="JA8" s="17">
        <v>10356.42</v>
      </c>
      <c r="JB8" s="17">
        <v>0</v>
      </c>
      <c r="JC8" s="17">
        <v>0</v>
      </c>
      <c r="JD8" s="17">
        <v>577907.80999999994</v>
      </c>
      <c r="JE8" s="18">
        <v>0</v>
      </c>
      <c r="JF8" s="18">
        <v>0</v>
      </c>
      <c r="JG8" s="18">
        <v>907434383.46000004</v>
      </c>
      <c r="JH8" s="17">
        <v>0</v>
      </c>
      <c r="JI8" s="17">
        <v>0</v>
      </c>
      <c r="JJ8" s="17">
        <v>13753827.439999999</v>
      </c>
      <c r="JK8" s="17">
        <v>0</v>
      </c>
      <c r="JL8" s="17">
        <v>0</v>
      </c>
      <c r="JM8" s="17">
        <v>893680556.01999998</v>
      </c>
      <c r="JN8" s="18">
        <v>0</v>
      </c>
      <c r="JO8" s="18">
        <v>0</v>
      </c>
      <c r="JP8" s="18">
        <v>1160852261.3299999</v>
      </c>
      <c r="JQ8" s="17">
        <v>0</v>
      </c>
      <c r="JR8" s="17">
        <v>0</v>
      </c>
      <c r="JS8" s="17">
        <v>541372564.26999998</v>
      </c>
      <c r="JT8" s="17">
        <v>0</v>
      </c>
      <c r="JU8" s="17">
        <v>0</v>
      </c>
      <c r="JV8" s="17">
        <v>619479697.05999994</v>
      </c>
      <c r="JW8" s="17">
        <v>0</v>
      </c>
      <c r="JX8" s="17">
        <v>0</v>
      </c>
      <c r="JY8" s="17">
        <v>32345997.530000001</v>
      </c>
      <c r="JZ8" s="17">
        <v>0</v>
      </c>
      <c r="KA8" s="17">
        <v>0</v>
      </c>
      <c r="KB8" s="17">
        <v>0</v>
      </c>
      <c r="KC8" s="17">
        <v>0</v>
      </c>
      <c r="KD8" s="17">
        <v>0</v>
      </c>
      <c r="KE8" s="17">
        <v>0</v>
      </c>
      <c r="KF8" s="17">
        <v>0</v>
      </c>
      <c r="KG8" s="17">
        <v>0</v>
      </c>
      <c r="KH8" s="17">
        <v>0</v>
      </c>
      <c r="KI8" s="17">
        <v>0</v>
      </c>
      <c r="KJ8" s="17">
        <v>0</v>
      </c>
      <c r="KK8" s="17">
        <v>0</v>
      </c>
      <c r="KL8" s="17">
        <v>0</v>
      </c>
      <c r="KM8" s="17">
        <v>0</v>
      </c>
      <c r="KN8" s="17">
        <v>0</v>
      </c>
      <c r="KO8" s="17">
        <v>0</v>
      </c>
      <c r="KP8" s="17">
        <v>0</v>
      </c>
      <c r="KQ8" s="17">
        <v>0</v>
      </c>
      <c r="KR8" s="17">
        <v>0</v>
      </c>
      <c r="KS8" s="17">
        <v>0</v>
      </c>
      <c r="KT8" s="17">
        <v>0</v>
      </c>
      <c r="KU8" s="17">
        <v>0</v>
      </c>
      <c r="KV8" s="17">
        <v>0</v>
      </c>
      <c r="KW8" s="17">
        <v>0</v>
      </c>
      <c r="KX8" s="17">
        <v>0</v>
      </c>
      <c r="KY8" s="17">
        <v>0</v>
      </c>
      <c r="KZ8" s="17">
        <v>0</v>
      </c>
      <c r="LA8" s="18">
        <v>0</v>
      </c>
      <c r="LB8" s="18">
        <v>0</v>
      </c>
      <c r="LC8" s="18">
        <v>0</v>
      </c>
      <c r="LD8" s="17">
        <v>0</v>
      </c>
      <c r="LE8" s="17">
        <v>0</v>
      </c>
      <c r="LF8" s="17">
        <v>0</v>
      </c>
      <c r="LG8" s="17">
        <v>0</v>
      </c>
      <c r="LH8" s="17">
        <v>0</v>
      </c>
      <c r="LI8" s="17">
        <v>0</v>
      </c>
      <c r="LJ8" s="18">
        <v>0</v>
      </c>
      <c r="LK8" s="18">
        <v>0</v>
      </c>
      <c r="LL8" s="18">
        <v>0</v>
      </c>
      <c r="LM8" s="17">
        <v>0</v>
      </c>
      <c r="LN8" s="17">
        <v>0</v>
      </c>
      <c r="LO8" s="17">
        <v>0</v>
      </c>
      <c r="LP8" s="17">
        <v>0</v>
      </c>
      <c r="LQ8" s="17">
        <v>0</v>
      </c>
      <c r="LR8" s="17">
        <v>0</v>
      </c>
      <c r="LS8" s="18">
        <v>0</v>
      </c>
      <c r="LT8" s="18">
        <v>0</v>
      </c>
      <c r="LU8" s="18">
        <v>0</v>
      </c>
      <c r="LV8" s="17">
        <v>0</v>
      </c>
      <c r="LW8" s="17">
        <v>0</v>
      </c>
      <c r="LX8" s="17">
        <v>0</v>
      </c>
      <c r="LY8" s="17">
        <v>0</v>
      </c>
      <c r="LZ8" s="17">
        <v>0</v>
      </c>
      <c r="MA8" s="17">
        <v>0</v>
      </c>
      <c r="MB8" s="17">
        <v>0</v>
      </c>
      <c r="MC8" s="17">
        <v>0</v>
      </c>
      <c r="MD8" s="17">
        <v>0</v>
      </c>
      <c r="ME8" s="17">
        <v>0</v>
      </c>
      <c r="MF8" s="17">
        <v>0</v>
      </c>
      <c r="MG8" s="17">
        <v>10402445907.229998</v>
      </c>
      <c r="MH8" s="17">
        <v>10402445907.229998</v>
      </c>
    </row>
    <row r="9" spans="1:346" ht="12.75" customHeight="1" x14ac:dyDescent="0.3">
      <c r="A9" s="61" t="s">
        <v>152</v>
      </c>
      <c r="B9" s="16">
        <v>1004</v>
      </c>
      <c r="C9" s="62" t="s">
        <v>148</v>
      </c>
      <c r="D9" s="18">
        <v>0</v>
      </c>
      <c r="E9" s="18">
        <v>7948944.4100000001</v>
      </c>
      <c r="F9" s="18">
        <v>2916010421.4879994</v>
      </c>
      <c r="G9" s="17">
        <v>0</v>
      </c>
      <c r="H9" s="17">
        <v>7948944.4100000001</v>
      </c>
      <c r="I9" s="17">
        <v>1171974869.0700004</v>
      </c>
      <c r="J9" s="17">
        <v>0</v>
      </c>
      <c r="K9" s="17">
        <v>0</v>
      </c>
      <c r="L9" s="17">
        <v>1172362114.6039994</v>
      </c>
      <c r="M9" s="17">
        <v>0</v>
      </c>
      <c r="N9" s="17">
        <v>0</v>
      </c>
      <c r="O9" s="17">
        <v>571673437.81399977</v>
      </c>
      <c r="P9" s="17">
        <v>0</v>
      </c>
      <c r="Q9" s="17">
        <v>0</v>
      </c>
      <c r="R9" s="17">
        <v>47575235.560000025</v>
      </c>
      <c r="S9" s="17">
        <v>0</v>
      </c>
      <c r="T9" s="17">
        <v>55173220.040000007</v>
      </c>
      <c r="U9" s="17">
        <v>536105375.74999994</v>
      </c>
      <c r="V9" s="17">
        <v>0</v>
      </c>
      <c r="W9" s="17">
        <v>0</v>
      </c>
      <c r="X9" s="17">
        <v>4054044.8600000003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407231.22</v>
      </c>
      <c r="AK9" s="17">
        <v>0</v>
      </c>
      <c r="AL9" s="17">
        <v>0</v>
      </c>
      <c r="AM9" s="17">
        <v>335813758.66500002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218860875.47999999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22924865.469999999</v>
      </c>
      <c r="BB9" s="17">
        <v>7350659487.7299995</v>
      </c>
      <c r="BC9" s="17">
        <v>0</v>
      </c>
      <c r="BD9" s="17">
        <v>0</v>
      </c>
      <c r="BE9" s="17">
        <v>85765270.590000004</v>
      </c>
      <c r="BF9" s="17">
        <v>0</v>
      </c>
      <c r="BG9" s="17">
        <v>10320896.140000001</v>
      </c>
      <c r="BH9" s="17">
        <v>861258601.58999968</v>
      </c>
      <c r="BI9" s="17">
        <v>0</v>
      </c>
      <c r="BJ9" s="17">
        <v>177882632.81</v>
      </c>
      <c r="BK9" s="17">
        <v>5286256386.1599951</v>
      </c>
      <c r="BL9" s="17">
        <v>0</v>
      </c>
      <c r="BM9" s="17">
        <v>0</v>
      </c>
      <c r="BN9" s="17">
        <v>10817416.190000001</v>
      </c>
      <c r="BO9" s="17">
        <v>0</v>
      </c>
      <c r="BP9" s="17">
        <v>3897.75</v>
      </c>
      <c r="BQ9" s="17">
        <v>80323942.009999976</v>
      </c>
      <c r="BR9" s="17">
        <v>0</v>
      </c>
      <c r="BS9" s="17">
        <v>21512.99</v>
      </c>
      <c r="BT9" s="17">
        <v>41653762.910000019</v>
      </c>
      <c r="BU9" s="17">
        <v>0</v>
      </c>
      <c r="BV9" s="17">
        <v>0</v>
      </c>
      <c r="BW9" s="17">
        <v>128621.71999999999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2795109.6799999992</v>
      </c>
      <c r="CD9" s="17">
        <v>1610038.92</v>
      </c>
      <c r="CE9" s="17">
        <v>0</v>
      </c>
      <c r="CF9" s="17">
        <v>16607354.179999998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74698189.910000011</v>
      </c>
      <c r="CM9" s="17">
        <v>0</v>
      </c>
      <c r="CN9" s="17">
        <v>0</v>
      </c>
      <c r="CO9" s="17">
        <v>6542083.21</v>
      </c>
      <c r="CP9" s="17">
        <v>0</v>
      </c>
      <c r="CQ9" s="17">
        <v>0</v>
      </c>
      <c r="CR9" s="17">
        <v>9627662.8300000001</v>
      </c>
      <c r="CS9" s="17">
        <v>0</v>
      </c>
      <c r="CT9" s="17">
        <v>0</v>
      </c>
      <c r="CU9" s="17">
        <v>10011218.189999999</v>
      </c>
      <c r="CV9" s="17">
        <v>0</v>
      </c>
      <c r="CW9" s="17">
        <v>0</v>
      </c>
      <c r="CX9" s="17">
        <v>7775617.2799999993</v>
      </c>
      <c r="CY9" s="17">
        <v>0</v>
      </c>
      <c r="CZ9" s="17">
        <v>0</v>
      </c>
      <c r="DA9" s="17">
        <v>1037930.4800000001</v>
      </c>
      <c r="DB9" s="17">
        <v>0</v>
      </c>
      <c r="DC9" s="17">
        <v>0</v>
      </c>
      <c r="DD9" s="17">
        <v>0</v>
      </c>
      <c r="DE9" s="17">
        <v>0</v>
      </c>
      <c r="DF9" s="17">
        <v>0</v>
      </c>
      <c r="DG9" s="17">
        <v>13656472.870000003</v>
      </c>
      <c r="DH9" s="17">
        <v>0</v>
      </c>
      <c r="DI9" s="17">
        <v>0</v>
      </c>
      <c r="DJ9" s="17">
        <v>205083.33000000002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0</v>
      </c>
      <c r="DZ9" s="17">
        <v>0</v>
      </c>
      <c r="EA9" s="17">
        <v>0</v>
      </c>
      <c r="EB9" s="17">
        <v>0</v>
      </c>
      <c r="EC9" s="17">
        <v>0</v>
      </c>
      <c r="ED9" s="17">
        <v>0</v>
      </c>
      <c r="EE9" s="17">
        <v>0</v>
      </c>
      <c r="EF9" s="17">
        <v>0</v>
      </c>
      <c r="EG9" s="17">
        <v>0</v>
      </c>
      <c r="EH9" s="17">
        <v>0</v>
      </c>
      <c r="EI9" s="17">
        <v>0</v>
      </c>
      <c r="EJ9" s="17">
        <v>0</v>
      </c>
      <c r="EK9" s="17">
        <v>0</v>
      </c>
      <c r="EL9" s="17">
        <v>0</v>
      </c>
      <c r="EM9" s="17">
        <v>0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0</v>
      </c>
      <c r="EU9" s="17">
        <v>0</v>
      </c>
      <c r="EV9" s="17">
        <v>0</v>
      </c>
      <c r="EW9" s="17">
        <v>0</v>
      </c>
      <c r="EX9" s="17">
        <v>0</v>
      </c>
      <c r="EY9" s="17">
        <v>0</v>
      </c>
      <c r="EZ9" s="17">
        <v>0</v>
      </c>
      <c r="FA9" s="17">
        <v>0</v>
      </c>
      <c r="FB9" s="17">
        <v>0</v>
      </c>
      <c r="FC9" s="17">
        <v>0</v>
      </c>
      <c r="FD9" s="17">
        <v>2547025.8199999998</v>
      </c>
      <c r="FE9" s="17">
        <v>5779468.6200000001</v>
      </c>
      <c r="FF9" s="17">
        <v>81748504.427397043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0</v>
      </c>
      <c r="FN9" s="17">
        <v>0</v>
      </c>
      <c r="FO9" s="17">
        <v>0</v>
      </c>
      <c r="FP9" s="17">
        <v>0</v>
      </c>
      <c r="FQ9" s="17">
        <v>0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14098586.570000002</v>
      </c>
      <c r="GH9" s="17">
        <v>0</v>
      </c>
      <c r="GI9" s="17">
        <v>52895.5</v>
      </c>
      <c r="GJ9" s="17">
        <v>2243087.4400000009</v>
      </c>
      <c r="GK9" s="17">
        <v>0</v>
      </c>
      <c r="GL9" s="17">
        <v>0</v>
      </c>
      <c r="GM9" s="17">
        <v>0</v>
      </c>
      <c r="GN9" s="17">
        <v>0</v>
      </c>
      <c r="GO9" s="17">
        <v>945.59</v>
      </c>
      <c r="GP9" s="17">
        <v>583124535.8900001</v>
      </c>
      <c r="GQ9" s="17">
        <v>0</v>
      </c>
      <c r="GR9" s="17">
        <v>0</v>
      </c>
      <c r="GS9" s="17">
        <v>8726991.4700000007</v>
      </c>
      <c r="GT9" s="17">
        <v>0</v>
      </c>
      <c r="GU9" s="17">
        <v>0</v>
      </c>
      <c r="GV9" s="17">
        <v>31139448.159999996</v>
      </c>
      <c r="GW9" s="17">
        <v>0</v>
      </c>
      <c r="GX9" s="17">
        <v>446400.74</v>
      </c>
      <c r="GY9" s="17">
        <v>115577274.77999991</v>
      </c>
      <c r="GZ9" s="17">
        <v>0</v>
      </c>
      <c r="HA9" s="17">
        <v>0</v>
      </c>
      <c r="HB9" s="17">
        <v>0</v>
      </c>
      <c r="HC9" s="17">
        <v>0</v>
      </c>
      <c r="HD9" s="17">
        <v>0</v>
      </c>
      <c r="HE9" s="17">
        <v>0</v>
      </c>
      <c r="HF9" s="17">
        <v>0</v>
      </c>
      <c r="HG9" s="17">
        <v>0</v>
      </c>
      <c r="HH9" s="17">
        <v>37812154.339999996</v>
      </c>
      <c r="HI9" s="17">
        <v>0</v>
      </c>
      <c r="HJ9" s="17">
        <v>0</v>
      </c>
      <c r="HK9" s="17">
        <v>0</v>
      </c>
      <c r="HL9" s="17">
        <v>0</v>
      </c>
      <c r="HM9" s="17">
        <v>0</v>
      </c>
      <c r="HN9" s="17">
        <v>2492.3000000000002</v>
      </c>
      <c r="HO9" s="17">
        <v>0</v>
      </c>
      <c r="HP9" s="17">
        <v>0</v>
      </c>
      <c r="HQ9" s="17">
        <v>0</v>
      </c>
      <c r="HR9" s="17">
        <v>0</v>
      </c>
      <c r="HS9" s="17">
        <v>0</v>
      </c>
      <c r="HT9" s="17">
        <v>0</v>
      </c>
      <c r="HU9" s="17">
        <v>0</v>
      </c>
      <c r="HV9" s="17">
        <v>0</v>
      </c>
      <c r="HW9" s="17">
        <v>267256.7</v>
      </c>
      <c r="HX9" s="17">
        <v>0</v>
      </c>
      <c r="HY9" s="17">
        <v>0</v>
      </c>
      <c r="HZ9" s="17">
        <v>60064965.150000006</v>
      </c>
      <c r="IA9" s="17">
        <v>0</v>
      </c>
      <c r="IB9" s="17">
        <v>0</v>
      </c>
      <c r="IC9" s="17">
        <v>0</v>
      </c>
      <c r="ID9" s="17">
        <v>0</v>
      </c>
      <c r="IE9" s="17">
        <v>0</v>
      </c>
      <c r="IF9" s="17">
        <v>464794.90999999107</v>
      </c>
      <c r="IG9" s="17">
        <v>0</v>
      </c>
      <c r="IH9" s="17">
        <v>0</v>
      </c>
      <c r="II9" s="17">
        <v>0</v>
      </c>
      <c r="IJ9" s="17">
        <v>0</v>
      </c>
      <c r="IK9" s="17">
        <v>0</v>
      </c>
      <c r="IL9" s="17">
        <v>0</v>
      </c>
      <c r="IM9" s="17">
        <v>0</v>
      </c>
      <c r="IN9" s="17">
        <v>0</v>
      </c>
      <c r="IO9" s="17">
        <v>0</v>
      </c>
      <c r="IP9" s="17">
        <v>0</v>
      </c>
      <c r="IQ9" s="17">
        <v>0</v>
      </c>
      <c r="IR9" s="17">
        <v>33969.79</v>
      </c>
      <c r="IS9" s="17">
        <v>0</v>
      </c>
      <c r="IT9" s="17">
        <v>0</v>
      </c>
      <c r="IU9" s="17">
        <v>0</v>
      </c>
      <c r="IV9" s="18">
        <v>0</v>
      </c>
      <c r="IW9" s="18">
        <v>0</v>
      </c>
      <c r="IX9" s="18">
        <v>32281065308.834831</v>
      </c>
      <c r="IY9" s="17">
        <v>0</v>
      </c>
      <c r="IZ9" s="17">
        <v>0</v>
      </c>
      <c r="JA9" s="17">
        <v>0</v>
      </c>
      <c r="JB9" s="17">
        <v>0</v>
      </c>
      <c r="JC9" s="17">
        <v>0</v>
      </c>
      <c r="JD9" s="17">
        <v>10856659.879999997</v>
      </c>
      <c r="JE9" s="18">
        <v>0</v>
      </c>
      <c r="JF9" s="18">
        <v>0</v>
      </c>
      <c r="JG9" s="18">
        <v>10782900841.529821</v>
      </c>
      <c r="JH9" s="17">
        <v>0</v>
      </c>
      <c r="JI9" s="17">
        <v>0</v>
      </c>
      <c r="JJ9" s="17">
        <v>2111860547.0899882</v>
      </c>
      <c r="JK9" s="17">
        <v>0</v>
      </c>
      <c r="JL9" s="17">
        <v>0</v>
      </c>
      <c r="JM9" s="17">
        <v>8671040294.4398327</v>
      </c>
      <c r="JN9" s="18">
        <v>0</v>
      </c>
      <c r="JO9" s="18">
        <v>0</v>
      </c>
      <c r="JP9" s="18">
        <v>21487307807.425011</v>
      </c>
      <c r="JQ9" s="17">
        <v>0</v>
      </c>
      <c r="JR9" s="17">
        <v>0</v>
      </c>
      <c r="JS9" s="17">
        <v>7171787404.920042</v>
      </c>
      <c r="JT9" s="17">
        <v>0</v>
      </c>
      <c r="JU9" s="17">
        <v>0</v>
      </c>
      <c r="JV9" s="17">
        <v>14315520402.504971</v>
      </c>
      <c r="JW9" s="17">
        <v>61640296.810000002</v>
      </c>
      <c r="JX9" s="17">
        <v>66377669</v>
      </c>
      <c r="JY9" s="17">
        <v>25037619.020000011</v>
      </c>
      <c r="JZ9" s="17">
        <v>0</v>
      </c>
      <c r="KA9" s="17">
        <v>0</v>
      </c>
      <c r="KB9" s="17">
        <v>0</v>
      </c>
      <c r="KC9" s="17">
        <v>0</v>
      </c>
      <c r="KD9" s="17">
        <v>0</v>
      </c>
      <c r="KE9" s="17">
        <v>0</v>
      </c>
      <c r="KF9" s="17">
        <v>0</v>
      </c>
      <c r="KG9" s="17">
        <v>0</v>
      </c>
      <c r="KH9" s="17">
        <v>0</v>
      </c>
      <c r="KI9" s="17">
        <v>0</v>
      </c>
      <c r="KJ9" s="17">
        <v>0</v>
      </c>
      <c r="KK9" s="17">
        <v>0</v>
      </c>
      <c r="KL9" s="17">
        <v>0</v>
      </c>
      <c r="KM9" s="17">
        <v>0</v>
      </c>
      <c r="KN9" s="17">
        <v>0</v>
      </c>
      <c r="KO9" s="17">
        <v>0</v>
      </c>
      <c r="KP9" s="17">
        <v>0</v>
      </c>
      <c r="KQ9" s="17">
        <v>0</v>
      </c>
      <c r="KR9" s="17">
        <v>0</v>
      </c>
      <c r="KS9" s="17">
        <v>0</v>
      </c>
      <c r="KT9" s="17">
        <v>0</v>
      </c>
      <c r="KU9" s="17">
        <v>0</v>
      </c>
      <c r="KV9" s="17">
        <v>0</v>
      </c>
      <c r="KW9" s="17">
        <v>0</v>
      </c>
      <c r="KX9" s="17">
        <v>0</v>
      </c>
      <c r="KY9" s="17">
        <v>0</v>
      </c>
      <c r="KZ9" s="17">
        <v>0</v>
      </c>
      <c r="LA9" s="18">
        <v>0</v>
      </c>
      <c r="LB9" s="18">
        <v>0</v>
      </c>
      <c r="LC9" s="18">
        <v>0</v>
      </c>
      <c r="LD9" s="17">
        <v>0</v>
      </c>
      <c r="LE9" s="17">
        <v>0</v>
      </c>
      <c r="LF9" s="17">
        <v>0</v>
      </c>
      <c r="LG9" s="17">
        <v>0</v>
      </c>
      <c r="LH9" s="17">
        <v>0</v>
      </c>
      <c r="LI9" s="17">
        <v>0</v>
      </c>
      <c r="LJ9" s="18">
        <v>0</v>
      </c>
      <c r="LK9" s="18">
        <v>0</v>
      </c>
      <c r="LL9" s="18">
        <v>0</v>
      </c>
      <c r="LM9" s="17">
        <v>0</v>
      </c>
      <c r="LN9" s="17">
        <v>0</v>
      </c>
      <c r="LO9" s="17">
        <v>0</v>
      </c>
      <c r="LP9" s="17">
        <v>0</v>
      </c>
      <c r="LQ9" s="17">
        <v>0</v>
      </c>
      <c r="LR9" s="17">
        <v>0</v>
      </c>
      <c r="LS9" s="18">
        <v>0</v>
      </c>
      <c r="LT9" s="18">
        <v>0</v>
      </c>
      <c r="LU9" s="18">
        <v>0</v>
      </c>
      <c r="LV9" s="17">
        <v>0</v>
      </c>
      <c r="LW9" s="17">
        <v>0</v>
      </c>
      <c r="LX9" s="17">
        <v>0</v>
      </c>
      <c r="LY9" s="17">
        <v>0</v>
      </c>
      <c r="LZ9" s="17">
        <v>0</v>
      </c>
      <c r="MA9" s="17">
        <v>0</v>
      </c>
      <c r="MB9" s="17">
        <v>0</v>
      </c>
      <c r="MC9" s="17">
        <v>0</v>
      </c>
      <c r="MD9" s="17">
        <v>0</v>
      </c>
      <c r="ME9" s="17">
        <v>65797361.550000004</v>
      </c>
      <c r="MF9" s="17">
        <v>346933349.06</v>
      </c>
      <c r="MG9" s="17">
        <v>51160054143.665222</v>
      </c>
      <c r="MH9" s="17">
        <v>51572784854.275223</v>
      </c>
    </row>
    <row r="10" spans="1:346" ht="12.75" customHeight="1" x14ac:dyDescent="0.3">
      <c r="A10" s="61" t="s">
        <v>154</v>
      </c>
      <c r="B10" s="16">
        <v>1005</v>
      </c>
      <c r="C10" s="62" t="s">
        <v>148</v>
      </c>
      <c r="D10" s="18">
        <v>0</v>
      </c>
      <c r="E10" s="18">
        <v>1209347.6499953</v>
      </c>
      <c r="F10" s="18">
        <v>5031244944.1500044</v>
      </c>
      <c r="G10" s="17">
        <v>0</v>
      </c>
      <c r="H10" s="17">
        <v>1209347.6499953</v>
      </c>
      <c r="I10" s="17">
        <v>1003897357.5300046</v>
      </c>
      <c r="J10" s="17">
        <v>0</v>
      </c>
      <c r="K10" s="17">
        <v>0</v>
      </c>
      <c r="L10" s="17">
        <v>2350033940.0899997</v>
      </c>
      <c r="M10" s="17">
        <v>0</v>
      </c>
      <c r="N10" s="17">
        <v>0</v>
      </c>
      <c r="O10" s="17">
        <v>1677313646.5300002</v>
      </c>
      <c r="P10" s="17">
        <v>0</v>
      </c>
      <c r="Q10" s="17">
        <v>0</v>
      </c>
      <c r="R10" s="17">
        <v>46873704.479999803</v>
      </c>
      <c r="S10" s="17">
        <v>0</v>
      </c>
      <c r="T10" s="17">
        <v>470730.89999349997</v>
      </c>
      <c r="U10" s="17">
        <v>604314379.31005943</v>
      </c>
      <c r="V10" s="17">
        <v>0</v>
      </c>
      <c r="W10" s="17">
        <v>0</v>
      </c>
      <c r="X10" s="17">
        <v>45473180.999999903</v>
      </c>
      <c r="Y10" s="17">
        <v>0</v>
      </c>
      <c r="Z10" s="17">
        <v>0</v>
      </c>
      <c r="AA10" s="17">
        <v>1863693.32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242302.33</v>
      </c>
      <c r="AM10" s="17">
        <v>607300938.94999897</v>
      </c>
      <c r="AN10" s="17">
        <v>0</v>
      </c>
      <c r="AO10" s="17">
        <v>0</v>
      </c>
      <c r="AP10" s="17">
        <v>636903.49</v>
      </c>
      <c r="AQ10" s="17">
        <v>0</v>
      </c>
      <c r="AR10" s="17">
        <v>0</v>
      </c>
      <c r="AS10" s="17">
        <v>559371379.07999909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-1604763.9399818999</v>
      </c>
      <c r="BB10" s="17">
        <v>4133574643.5399823</v>
      </c>
      <c r="BC10" s="17">
        <v>0</v>
      </c>
      <c r="BD10" s="17">
        <v>0</v>
      </c>
      <c r="BE10" s="17">
        <v>514404952.33000004</v>
      </c>
      <c r="BF10" s="17">
        <v>0</v>
      </c>
      <c r="BG10" s="17">
        <v>78804.770002999794</v>
      </c>
      <c r="BH10" s="17">
        <v>741760272.29014003</v>
      </c>
      <c r="BI10" s="17">
        <v>0</v>
      </c>
      <c r="BJ10" s="17">
        <v>3746625.6599908001</v>
      </c>
      <c r="BK10" s="17">
        <v>7959846605.2199087</v>
      </c>
      <c r="BL10" s="17">
        <v>0</v>
      </c>
      <c r="BM10" s="17">
        <v>0</v>
      </c>
      <c r="BN10" s="17">
        <v>48793283.590006597</v>
      </c>
      <c r="BO10" s="17">
        <v>0</v>
      </c>
      <c r="BP10" s="17">
        <v>200</v>
      </c>
      <c r="BQ10" s="17">
        <v>255156916.00999901</v>
      </c>
      <c r="BR10" s="17">
        <v>0</v>
      </c>
      <c r="BS10" s="17">
        <v>336.829992</v>
      </c>
      <c r="BT10" s="17">
        <v>440068363.27041203</v>
      </c>
      <c r="BU10" s="17">
        <v>0</v>
      </c>
      <c r="BV10" s="17">
        <v>0</v>
      </c>
      <c r="BW10" s="17">
        <v>436225.69</v>
      </c>
      <c r="BX10" s="17">
        <v>0</v>
      </c>
      <c r="BY10" s="17">
        <v>0</v>
      </c>
      <c r="BZ10" s="17">
        <v>0</v>
      </c>
      <c r="CA10" s="17">
        <v>0</v>
      </c>
      <c r="CB10" s="17">
        <v>17385.679997499999</v>
      </c>
      <c r="CC10" s="17">
        <v>41453892.730002604</v>
      </c>
      <c r="CD10" s="17">
        <v>0</v>
      </c>
      <c r="CE10" s="17">
        <v>31491.289996</v>
      </c>
      <c r="CF10" s="17">
        <v>85133401.68000941</v>
      </c>
      <c r="CG10" s="17">
        <v>0</v>
      </c>
      <c r="CH10" s="17">
        <v>0</v>
      </c>
      <c r="CI10" s="17">
        <v>20157169.02</v>
      </c>
      <c r="CJ10" s="17">
        <v>0</v>
      </c>
      <c r="CK10" s="17">
        <v>0</v>
      </c>
      <c r="CL10" s="17">
        <v>57368233.789999202</v>
      </c>
      <c r="CM10" s="17">
        <v>0</v>
      </c>
      <c r="CN10" s="17">
        <v>0</v>
      </c>
      <c r="CO10" s="17">
        <v>77303411.409999996</v>
      </c>
      <c r="CP10" s="17">
        <v>0</v>
      </c>
      <c r="CQ10" s="17">
        <v>0</v>
      </c>
      <c r="CR10" s="17">
        <v>89242627.989999905</v>
      </c>
      <c r="CS10" s="17">
        <v>0</v>
      </c>
      <c r="CT10" s="17">
        <v>0</v>
      </c>
      <c r="CU10" s="17">
        <v>2179573.63</v>
      </c>
      <c r="CV10" s="17">
        <v>0</v>
      </c>
      <c r="CW10" s="17">
        <v>0</v>
      </c>
      <c r="CX10" s="17">
        <v>32840886.780000001</v>
      </c>
      <c r="CY10" s="17">
        <v>0</v>
      </c>
      <c r="CZ10" s="17">
        <v>0</v>
      </c>
      <c r="DA10" s="17">
        <v>9197058.1899999194</v>
      </c>
      <c r="DB10" s="17">
        <v>0</v>
      </c>
      <c r="DC10" s="17">
        <v>0</v>
      </c>
      <c r="DD10" s="17">
        <v>0</v>
      </c>
      <c r="DE10" s="17">
        <v>0</v>
      </c>
      <c r="DF10" s="17">
        <v>0</v>
      </c>
      <c r="DG10" s="17">
        <v>161608861.49000001</v>
      </c>
      <c r="DH10" s="17">
        <v>0</v>
      </c>
      <c r="DI10" s="17">
        <v>0</v>
      </c>
      <c r="DJ10" s="17">
        <v>9629379.9900000002</v>
      </c>
      <c r="DK10" s="17">
        <v>0</v>
      </c>
      <c r="DL10" s="17">
        <v>0</v>
      </c>
      <c r="DM10" s="17">
        <v>0</v>
      </c>
      <c r="DN10" s="17">
        <v>0</v>
      </c>
      <c r="DO10" s="17">
        <v>0</v>
      </c>
      <c r="DP10" s="17">
        <v>1335813.72000001</v>
      </c>
      <c r="DQ10" s="17">
        <v>0</v>
      </c>
      <c r="DR10" s="17">
        <v>0</v>
      </c>
      <c r="DS10" s="17">
        <v>0</v>
      </c>
      <c r="DT10" s="17">
        <v>0</v>
      </c>
      <c r="DU10" s="17">
        <v>0</v>
      </c>
      <c r="DV10" s="17">
        <v>0</v>
      </c>
      <c r="DW10" s="17">
        <v>0</v>
      </c>
      <c r="DX10" s="17">
        <v>0</v>
      </c>
      <c r="DY10" s="17">
        <v>0</v>
      </c>
      <c r="DZ10" s="17">
        <v>0</v>
      </c>
      <c r="EA10" s="17">
        <v>0</v>
      </c>
      <c r="EB10" s="17">
        <v>0</v>
      </c>
      <c r="EC10" s="17">
        <v>0</v>
      </c>
      <c r="ED10" s="17">
        <v>0</v>
      </c>
      <c r="EE10" s="17">
        <v>0</v>
      </c>
      <c r="EF10" s="17">
        <v>0</v>
      </c>
      <c r="EG10" s="17">
        <v>0</v>
      </c>
      <c r="EH10" s="17">
        <v>0</v>
      </c>
      <c r="EI10" s="17">
        <v>0</v>
      </c>
      <c r="EJ10" s="17">
        <v>0</v>
      </c>
      <c r="EK10" s="17">
        <v>0</v>
      </c>
      <c r="EL10" s="17">
        <v>0</v>
      </c>
      <c r="EM10" s="17">
        <v>0</v>
      </c>
      <c r="EN10" s="17">
        <v>0</v>
      </c>
      <c r="EO10" s="17">
        <v>0</v>
      </c>
      <c r="EP10" s="17">
        <v>0</v>
      </c>
      <c r="EQ10" s="17">
        <v>0</v>
      </c>
      <c r="ER10" s="17">
        <v>0</v>
      </c>
      <c r="ES10" s="17">
        <v>0</v>
      </c>
      <c r="ET10" s="17">
        <v>0</v>
      </c>
      <c r="EU10" s="17">
        <v>0</v>
      </c>
      <c r="EV10" s="17">
        <v>0</v>
      </c>
      <c r="EW10" s="17">
        <v>0</v>
      </c>
      <c r="EX10" s="17">
        <v>0</v>
      </c>
      <c r="EY10" s="17">
        <v>0</v>
      </c>
      <c r="EZ10" s="17">
        <v>0</v>
      </c>
      <c r="FA10" s="17">
        <v>0</v>
      </c>
      <c r="FB10" s="17">
        <v>0</v>
      </c>
      <c r="FC10" s="17">
        <v>0</v>
      </c>
      <c r="FD10" s="17">
        <v>5440</v>
      </c>
      <c r="FE10" s="17">
        <v>152195.19000460001</v>
      </c>
      <c r="FF10" s="17">
        <v>422851013.42030841</v>
      </c>
      <c r="FG10" s="17">
        <v>0</v>
      </c>
      <c r="FH10" s="17">
        <v>0</v>
      </c>
      <c r="FI10" s="17">
        <v>0</v>
      </c>
      <c r="FJ10" s="17">
        <v>0</v>
      </c>
      <c r="FK10" s="17">
        <v>0</v>
      </c>
      <c r="FL10" s="17">
        <v>0</v>
      </c>
      <c r="FM10" s="17">
        <v>0</v>
      </c>
      <c r="FN10" s="17">
        <v>0</v>
      </c>
      <c r="FO10" s="17">
        <v>0</v>
      </c>
      <c r="FP10" s="17">
        <v>0</v>
      </c>
      <c r="FQ10" s="17">
        <v>0</v>
      </c>
      <c r="FR10" s="17">
        <v>0</v>
      </c>
      <c r="FS10" s="17">
        <v>0</v>
      </c>
      <c r="FT10" s="17">
        <v>0</v>
      </c>
      <c r="FU10" s="17">
        <v>0</v>
      </c>
      <c r="FV10" s="17">
        <v>0</v>
      </c>
      <c r="FW10" s="17">
        <v>0</v>
      </c>
      <c r="FX10" s="17">
        <v>2671901.84</v>
      </c>
      <c r="FY10" s="17">
        <v>0</v>
      </c>
      <c r="FZ10" s="17">
        <v>0</v>
      </c>
      <c r="GA10" s="17">
        <v>0</v>
      </c>
      <c r="GB10" s="17">
        <v>0</v>
      </c>
      <c r="GC10" s="17">
        <v>0</v>
      </c>
      <c r="GD10" s="17">
        <v>0</v>
      </c>
      <c r="GE10" s="17">
        <v>0</v>
      </c>
      <c r="GF10" s="17">
        <v>1508.8099999000001</v>
      </c>
      <c r="GG10" s="17">
        <v>33451837.210000198</v>
      </c>
      <c r="GH10" s="17">
        <v>0</v>
      </c>
      <c r="GI10" s="17">
        <v>-7888.2299949998996</v>
      </c>
      <c r="GJ10" s="17">
        <v>171566894.789996</v>
      </c>
      <c r="GK10" s="17">
        <v>0</v>
      </c>
      <c r="GL10" s="17">
        <v>0</v>
      </c>
      <c r="GM10" s="17">
        <v>0</v>
      </c>
      <c r="GN10" s="17">
        <v>0</v>
      </c>
      <c r="GO10" s="17">
        <v>8100.6899983000003</v>
      </c>
      <c r="GP10" s="17">
        <v>687574072.66998577</v>
      </c>
      <c r="GQ10" s="17">
        <v>0</v>
      </c>
      <c r="GR10" s="17">
        <v>0</v>
      </c>
      <c r="GS10" s="17">
        <v>25575386.66</v>
      </c>
      <c r="GT10" s="17">
        <v>0</v>
      </c>
      <c r="GU10" s="17">
        <v>0</v>
      </c>
      <c r="GV10" s="17">
        <v>161362190.21000001</v>
      </c>
      <c r="GW10" s="17">
        <v>0</v>
      </c>
      <c r="GX10" s="17">
        <v>70678.789997</v>
      </c>
      <c r="GY10" s="17">
        <v>169948735.869993</v>
      </c>
      <c r="GZ10" s="17">
        <v>0</v>
      </c>
      <c r="HA10" s="17">
        <v>0</v>
      </c>
      <c r="HB10" s="17">
        <v>0</v>
      </c>
      <c r="HC10" s="17">
        <v>0</v>
      </c>
      <c r="HD10" s="17">
        <v>0</v>
      </c>
      <c r="HE10" s="17">
        <v>0</v>
      </c>
      <c r="HF10" s="17">
        <v>0</v>
      </c>
      <c r="HG10" s="17">
        <v>0</v>
      </c>
      <c r="HH10" s="17">
        <v>46129303.090000004</v>
      </c>
      <c r="HI10" s="17">
        <v>0</v>
      </c>
      <c r="HJ10" s="17">
        <v>0</v>
      </c>
      <c r="HK10" s="17">
        <v>0</v>
      </c>
      <c r="HL10" s="17">
        <v>0</v>
      </c>
      <c r="HM10" s="17">
        <v>0</v>
      </c>
      <c r="HN10" s="17">
        <v>89055.73</v>
      </c>
      <c r="HO10" s="17">
        <v>0</v>
      </c>
      <c r="HP10" s="17">
        <v>0</v>
      </c>
      <c r="HQ10" s="17">
        <v>0</v>
      </c>
      <c r="HR10" s="17">
        <v>0</v>
      </c>
      <c r="HS10" s="17">
        <v>0</v>
      </c>
      <c r="HT10" s="17">
        <v>0</v>
      </c>
      <c r="HU10" s="17">
        <v>0</v>
      </c>
      <c r="HV10" s="17">
        <v>0</v>
      </c>
      <c r="HW10" s="17">
        <v>10328202.24</v>
      </c>
      <c r="HX10" s="17">
        <v>0</v>
      </c>
      <c r="HY10" s="17">
        <v>0</v>
      </c>
      <c r="HZ10" s="17">
        <v>414751446.049999</v>
      </c>
      <c r="IA10" s="17">
        <v>0</v>
      </c>
      <c r="IB10" s="17">
        <v>0</v>
      </c>
      <c r="IC10" s="17">
        <v>74060793.440000102</v>
      </c>
      <c r="ID10" s="17">
        <v>0</v>
      </c>
      <c r="IE10" s="17">
        <v>0</v>
      </c>
      <c r="IF10" s="17">
        <v>51497249.669999897</v>
      </c>
      <c r="IG10" s="17">
        <v>0</v>
      </c>
      <c r="IH10" s="17">
        <v>0</v>
      </c>
      <c r="II10" s="17">
        <v>0</v>
      </c>
      <c r="IJ10" s="17">
        <v>0</v>
      </c>
      <c r="IK10" s="17">
        <v>0</v>
      </c>
      <c r="IL10" s="17">
        <v>0</v>
      </c>
      <c r="IM10" s="17">
        <v>0</v>
      </c>
      <c r="IN10" s="17">
        <v>0</v>
      </c>
      <c r="IO10" s="17">
        <v>326592</v>
      </c>
      <c r="IP10" s="17">
        <v>0</v>
      </c>
      <c r="IQ10" s="17">
        <v>0</v>
      </c>
      <c r="IR10" s="17">
        <v>1301727.25</v>
      </c>
      <c r="IS10" s="17">
        <v>0</v>
      </c>
      <c r="IT10" s="17">
        <v>0</v>
      </c>
      <c r="IU10" s="17">
        <v>1334457.1499999999</v>
      </c>
      <c r="IV10" s="18">
        <v>322647</v>
      </c>
      <c r="IW10" s="18">
        <v>6616168.0099999998</v>
      </c>
      <c r="IX10" s="18">
        <v>8048100701.0323086</v>
      </c>
      <c r="IY10" s="17">
        <v>0</v>
      </c>
      <c r="IZ10" s="17">
        <v>0</v>
      </c>
      <c r="JA10" s="17">
        <v>2516867</v>
      </c>
      <c r="JB10" s="17">
        <v>0</v>
      </c>
      <c r="JC10" s="17">
        <v>0</v>
      </c>
      <c r="JD10" s="17">
        <v>2331648.7599999998</v>
      </c>
      <c r="JE10" s="18">
        <v>322647</v>
      </c>
      <c r="JF10" s="18">
        <v>6192687.0099999998</v>
      </c>
      <c r="JG10" s="18">
        <v>3861439182.9197769</v>
      </c>
      <c r="JH10" s="17">
        <v>0</v>
      </c>
      <c r="JI10" s="17">
        <v>0</v>
      </c>
      <c r="JJ10" s="17">
        <v>1678049503.3100793</v>
      </c>
      <c r="JK10" s="17">
        <v>322647</v>
      </c>
      <c r="JL10" s="17">
        <v>6192687.0099999998</v>
      </c>
      <c r="JM10" s="17">
        <v>2183389679.6096973</v>
      </c>
      <c r="JN10" s="18">
        <v>0</v>
      </c>
      <c r="JO10" s="18">
        <v>423481</v>
      </c>
      <c r="JP10" s="18">
        <v>4181813002.352531</v>
      </c>
      <c r="JQ10" s="17">
        <v>0</v>
      </c>
      <c r="JR10" s="17">
        <v>0</v>
      </c>
      <c r="JS10" s="17">
        <v>1919987536.9312654</v>
      </c>
      <c r="JT10" s="17">
        <v>0</v>
      </c>
      <c r="JU10" s="17">
        <v>423481</v>
      </c>
      <c r="JV10" s="17">
        <v>2261825465.4212656</v>
      </c>
      <c r="JW10" s="17">
        <v>0</v>
      </c>
      <c r="JX10" s="17">
        <v>40684.209996600002</v>
      </c>
      <c r="JY10" s="17">
        <v>25333267.890003499</v>
      </c>
      <c r="JZ10" s="17">
        <v>0</v>
      </c>
      <c r="KA10" s="17">
        <v>0</v>
      </c>
      <c r="KB10" s="17">
        <v>0</v>
      </c>
      <c r="KC10" s="17">
        <v>0</v>
      </c>
      <c r="KD10" s="17">
        <v>0</v>
      </c>
      <c r="KE10" s="17">
        <v>0</v>
      </c>
      <c r="KF10" s="17">
        <v>0</v>
      </c>
      <c r="KG10" s="17">
        <v>0</v>
      </c>
      <c r="KH10" s="17">
        <v>0</v>
      </c>
      <c r="KI10" s="17">
        <v>0</v>
      </c>
      <c r="KJ10" s="17">
        <v>0</v>
      </c>
      <c r="KK10" s="17">
        <v>0</v>
      </c>
      <c r="KL10" s="17">
        <v>0</v>
      </c>
      <c r="KM10" s="17">
        <v>0</v>
      </c>
      <c r="KN10" s="17">
        <v>0</v>
      </c>
      <c r="KO10" s="17">
        <v>0</v>
      </c>
      <c r="KP10" s="17">
        <v>0</v>
      </c>
      <c r="KQ10" s="17">
        <v>0</v>
      </c>
      <c r="KR10" s="17">
        <v>0</v>
      </c>
      <c r="KS10" s="17">
        <v>0</v>
      </c>
      <c r="KT10" s="17">
        <v>0</v>
      </c>
      <c r="KU10" s="17">
        <v>0</v>
      </c>
      <c r="KV10" s="17">
        <v>0</v>
      </c>
      <c r="KW10" s="17">
        <v>0</v>
      </c>
      <c r="KX10" s="17">
        <v>0</v>
      </c>
      <c r="KY10" s="17">
        <v>0</v>
      </c>
      <c r="KZ10" s="17">
        <v>0</v>
      </c>
      <c r="LA10" s="18">
        <v>0</v>
      </c>
      <c r="LB10" s="18">
        <v>0</v>
      </c>
      <c r="LC10" s="18">
        <v>0</v>
      </c>
      <c r="LD10" s="17">
        <v>0</v>
      </c>
      <c r="LE10" s="17">
        <v>0</v>
      </c>
      <c r="LF10" s="17">
        <v>0</v>
      </c>
      <c r="LG10" s="17">
        <v>0</v>
      </c>
      <c r="LH10" s="17">
        <v>0</v>
      </c>
      <c r="LI10" s="17">
        <v>0</v>
      </c>
      <c r="LJ10" s="18">
        <v>0</v>
      </c>
      <c r="LK10" s="18">
        <v>0</v>
      </c>
      <c r="LL10" s="18">
        <v>0</v>
      </c>
      <c r="LM10" s="17">
        <v>0</v>
      </c>
      <c r="LN10" s="17">
        <v>0</v>
      </c>
      <c r="LO10" s="17">
        <v>0</v>
      </c>
      <c r="LP10" s="17">
        <v>0</v>
      </c>
      <c r="LQ10" s="17">
        <v>0</v>
      </c>
      <c r="LR10" s="17">
        <v>0</v>
      </c>
      <c r="LS10" s="18">
        <v>0</v>
      </c>
      <c r="LT10" s="18">
        <v>0</v>
      </c>
      <c r="LU10" s="18">
        <v>0</v>
      </c>
      <c r="LV10" s="17">
        <v>0</v>
      </c>
      <c r="LW10" s="17">
        <v>0</v>
      </c>
      <c r="LX10" s="17">
        <v>0</v>
      </c>
      <c r="LY10" s="17">
        <v>0</v>
      </c>
      <c r="LZ10" s="17">
        <v>0</v>
      </c>
      <c r="MA10" s="17">
        <v>0</v>
      </c>
      <c r="MB10" s="17">
        <v>0</v>
      </c>
      <c r="MC10" s="17">
        <v>0</v>
      </c>
      <c r="MD10" s="17">
        <v>0</v>
      </c>
      <c r="ME10" s="17">
        <v>328087</v>
      </c>
      <c r="MF10" s="17">
        <v>11073908.639987594</v>
      </c>
      <c r="MG10" s="17">
        <v>31926825524.353111</v>
      </c>
      <c r="MH10" s="17">
        <v>31938227519.993099</v>
      </c>
    </row>
    <row r="11" spans="1:346" ht="12.75" customHeight="1" x14ac:dyDescent="0.3">
      <c r="A11" s="61" t="s">
        <v>156</v>
      </c>
      <c r="B11" s="16">
        <v>1006</v>
      </c>
      <c r="C11" s="62" t="s">
        <v>148</v>
      </c>
      <c r="D11" s="18">
        <v>0</v>
      </c>
      <c r="E11" s="18">
        <v>0</v>
      </c>
      <c r="F11" s="18">
        <v>23130696.759999998</v>
      </c>
      <c r="G11" s="17">
        <v>0</v>
      </c>
      <c r="H11" s="17">
        <v>0</v>
      </c>
      <c r="I11" s="17">
        <v>12364106.42</v>
      </c>
      <c r="J11" s="17">
        <v>0</v>
      </c>
      <c r="K11" s="17">
        <v>0</v>
      </c>
      <c r="L11" s="17">
        <v>10005089.699999999</v>
      </c>
      <c r="M11" s="17">
        <v>0</v>
      </c>
      <c r="N11" s="17">
        <v>0</v>
      </c>
      <c r="O11" s="17">
        <v>761500.64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350284632.26999998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10271483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80305.69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4316278779.9400005</v>
      </c>
      <c r="BC11" s="17">
        <v>0</v>
      </c>
      <c r="BD11" s="17">
        <v>0</v>
      </c>
      <c r="BE11" s="17">
        <v>23592452.859999999</v>
      </c>
      <c r="BF11" s="17">
        <v>0</v>
      </c>
      <c r="BG11" s="17">
        <v>0</v>
      </c>
      <c r="BH11" s="17">
        <v>276057723.43000001</v>
      </c>
      <c r="BI11" s="17">
        <v>0</v>
      </c>
      <c r="BJ11" s="17">
        <v>0</v>
      </c>
      <c r="BK11" s="17">
        <v>1092470834.02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264368.52</v>
      </c>
      <c r="BR11" s="17">
        <v>0</v>
      </c>
      <c r="BS11" s="17">
        <v>0</v>
      </c>
      <c r="BT11" s="17">
        <v>1140085.68</v>
      </c>
      <c r="BU11" s="17">
        <v>0</v>
      </c>
      <c r="BV11" s="17">
        <v>0</v>
      </c>
      <c r="BW11" s="17">
        <v>150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655559.35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0</v>
      </c>
      <c r="CZ11" s="17">
        <v>0</v>
      </c>
      <c r="DA11" s="17">
        <v>117178.48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5586802.54</v>
      </c>
      <c r="DH11" s="17">
        <v>0</v>
      </c>
      <c r="DI11" s="17">
        <v>0</v>
      </c>
      <c r="DJ11" s="17">
        <v>0</v>
      </c>
      <c r="DK11" s="17">
        <v>0</v>
      </c>
      <c r="DL11" s="17">
        <v>0</v>
      </c>
      <c r="DM11" s="17">
        <v>0</v>
      </c>
      <c r="DN11" s="17">
        <v>0</v>
      </c>
      <c r="DO11" s="17">
        <v>0</v>
      </c>
      <c r="DP11" s="17">
        <v>42447.57</v>
      </c>
      <c r="DQ11" s="17">
        <v>0</v>
      </c>
      <c r="DR11" s="17">
        <v>0</v>
      </c>
      <c r="DS11" s="17">
        <v>0</v>
      </c>
      <c r="DT11" s="17">
        <v>0</v>
      </c>
      <c r="DU11" s="17">
        <v>0</v>
      </c>
      <c r="DV11" s="17">
        <v>0</v>
      </c>
      <c r="DW11" s="17">
        <v>0</v>
      </c>
      <c r="DX11" s="17">
        <v>0</v>
      </c>
      <c r="DY11" s="17">
        <v>0</v>
      </c>
      <c r="DZ11" s="17">
        <v>0</v>
      </c>
      <c r="EA11" s="17">
        <v>0</v>
      </c>
      <c r="EB11" s="17">
        <v>85774114.75</v>
      </c>
      <c r="EC11" s="17">
        <v>0</v>
      </c>
      <c r="ED11" s="17">
        <v>0</v>
      </c>
      <c r="EE11" s="17">
        <v>1356170.62</v>
      </c>
      <c r="EF11" s="17">
        <v>0</v>
      </c>
      <c r="EG11" s="17">
        <v>0</v>
      </c>
      <c r="EH11" s="17">
        <v>841598.27</v>
      </c>
      <c r="EI11" s="17">
        <v>0</v>
      </c>
      <c r="EJ11" s="17">
        <v>0</v>
      </c>
      <c r="EK11" s="17">
        <v>0</v>
      </c>
      <c r="EL11" s="17">
        <v>0</v>
      </c>
      <c r="EM11" s="17">
        <v>0</v>
      </c>
      <c r="EN11" s="17">
        <v>559896.94999999995</v>
      </c>
      <c r="EO11" s="17">
        <v>0</v>
      </c>
      <c r="EP11" s="17">
        <v>0</v>
      </c>
      <c r="EQ11" s="17">
        <v>0</v>
      </c>
      <c r="ER11" s="17">
        <v>0</v>
      </c>
      <c r="ES11" s="17">
        <v>0</v>
      </c>
      <c r="ET11" s="17">
        <v>0</v>
      </c>
      <c r="EU11" s="17">
        <v>0</v>
      </c>
      <c r="EV11" s="17">
        <v>0</v>
      </c>
      <c r="EW11" s="17">
        <v>0</v>
      </c>
      <c r="EX11" s="17">
        <v>0</v>
      </c>
      <c r="EY11" s="17">
        <v>0</v>
      </c>
      <c r="EZ11" s="17">
        <v>0</v>
      </c>
      <c r="FA11" s="17">
        <v>0</v>
      </c>
      <c r="FB11" s="17">
        <v>0</v>
      </c>
      <c r="FC11" s="17">
        <v>0</v>
      </c>
      <c r="FD11" s="17">
        <v>0</v>
      </c>
      <c r="FE11" s="17">
        <v>0</v>
      </c>
      <c r="FF11" s="17">
        <v>23855451.34</v>
      </c>
      <c r="FG11" s="17">
        <v>0</v>
      </c>
      <c r="FH11" s="17">
        <v>0</v>
      </c>
      <c r="FI11" s="17">
        <v>0</v>
      </c>
      <c r="FJ11" s="17">
        <v>0</v>
      </c>
      <c r="FK11" s="17">
        <v>0</v>
      </c>
      <c r="FL11" s="17">
        <v>0</v>
      </c>
      <c r="FM11" s="17">
        <v>0</v>
      </c>
      <c r="FN11" s="17">
        <v>0</v>
      </c>
      <c r="FO11" s="17">
        <v>0</v>
      </c>
      <c r="FP11" s="17">
        <v>0</v>
      </c>
      <c r="FQ11" s="17">
        <v>0</v>
      </c>
      <c r="FR11" s="17">
        <v>0</v>
      </c>
      <c r="FS11" s="17">
        <v>0</v>
      </c>
      <c r="FT11" s="17">
        <v>0</v>
      </c>
      <c r="FU11" s="17">
        <v>0</v>
      </c>
      <c r="FV11" s="17">
        <v>0</v>
      </c>
      <c r="FW11" s="17">
        <v>0</v>
      </c>
      <c r="FX11" s="17">
        <v>0</v>
      </c>
      <c r="FY11" s="17">
        <v>0</v>
      </c>
      <c r="FZ11" s="17">
        <v>0</v>
      </c>
      <c r="GA11" s="17">
        <v>0</v>
      </c>
      <c r="GB11" s="17">
        <v>0</v>
      </c>
      <c r="GC11" s="17">
        <v>0</v>
      </c>
      <c r="GD11" s="17">
        <v>73893.09</v>
      </c>
      <c r="GE11" s="17">
        <v>0</v>
      </c>
      <c r="GF11" s="17">
        <v>0</v>
      </c>
      <c r="GG11" s="17">
        <v>0</v>
      </c>
      <c r="GH11" s="17">
        <v>0</v>
      </c>
      <c r="GI11" s="17">
        <v>0</v>
      </c>
      <c r="GJ11" s="17">
        <v>592281556.26999998</v>
      </c>
      <c r="GK11" s="17">
        <v>0</v>
      </c>
      <c r="GL11" s="17">
        <v>0</v>
      </c>
      <c r="GM11" s="17">
        <v>0</v>
      </c>
      <c r="GN11" s="17">
        <v>0</v>
      </c>
      <c r="GO11" s="17">
        <v>0</v>
      </c>
      <c r="GP11" s="17">
        <v>1145292.5</v>
      </c>
      <c r="GQ11" s="17">
        <v>0</v>
      </c>
      <c r="GR11" s="17">
        <v>0</v>
      </c>
      <c r="GS11" s="17">
        <v>1491687.23</v>
      </c>
      <c r="GT11" s="17">
        <v>0</v>
      </c>
      <c r="GU11" s="17">
        <v>0</v>
      </c>
      <c r="GV11" s="17">
        <v>147626.89000000001</v>
      </c>
      <c r="GW11" s="17">
        <v>0</v>
      </c>
      <c r="GX11" s="17">
        <v>0</v>
      </c>
      <c r="GY11" s="17">
        <v>1867346.9</v>
      </c>
      <c r="GZ11" s="17">
        <v>0</v>
      </c>
      <c r="HA11" s="17">
        <v>0</v>
      </c>
      <c r="HB11" s="17">
        <v>0</v>
      </c>
      <c r="HC11" s="17">
        <v>0</v>
      </c>
      <c r="HD11" s="17">
        <v>0</v>
      </c>
      <c r="HE11" s="17">
        <v>0</v>
      </c>
      <c r="HF11" s="17">
        <v>0</v>
      </c>
      <c r="HG11" s="17">
        <v>0</v>
      </c>
      <c r="HH11" s="17">
        <v>0</v>
      </c>
      <c r="HI11" s="17">
        <v>0</v>
      </c>
      <c r="HJ11" s="17">
        <v>0</v>
      </c>
      <c r="HK11" s="17">
        <v>0</v>
      </c>
      <c r="HL11" s="17">
        <v>0</v>
      </c>
      <c r="HM11" s="17">
        <v>0</v>
      </c>
      <c r="HN11" s="17">
        <v>144080.51</v>
      </c>
      <c r="HO11" s="17">
        <v>0</v>
      </c>
      <c r="HP11" s="17">
        <v>0</v>
      </c>
      <c r="HQ11" s="17">
        <v>0</v>
      </c>
      <c r="HR11" s="17">
        <v>0</v>
      </c>
      <c r="HS11" s="17">
        <v>0</v>
      </c>
      <c r="HT11" s="17">
        <v>0</v>
      </c>
      <c r="HU11" s="17">
        <v>0</v>
      </c>
      <c r="HV11" s="17">
        <v>0</v>
      </c>
      <c r="HW11" s="17">
        <v>2301822.98</v>
      </c>
      <c r="HX11" s="17">
        <v>0</v>
      </c>
      <c r="HY11" s="17">
        <v>0</v>
      </c>
      <c r="HZ11" s="17">
        <v>951679786.54999995</v>
      </c>
      <c r="IA11" s="17">
        <v>0</v>
      </c>
      <c r="IB11" s="17">
        <v>0</v>
      </c>
      <c r="IC11" s="17">
        <v>0</v>
      </c>
      <c r="ID11" s="17">
        <v>0</v>
      </c>
      <c r="IE11" s="17">
        <v>0</v>
      </c>
      <c r="IF11" s="17">
        <v>34596158.590000004</v>
      </c>
      <c r="IG11" s="17">
        <v>0</v>
      </c>
      <c r="IH11" s="17">
        <v>0</v>
      </c>
      <c r="II11" s="17">
        <v>0</v>
      </c>
      <c r="IJ11" s="17">
        <v>0</v>
      </c>
      <c r="IK11" s="17">
        <v>0</v>
      </c>
      <c r="IL11" s="17">
        <v>0</v>
      </c>
      <c r="IM11" s="17">
        <v>0</v>
      </c>
      <c r="IN11" s="17">
        <v>0</v>
      </c>
      <c r="IO11" s="17">
        <v>103500</v>
      </c>
      <c r="IP11" s="17">
        <v>0</v>
      </c>
      <c r="IQ11" s="17">
        <v>0</v>
      </c>
      <c r="IR11" s="17">
        <v>1188033.55</v>
      </c>
      <c r="IS11" s="17">
        <v>0</v>
      </c>
      <c r="IT11" s="17">
        <v>0</v>
      </c>
      <c r="IU11" s="17">
        <v>54282143.140000001</v>
      </c>
      <c r="IV11" s="18">
        <v>0</v>
      </c>
      <c r="IW11" s="18">
        <v>0</v>
      </c>
      <c r="IX11" s="18">
        <v>75549680.99000001</v>
      </c>
      <c r="IY11" s="17">
        <v>0</v>
      </c>
      <c r="IZ11" s="17">
        <v>0</v>
      </c>
      <c r="JA11" s="17">
        <v>9634023.8499999996</v>
      </c>
      <c r="JB11" s="17">
        <v>0</v>
      </c>
      <c r="JC11" s="17">
        <v>0</v>
      </c>
      <c r="JD11" s="17">
        <v>10795653.5</v>
      </c>
      <c r="JE11" s="18">
        <v>0</v>
      </c>
      <c r="JF11" s="18">
        <v>0</v>
      </c>
      <c r="JG11" s="18">
        <v>53674414.170000002</v>
      </c>
      <c r="JH11" s="17">
        <v>0</v>
      </c>
      <c r="JI11" s="17">
        <v>0</v>
      </c>
      <c r="JJ11" s="17">
        <v>0</v>
      </c>
      <c r="JK11" s="17">
        <v>0</v>
      </c>
      <c r="JL11" s="17">
        <v>0</v>
      </c>
      <c r="JM11" s="17">
        <v>53674414.170000002</v>
      </c>
      <c r="JN11" s="18">
        <v>0</v>
      </c>
      <c r="JO11" s="18">
        <v>0</v>
      </c>
      <c r="JP11" s="18">
        <v>1445589.47</v>
      </c>
      <c r="JQ11" s="17">
        <v>0</v>
      </c>
      <c r="JR11" s="17">
        <v>0</v>
      </c>
      <c r="JS11" s="17">
        <v>0</v>
      </c>
      <c r="JT11" s="17">
        <v>0</v>
      </c>
      <c r="JU11" s="17">
        <v>0</v>
      </c>
      <c r="JV11" s="17">
        <v>1445589.47</v>
      </c>
      <c r="JW11" s="17">
        <v>0</v>
      </c>
      <c r="JX11" s="17">
        <v>0</v>
      </c>
      <c r="JY11" s="17">
        <v>3552667.73</v>
      </c>
      <c r="JZ11" s="17">
        <v>0</v>
      </c>
      <c r="KA11" s="17">
        <v>0</v>
      </c>
      <c r="KB11" s="17">
        <v>0</v>
      </c>
      <c r="KC11" s="17">
        <v>0</v>
      </c>
      <c r="KD11" s="17">
        <v>0</v>
      </c>
      <c r="KE11" s="17">
        <v>0</v>
      </c>
      <c r="KF11" s="17">
        <v>0</v>
      </c>
      <c r="KG11" s="17">
        <v>0</v>
      </c>
      <c r="KH11" s="17">
        <v>0</v>
      </c>
      <c r="KI11" s="17">
        <v>0</v>
      </c>
      <c r="KJ11" s="17">
        <v>0</v>
      </c>
      <c r="KK11" s="17">
        <v>0</v>
      </c>
      <c r="KL11" s="17">
        <v>0</v>
      </c>
      <c r="KM11" s="17">
        <v>0</v>
      </c>
      <c r="KN11" s="17">
        <v>0</v>
      </c>
      <c r="KO11" s="17">
        <v>0</v>
      </c>
      <c r="KP11" s="17">
        <v>0</v>
      </c>
      <c r="KQ11" s="17">
        <v>0</v>
      </c>
      <c r="KR11" s="17">
        <v>0</v>
      </c>
      <c r="KS11" s="17">
        <v>0</v>
      </c>
      <c r="KT11" s="17">
        <v>0</v>
      </c>
      <c r="KU11" s="17">
        <v>0</v>
      </c>
      <c r="KV11" s="17">
        <v>0</v>
      </c>
      <c r="KW11" s="17">
        <v>0</v>
      </c>
      <c r="KX11" s="17">
        <v>0</v>
      </c>
      <c r="KY11" s="17">
        <v>0</v>
      </c>
      <c r="KZ11" s="17">
        <v>0</v>
      </c>
      <c r="LA11" s="18">
        <v>0</v>
      </c>
      <c r="LB11" s="18">
        <v>0</v>
      </c>
      <c r="LC11" s="18">
        <v>0</v>
      </c>
      <c r="LD11" s="17">
        <v>0</v>
      </c>
      <c r="LE11" s="17">
        <v>0</v>
      </c>
      <c r="LF11" s="17">
        <v>0</v>
      </c>
      <c r="LG11" s="17">
        <v>0</v>
      </c>
      <c r="LH11" s="17">
        <v>0</v>
      </c>
      <c r="LI11" s="17">
        <v>0</v>
      </c>
      <c r="LJ11" s="18">
        <v>0</v>
      </c>
      <c r="LK11" s="18">
        <v>0</v>
      </c>
      <c r="LL11" s="18">
        <v>0</v>
      </c>
      <c r="LM11" s="17">
        <v>0</v>
      </c>
      <c r="LN11" s="17">
        <v>0</v>
      </c>
      <c r="LO11" s="17">
        <v>0</v>
      </c>
      <c r="LP11" s="17">
        <v>0</v>
      </c>
      <c r="LQ11" s="17">
        <v>0</v>
      </c>
      <c r="LR11" s="17">
        <v>0</v>
      </c>
      <c r="LS11" s="18">
        <v>0</v>
      </c>
      <c r="LT11" s="18">
        <v>0</v>
      </c>
      <c r="LU11" s="18">
        <v>0</v>
      </c>
      <c r="LV11" s="17">
        <v>0</v>
      </c>
      <c r="LW11" s="17">
        <v>0</v>
      </c>
      <c r="LX11" s="17">
        <v>0</v>
      </c>
      <c r="LY11" s="17">
        <v>0</v>
      </c>
      <c r="LZ11" s="17">
        <v>0</v>
      </c>
      <c r="MA11" s="17">
        <v>0</v>
      </c>
      <c r="MB11" s="17">
        <v>0</v>
      </c>
      <c r="MC11" s="17">
        <v>0</v>
      </c>
      <c r="MD11" s="17">
        <v>0</v>
      </c>
      <c r="ME11" s="17">
        <v>0</v>
      </c>
      <c r="MF11" s="17">
        <v>0</v>
      </c>
      <c r="MG11" s="17">
        <v>7932766008.960001</v>
      </c>
      <c r="MH11" s="17">
        <v>7932766008.960001</v>
      </c>
    </row>
    <row r="12" spans="1:346" ht="12.75" customHeight="1" x14ac:dyDescent="0.3">
      <c r="A12" s="61" t="s">
        <v>158</v>
      </c>
      <c r="B12" s="16">
        <v>1007</v>
      </c>
      <c r="C12" s="62" t="s">
        <v>148</v>
      </c>
      <c r="D12" s="18">
        <v>0</v>
      </c>
      <c r="E12" s="18">
        <v>0</v>
      </c>
      <c r="F12" s="18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>
        <v>0</v>
      </c>
      <c r="DC12" s="17">
        <v>0</v>
      </c>
      <c r="DD12" s="17">
        <v>0</v>
      </c>
      <c r="DE12" s="17">
        <v>0</v>
      </c>
      <c r="DF12" s="17">
        <v>0</v>
      </c>
      <c r="DG12" s="17">
        <v>0</v>
      </c>
      <c r="DH12" s="17">
        <v>0</v>
      </c>
      <c r="DI12" s="17">
        <v>0</v>
      </c>
      <c r="DJ12" s="17">
        <v>0</v>
      </c>
      <c r="DK12" s="17">
        <v>0</v>
      </c>
      <c r="DL12" s="17">
        <v>0</v>
      </c>
      <c r="DM12" s="17">
        <v>0</v>
      </c>
      <c r="DN12" s="17">
        <v>0</v>
      </c>
      <c r="DO12" s="17">
        <v>0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0</v>
      </c>
      <c r="DX12" s="17">
        <v>0</v>
      </c>
      <c r="DY12" s="17">
        <v>0</v>
      </c>
      <c r="DZ12" s="17">
        <v>0</v>
      </c>
      <c r="EA12" s="17">
        <v>0</v>
      </c>
      <c r="EB12" s="17">
        <v>0</v>
      </c>
      <c r="EC12" s="17">
        <v>0</v>
      </c>
      <c r="ED12" s="17">
        <v>0</v>
      </c>
      <c r="EE12" s="17">
        <v>0</v>
      </c>
      <c r="EF12" s="17">
        <v>0</v>
      </c>
      <c r="EG12" s="17">
        <v>0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0</v>
      </c>
      <c r="EU12" s="17">
        <v>0</v>
      </c>
      <c r="EV12" s="17">
        <v>0</v>
      </c>
      <c r="EW12" s="17">
        <v>0</v>
      </c>
      <c r="EX12" s="17">
        <v>0</v>
      </c>
      <c r="EY12" s="17">
        <v>0</v>
      </c>
      <c r="EZ12" s="17">
        <v>0</v>
      </c>
      <c r="FA12" s="17">
        <v>0</v>
      </c>
      <c r="FB12" s="17">
        <v>0</v>
      </c>
      <c r="FC12" s="17">
        <v>0</v>
      </c>
      <c r="FD12" s="17">
        <v>0</v>
      </c>
      <c r="FE12" s="17">
        <v>0</v>
      </c>
      <c r="FF12" s="17">
        <v>0</v>
      </c>
      <c r="FG12" s="17">
        <v>0</v>
      </c>
      <c r="FH12" s="17">
        <v>0</v>
      </c>
      <c r="FI12" s="17">
        <v>0</v>
      </c>
      <c r="FJ12" s="17">
        <v>0</v>
      </c>
      <c r="FK12" s="17">
        <v>0</v>
      </c>
      <c r="FL12" s="17">
        <v>0</v>
      </c>
      <c r="FM12" s="17">
        <v>0</v>
      </c>
      <c r="FN12" s="17">
        <v>0</v>
      </c>
      <c r="FO12" s="17">
        <v>0</v>
      </c>
      <c r="FP12" s="17">
        <v>0</v>
      </c>
      <c r="FQ12" s="17">
        <v>0</v>
      </c>
      <c r="FR12" s="17">
        <v>0</v>
      </c>
      <c r="FS12" s="17">
        <v>0</v>
      </c>
      <c r="FT12" s="17">
        <v>0</v>
      </c>
      <c r="FU12" s="17">
        <v>1783924.1904222504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0</v>
      </c>
      <c r="GH12" s="17">
        <v>0</v>
      </c>
      <c r="GI12" s="17">
        <v>0</v>
      </c>
      <c r="GJ12" s="17">
        <v>0</v>
      </c>
      <c r="GK12" s="17">
        <v>0</v>
      </c>
      <c r="GL12" s="17">
        <v>0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0</v>
      </c>
      <c r="GT12" s="17">
        <v>0</v>
      </c>
      <c r="GU12" s="17">
        <v>0</v>
      </c>
      <c r="GV12" s="17">
        <v>0</v>
      </c>
      <c r="GW12" s="17">
        <v>0</v>
      </c>
      <c r="GX12" s="17">
        <v>0</v>
      </c>
      <c r="GY12" s="17">
        <v>0</v>
      </c>
      <c r="GZ12" s="17">
        <v>0</v>
      </c>
      <c r="HA12" s="17">
        <v>0</v>
      </c>
      <c r="HB12" s="17">
        <v>0</v>
      </c>
      <c r="HC12" s="17">
        <v>0</v>
      </c>
      <c r="HD12" s="17">
        <v>0</v>
      </c>
      <c r="HE12" s="17">
        <v>0</v>
      </c>
      <c r="HF12" s="17">
        <v>0</v>
      </c>
      <c r="HG12" s="17">
        <v>0</v>
      </c>
      <c r="HH12" s="17">
        <v>0</v>
      </c>
      <c r="HI12" s="17">
        <v>0</v>
      </c>
      <c r="HJ12" s="17">
        <v>0</v>
      </c>
      <c r="HK12" s="17">
        <v>0</v>
      </c>
      <c r="HL12" s="17">
        <v>0</v>
      </c>
      <c r="HM12" s="17">
        <v>0</v>
      </c>
      <c r="HN12" s="17">
        <v>0</v>
      </c>
      <c r="HO12" s="17">
        <v>0</v>
      </c>
      <c r="HP12" s="17">
        <v>0</v>
      </c>
      <c r="HQ12" s="17">
        <v>0</v>
      </c>
      <c r="HR12" s="17">
        <v>0</v>
      </c>
      <c r="HS12" s="17">
        <v>0</v>
      </c>
      <c r="HT12" s="17">
        <v>0</v>
      </c>
      <c r="HU12" s="17">
        <v>0</v>
      </c>
      <c r="HV12" s="17">
        <v>0</v>
      </c>
      <c r="HW12" s="17">
        <v>0</v>
      </c>
      <c r="HX12" s="17">
        <v>0</v>
      </c>
      <c r="HY12" s="17">
        <v>0</v>
      </c>
      <c r="HZ12" s="17">
        <v>0</v>
      </c>
      <c r="IA12" s="17">
        <v>0</v>
      </c>
      <c r="IB12" s="17">
        <v>0</v>
      </c>
      <c r="IC12" s="17">
        <v>0</v>
      </c>
      <c r="ID12" s="17">
        <v>0</v>
      </c>
      <c r="IE12" s="17">
        <v>0</v>
      </c>
      <c r="IF12" s="17">
        <v>0</v>
      </c>
      <c r="IG12" s="17">
        <v>0</v>
      </c>
      <c r="IH12" s="17">
        <v>0</v>
      </c>
      <c r="II12" s="17">
        <v>0</v>
      </c>
      <c r="IJ12" s="17">
        <v>0</v>
      </c>
      <c r="IK12" s="17">
        <v>0</v>
      </c>
      <c r="IL12" s="17">
        <v>0</v>
      </c>
      <c r="IM12" s="17">
        <v>0</v>
      </c>
      <c r="IN12" s="17">
        <v>0</v>
      </c>
      <c r="IO12" s="17">
        <v>0</v>
      </c>
      <c r="IP12" s="17">
        <v>0</v>
      </c>
      <c r="IQ12" s="17">
        <v>0</v>
      </c>
      <c r="IR12" s="17">
        <v>0</v>
      </c>
      <c r="IS12" s="17">
        <v>0</v>
      </c>
      <c r="IT12" s="17">
        <v>0</v>
      </c>
      <c r="IU12" s="17">
        <v>0</v>
      </c>
      <c r="IV12" s="18">
        <v>0</v>
      </c>
      <c r="IW12" s="18">
        <v>0</v>
      </c>
      <c r="IX12" s="18">
        <v>0</v>
      </c>
      <c r="IY12" s="17">
        <v>0</v>
      </c>
      <c r="IZ12" s="17">
        <v>0</v>
      </c>
      <c r="JA12" s="17">
        <v>0</v>
      </c>
      <c r="JB12" s="17">
        <v>0</v>
      </c>
      <c r="JC12" s="17">
        <v>0</v>
      </c>
      <c r="JD12" s="17">
        <v>0</v>
      </c>
      <c r="JE12" s="18">
        <v>0</v>
      </c>
      <c r="JF12" s="18">
        <v>0</v>
      </c>
      <c r="JG12" s="18">
        <v>0</v>
      </c>
      <c r="JH12" s="17">
        <v>0</v>
      </c>
      <c r="JI12" s="17">
        <v>0</v>
      </c>
      <c r="JJ12" s="17">
        <v>0</v>
      </c>
      <c r="JK12" s="17">
        <v>0</v>
      </c>
      <c r="JL12" s="17">
        <v>0</v>
      </c>
      <c r="JM12" s="17">
        <v>0</v>
      </c>
      <c r="JN12" s="18">
        <v>0</v>
      </c>
      <c r="JO12" s="18">
        <v>0</v>
      </c>
      <c r="JP12" s="18">
        <v>0</v>
      </c>
      <c r="JQ12" s="17">
        <v>0</v>
      </c>
      <c r="JR12" s="17">
        <v>0</v>
      </c>
      <c r="JS12" s="17">
        <v>0</v>
      </c>
      <c r="JT12" s="17">
        <v>0</v>
      </c>
      <c r="JU12" s="17">
        <v>0</v>
      </c>
      <c r="JV12" s="17">
        <v>0</v>
      </c>
      <c r="JW12" s="17">
        <v>0</v>
      </c>
      <c r="JX12" s="17">
        <v>0</v>
      </c>
      <c r="JY12" s="17">
        <v>0</v>
      </c>
      <c r="JZ12" s="17">
        <v>0</v>
      </c>
      <c r="KA12" s="17">
        <v>0</v>
      </c>
      <c r="KB12" s="17">
        <v>0</v>
      </c>
      <c r="KC12" s="17">
        <v>0</v>
      </c>
      <c r="KD12" s="17">
        <v>0</v>
      </c>
      <c r="KE12" s="17">
        <v>0</v>
      </c>
      <c r="KF12" s="17">
        <v>0</v>
      </c>
      <c r="KG12" s="17">
        <v>0</v>
      </c>
      <c r="KH12" s="17">
        <v>0</v>
      </c>
      <c r="KI12" s="17">
        <v>0</v>
      </c>
      <c r="KJ12" s="17">
        <v>0</v>
      </c>
      <c r="KK12" s="17">
        <v>0</v>
      </c>
      <c r="KL12" s="17">
        <v>0</v>
      </c>
      <c r="KM12" s="17">
        <v>0</v>
      </c>
      <c r="KN12" s="17">
        <v>0</v>
      </c>
      <c r="KO12" s="17">
        <v>0</v>
      </c>
      <c r="KP12" s="17">
        <v>0</v>
      </c>
      <c r="KQ12" s="17">
        <v>0</v>
      </c>
      <c r="KR12" s="17">
        <v>0</v>
      </c>
      <c r="KS12" s="17">
        <v>0</v>
      </c>
      <c r="KT12" s="17">
        <v>0</v>
      </c>
      <c r="KU12" s="17">
        <v>0</v>
      </c>
      <c r="KV12" s="17">
        <v>0</v>
      </c>
      <c r="KW12" s="17">
        <v>0</v>
      </c>
      <c r="KX12" s="17">
        <v>0</v>
      </c>
      <c r="KY12" s="17">
        <v>0</v>
      </c>
      <c r="KZ12" s="17">
        <v>0</v>
      </c>
      <c r="LA12" s="18">
        <v>0</v>
      </c>
      <c r="LB12" s="18">
        <v>0</v>
      </c>
      <c r="LC12" s="18">
        <v>0</v>
      </c>
      <c r="LD12" s="17">
        <v>0</v>
      </c>
      <c r="LE12" s="17">
        <v>0</v>
      </c>
      <c r="LF12" s="17">
        <v>0</v>
      </c>
      <c r="LG12" s="17">
        <v>0</v>
      </c>
      <c r="LH12" s="17">
        <v>0</v>
      </c>
      <c r="LI12" s="17">
        <v>0</v>
      </c>
      <c r="LJ12" s="18">
        <v>0</v>
      </c>
      <c r="LK12" s="18">
        <v>0</v>
      </c>
      <c r="LL12" s="18">
        <v>0</v>
      </c>
      <c r="LM12" s="17">
        <v>0</v>
      </c>
      <c r="LN12" s="17">
        <v>0</v>
      </c>
      <c r="LO12" s="17">
        <v>0</v>
      </c>
      <c r="LP12" s="17">
        <v>0</v>
      </c>
      <c r="LQ12" s="17">
        <v>0</v>
      </c>
      <c r="LR12" s="17">
        <v>0</v>
      </c>
      <c r="LS12" s="18">
        <v>0</v>
      </c>
      <c r="LT12" s="18">
        <v>0</v>
      </c>
      <c r="LU12" s="18">
        <v>0</v>
      </c>
      <c r="LV12" s="17">
        <v>0</v>
      </c>
      <c r="LW12" s="17">
        <v>0</v>
      </c>
      <c r="LX12" s="17">
        <v>0</v>
      </c>
      <c r="LY12" s="17">
        <v>0</v>
      </c>
      <c r="LZ12" s="17">
        <v>0</v>
      </c>
      <c r="MA12" s="17">
        <v>0</v>
      </c>
      <c r="MB12" s="17">
        <v>0</v>
      </c>
      <c r="MC12" s="17">
        <v>0</v>
      </c>
      <c r="MD12" s="17">
        <v>0</v>
      </c>
      <c r="ME12" s="17">
        <v>0</v>
      </c>
      <c r="MF12" s="17">
        <v>0</v>
      </c>
      <c r="MG12" s="17">
        <v>1783924.1904222504</v>
      </c>
      <c r="MH12" s="17">
        <v>1783924.1904222504</v>
      </c>
    </row>
    <row r="13" spans="1:346" ht="12.75" customHeight="1" x14ac:dyDescent="0.3">
      <c r="A13" s="61" t="s">
        <v>160</v>
      </c>
      <c r="B13" s="16">
        <v>1008</v>
      </c>
      <c r="C13" s="62" t="s">
        <v>148</v>
      </c>
      <c r="D13" s="18">
        <v>0</v>
      </c>
      <c r="E13" s="18">
        <v>0</v>
      </c>
      <c r="F13" s="18">
        <v>368589993.14999998</v>
      </c>
      <c r="G13" s="17">
        <v>0</v>
      </c>
      <c r="H13" s="17">
        <v>0</v>
      </c>
      <c r="I13" s="17">
        <v>63200315.189999998</v>
      </c>
      <c r="J13" s="17">
        <v>0</v>
      </c>
      <c r="K13" s="17">
        <v>0</v>
      </c>
      <c r="L13" s="17">
        <v>128226207.87</v>
      </c>
      <c r="M13" s="17">
        <v>0</v>
      </c>
      <c r="N13" s="17">
        <v>0</v>
      </c>
      <c r="O13" s="17">
        <v>177163470.09</v>
      </c>
      <c r="P13" s="17">
        <v>0</v>
      </c>
      <c r="Q13" s="17">
        <v>0</v>
      </c>
      <c r="R13" s="17">
        <v>10306402.17</v>
      </c>
      <c r="S13" s="17">
        <v>0</v>
      </c>
      <c r="T13" s="17">
        <v>0</v>
      </c>
      <c r="U13" s="17">
        <v>216396179.47999999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67398187.340000004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22057864.129999999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5399422366.325942</v>
      </c>
      <c r="BC13" s="17">
        <v>0</v>
      </c>
      <c r="BD13" s="17">
        <v>0</v>
      </c>
      <c r="BE13" s="17">
        <v>1502807.8540585001</v>
      </c>
      <c r="BF13" s="17">
        <v>0</v>
      </c>
      <c r="BG13" s="17">
        <v>0</v>
      </c>
      <c r="BH13" s="17">
        <v>268986939.49000001</v>
      </c>
      <c r="BI13" s="17">
        <v>0</v>
      </c>
      <c r="BJ13" s="17">
        <v>0</v>
      </c>
      <c r="BK13" s="17">
        <v>2382056036.3800001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27993872.329999998</v>
      </c>
      <c r="BR13" s="17">
        <v>0</v>
      </c>
      <c r="BS13" s="17">
        <v>0</v>
      </c>
      <c r="BT13" s="17">
        <v>21438541.719999999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653317.6</v>
      </c>
      <c r="CD13" s="17">
        <v>0</v>
      </c>
      <c r="CE13" s="17">
        <v>0</v>
      </c>
      <c r="CF13" s="17">
        <v>10417875.699999999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244894.71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61131.57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19977.68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15386386.98</v>
      </c>
      <c r="DH13" s="17">
        <v>0</v>
      </c>
      <c r="DI13" s="17">
        <v>0</v>
      </c>
      <c r="DJ13" s="17">
        <v>37500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61481.41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12563009.23</v>
      </c>
      <c r="EF13" s="17">
        <v>0</v>
      </c>
      <c r="EG13" s="17">
        <v>0</v>
      </c>
      <c r="EH13" s="17">
        <v>14962890.6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11504888.550000001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0</v>
      </c>
      <c r="EU13" s="17">
        <v>0</v>
      </c>
      <c r="EV13" s="17">
        <v>0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31897357.890000001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6237779.79</v>
      </c>
      <c r="GK13" s="17">
        <v>0</v>
      </c>
      <c r="GL13" s="17">
        <v>0</v>
      </c>
      <c r="GM13" s="17">
        <v>0</v>
      </c>
      <c r="GN13" s="17">
        <v>0</v>
      </c>
      <c r="GO13" s="17">
        <v>0</v>
      </c>
      <c r="GP13" s="17">
        <v>23095319.59</v>
      </c>
      <c r="GQ13" s="17">
        <v>0</v>
      </c>
      <c r="GR13" s="17">
        <v>0</v>
      </c>
      <c r="GS13" s="17">
        <v>3441282.43</v>
      </c>
      <c r="GT13" s="17">
        <v>0</v>
      </c>
      <c r="GU13" s="17">
        <v>0</v>
      </c>
      <c r="GV13" s="17">
        <v>108194582.86</v>
      </c>
      <c r="GW13" s="17">
        <v>0</v>
      </c>
      <c r="GX13" s="17">
        <v>0</v>
      </c>
      <c r="GY13" s="17">
        <v>18571478.739999998</v>
      </c>
      <c r="GZ13" s="17">
        <v>0</v>
      </c>
      <c r="HA13" s="17">
        <v>0</v>
      </c>
      <c r="HB13" s="17">
        <v>0</v>
      </c>
      <c r="HC13" s="17">
        <v>0</v>
      </c>
      <c r="HD13" s="17">
        <v>0</v>
      </c>
      <c r="HE13" s="17">
        <v>0</v>
      </c>
      <c r="HF13" s="17">
        <v>0</v>
      </c>
      <c r="HG13" s="17">
        <v>0</v>
      </c>
      <c r="HH13" s="17">
        <v>0</v>
      </c>
      <c r="HI13" s="17">
        <v>0</v>
      </c>
      <c r="HJ13" s="17">
        <v>0</v>
      </c>
      <c r="HK13" s="17">
        <v>0</v>
      </c>
      <c r="HL13" s="17">
        <v>0</v>
      </c>
      <c r="HM13" s="17">
        <v>0</v>
      </c>
      <c r="HN13" s="17">
        <v>0</v>
      </c>
      <c r="HO13" s="17">
        <v>0</v>
      </c>
      <c r="HP13" s="17">
        <v>0</v>
      </c>
      <c r="HQ13" s="17">
        <v>0</v>
      </c>
      <c r="HR13" s="17">
        <v>0</v>
      </c>
      <c r="HS13" s="17">
        <v>0</v>
      </c>
      <c r="HT13" s="17">
        <v>0</v>
      </c>
      <c r="HU13" s="17">
        <v>0</v>
      </c>
      <c r="HV13" s="17">
        <v>0</v>
      </c>
      <c r="HW13" s="17">
        <v>0</v>
      </c>
      <c r="HX13" s="17">
        <v>0</v>
      </c>
      <c r="HY13" s="17">
        <v>0</v>
      </c>
      <c r="HZ13" s="17">
        <v>0</v>
      </c>
      <c r="IA13" s="17">
        <v>0</v>
      </c>
      <c r="IB13" s="17">
        <v>0</v>
      </c>
      <c r="IC13" s="17">
        <v>0</v>
      </c>
      <c r="ID13" s="17">
        <v>0</v>
      </c>
      <c r="IE13" s="17">
        <v>0</v>
      </c>
      <c r="IF13" s="17">
        <v>0</v>
      </c>
      <c r="IG13" s="17">
        <v>0</v>
      </c>
      <c r="IH13" s="17">
        <v>0</v>
      </c>
      <c r="II13" s="17">
        <v>0</v>
      </c>
      <c r="IJ13" s="17">
        <v>0</v>
      </c>
      <c r="IK13" s="17">
        <v>0</v>
      </c>
      <c r="IL13" s="17">
        <v>0</v>
      </c>
      <c r="IM13" s="17">
        <v>0</v>
      </c>
      <c r="IN13" s="17">
        <v>0</v>
      </c>
      <c r="IO13" s="17">
        <v>0</v>
      </c>
      <c r="IP13" s="17">
        <v>0</v>
      </c>
      <c r="IQ13" s="17">
        <v>0</v>
      </c>
      <c r="IR13" s="17">
        <v>0</v>
      </c>
      <c r="IS13" s="17">
        <v>0</v>
      </c>
      <c r="IT13" s="17">
        <v>0</v>
      </c>
      <c r="IU13" s="17">
        <v>12583449.380000001</v>
      </c>
      <c r="IV13" s="18">
        <v>0</v>
      </c>
      <c r="IW13" s="18">
        <v>0</v>
      </c>
      <c r="IX13" s="18">
        <v>102604980.41000004</v>
      </c>
      <c r="IY13" s="17">
        <v>0</v>
      </c>
      <c r="IZ13" s="17">
        <v>0</v>
      </c>
      <c r="JA13" s="17">
        <v>0</v>
      </c>
      <c r="JB13" s="17">
        <v>0</v>
      </c>
      <c r="JC13" s="17">
        <v>0</v>
      </c>
      <c r="JD13" s="17">
        <v>0</v>
      </c>
      <c r="JE13" s="18">
        <v>0</v>
      </c>
      <c r="JF13" s="18">
        <v>0</v>
      </c>
      <c r="JG13" s="18">
        <v>102005408.94000004</v>
      </c>
      <c r="JH13" s="17">
        <v>0</v>
      </c>
      <c r="JI13" s="17">
        <v>0</v>
      </c>
      <c r="JJ13" s="17">
        <v>1483990.5999999999</v>
      </c>
      <c r="JK13" s="17">
        <v>0</v>
      </c>
      <c r="JL13" s="17">
        <v>0</v>
      </c>
      <c r="JM13" s="17">
        <v>100521418.34000005</v>
      </c>
      <c r="JN13" s="18">
        <v>0</v>
      </c>
      <c r="JO13" s="18">
        <v>0</v>
      </c>
      <c r="JP13" s="18">
        <v>599571.47000000009</v>
      </c>
      <c r="JQ13" s="17">
        <v>0</v>
      </c>
      <c r="JR13" s="17">
        <v>0</v>
      </c>
      <c r="JS13" s="17">
        <v>599571.47000000009</v>
      </c>
      <c r="JT13" s="17">
        <v>0</v>
      </c>
      <c r="JU13" s="17">
        <v>0</v>
      </c>
      <c r="JV13" s="17">
        <v>0</v>
      </c>
      <c r="JW13" s="17">
        <v>0</v>
      </c>
      <c r="JX13" s="17">
        <v>0</v>
      </c>
      <c r="JY13" s="17">
        <v>9787353.0500000007</v>
      </c>
      <c r="JZ13" s="17">
        <v>0</v>
      </c>
      <c r="KA13" s="17">
        <v>0</v>
      </c>
      <c r="KB13" s="17">
        <v>0</v>
      </c>
      <c r="KC13" s="17">
        <v>0</v>
      </c>
      <c r="KD13" s="17">
        <v>0</v>
      </c>
      <c r="KE13" s="17">
        <v>0</v>
      </c>
      <c r="KF13" s="17">
        <v>0</v>
      </c>
      <c r="KG13" s="17">
        <v>0</v>
      </c>
      <c r="KH13" s="17">
        <v>0</v>
      </c>
      <c r="KI13" s="17">
        <v>0</v>
      </c>
      <c r="KJ13" s="17">
        <v>0</v>
      </c>
      <c r="KK13" s="17">
        <v>0</v>
      </c>
      <c r="KL13" s="17">
        <v>0</v>
      </c>
      <c r="KM13" s="17">
        <v>0</v>
      </c>
      <c r="KN13" s="17">
        <v>0</v>
      </c>
      <c r="KO13" s="17">
        <v>0</v>
      </c>
      <c r="KP13" s="17">
        <v>0</v>
      </c>
      <c r="KQ13" s="17">
        <v>0</v>
      </c>
      <c r="KR13" s="17">
        <v>0</v>
      </c>
      <c r="KS13" s="17">
        <v>0</v>
      </c>
      <c r="KT13" s="17">
        <v>0</v>
      </c>
      <c r="KU13" s="17">
        <v>0</v>
      </c>
      <c r="KV13" s="17">
        <v>0</v>
      </c>
      <c r="KW13" s="17">
        <v>0</v>
      </c>
      <c r="KX13" s="17">
        <v>0</v>
      </c>
      <c r="KY13" s="17">
        <v>0</v>
      </c>
      <c r="KZ13" s="17">
        <v>0</v>
      </c>
      <c r="LA13" s="18">
        <v>0</v>
      </c>
      <c r="LB13" s="18">
        <v>0</v>
      </c>
      <c r="LC13" s="18">
        <v>0</v>
      </c>
      <c r="LD13" s="17">
        <v>0</v>
      </c>
      <c r="LE13" s="17">
        <v>0</v>
      </c>
      <c r="LF13" s="17">
        <v>0</v>
      </c>
      <c r="LG13" s="17">
        <v>0</v>
      </c>
      <c r="LH13" s="17">
        <v>0</v>
      </c>
      <c r="LI13" s="17">
        <v>0</v>
      </c>
      <c r="LJ13" s="18">
        <v>0</v>
      </c>
      <c r="LK13" s="18">
        <v>0</v>
      </c>
      <c r="LL13" s="18">
        <v>0</v>
      </c>
      <c r="LM13" s="17">
        <v>0</v>
      </c>
      <c r="LN13" s="17">
        <v>0</v>
      </c>
      <c r="LO13" s="17">
        <v>0</v>
      </c>
      <c r="LP13" s="17">
        <v>0</v>
      </c>
      <c r="LQ13" s="17">
        <v>0</v>
      </c>
      <c r="LR13" s="17">
        <v>0</v>
      </c>
      <c r="LS13" s="18">
        <v>0</v>
      </c>
      <c r="LT13" s="18">
        <v>0</v>
      </c>
      <c r="LU13" s="18">
        <v>0</v>
      </c>
      <c r="LV13" s="17">
        <v>0</v>
      </c>
      <c r="LW13" s="17">
        <v>0</v>
      </c>
      <c r="LX13" s="17">
        <v>0</v>
      </c>
      <c r="LY13" s="17">
        <v>0</v>
      </c>
      <c r="LZ13" s="17">
        <v>0</v>
      </c>
      <c r="MA13" s="17">
        <v>0</v>
      </c>
      <c r="MB13" s="17">
        <v>0</v>
      </c>
      <c r="MC13" s="17">
        <v>0</v>
      </c>
      <c r="MD13" s="17">
        <v>0</v>
      </c>
      <c r="ME13" s="17">
        <v>0</v>
      </c>
      <c r="MF13" s="17">
        <v>0</v>
      </c>
      <c r="MG13" s="17">
        <v>9168476128.5399971</v>
      </c>
      <c r="MH13" s="17">
        <v>9168476128.5399971</v>
      </c>
    </row>
    <row r="14" spans="1:346" ht="12.75" customHeight="1" x14ac:dyDescent="0.3">
      <c r="A14" s="61" t="s">
        <v>161</v>
      </c>
      <c r="B14" s="16">
        <v>1009</v>
      </c>
      <c r="C14" s="62" t="s">
        <v>148</v>
      </c>
      <c r="D14" s="18">
        <v>1218761.71</v>
      </c>
      <c r="E14" s="18">
        <v>2287005.9800000004</v>
      </c>
      <c r="F14" s="18">
        <v>5927696814.4800053</v>
      </c>
      <c r="G14" s="17">
        <v>966701.06</v>
      </c>
      <c r="H14" s="17">
        <v>2202040.9200000004</v>
      </c>
      <c r="I14" s="17">
        <v>1602872929.9600031</v>
      </c>
      <c r="J14" s="17">
        <v>252060.65</v>
      </c>
      <c r="K14" s="17">
        <v>84965.06</v>
      </c>
      <c r="L14" s="17">
        <v>1665768068.230001</v>
      </c>
      <c r="M14" s="17">
        <v>0</v>
      </c>
      <c r="N14" s="17">
        <v>0</v>
      </c>
      <c r="O14" s="17">
        <v>2659055816.2900009</v>
      </c>
      <c r="P14" s="17">
        <v>0</v>
      </c>
      <c r="Q14" s="17">
        <v>0</v>
      </c>
      <c r="R14" s="17">
        <v>196516216.37999997</v>
      </c>
      <c r="S14" s="17">
        <v>2790.95</v>
      </c>
      <c r="T14" s="17">
        <v>2634927.75</v>
      </c>
      <c r="U14" s="17">
        <v>768618345.3700012</v>
      </c>
      <c r="V14" s="17">
        <v>0</v>
      </c>
      <c r="W14" s="17">
        <v>0</v>
      </c>
      <c r="X14" s="17">
        <v>124239.72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689804.5</v>
      </c>
      <c r="AK14" s="17">
        <v>216.42</v>
      </c>
      <c r="AL14" s="17">
        <v>414873.66</v>
      </c>
      <c r="AM14" s="17">
        <v>414628068.72000003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180626076.22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4745205.66</v>
      </c>
      <c r="BA14" s="17">
        <v>35270288.7700001</v>
      </c>
      <c r="BB14" s="17">
        <v>8886302791.0100193</v>
      </c>
      <c r="BC14" s="17">
        <v>0</v>
      </c>
      <c r="BD14" s="17">
        <v>7051.56</v>
      </c>
      <c r="BE14" s="17">
        <v>63444239.599999905</v>
      </c>
      <c r="BF14" s="17">
        <v>296162.26</v>
      </c>
      <c r="BG14" s="17">
        <v>3267749.3200000008</v>
      </c>
      <c r="BH14" s="17">
        <v>813045347.68999529</v>
      </c>
      <c r="BI14" s="17">
        <v>2722229.5199999996</v>
      </c>
      <c r="BJ14" s="17">
        <v>30824267.470000003</v>
      </c>
      <c r="BK14" s="17">
        <v>6360216886.159996</v>
      </c>
      <c r="BL14" s="17">
        <v>0</v>
      </c>
      <c r="BM14" s="17">
        <v>0</v>
      </c>
      <c r="BN14" s="17">
        <v>245368</v>
      </c>
      <c r="BO14" s="17">
        <v>0</v>
      </c>
      <c r="BP14" s="17">
        <v>5995.58</v>
      </c>
      <c r="BQ14" s="17">
        <v>242506322.28000003</v>
      </c>
      <c r="BR14" s="17">
        <v>10960.29</v>
      </c>
      <c r="BS14" s="17">
        <v>33729.65</v>
      </c>
      <c r="BT14" s="17">
        <v>149447063.50999999</v>
      </c>
      <c r="BU14" s="17">
        <v>0</v>
      </c>
      <c r="BV14" s="17">
        <v>36</v>
      </c>
      <c r="BW14" s="17">
        <v>15060.2</v>
      </c>
      <c r="BX14" s="17">
        <v>0</v>
      </c>
      <c r="BY14" s="17">
        <v>0</v>
      </c>
      <c r="BZ14" s="17">
        <v>0</v>
      </c>
      <c r="CA14" s="17">
        <v>5520.56</v>
      </c>
      <c r="CB14" s="17">
        <v>10183.74</v>
      </c>
      <c r="CC14" s="17">
        <v>37305324.149999991</v>
      </c>
      <c r="CD14" s="17">
        <v>3603.27</v>
      </c>
      <c r="CE14" s="17">
        <v>11677.279999999999</v>
      </c>
      <c r="CF14" s="17">
        <v>100799382.18000002</v>
      </c>
      <c r="CG14" s="17">
        <v>0</v>
      </c>
      <c r="CH14" s="17">
        <v>0</v>
      </c>
      <c r="CI14" s="17">
        <v>139377.09</v>
      </c>
      <c r="CJ14" s="17">
        <v>0</v>
      </c>
      <c r="CK14" s="17">
        <v>0</v>
      </c>
      <c r="CL14" s="17">
        <v>7957884.1799999988</v>
      </c>
      <c r="CM14" s="17">
        <v>0</v>
      </c>
      <c r="CN14" s="17">
        <v>0</v>
      </c>
      <c r="CO14" s="17">
        <v>0</v>
      </c>
      <c r="CP14" s="17">
        <v>0</v>
      </c>
      <c r="CQ14" s="17">
        <v>0</v>
      </c>
      <c r="CR14" s="17">
        <v>0</v>
      </c>
      <c r="CS14" s="17">
        <v>0</v>
      </c>
      <c r="CT14" s="17">
        <v>0</v>
      </c>
      <c r="CU14" s="17">
        <v>0</v>
      </c>
      <c r="CV14" s="17">
        <v>0</v>
      </c>
      <c r="CW14" s="17">
        <v>0</v>
      </c>
      <c r="CX14" s="17">
        <v>2371360.54</v>
      </c>
      <c r="CY14" s="17">
        <v>0</v>
      </c>
      <c r="CZ14" s="17">
        <v>0</v>
      </c>
      <c r="DA14" s="17">
        <v>428757.32999999996</v>
      </c>
      <c r="DB14" s="17">
        <v>0</v>
      </c>
      <c r="DC14" s="17">
        <v>0</v>
      </c>
      <c r="DD14" s="17">
        <v>0</v>
      </c>
      <c r="DE14" s="17">
        <v>0</v>
      </c>
      <c r="DF14" s="17">
        <v>123</v>
      </c>
      <c r="DG14" s="17">
        <v>27207778.340000048</v>
      </c>
      <c r="DH14" s="17">
        <v>0</v>
      </c>
      <c r="DI14" s="17">
        <v>0</v>
      </c>
      <c r="DJ14" s="17">
        <v>203666.66</v>
      </c>
      <c r="DK14" s="17">
        <v>0</v>
      </c>
      <c r="DL14" s="17">
        <v>0</v>
      </c>
      <c r="DM14" s="17">
        <v>0</v>
      </c>
      <c r="DN14" s="17">
        <v>229</v>
      </c>
      <c r="DO14" s="17">
        <v>37.86</v>
      </c>
      <c r="DP14" s="17">
        <v>17365313.329999998</v>
      </c>
      <c r="DQ14" s="17">
        <v>0</v>
      </c>
      <c r="DR14" s="17">
        <v>0</v>
      </c>
      <c r="DS14" s="17">
        <v>0</v>
      </c>
      <c r="DT14" s="17">
        <v>0</v>
      </c>
      <c r="DU14" s="17">
        <v>0</v>
      </c>
      <c r="DV14" s="17">
        <v>0</v>
      </c>
      <c r="DW14" s="17">
        <v>0</v>
      </c>
      <c r="DX14" s="17">
        <v>0</v>
      </c>
      <c r="DY14" s="17">
        <v>0</v>
      </c>
      <c r="DZ14" s="17">
        <v>0</v>
      </c>
      <c r="EA14" s="17">
        <v>0</v>
      </c>
      <c r="EB14" s="17">
        <v>0</v>
      </c>
      <c r="EC14" s="17">
        <v>0</v>
      </c>
      <c r="ED14" s="17">
        <v>0</v>
      </c>
      <c r="EE14" s="17">
        <v>0</v>
      </c>
      <c r="EF14" s="17">
        <v>0</v>
      </c>
      <c r="EG14" s="17">
        <v>0</v>
      </c>
      <c r="EH14" s="17">
        <v>0</v>
      </c>
      <c r="EI14" s="17">
        <v>0</v>
      </c>
      <c r="EJ14" s="17">
        <v>0</v>
      </c>
      <c r="EK14" s="17">
        <v>0</v>
      </c>
      <c r="EL14" s="17">
        <v>0</v>
      </c>
      <c r="EM14" s="17">
        <v>0</v>
      </c>
      <c r="EN14" s="17">
        <v>0</v>
      </c>
      <c r="EO14" s="17">
        <v>0</v>
      </c>
      <c r="EP14" s="17">
        <v>0</v>
      </c>
      <c r="EQ14" s="17">
        <v>0</v>
      </c>
      <c r="ER14" s="17">
        <v>0</v>
      </c>
      <c r="ES14" s="17">
        <v>0</v>
      </c>
      <c r="ET14" s="17">
        <v>0</v>
      </c>
      <c r="EU14" s="17">
        <v>0</v>
      </c>
      <c r="EV14" s="17">
        <v>0</v>
      </c>
      <c r="EW14" s="17">
        <v>0</v>
      </c>
      <c r="EX14" s="17">
        <v>0</v>
      </c>
      <c r="EY14" s="17">
        <v>0</v>
      </c>
      <c r="EZ14" s="17">
        <v>0</v>
      </c>
      <c r="FA14" s="17">
        <v>0</v>
      </c>
      <c r="FB14" s="17">
        <v>0</v>
      </c>
      <c r="FC14" s="17">
        <v>0</v>
      </c>
      <c r="FD14" s="17">
        <v>19578</v>
      </c>
      <c r="FE14" s="17">
        <v>299332.63999999996</v>
      </c>
      <c r="FF14" s="17">
        <v>123633868.93000033</v>
      </c>
      <c r="FG14" s="17">
        <v>0</v>
      </c>
      <c r="FH14" s="17">
        <v>0</v>
      </c>
      <c r="FI14" s="17">
        <v>0</v>
      </c>
      <c r="FJ14" s="17">
        <v>0</v>
      </c>
      <c r="FK14" s="17">
        <v>0</v>
      </c>
      <c r="FL14" s="17">
        <v>0</v>
      </c>
      <c r="FM14" s="17">
        <v>0</v>
      </c>
      <c r="FN14" s="17">
        <v>0</v>
      </c>
      <c r="FO14" s="17">
        <v>0</v>
      </c>
      <c r="FP14" s="17">
        <v>0</v>
      </c>
      <c r="FQ14" s="17">
        <v>0</v>
      </c>
      <c r="FR14" s="17">
        <v>0</v>
      </c>
      <c r="FS14" s="17">
        <v>0</v>
      </c>
      <c r="FT14" s="17">
        <v>0</v>
      </c>
      <c r="FU14" s="17">
        <v>0</v>
      </c>
      <c r="FV14" s="17">
        <v>0</v>
      </c>
      <c r="FW14" s="17">
        <v>0</v>
      </c>
      <c r="FX14" s="17">
        <v>0</v>
      </c>
      <c r="FY14" s="17">
        <v>0</v>
      </c>
      <c r="FZ14" s="17">
        <v>0</v>
      </c>
      <c r="GA14" s="17">
        <v>0</v>
      </c>
      <c r="GB14" s="17">
        <v>0</v>
      </c>
      <c r="GC14" s="17">
        <v>0</v>
      </c>
      <c r="GD14" s="17">
        <v>0</v>
      </c>
      <c r="GE14" s="17">
        <v>0</v>
      </c>
      <c r="GF14" s="17">
        <v>0</v>
      </c>
      <c r="GG14" s="17">
        <v>17861307.879999995</v>
      </c>
      <c r="GH14" s="17">
        <v>20735.709999999981</v>
      </c>
      <c r="GI14" s="17">
        <v>237048.55</v>
      </c>
      <c r="GJ14" s="17">
        <v>48233878.380000278</v>
      </c>
      <c r="GK14" s="17">
        <v>0</v>
      </c>
      <c r="GL14" s="17">
        <v>0</v>
      </c>
      <c r="GM14" s="17">
        <v>0</v>
      </c>
      <c r="GN14" s="17">
        <v>887.95</v>
      </c>
      <c r="GO14" s="17">
        <v>2406.15</v>
      </c>
      <c r="GP14" s="17">
        <v>357230970.94000018</v>
      </c>
      <c r="GQ14" s="17">
        <v>0</v>
      </c>
      <c r="GR14" s="17">
        <v>19377.949999999997</v>
      </c>
      <c r="GS14" s="17">
        <v>135017696.84999999</v>
      </c>
      <c r="GT14" s="17">
        <v>0</v>
      </c>
      <c r="GU14" s="17">
        <v>0</v>
      </c>
      <c r="GV14" s="17">
        <v>292020335.57999992</v>
      </c>
      <c r="GW14" s="17">
        <v>23829.759999999998</v>
      </c>
      <c r="GX14" s="17">
        <v>303525.55</v>
      </c>
      <c r="GY14" s="17">
        <v>497685916.41999978</v>
      </c>
      <c r="GZ14" s="17">
        <v>0</v>
      </c>
      <c r="HA14" s="17">
        <v>0</v>
      </c>
      <c r="HB14" s="17">
        <v>0</v>
      </c>
      <c r="HC14" s="17">
        <v>0</v>
      </c>
      <c r="HD14" s="17">
        <v>0</v>
      </c>
      <c r="HE14" s="17">
        <v>0</v>
      </c>
      <c r="HF14" s="17">
        <v>0</v>
      </c>
      <c r="HG14" s="17">
        <v>25</v>
      </c>
      <c r="HH14" s="17">
        <v>233827899.84000006</v>
      </c>
      <c r="HI14" s="17">
        <v>0</v>
      </c>
      <c r="HJ14" s="17">
        <v>0</v>
      </c>
      <c r="HK14" s="17">
        <v>0</v>
      </c>
      <c r="HL14" s="17">
        <v>0</v>
      </c>
      <c r="HM14" s="17">
        <v>0</v>
      </c>
      <c r="HN14" s="17">
        <v>43571.64</v>
      </c>
      <c r="HO14" s="17">
        <v>0</v>
      </c>
      <c r="HP14" s="17">
        <v>0</v>
      </c>
      <c r="HQ14" s="17">
        <v>0</v>
      </c>
      <c r="HR14" s="17">
        <v>0</v>
      </c>
      <c r="HS14" s="17">
        <v>0</v>
      </c>
      <c r="HT14" s="17">
        <v>0</v>
      </c>
      <c r="HU14" s="17">
        <v>0</v>
      </c>
      <c r="HV14" s="17">
        <v>0</v>
      </c>
      <c r="HW14" s="17">
        <v>2222149.1800000002</v>
      </c>
      <c r="HX14" s="17">
        <v>0</v>
      </c>
      <c r="HY14" s="17">
        <v>0</v>
      </c>
      <c r="HZ14" s="17">
        <v>1062777798.4800001</v>
      </c>
      <c r="IA14" s="17">
        <v>0</v>
      </c>
      <c r="IB14" s="17">
        <v>0</v>
      </c>
      <c r="IC14" s="17">
        <v>2872589.96</v>
      </c>
      <c r="ID14" s="17">
        <v>0</v>
      </c>
      <c r="IE14" s="17">
        <v>0</v>
      </c>
      <c r="IF14" s="17">
        <v>12348749.719999999</v>
      </c>
      <c r="IG14" s="17">
        <v>6369</v>
      </c>
      <c r="IH14" s="17">
        <v>0</v>
      </c>
      <c r="II14" s="17">
        <v>132310.52000000002</v>
      </c>
      <c r="IJ14" s="17">
        <v>0</v>
      </c>
      <c r="IK14" s="17">
        <v>0</v>
      </c>
      <c r="IL14" s="17">
        <v>0</v>
      </c>
      <c r="IM14" s="17">
        <v>0</v>
      </c>
      <c r="IN14" s="17">
        <v>0</v>
      </c>
      <c r="IO14" s="17">
        <v>0</v>
      </c>
      <c r="IP14" s="17">
        <v>0</v>
      </c>
      <c r="IQ14" s="17">
        <v>0</v>
      </c>
      <c r="IR14" s="17">
        <v>1212316.1200000001</v>
      </c>
      <c r="IS14" s="17">
        <v>0</v>
      </c>
      <c r="IT14" s="17">
        <v>0</v>
      </c>
      <c r="IU14" s="17">
        <v>178340.78</v>
      </c>
      <c r="IV14" s="18">
        <v>0</v>
      </c>
      <c r="IW14" s="18">
        <v>273842602.50000095</v>
      </c>
      <c r="IX14" s="18">
        <v>9865193813.9199829</v>
      </c>
      <c r="IY14" s="17">
        <v>0</v>
      </c>
      <c r="IZ14" s="17">
        <v>5079.83</v>
      </c>
      <c r="JA14" s="17">
        <v>205735.55000000002</v>
      </c>
      <c r="JB14" s="17">
        <v>0</v>
      </c>
      <c r="JC14" s="17">
        <v>10413.65</v>
      </c>
      <c r="JD14" s="17">
        <v>390933.94</v>
      </c>
      <c r="JE14" s="18">
        <v>0</v>
      </c>
      <c r="JF14" s="18">
        <v>200733279.60000101</v>
      </c>
      <c r="JG14" s="18">
        <v>6500585702.9999828</v>
      </c>
      <c r="JH14" s="17">
        <v>0</v>
      </c>
      <c r="JI14" s="17">
        <v>1607370.21</v>
      </c>
      <c r="JJ14" s="17">
        <v>85655807.289999768</v>
      </c>
      <c r="JK14" s="17">
        <v>0</v>
      </c>
      <c r="JL14" s="17">
        <v>199125909.390001</v>
      </c>
      <c r="JM14" s="17">
        <v>6414929895.7099829</v>
      </c>
      <c r="JN14" s="18">
        <v>0</v>
      </c>
      <c r="JO14" s="18">
        <v>73093829.419999987</v>
      </c>
      <c r="JP14" s="18">
        <v>3364011441.4299994</v>
      </c>
      <c r="JQ14" s="17">
        <v>0</v>
      </c>
      <c r="JR14" s="17">
        <v>25181422.469999999</v>
      </c>
      <c r="JS14" s="17">
        <v>1332580859.5200002</v>
      </c>
      <c r="JT14" s="17">
        <v>0</v>
      </c>
      <c r="JU14" s="17">
        <v>47912406.949999996</v>
      </c>
      <c r="JV14" s="17">
        <v>2031430581.9099991</v>
      </c>
      <c r="JW14" s="17">
        <v>0</v>
      </c>
      <c r="JX14" s="17">
        <v>689072.77</v>
      </c>
      <c r="JY14" s="17">
        <v>57364799.810000204</v>
      </c>
      <c r="JZ14" s="17">
        <v>0</v>
      </c>
      <c r="KA14" s="17">
        <v>0</v>
      </c>
      <c r="KB14" s="17">
        <v>0</v>
      </c>
      <c r="KC14" s="17">
        <v>0</v>
      </c>
      <c r="KD14" s="17">
        <v>0</v>
      </c>
      <c r="KE14" s="17">
        <v>0</v>
      </c>
      <c r="KF14" s="17">
        <v>0</v>
      </c>
      <c r="KG14" s="17">
        <v>0</v>
      </c>
      <c r="KH14" s="17">
        <v>0</v>
      </c>
      <c r="KI14" s="17">
        <v>0</v>
      </c>
      <c r="KJ14" s="17">
        <v>0</v>
      </c>
      <c r="KK14" s="17">
        <v>0</v>
      </c>
      <c r="KL14" s="17">
        <v>0</v>
      </c>
      <c r="KM14" s="17">
        <v>0</v>
      </c>
      <c r="KN14" s="17">
        <v>0</v>
      </c>
      <c r="KO14" s="17">
        <v>0</v>
      </c>
      <c r="KP14" s="17">
        <v>0</v>
      </c>
      <c r="KQ14" s="17">
        <v>0</v>
      </c>
      <c r="KR14" s="17">
        <v>0</v>
      </c>
      <c r="KS14" s="17">
        <v>0</v>
      </c>
      <c r="KT14" s="17">
        <v>0</v>
      </c>
      <c r="KU14" s="17">
        <v>0</v>
      </c>
      <c r="KV14" s="17">
        <v>0</v>
      </c>
      <c r="KW14" s="17">
        <v>0</v>
      </c>
      <c r="KX14" s="17">
        <v>0</v>
      </c>
      <c r="KY14" s="17">
        <v>0</v>
      </c>
      <c r="KZ14" s="17">
        <v>0</v>
      </c>
      <c r="LA14" s="18">
        <v>0</v>
      </c>
      <c r="LB14" s="18">
        <v>0</v>
      </c>
      <c r="LC14" s="18">
        <v>0</v>
      </c>
      <c r="LD14" s="17">
        <v>0</v>
      </c>
      <c r="LE14" s="17">
        <v>0</v>
      </c>
      <c r="LF14" s="17">
        <v>0</v>
      </c>
      <c r="LG14" s="17">
        <v>0</v>
      </c>
      <c r="LH14" s="17">
        <v>0</v>
      </c>
      <c r="LI14" s="17">
        <v>0</v>
      </c>
      <c r="LJ14" s="18">
        <v>0</v>
      </c>
      <c r="LK14" s="18">
        <v>0</v>
      </c>
      <c r="LL14" s="18">
        <v>0</v>
      </c>
      <c r="LM14" s="17">
        <v>0</v>
      </c>
      <c r="LN14" s="17">
        <v>0</v>
      </c>
      <c r="LO14" s="17">
        <v>0</v>
      </c>
      <c r="LP14" s="17">
        <v>0</v>
      </c>
      <c r="LQ14" s="17">
        <v>0</v>
      </c>
      <c r="LR14" s="17">
        <v>0</v>
      </c>
      <c r="LS14" s="18">
        <v>0</v>
      </c>
      <c r="LT14" s="18">
        <v>0</v>
      </c>
      <c r="LU14" s="18">
        <v>0</v>
      </c>
      <c r="LV14" s="17">
        <v>0</v>
      </c>
      <c r="LW14" s="17">
        <v>0</v>
      </c>
      <c r="LX14" s="17">
        <v>0</v>
      </c>
      <c r="LY14" s="17">
        <v>0</v>
      </c>
      <c r="LZ14" s="17">
        <v>0</v>
      </c>
      <c r="MA14" s="17">
        <v>0</v>
      </c>
      <c r="MB14" s="17">
        <v>0</v>
      </c>
      <c r="MC14" s="17">
        <v>0</v>
      </c>
      <c r="MD14" s="17">
        <v>0</v>
      </c>
      <c r="ME14" s="17">
        <v>9077080.0599999987</v>
      </c>
      <c r="MF14" s="17">
        <v>350161338.73000091</v>
      </c>
      <c r="MG14" s="17">
        <v>36907759802.589996</v>
      </c>
      <c r="MH14" s="17">
        <v>37266998221.379997</v>
      </c>
    </row>
    <row r="15" spans="1:346" ht="12.75" customHeight="1" x14ac:dyDescent="0.3">
      <c r="A15" s="61" t="s">
        <v>163</v>
      </c>
      <c r="B15" s="16">
        <v>1010</v>
      </c>
      <c r="C15" s="62" t="s">
        <v>148</v>
      </c>
      <c r="D15" s="18">
        <v>0</v>
      </c>
      <c r="E15" s="18">
        <v>0</v>
      </c>
      <c r="F15" s="18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7">
        <v>0</v>
      </c>
      <c r="DP15" s="17">
        <v>0</v>
      </c>
      <c r="DQ15" s="17">
        <v>0</v>
      </c>
      <c r="DR15" s="17">
        <v>0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0</v>
      </c>
      <c r="DZ15" s="17">
        <v>0</v>
      </c>
      <c r="EA15" s="17">
        <v>0</v>
      </c>
      <c r="EB15" s="17">
        <v>0</v>
      </c>
      <c r="EC15" s="17">
        <v>0</v>
      </c>
      <c r="ED15" s="17">
        <v>0</v>
      </c>
      <c r="EE15" s="17">
        <v>0</v>
      </c>
      <c r="EF15" s="17">
        <v>0</v>
      </c>
      <c r="EG15" s="17">
        <v>0</v>
      </c>
      <c r="EH15" s="17">
        <v>0</v>
      </c>
      <c r="EI15" s="17">
        <v>0</v>
      </c>
      <c r="EJ15" s="17">
        <v>0</v>
      </c>
      <c r="EK15" s="17">
        <v>0</v>
      </c>
      <c r="EL15" s="17">
        <v>0</v>
      </c>
      <c r="EM15" s="17">
        <v>0</v>
      </c>
      <c r="EN15" s="17">
        <v>0</v>
      </c>
      <c r="EO15" s="17">
        <v>0</v>
      </c>
      <c r="EP15" s="17">
        <v>0</v>
      </c>
      <c r="EQ15" s="17">
        <v>0</v>
      </c>
      <c r="ER15" s="17">
        <v>0</v>
      </c>
      <c r="ES15" s="17">
        <v>0</v>
      </c>
      <c r="ET15" s="17">
        <v>0</v>
      </c>
      <c r="EU15" s="17">
        <v>0</v>
      </c>
      <c r="EV15" s="17">
        <v>0</v>
      </c>
      <c r="EW15" s="17">
        <v>0</v>
      </c>
      <c r="EX15" s="17">
        <v>0</v>
      </c>
      <c r="EY15" s="17">
        <v>0</v>
      </c>
      <c r="EZ15" s="17">
        <v>0</v>
      </c>
      <c r="FA15" s="17">
        <v>0</v>
      </c>
      <c r="FB15" s="17">
        <v>0</v>
      </c>
      <c r="FC15" s="17">
        <v>0</v>
      </c>
      <c r="FD15" s="17">
        <v>0</v>
      </c>
      <c r="FE15" s="17">
        <v>0</v>
      </c>
      <c r="FF15" s="17">
        <v>4641.58</v>
      </c>
      <c r="FG15" s="17">
        <v>0</v>
      </c>
      <c r="FH15" s="17">
        <v>0</v>
      </c>
      <c r="FI15" s="17">
        <v>19491593.550000004</v>
      </c>
      <c r="FJ15" s="17">
        <v>0</v>
      </c>
      <c r="FK15" s="17">
        <v>0</v>
      </c>
      <c r="FL15" s="17">
        <v>0</v>
      </c>
      <c r="FM15" s="17">
        <v>0</v>
      </c>
      <c r="FN15" s="17">
        <v>0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0</v>
      </c>
      <c r="FV15" s="17">
        <v>0</v>
      </c>
      <c r="FW15" s="17">
        <v>0</v>
      </c>
      <c r="FX15" s="17">
        <v>0</v>
      </c>
      <c r="FY15" s="17">
        <v>0</v>
      </c>
      <c r="FZ15" s="17">
        <v>0</v>
      </c>
      <c r="GA15" s="17">
        <v>0</v>
      </c>
      <c r="GB15" s="17">
        <v>0</v>
      </c>
      <c r="GC15" s="17">
        <v>0</v>
      </c>
      <c r="GD15" s="17">
        <v>0</v>
      </c>
      <c r="GE15" s="17">
        <v>0</v>
      </c>
      <c r="GF15" s="17">
        <v>0</v>
      </c>
      <c r="GG15" s="17">
        <v>39176745.6590477</v>
      </c>
      <c r="GH15" s="17">
        <v>0</v>
      </c>
      <c r="GI15" s="17">
        <v>0</v>
      </c>
      <c r="GJ15" s="17">
        <v>0</v>
      </c>
      <c r="GK15" s="17">
        <v>0</v>
      </c>
      <c r="GL15" s="17">
        <v>0</v>
      </c>
      <c r="GM15" s="17">
        <v>0</v>
      </c>
      <c r="GN15" s="17">
        <v>0</v>
      </c>
      <c r="GO15" s="17">
        <v>0</v>
      </c>
      <c r="GP15" s="17">
        <v>90073408.700001031</v>
      </c>
      <c r="GQ15" s="17">
        <v>0</v>
      </c>
      <c r="GR15" s="17">
        <v>0</v>
      </c>
      <c r="GS15" s="17">
        <v>0</v>
      </c>
      <c r="GT15" s="17">
        <v>0</v>
      </c>
      <c r="GU15" s="17">
        <v>0</v>
      </c>
      <c r="GV15" s="17">
        <v>0</v>
      </c>
      <c r="GW15" s="17">
        <v>0</v>
      </c>
      <c r="GX15" s="17">
        <v>0</v>
      </c>
      <c r="GY15" s="17">
        <v>210038.39047622681</v>
      </c>
      <c r="GZ15" s="17">
        <v>0</v>
      </c>
      <c r="HA15" s="17">
        <v>0</v>
      </c>
      <c r="HB15" s="17">
        <v>0</v>
      </c>
      <c r="HC15" s="17">
        <v>0</v>
      </c>
      <c r="HD15" s="17">
        <v>0</v>
      </c>
      <c r="HE15" s="17">
        <v>0</v>
      </c>
      <c r="HF15" s="17">
        <v>0</v>
      </c>
      <c r="HG15" s="17">
        <v>0</v>
      </c>
      <c r="HH15" s="17">
        <v>0</v>
      </c>
      <c r="HI15" s="17">
        <v>0</v>
      </c>
      <c r="HJ15" s="17">
        <v>0</v>
      </c>
      <c r="HK15" s="17">
        <v>0</v>
      </c>
      <c r="HL15" s="17">
        <v>0</v>
      </c>
      <c r="HM15" s="17">
        <v>0</v>
      </c>
      <c r="HN15" s="17">
        <v>0</v>
      </c>
      <c r="HO15" s="17">
        <v>0</v>
      </c>
      <c r="HP15" s="17">
        <v>0</v>
      </c>
      <c r="HQ15" s="17">
        <v>0</v>
      </c>
      <c r="HR15" s="17">
        <v>0</v>
      </c>
      <c r="HS15" s="17">
        <v>0</v>
      </c>
      <c r="HT15" s="17">
        <v>0</v>
      </c>
      <c r="HU15" s="17">
        <v>0</v>
      </c>
      <c r="HV15" s="17">
        <v>0</v>
      </c>
      <c r="HW15" s="17">
        <v>0</v>
      </c>
      <c r="HX15" s="17">
        <v>0</v>
      </c>
      <c r="HY15" s="17">
        <v>0</v>
      </c>
      <c r="HZ15" s="17">
        <v>0</v>
      </c>
      <c r="IA15" s="17">
        <v>0</v>
      </c>
      <c r="IB15" s="17">
        <v>0</v>
      </c>
      <c r="IC15" s="17">
        <v>0</v>
      </c>
      <c r="ID15" s="17">
        <v>0</v>
      </c>
      <c r="IE15" s="17">
        <v>0</v>
      </c>
      <c r="IF15" s="17">
        <v>0</v>
      </c>
      <c r="IG15" s="17">
        <v>0</v>
      </c>
      <c r="IH15" s="17">
        <v>0</v>
      </c>
      <c r="II15" s="17">
        <v>0</v>
      </c>
      <c r="IJ15" s="17">
        <v>0</v>
      </c>
      <c r="IK15" s="17">
        <v>0</v>
      </c>
      <c r="IL15" s="17">
        <v>0</v>
      </c>
      <c r="IM15" s="17">
        <v>0</v>
      </c>
      <c r="IN15" s="17">
        <v>0</v>
      </c>
      <c r="IO15" s="17">
        <v>0</v>
      </c>
      <c r="IP15" s="17">
        <v>0</v>
      </c>
      <c r="IQ15" s="17">
        <v>0</v>
      </c>
      <c r="IR15" s="17">
        <v>0</v>
      </c>
      <c r="IS15" s="17">
        <v>0</v>
      </c>
      <c r="IT15" s="17">
        <v>0</v>
      </c>
      <c r="IU15" s="17">
        <v>0</v>
      </c>
      <c r="IV15" s="18">
        <v>0</v>
      </c>
      <c r="IW15" s="18">
        <v>0</v>
      </c>
      <c r="IX15" s="18">
        <v>0</v>
      </c>
      <c r="IY15" s="17">
        <v>0</v>
      </c>
      <c r="IZ15" s="17">
        <v>0</v>
      </c>
      <c r="JA15" s="17">
        <v>0</v>
      </c>
      <c r="JB15" s="17">
        <v>0</v>
      </c>
      <c r="JC15" s="17">
        <v>0</v>
      </c>
      <c r="JD15" s="17">
        <v>0</v>
      </c>
      <c r="JE15" s="18">
        <v>0</v>
      </c>
      <c r="JF15" s="18">
        <v>0</v>
      </c>
      <c r="JG15" s="18">
        <v>0</v>
      </c>
      <c r="JH15" s="17">
        <v>0</v>
      </c>
      <c r="JI15" s="17">
        <v>0</v>
      </c>
      <c r="JJ15" s="17">
        <v>0</v>
      </c>
      <c r="JK15" s="17">
        <v>0</v>
      </c>
      <c r="JL15" s="17">
        <v>0</v>
      </c>
      <c r="JM15" s="17">
        <v>0</v>
      </c>
      <c r="JN15" s="18">
        <v>0</v>
      </c>
      <c r="JO15" s="18">
        <v>0</v>
      </c>
      <c r="JP15" s="18">
        <v>0</v>
      </c>
      <c r="JQ15" s="17">
        <v>0</v>
      </c>
      <c r="JR15" s="17">
        <v>0</v>
      </c>
      <c r="JS15" s="17">
        <v>0</v>
      </c>
      <c r="JT15" s="17">
        <v>0</v>
      </c>
      <c r="JU15" s="17">
        <v>0</v>
      </c>
      <c r="JV15" s="17">
        <v>0</v>
      </c>
      <c r="JW15" s="17">
        <v>0</v>
      </c>
      <c r="JX15" s="17">
        <v>0</v>
      </c>
      <c r="JY15" s="17">
        <v>0</v>
      </c>
      <c r="JZ15" s="17">
        <v>0</v>
      </c>
      <c r="KA15" s="17">
        <v>0</v>
      </c>
      <c r="KB15" s="17">
        <v>0</v>
      </c>
      <c r="KC15" s="17">
        <v>0</v>
      </c>
      <c r="KD15" s="17">
        <v>0</v>
      </c>
      <c r="KE15" s="17">
        <v>0</v>
      </c>
      <c r="KF15" s="17">
        <v>0</v>
      </c>
      <c r="KG15" s="17">
        <v>0</v>
      </c>
      <c r="KH15" s="17">
        <v>0</v>
      </c>
      <c r="KI15" s="17">
        <v>0</v>
      </c>
      <c r="KJ15" s="17">
        <v>0</v>
      </c>
      <c r="KK15" s="17">
        <v>0</v>
      </c>
      <c r="KL15" s="17">
        <v>0</v>
      </c>
      <c r="KM15" s="17">
        <v>0</v>
      </c>
      <c r="KN15" s="17">
        <v>0</v>
      </c>
      <c r="KO15" s="17">
        <v>0</v>
      </c>
      <c r="KP15" s="17">
        <v>0</v>
      </c>
      <c r="KQ15" s="17">
        <v>0</v>
      </c>
      <c r="KR15" s="17">
        <v>0</v>
      </c>
      <c r="KS15" s="17">
        <v>0</v>
      </c>
      <c r="KT15" s="17">
        <v>0</v>
      </c>
      <c r="KU15" s="17">
        <v>0</v>
      </c>
      <c r="KV15" s="17">
        <v>0</v>
      </c>
      <c r="KW15" s="17">
        <v>0</v>
      </c>
      <c r="KX15" s="17">
        <v>0</v>
      </c>
      <c r="KY15" s="17">
        <v>0</v>
      </c>
      <c r="KZ15" s="17">
        <v>0</v>
      </c>
      <c r="LA15" s="18">
        <v>0</v>
      </c>
      <c r="LB15" s="18">
        <v>0</v>
      </c>
      <c r="LC15" s="18">
        <v>0</v>
      </c>
      <c r="LD15" s="17">
        <v>0</v>
      </c>
      <c r="LE15" s="17">
        <v>0</v>
      </c>
      <c r="LF15" s="17">
        <v>0</v>
      </c>
      <c r="LG15" s="17">
        <v>0</v>
      </c>
      <c r="LH15" s="17">
        <v>0</v>
      </c>
      <c r="LI15" s="17">
        <v>0</v>
      </c>
      <c r="LJ15" s="18">
        <v>0</v>
      </c>
      <c r="LK15" s="18">
        <v>0</v>
      </c>
      <c r="LL15" s="18">
        <v>0</v>
      </c>
      <c r="LM15" s="17">
        <v>0</v>
      </c>
      <c r="LN15" s="17">
        <v>0</v>
      </c>
      <c r="LO15" s="17">
        <v>0</v>
      </c>
      <c r="LP15" s="17">
        <v>0</v>
      </c>
      <c r="LQ15" s="17">
        <v>0</v>
      </c>
      <c r="LR15" s="17">
        <v>0</v>
      </c>
      <c r="LS15" s="18">
        <v>0</v>
      </c>
      <c r="LT15" s="18">
        <v>0</v>
      </c>
      <c r="LU15" s="18">
        <v>0</v>
      </c>
      <c r="LV15" s="17">
        <v>0</v>
      </c>
      <c r="LW15" s="17">
        <v>0</v>
      </c>
      <c r="LX15" s="17">
        <v>0</v>
      </c>
      <c r="LY15" s="17">
        <v>0</v>
      </c>
      <c r="LZ15" s="17">
        <v>0</v>
      </c>
      <c r="MA15" s="17">
        <v>0</v>
      </c>
      <c r="MB15" s="17">
        <v>0</v>
      </c>
      <c r="MC15" s="17">
        <v>0</v>
      </c>
      <c r="MD15" s="17">
        <v>0</v>
      </c>
      <c r="ME15" s="17">
        <v>0</v>
      </c>
      <c r="MF15" s="17">
        <v>0</v>
      </c>
      <c r="MG15" s="17">
        <v>148956427.87952495</v>
      </c>
      <c r="MH15" s="17">
        <v>148956427.87952495</v>
      </c>
    </row>
    <row r="16" spans="1:346" ht="12.75" customHeight="1" x14ac:dyDescent="0.3">
      <c r="A16" s="61" t="s">
        <v>165</v>
      </c>
      <c r="B16" s="16">
        <v>1011</v>
      </c>
      <c r="C16" s="62" t="s">
        <v>148</v>
      </c>
      <c r="D16" s="18">
        <v>0</v>
      </c>
      <c r="E16" s="18">
        <v>0</v>
      </c>
      <c r="F16" s="18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0</v>
      </c>
      <c r="EF16" s="17">
        <v>0</v>
      </c>
      <c r="EG16" s="17">
        <v>0</v>
      </c>
      <c r="EH16" s="17">
        <v>0</v>
      </c>
      <c r="EI16" s="17">
        <v>0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  <c r="ES16" s="17">
        <v>0</v>
      </c>
      <c r="ET16" s="17">
        <v>0</v>
      </c>
      <c r="EU16" s="17">
        <v>0</v>
      </c>
      <c r="EV16" s="17">
        <v>0</v>
      </c>
      <c r="EW16" s="17">
        <v>0</v>
      </c>
      <c r="EX16" s="17">
        <v>0</v>
      </c>
      <c r="EY16" s="17">
        <v>0</v>
      </c>
      <c r="EZ16" s="17">
        <v>0</v>
      </c>
      <c r="FA16" s="17">
        <v>0</v>
      </c>
      <c r="FB16" s="17">
        <v>0</v>
      </c>
      <c r="FC16" s="17">
        <v>0</v>
      </c>
      <c r="FD16" s="17">
        <v>0</v>
      </c>
      <c r="FE16" s="17">
        <v>0</v>
      </c>
      <c r="FF16" s="17">
        <v>0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55025377.348021999</v>
      </c>
      <c r="FV16" s="17">
        <v>0</v>
      </c>
      <c r="FW16" s="17">
        <v>0</v>
      </c>
      <c r="FX16" s="17">
        <v>7436392.2522340007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17">
        <v>0</v>
      </c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0</v>
      </c>
      <c r="GW16" s="17">
        <v>0</v>
      </c>
      <c r="GX16" s="17">
        <v>0</v>
      </c>
      <c r="GY16" s="17">
        <v>0</v>
      </c>
      <c r="GZ16" s="17">
        <v>0</v>
      </c>
      <c r="HA16" s="17">
        <v>0</v>
      </c>
      <c r="HB16" s="17">
        <v>0</v>
      </c>
      <c r="HC16" s="17">
        <v>0</v>
      </c>
      <c r="HD16" s="17">
        <v>0</v>
      </c>
      <c r="HE16" s="17">
        <v>0</v>
      </c>
      <c r="HF16" s="17">
        <v>0</v>
      </c>
      <c r="HG16" s="17">
        <v>0</v>
      </c>
      <c r="HH16" s="17">
        <v>0</v>
      </c>
      <c r="HI16" s="17">
        <v>0</v>
      </c>
      <c r="HJ16" s="17">
        <v>0</v>
      </c>
      <c r="HK16" s="17">
        <v>0</v>
      </c>
      <c r="HL16" s="17">
        <v>0</v>
      </c>
      <c r="HM16" s="17">
        <v>0</v>
      </c>
      <c r="HN16" s="17">
        <v>0</v>
      </c>
      <c r="HO16" s="17">
        <v>0</v>
      </c>
      <c r="HP16" s="17">
        <v>0</v>
      </c>
      <c r="HQ16" s="17">
        <v>0</v>
      </c>
      <c r="HR16" s="17">
        <v>0</v>
      </c>
      <c r="HS16" s="17">
        <v>0</v>
      </c>
      <c r="HT16" s="17">
        <v>0</v>
      </c>
      <c r="HU16" s="17">
        <v>0</v>
      </c>
      <c r="HV16" s="17">
        <v>0</v>
      </c>
      <c r="HW16" s="17">
        <v>0</v>
      </c>
      <c r="HX16" s="17">
        <v>0</v>
      </c>
      <c r="HY16" s="17">
        <v>0</v>
      </c>
      <c r="HZ16" s="17">
        <v>0</v>
      </c>
      <c r="IA16" s="17">
        <v>0</v>
      </c>
      <c r="IB16" s="17">
        <v>0</v>
      </c>
      <c r="IC16" s="17">
        <v>0</v>
      </c>
      <c r="ID16" s="17">
        <v>0</v>
      </c>
      <c r="IE16" s="17">
        <v>0</v>
      </c>
      <c r="IF16" s="17">
        <v>0</v>
      </c>
      <c r="IG16" s="17">
        <v>0</v>
      </c>
      <c r="IH16" s="17">
        <v>0</v>
      </c>
      <c r="II16" s="17">
        <v>0</v>
      </c>
      <c r="IJ16" s="17">
        <v>0</v>
      </c>
      <c r="IK16" s="17">
        <v>0</v>
      </c>
      <c r="IL16" s="17">
        <v>0</v>
      </c>
      <c r="IM16" s="17">
        <v>0</v>
      </c>
      <c r="IN16" s="17">
        <v>0</v>
      </c>
      <c r="IO16" s="17">
        <v>0</v>
      </c>
      <c r="IP16" s="17">
        <v>0</v>
      </c>
      <c r="IQ16" s="17">
        <v>0</v>
      </c>
      <c r="IR16" s="17">
        <v>0</v>
      </c>
      <c r="IS16" s="17">
        <v>0</v>
      </c>
      <c r="IT16" s="17">
        <v>0</v>
      </c>
      <c r="IU16" s="17">
        <v>0</v>
      </c>
      <c r="IV16" s="18">
        <v>0</v>
      </c>
      <c r="IW16" s="18">
        <v>0</v>
      </c>
      <c r="IX16" s="18">
        <v>0</v>
      </c>
      <c r="IY16" s="17">
        <v>0</v>
      </c>
      <c r="IZ16" s="17">
        <v>0</v>
      </c>
      <c r="JA16" s="17">
        <v>0</v>
      </c>
      <c r="JB16" s="17">
        <v>0</v>
      </c>
      <c r="JC16" s="17">
        <v>0</v>
      </c>
      <c r="JD16" s="17">
        <v>0</v>
      </c>
      <c r="JE16" s="18">
        <v>0</v>
      </c>
      <c r="JF16" s="18">
        <v>0</v>
      </c>
      <c r="JG16" s="18">
        <v>0</v>
      </c>
      <c r="JH16" s="17">
        <v>0</v>
      </c>
      <c r="JI16" s="17">
        <v>0</v>
      </c>
      <c r="JJ16" s="17">
        <v>0</v>
      </c>
      <c r="JK16" s="17">
        <v>0</v>
      </c>
      <c r="JL16" s="17">
        <v>0</v>
      </c>
      <c r="JM16" s="17">
        <v>0</v>
      </c>
      <c r="JN16" s="18">
        <v>0</v>
      </c>
      <c r="JO16" s="18">
        <v>0</v>
      </c>
      <c r="JP16" s="18">
        <v>0</v>
      </c>
      <c r="JQ16" s="17">
        <v>0</v>
      </c>
      <c r="JR16" s="17">
        <v>0</v>
      </c>
      <c r="JS16" s="17">
        <v>0</v>
      </c>
      <c r="JT16" s="17">
        <v>0</v>
      </c>
      <c r="JU16" s="17">
        <v>0</v>
      </c>
      <c r="JV16" s="17">
        <v>0</v>
      </c>
      <c r="JW16" s="17">
        <v>0</v>
      </c>
      <c r="JX16" s="17">
        <v>0</v>
      </c>
      <c r="JY16" s="17">
        <v>0</v>
      </c>
      <c r="JZ16" s="17">
        <v>0</v>
      </c>
      <c r="KA16" s="17">
        <v>0</v>
      </c>
      <c r="KB16" s="17">
        <v>0</v>
      </c>
      <c r="KC16" s="17">
        <v>0</v>
      </c>
      <c r="KD16" s="17">
        <v>0</v>
      </c>
      <c r="KE16" s="17">
        <v>0</v>
      </c>
      <c r="KF16" s="17">
        <v>0</v>
      </c>
      <c r="KG16" s="17">
        <v>0</v>
      </c>
      <c r="KH16" s="17">
        <v>0</v>
      </c>
      <c r="KI16" s="17">
        <v>0</v>
      </c>
      <c r="KJ16" s="17">
        <v>0</v>
      </c>
      <c r="KK16" s="17">
        <v>0</v>
      </c>
      <c r="KL16" s="17">
        <v>0</v>
      </c>
      <c r="KM16" s="17">
        <v>0</v>
      </c>
      <c r="KN16" s="17">
        <v>0</v>
      </c>
      <c r="KO16" s="17">
        <v>0</v>
      </c>
      <c r="KP16" s="17">
        <v>0</v>
      </c>
      <c r="KQ16" s="17">
        <v>0</v>
      </c>
      <c r="KR16" s="17">
        <v>0</v>
      </c>
      <c r="KS16" s="17">
        <v>0</v>
      </c>
      <c r="KT16" s="17">
        <v>0</v>
      </c>
      <c r="KU16" s="17">
        <v>0</v>
      </c>
      <c r="KV16" s="17">
        <v>0</v>
      </c>
      <c r="KW16" s="17">
        <v>0</v>
      </c>
      <c r="KX16" s="17">
        <v>0</v>
      </c>
      <c r="KY16" s="17">
        <v>0</v>
      </c>
      <c r="KZ16" s="17">
        <v>0</v>
      </c>
      <c r="LA16" s="18">
        <v>0</v>
      </c>
      <c r="LB16" s="18">
        <v>0</v>
      </c>
      <c r="LC16" s="18">
        <v>0</v>
      </c>
      <c r="LD16" s="17">
        <v>0</v>
      </c>
      <c r="LE16" s="17">
        <v>0</v>
      </c>
      <c r="LF16" s="17">
        <v>0</v>
      </c>
      <c r="LG16" s="17">
        <v>0</v>
      </c>
      <c r="LH16" s="17">
        <v>0</v>
      </c>
      <c r="LI16" s="17">
        <v>0</v>
      </c>
      <c r="LJ16" s="18">
        <v>0</v>
      </c>
      <c r="LK16" s="18">
        <v>0</v>
      </c>
      <c r="LL16" s="18">
        <v>0</v>
      </c>
      <c r="LM16" s="17">
        <v>0</v>
      </c>
      <c r="LN16" s="17">
        <v>0</v>
      </c>
      <c r="LO16" s="17">
        <v>0</v>
      </c>
      <c r="LP16" s="17">
        <v>0</v>
      </c>
      <c r="LQ16" s="17">
        <v>0</v>
      </c>
      <c r="LR16" s="17">
        <v>0</v>
      </c>
      <c r="LS16" s="18">
        <v>0</v>
      </c>
      <c r="LT16" s="18">
        <v>0</v>
      </c>
      <c r="LU16" s="18">
        <v>0</v>
      </c>
      <c r="LV16" s="17">
        <v>0</v>
      </c>
      <c r="LW16" s="17">
        <v>0</v>
      </c>
      <c r="LX16" s="17">
        <v>0</v>
      </c>
      <c r="LY16" s="17">
        <v>0</v>
      </c>
      <c r="LZ16" s="17">
        <v>0</v>
      </c>
      <c r="MA16" s="17">
        <v>0</v>
      </c>
      <c r="MB16" s="17">
        <v>0</v>
      </c>
      <c r="MC16" s="17">
        <v>0</v>
      </c>
      <c r="MD16" s="17">
        <v>0</v>
      </c>
      <c r="ME16" s="17">
        <v>0</v>
      </c>
      <c r="MF16" s="17">
        <v>0</v>
      </c>
      <c r="MG16" s="17">
        <v>62461769.600255996</v>
      </c>
      <c r="MH16" s="17">
        <v>62461769.600255996</v>
      </c>
    </row>
    <row r="17" spans="1:346" ht="12.75" customHeight="1" x14ac:dyDescent="0.3">
      <c r="A17" s="61" t="s">
        <v>167</v>
      </c>
      <c r="B17" s="16">
        <v>1012</v>
      </c>
      <c r="C17" s="62" t="s">
        <v>148</v>
      </c>
      <c r="D17" s="18">
        <v>0</v>
      </c>
      <c r="E17" s="18">
        <v>0</v>
      </c>
      <c r="F17" s="18">
        <v>17195175.780000001</v>
      </c>
      <c r="G17" s="17">
        <v>0</v>
      </c>
      <c r="H17" s="17">
        <v>0</v>
      </c>
      <c r="I17" s="17">
        <v>1740111.75</v>
      </c>
      <c r="J17" s="17">
        <v>0</v>
      </c>
      <c r="K17" s="17">
        <v>0</v>
      </c>
      <c r="L17" s="17">
        <v>6061511</v>
      </c>
      <c r="M17" s="17">
        <v>0</v>
      </c>
      <c r="N17" s="17">
        <v>0</v>
      </c>
      <c r="O17" s="17">
        <v>9393553.0299999993</v>
      </c>
      <c r="P17" s="17">
        <v>0</v>
      </c>
      <c r="Q17" s="17">
        <v>0</v>
      </c>
      <c r="R17" s="17">
        <v>5422916.54</v>
      </c>
      <c r="S17" s="17">
        <v>0</v>
      </c>
      <c r="T17" s="17">
        <v>0</v>
      </c>
      <c r="U17" s="17">
        <v>8937204.1099999994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44382441.530000001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13885424.98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2266474573.9699998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46013494.310000002</v>
      </c>
      <c r="BI17" s="17">
        <v>0</v>
      </c>
      <c r="BJ17" s="17">
        <v>0</v>
      </c>
      <c r="BK17" s="17">
        <v>3346041.1300000004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52205127</v>
      </c>
      <c r="BR17" s="17">
        <v>0</v>
      </c>
      <c r="BS17" s="17">
        <v>0</v>
      </c>
      <c r="BT17" s="17">
        <v>22763099.780000001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559780.75</v>
      </c>
      <c r="CD17" s="17">
        <v>0</v>
      </c>
      <c r="CE17" s="17">
        <v>0</v>
      </c>
      <c r="CF17" s="17">
        <v>449160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270417.34000000003</v>
      </c>
      <c r="CM17" s="17">
        <v>0</v>
      </c>
      <c r="CN17" s="17">
        <v>0</v>
      </c>
      <c r="CO17" s="17">
        <v>-833061.33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7">
        <v>0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0</v>
      </c>
      <c r="DE17" s="17">
        <v>0</v>
      </c>
      <c r="DF17" s="17">
        <v>0</v>
      </c>
      <c r="DG17" s="17">
        <v>5804370.5800000001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457013.64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  <c r="DZ17" s="17">
        <v>0</v>
      </c>
      <c r="EA17" s="17">
        <v>0</v>
      </c>
      <c r="EB17" s="17">
        <v>268817481.22000003</v>
      </c>
      <c r="EC17" s="17">
        <v>0</v>
      </c>
      <c r="ED17" s="17">
        <v>0</v>
      </c>
      <c r="EE17" s="17">
        <v>1614695.82</v>
      </c>
      <c r="EF17" s="17">
        <v>0</v>
      </c>
      <c r="EG17" s="17">
        <v>0</v>
      </c>
      <c r="EH17" s="17">
        <v>718506.64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  <c r="EN17" s="17">
        <v>916533.29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>
        <v>0</v>
      </c>
      <c r="EY17" s="17">
        <v>0</v>
      </c>
      <c r="EZ17" s="17">
        <v>0</v>
      </c>
      <c r="FA17" s="17">
        <v>0</v>
      </c>
      <c r="FB17" s="17">
        <v>0</v>
      </c>
      <c r="FC17" s="17">
        <v>0</v>
      </c>
      <c r="FD17" s="17">
        <v>0</v>
      </c>
      <c r="FE17" s="17">
        <v>0</v>
      </c>
      <c r="FF17" s="17">
        <v>9381040.6400000006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0</v>
      </c>
      <c r="FM17" s="17">
        <v>0</v>
      </c>
      <c r="FN17" s="17">
        <v>0</v>
      </c>
      <c r="FO17" s="17">
        <v>0</v>
      </c>
      <c r="FP17" s="17">
        <v>0</v>
      </c>
      <c r="FQ17" s="17">
        <v>0</v>
      </c>
      <c r="FR17" s="17">
        <v>0</v>
      </c>
      <c r="FS17" s="17">
        <v>0</v>
      </c>
      <c r="FT17" s="17">
        <v>0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6712968</v>
      </c>
      <c r="GK17" s="17">
        <v>0</v>
      </c>
      <c r="GL17" s="17">
        <v>0</v>
      </c>
      <c r="GM17" s="17">
        <v>0</v>
      </c>
      <c r="GN17" s="17">
        <v>0</v>
      </c>
      <c r="GO17" s="17">
        <v>0</v>
      </c>
      <c r="GP17" s="17">
        <v>20243846.969999999</v>
      </c>
      <c r="GQ17" s="17">
        <v>0</v>
      </c>
      <c r="GR17" s="17">
        <v>0</v>
      </c>
      <c r="GS17" s="17">
        <v>1239827.51</v>
      </c>
      <c r="GT17" s="17">
        <v>0</v>
      </c>
      <c r="GU17" s="17">
        <v>0</v>
      </c>
      <c r="GV17" s="17">
        <v>194626923.46000001</v>
      </c>
      <c r="GW17" s="17">
        <v>0</v>
      </c>
      <c r="GX17" s="17">
        <v>0</v>
      </c>
      <c r="GY17" s="17">
        <v>8555798.8200000003</v>
      </c>
      <c r="GZ17" s="17">
        <v>0</v>
      </c>
      <c r="HA17" s="17">
        <v>0</v>
      </c>
      <c r="HB17" s="17">
        <v>0</v>
      </c>
      <c r="HC17" s="17">
        <v>0</v>
      </c>
      <c r="HD17" s="17">
        <v>0</v>
      </c>
      <c r="HE17" s="17">
        <v>0</v>
      </c>
      <c r="HF17" s="17">
        <v>0</v>
      </c>
      <c r="HG17" s="17">
        <v>0</v>
      </c>
      <c r="HH17" s="17">
        <v>14985747.550000001</v>
      </c>
      <c r="HI17" s="17">
        <v>0</v>
      </c>
      <c r="HJ17" s="17">
        <v>0</v>
      </c>
      <c r="HK17" s="17">
        <v>0</v>
      </c>
      <c r="HL17" s="17">
        <v>0</v>
      </c>
      <c r="HM17" s="17">
        <v>0</v>
      </c>
      <c r="HN17" s="17">
        <v>0</v>
      </c>
      <c r="HO17" s="17">
        <v>0</v>
      </c>
      <c r="HP17" s="17">
        <v>0</v>
      </c>
      <c r="HQ17" s="17">
        <v>0</v>
      </c>
      <c r="HR17" s="17">
        <v>0</v>
      </c>
      <c r="HS17" s="17">
        <v>0</v>
      </c>
      <c r="HT17" s="17">
        <v>0</v>
      </c>
      <c r="HU17" s="17">
        <v>0</v>
      </c>
      <c r="HV17" s="17">
        <v>0</v>
      </c>
      <c r="HW17" s="17">
        <v>0</v>
      </c>
      <c r="HX17" s="17">
        <v>0</v>
      </c>
      <c r="HY17" s="17">
        <v>0</v>
      </c>
      <c r="HZ17" s="17">
        <v>0</v>
      </c>
      <c r="IA17" s="17">
        <v>0</v>
      </c>
      <c r="IB17" s="17">
        <v>0</v>
      </c>
      <c r="IC17" s="17">
        <v>0</v>
      </c>
      <c r="ID17" s="17">
        <v>0</v>
      </c>
      <c r="IE17" s="17">
        <v>0</v>
      </c>
      <c r="IF17" s="17">
        <v>0</v>
      </c>
      <c r="IG17" s="17">
        <v>0</v>
      </c>
      <c r="IH17" s="17">
        <v>0</v>
      </c>
      <c r="II17" s="17">
        <v>0</v>
      </c>
      <c r="IJ17" s="17">
        <v>0</v>
      </c>
      <c r="IK17" s="17">
        <v>0</v>
      </c>
      <c r="IL17" s="17">
        <v>0</v>
      </c>
      <c r="IM17" s="17">
        <v>0</v>
      </c>
      <c r="IN17" s="17">
        <v>0</v>
      </c>
      <c r="IO17" s="17">
        <v>0</v>
      </c>
      <c r="IP17" s="17">
        <v>0</v>
      </c>
      <c r="IQ17" s="17">
        <v>0</v>
      </c>
      <c r="IR17" s="17">
        <v>0</v>
      </c>
      <c r="IS17" s="17">
        <v>0</v>
      </c>
      <c r="IT17" s="17">
        <v>0</v>
      </c>
      <c r="IU17" s="17">
        <v>0</v>
      </c>
      <c r="IV17" s="18">
        <v>0</v>
      </c>
      <c r="IW17" s="18">
        <v>0</v>
      </c>
      <c r="IX17" s="18">
        <v>0</v>
      </c>
      <c r="IY17" s="17">
        <v>0</v>
      </c>
      <c r="IZ17" s="17">
        <v>0</v>
      </c>
      <c r="JA17" s="17">
        <v>0</v>
      </c>
      <c r="JB17" s="17">
        <v>0</v>
      </c>
      <c r="JC17" s="17">
        <v>0</v>
      </c>
      <c r="JD17" s="17">
        <v>0</v>
      </c>
      <c r="JE17" s="18">
        <v>0</v>
      </c>
      <c r="JF17" s="18">
        <v>0</v>
      </c>
      <c r="JG17" s="18">
        <v>0</v>
      </c>
      <c r="JH17" s="17">
        <v>0</v>
      </c>
      <c r="JI17" s="17">
        <v>0</v>
      </c>
      <c r="JJ17" s="17">
        <v>0</v>
      </c>
      <c r="JK17" s="17">
        <v>0</v>
      </c>
      <c r="JL17" s="17">
        <v>0</v>
      </c>
      <c r="JM17" s="17">
        <v>0</v>
      </c>
      <c r="JN17" s="18">
        <v>0</v>
      </c>
      <c r="JO17" s="18">
        <v>0</v>
      </c>
      <c r="JP17" s="18">
        <v>0</v>
      </c>
      <c r="JQ17" s="17">
        <v>0</v>
      </c>
      <c r="JR17" s="17">
        <v>0</v>
      </c>
      <c r="JS17" s="17">
        <v>0</v>
      </c>
      <c r="JT17" s="17">
        <v>0</v>
      </c>
      <c r="JU17" s="17">
        <v>0</v>
      </c>
      <c r="JV17" s="17">
        <v>0</v>
      </c>
      <c r="JW17" s="17">
        <v>0</v>
      </c>
      <c r="JX17" s="17">
        <v>0</v>
      </c>
      <c r="JY17" s="17">
        <v>126476.42</v>
      </c>
      <c r="JZ17" s="17">
        <v>0</v>
      </c>
      <c r="KA17" s="17">
        <v>0</v>
      </c>
      <c r="KB17" s="17">
        <v>159074096</v>
      </c>
      <c r="KC17" s="17">
        <v>0</v>
      </c>
      <c r="KD17" s="17">
        <v>0</v>
      </c>
      <c r="KE17" s="17">
        <v>0</v>
      </c>
      <c r="KF17" s="17">
        <v>0</v>
      </c>
      <c r="KG17" s="17">
        <v>0</v>
      </c>
      <c r="KH17" s="17">
        <v>0</v>
      </c>
      <c r="KI17" s="17">
        <v>0</v>
      </c>
      <c r="KJ17" s="17">
        <v>0</v>
      </c>
      <c r="KK17" s="17">
        <v>0</v>
      </c>
      <c r="KL17" s="17">
        <v>0</v>
      </c>
      <c r="KM17" s="17">
        <v>0</v>
      </c>
      <c r="KN17" s="17">
        <v>0</v>
      </c>
      <c r="KO17" s="17">
        <v>0</v>
      </c>
      <c r="KP17" s="17">
        <v>0</v>
      </c>
      <c r="KQ17" s="17">
        <v>0</v>
      </c>
      <c r="KR17" s="17">
        <v>0</v>
      </c>
      <c r="KS17" s="17">
        <v>0</v>
      </c>
      <c r="KT17" s="17">
        <v>0</v>
      </c>
      <c r="KU17" s="17">
        <v>0</v>
      </c>
      <c r="KV17" s="17">
        <v>0</v>
      </c>
      <c r="KW17" s="17">
        <v>0</v>
      </c>
      <c r="KX17" s="17">
        <v>0</v>
      </c>
      <c r="KY17" s="17">
        <v>0</v>
      </c>
      <c r="KZ17" s="17">
        <v>0</v>
      </c>
      <c r="LA17" s="18">
        <v>0</v>
      </c>
      <c r="LB17" s="18">
        <v>0</v>
      </c>
      <c r="LC17" s="18">
        <v>0</v>
      </c>
      <c r="LD17" s="17">
        <v>0</v>
      </c>
      <c r="LE17" s="17">
        <v>0</v>
      </c>
      <c r="LF17" s="17">
        <v>0</v>
      </c>
      <c r="LG17" s="17">
        <v>0</v>
      </c>
      <c r="LH17" s="17">
        <v>0</v>
      </c>
      <c r="LI17" s="17">
        <v>0</v>
      </c>
      <c r="LJ17" s="18">
        <v>0</v>
      </c>
      <c r="LK17" s="18">
        <v>0</v>
      </c>
      <c r="LL17" s="18">
        <v>0</v>
      </c>
      <c r="LM17" s="17">
        <v>0</v>
      </c>
      <c r="LN17" s="17">
        <v>0</v>
      </c>
      <c r="LO17" s="17">
        <v>0</v>
      </c>
      <c r="LP17" s="17">
        <v>0</v>
      </c>
      <c r="LQ17" s="17">
        <v>0</v>
      </c>
      <c r="LR17" s="17">
        <v>0</v>
      </c>
      <c r="LS17" s="18">
        <v>0</v>
      </c>
      <c r="LT17" s="18">
        <v>0</v>
      </c>
      <c r="LU17" s="18">
        <v>0</v>
      </c>
      <c r="LV17" s="17">
        <v>0</v>
      </c>
      <c r="LW17" s="17">
        <v>0</v>
      </c>
      <c r="LX17" s="17">
        <v>0</v>
      </c>
      <c r="LY17" s="17">
        <v>0</v>
      </c>
      <c r="LZ17" s="17">
        <v>0</v>
      </c>
      <c r="MA17" s="17">
        <v>0</v>
      </c>
      <c r="MB17" s="17">
        <v>0</v>
      </c>
      <c r="MC17" s="17">
        <v>0</v>
      </c>
      <c r="MD17" s="17">
        <v>0</v>
      </c>
      <c r="ME17" s="17">
        <v>0</v>
      </c>
      <c r="MF17" s="17">
        <v>0</v>
      </c>
      <c r="MG17" s="17">
        <v>3174347122.4500003</v>
      </c>
      <c r="MH17" s="17">
        <v>3174347122.4500003</v>
      </c>
    </row>
    <row r="18" spans="1:346" ht="12.75" customHeight="1" x14ac:dyDescent="0.3">
      <c r="A18" s="61" t="s">
        <v>169</v>
      </c>
      <c r="B18" s="16">
        <v>1013</v>
      </c>
      <c r="C18" s="62" t="s">
        <v>148</v>
      </c>
      <c r="D18" s="18">
        <v>0</v>
      </c>
      <c r="E18" s="18">
        <v>0</v>
      </c>
      <c r="F18" s="18">
        <v>33542447.773986697</v>
      </c>
      <c r="G18" s="17">
        <v>0</v>
      </c>
      <c r="H18" s="17">
        <v>0</v>
      </c>
      <c r="I18" s="17">
        <v>1321130.1498186516</v>
      </c>
      <c r="J18" s="17">
        <v>0</v>
      </c>
      <c r="K18" s="17">
        <v>0</v>
      </c>
      <c r="L18" s="17">
        <v>21622715.377468068</v>
      </c>
      <c r="M18" s="17">
        <v>0</v>
      </c>
      <c r="N18" s="17">
        <v>0</v>
      </c>
      <c r="O18" s="17">
        <v>10598602.246699976</v>
      </c>
      <c r="P18" s="17">
        <v>0</v>
      </c>
      <c r="Q18" s="17">
        <v>0</v>
      </c>
      <c r="R18" s="17">
        <v>15417431.281400001</v>
      </c>
      <c r="S18" s="17">
        <v>0</v>
      </c>
      <c r="T18" s="17">
        <v>0</v>
      </c>
      <c r="U18" s="17">
        <v>6550359.3099999996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70140977.911799997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41696399.4296</v>
      </c>
      <c r="BR18" s="17">
        <v>0</v>
      </c>
      <c r="BS18" s="17">
        <v>0</v>
      </c>
      <c r="BT18" s="17">
        <v>36039794.476000004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1469823.4761999999</v>
      </c>
      <c r="CD18" s="17">
        <v>0</v>
      </c>
      <c r="CE18" s="17">
        <v>0</v>
      </c>
      <c r="CF18" s="17">
        <v>1221047.5978000001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3886308.67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282197.08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9633669.9700000007</v>
      </c>
      <c r="DH18" s="17">
        <v>0</v>
      </c>
      <c r="DI18" s="17">
        <v>0</v>
      </c>
      <c r="DJ18" s="17">
        <v>160424</v>
      </c>
      <c r="DK18" s="17">
        <v>0</v>
      </c>
      <c r="DL18" s="17">
        <v>0</v>
      </c>
      <c r="DM18" s="17">
        <v>0</v>
      </c>
      <c r="DN18" s="17">
        <v>0</v>
      </c>
      <c r="DO18" s="17">
        <v>0</v>
      </c>
      <c r="DP18" s="17">
        <v>-2591.3344999999999</v>
      </c>
      <c r="DQ18" s="17">
        <v>0</v>
      </c>
      <c r="DR18" s="17">
        <v>0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>
        <v>0</v>
      </c>
      <c r="EA18" s="17">
        <v>0</v>
      </c>
      <c r="EB18" s="17">
        <v>232975368.92919999</v>
      </c>
      <c r="EC18" s="17">
        <v>0</v>
      </c>
      <c r="ED18" s="17">
        <v>0</v>
      </c>
      <c r="EE18" s="17">
        <v>4238590.5913000004</v>
      </c>
      <c r="EF18" s="17">
        <v>0</v>
      </c>
      <c r="EG18" s="17">
        <v>0</v>
      </c>
      <c r="EH18" s="17">
        <v>4776.8100000000004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  <c r="EN18" s="17">
        <v>5635117.0535000004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0</v>
      </c>
      <c r="EU18" s="17">
        <v>0</v>
      </c>
      <c r="EV18" s="17">
        <v>0</v>
      </c>
      <c r="EW18" s="17">
        <v>0</v>
      </c>
      <c r="EX18" s="17">
        <v>0</v>
      </c>
      <c r="EY18" s="17">
        <v>0</v>
      </c>
      <c r="EZ18" s="17">
        <v>0</v>
      </c>
      <c r="FA18" s="17">
        <v>0</v>
      </c>
      <c r="FB18" s="17">
        <v>0</v>
      </c>
      <c r="FC18" s="17">
        <v>0</v>
      </c>
      <c r="FD18" s="17">
        <v>0</v>
      </c>
      <c r="FE18" s="17">
        <v>0</v>
      </c>
      <c r="FF18" s="17">
        <v>27499195.019499999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0</v>
      </c>
      <c r="GC18" s="17">
        <v>0</v>
      </c>
      <c r="GD18" s="17">
        <v>0</v>
      </c>
      <c r="GE18" s="17">
        <v>0</v>
      </c>
      <c r="GF18" s="17">
        <v>0</v>
      </c>
      <c r="GG18" s="17">
        <v>0</v>
      </c>
      <c r="GH18" s="17">
        <v>0</v>
      </c>
      <c r="GI18" s="17">
        <v>0</v>
      </c>
      <c r="GJ18" s="17">
        <v>264503.97090000001</v>
      </c>
      <c r="GK18" s="17">
        <v>0</v>
      </c>
      <c r="GL18" s="17">
        <v>0</v>
      </c>
      <c r="GM18" s="17">
        <v>0</v>
      </c>
      <c r="GN18" s="17">
        <v>0</v>
      </c>
      <c r="GO18" s="17">
        <v>0</v>
      </c>
      <c r="GP18" s="17">
        <v>88973694.845399991</v>
      </c>
      <c r="GQ18" s="17">
        <v>0</v>
      </c>
      <c r="GR18" s="17">
        <v>0</v>
      </c>
      <c r="GS18" s="17">
        <v>22471070.120000001</v>
      </c>
      <c r="GT18" s="17">
        <v>0</v>
      </c>
      <c r="GU18" s="17">
        <v>0</v>
      </c>
      <c r="GV18" s="17">
        <v>59645363.68</v>
      </c>
      <c r="GW18" s="17">
        <v>0</v>
      </c>
      <c r="GX18" s="17">
        <v>0</v>
      </c>
      <c r="GY18" s="17">
        <v>8165088.7499000002</v>
      </c>
      <c r="GZ18" s="17">
        <v>0</v>
      </c>
      <c r="HA18" s="17">
        <v>0</v>
      </c>
      <c r="HB18" s="17">
        <v>0</v>
      </c>
      <c r="HC18" s="17">
        <v>0</v>
      </c>
      <c r="HD18" s="17">
        <v>0</v>
      </c>
      <c r="HE18" s="17">
        <v>0</v>
      </c>
      <c r="HF18" s="17">
        <v>0</v>
      </c>
      <c r="HG18" s="17">
        <v>0</v>
      </c>
      <c r="HH18" s="17">
        <v>32794621.287300002</v>
      </c>
      <c r="HI18" s="17">
        <v>0</v>
      </c>
      <c r="HJ18" s="17">
        <v>0</v>
      </c>
      <c r="HK18" s="17">
        <v>0</v>
      </c>
      <c r="HL18" s="17">
        <v>0</v>
      </c>
      <c r="HM18" s="17">
        <v>0</v>
      </c>
      <c r="HN18" s="17">
        <v>0</v>
      </c>
      <c r="HO18" s="17">
        <v>0</v>
      </c>
      <c r="HP18" s="17">
        <v>0</v>
      </c>
      <c r="HQ18" s="17">
        <v>0</v>
      </c>
      <c r="HR18" s="17">
        <v>0</v>
      </c>
      <c r="HS18" s="17">
        <v>0</v>
      </c>
      <c r="HT18" s="17">
        <v>0</v>
      </c>
      <c r="HU18" s="17">
        <v>0</v>
      </c>
      <c r="HV18" s="17">
        <v>0</v>
      </c>
      <c r="HW18" s="17">
        <v>0</v>
      </c>
      <c r="HX18" s="17">
        <v>0</v>
      </c>
      <c r="HY18" s="17">
        <v>0</v>
      </c>
      <c r="HZ18" s="17">
        <v>0</v>
      </c>
      <c r="IA18" s="17">
        <v>0</v>
      </c>
      <c r="IB18" s="17">
        <v>0</v>
      </c>
      <c r="IC18" s="17">
        <v>0</v>
      </c>
      <c r="ID18" s="17">
        <v>0</v>
      </c>
      <c r="IE18" s="17">
        <v>0</v>
      </c>
      <c r="IF18" s="17">
        <v>0</v>
      </c>
      <c r="IG18" s="17">
        <v>0</v>
      </c>
      <c r="IH18" s="17">
        <v>0</v>
      </c>
      <c r="II18" s="17">
        <v>0</v>
      </c>
      <c r="IJ18" s="17">
        <v>0</v>
      </c>
      <c r="IK18" s="17">
        <v>0</v>
      </c>
      <c r="IL18" s="17">
        <v>0</v>
      </c>
      <c r="IM18" s="17">
        <v>0</v>
      </c>
      <c r="IN18" s="17">
        <v>0</v>
      </c>
      <c r="IO18" s="17">
        <v>0</v>
      </c>
      <c r="IP18" s="17">
        <v>0</v>
      </c>
      <c r="IQ18" s="17">
        <v>0</v>
      </c>
      <c r="IR18" s="17">
        <v>0</v>
      </c>
      <c r="IS18" s="17">
        <v>0</v>
      </c>
      <c r="IT18" s="17">
        <v>0</v>
      </c>
      <c r="IU18" s="17">
        <v>0</v>
      </c>
      <c r="IV18" s="18">
        <v>0</v>
      </c>
      <c r="IW18" s="18">
        <v>0</v>
      </c>
      <c r="IX18" s="18">
        <v>0</v>
      </c>
      <c r="IY18" s="17">
        <v>0</v>
      </c>
      <c r="IZ18" s="17">
        <v>0</v>
      </c>
      <c r="JA18" s="17">
        <v>0</v>
      </c>
      <c r="JB18" s="17">
        <v>0</v>
      </c>
      <c r="JC18" s="17">
        <v>0</v>
      </c>
      <c r="JD18" s="17">
        <v>0</v>
      </c>
      <c r="JE18" s="18">
        <v>0</v>
      </c>
      <c r="JF18" s="18">
        <v>0</v>
      </c>
      <c r="JG18" s="18">
        <v>0</v>
      </c>
      <c r="JH18" s="17">
        <v>0</v>
      </c>
      <c r="JI18" s="17">
        <v>0</v>
      </c>
      <c r="JJ18" s="17">
        <v>0</v>
      </c>
      <c r="JK18" s="17">
        <v>0</v>
      </c>
      <c r="JL18" s="17">
        <v>0</v>
      </c>
      <c r="JM18" s="17">
        <v>0</v>
      </c>
      <c r="JN18" s="18">
        <v>0</v>
      </c>
      <c r="JO18" s="18">
        <v>0</v>
      </c>
      <c r="JP18" s="18">
        <v>0</v>
      </c>
      <c r="JQ18" s="17">
        <v>0</v>
      </c>
      <c r="JR18" s="17">
        <v>0</v>
      </c>
      <c r="JS18" s="17">
        <v>0</v>
      </c>
      <c r="JT18" s="17">
        <v>0</v>
      </c>
      <c r="JU18" s="17">
        <v>0</v>
      </c>
      <c r="JV18" s="17">
        <v>0</v>
      </c>
      <c r="JW18" s="17">
        <v>0</v>
      </c>
      <c r="JX18" s="17">
        <v>0</v>
      </c>
      <c r="JY18" s="17">
        <v>7038887.7400000002</v>
      </c>
      <c r="JZ18" s="17">
        <v>0</v>
      </c>
      <c r="KA18" s="17">
        <v>0</v>
      </c>
      <c r="KB18" s="17">
        <v>0</v>
      </c>
      <c r="KC18" s="17">
        <v>0</v>
      </c>
      <c r="KD18" s="17">
        <v>0</v>
      </c>
      <c r="KE18" s="17">
        <v>0</v>
      </c>
      <c r="KF18" s="17">
        <v>0</v>
      </c>
      <c r="KG18" s="17">
        <v>0</v>
      </c>
      <c r="KH18" s="17">
        <v>0</v>
      </c>
      <c r="KI18" s="17">
        <v>0</v>
      </c>
      <c r="KJ18" s="17">
        <v>0</v>
      </c>
      <c r="KK18" s="17">
        <v>0</v>
      </c>
      <c r="KL18" s="17">
        <v>0</v>
      </c>
      <c r="KM18" s="17">
        <v>0</v>
      </c>
      <c r="KN18" s="17">
        <v>0</v>
      </c>
      <c r="KO18" s="17">
        <v>0</v>
      </c>
      <c r="KP18" s="17">
        <v>0</v>
      </c>
      <c r="KQ18" s="17">
        <v>0</v>
      </c>
      <c r="KR18" s="17">
        <v>0</v>
      </c>
      <c r="KS18" s="17">
        <v>0</v>
      </c>
      <c r="KT18" s="17">
        <v>0</v>
      </c>
      <c r="KU18" s="17">
        <v>0</v>
      </c>
      <c r="KV18" s="17">
        <v>0</v>
      </c>
      <c r="KW18" s="17">
        <v>0</v>
      </c>
      <c r="KX18" s="17">
        <v>0</v>
      </c>
      <c r="KY18" s="17">
        <v>0</v>
      </c>
      <c r="KZ18" s="17">
        <v>0</v>
      </c>
      <c r="LA18" s="18">
        <v>0</v>
      </c>
      <c r="LB18" s="18">
        <v>0</v>
      </c>
      <c r="LC18" s="18">
        <v>0</v>
      </c>
      <c r="LD18" s="17">
        <v>0</v>
      </c>
      <c r="LE18" s="17">
        <v>0</v>
      </c>
      <c r="LF18" s="17">
        <v>0</v>
      </c>
      <c r="LG18" s="17">
        <v>0</v>
      </c>
      <c r="LH18" s="17">
        <v>0</v>
      </c>
      <c r="LI18" s="17">
        <v>0</v>
      </c>
      <c r="LJ18" s="18">
        <v>0</v>
      </c>
      <c r="LK18" s="18">
        <v>0</v>
      </c>
      <c r="LL18" s="18">
        <v>0</v>
      </c>
      <c r="LM18" s="17">
        <v>0</v>
      </c>
      <c r="LN18" s="17">
        <v>0</v>
      </c>
      <c r="LO18" s="17">
        <v>0</v>
      </c>
      <c r="LP18" s="17">
        <v>0</v>
      </c>
      <c r="LQ18" s="17">
        <v>0</v>
      </c>
      <c r="LR18" s="17">
        <v>0</v>
      </c>
      <c r="LS18" s="18">
        <v>0</v>
      </c>
      <c r="LT18" s="18">
        <v>0</v>
      </c>
      <c r="LU18" s="18">
        <v>0</v>
      </c>
      <c r="LV18" s="17">
        <v>0</v>
      </c>
      <c r="LW18" s="17">
        <v>0</v>
      </c>
      <c r="LX18" s="17">
        <v>0</v>
      </c>
      <c r="LY18" s="17">
        <v>0</v>
      </c>
      <c r="LZ18" s="17">
        <v>0</v>
      </c>
      <c r="MA18" s="17">
        <v>0</v>
      </c>
      <c r="MB18" s="17">
        <v>0</v>
      </c>
      <c r="MC18" s="17">
        <v>0</v>
      </c>
      <c r="MD18" s="17">
        <v>0</v>
      </c>
      <c r="ME18" s="17">
        <v>0</v>
      </c>
      <c r="MF18" s="17">
        <v>0</v>
      </c>
      <c r="MG18" s="17">
        <v>709744568.43928671</v>
      </c>
      <c r="MH18" s="17">
        <v>709744568.43928671</v>
      </c>
    </row>
    <row r="19" spans="1:346" ht="12.75" customHeight="1" x14ac:dyDescent="0.3">
      <c r="A19" s="61" t="s">
        <v>171</v>
      </c>
      <c r="B19" s="16">
        <v>1016</v>
      </c>
      <c r="C19" s="62" t="s">
        <v>148</v>
      </c>
      <c r="D19" s="18">
        <v>0</v>
      </c>
      <c r="E19" s="18">
        <v>0</v>
      </c>
      <c r="F19" s="18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56731224.86999999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0</v>
      </c>
      <c r="CY19" s="17">
        <v>0</v>
      </c>
      <c r="CZ19" s="17">
        <v>0</v>
      </c>
      <c r="DA19" s="17">
        <v>0</v>
      </c>
      <c r="DB19" s="17">
        <v>0</v>
      </c>
      <c r="DC19" s="17">
        <v>0</v>
      </c>
      <c r="DD19" s="17">
        <v>0</v>
      </c>
      <c r="DE19" s="17">
        <v>0</v>
      </c>
      <c r="DF19" s="17">
        <v>0</v>
      </c>
      <c r="DG19" s="17">
        <v>0</v>
      </c>
      <c r="DH19" s="17">
        <v>0</v>
      </c>
      <c r="DI19" s="17">
        <v>0</v>
      </c>
      <c r="DJ19" s="17">
        <v>0</v>
      </c>
      <c r="DK19" s="17">
        <v>0</v>
      </c>
      <c r="DL19" s="17">
        <v>0</v>
      </c>
      <c r="DM19" s="17">
        <v>0</v>
      </c>
      <c r="DN19" s="17">
        <v>0</v>
      </c>
      <c r="DO19" s="17">
        <v>0</v>
      </c>
      <c r="DP19" s="17">
        <v>0</v>
      </c>
      <c r="DQ19" s="17">
        <v>0</v>
      </c>
      <c r="DR19" s="17">
        <v>0</v>
      </c>
      <c r="DS19" s="17">
        <v>0</v>
      </c>
      <c r="DT19" s="17">
        <v>0</v>
      </c>
      <c r="DU19" s="17">
        <v>0</v>
      </c>
      <c r="DV19" s="17">
        <v>0</v>
      </c>
      <c r="DW19" s="17">
        <v>0</v>
      </c>
      <c r="DX19" s="17">
        <v>0</v>
      </c>
      <c r="DY19" s="17">
        <v>0</v>
      </c>
      <c r="DZ19" s="17">
        <v>0</v>
      </c>
      <c r="EA19" s="17">
        <v>0</v>
      </c>
      <c r="EB19" s="17">
        <v>0</v>
      </c>
      <c r="EC19" s="17">
        <v>0</v>
      </c>
      <c r="ED19" s="17">
        <v>0</v>
      </c>
      <c r="EE19" s="17">
        <v>0</v>
      </c>
      <c r="EF19" s="17">
        <v>0</v>
      </c>
      <c r="EG19" s="17">
        <v>0</v>
      </c>
      <c r="EH19" s="17">
        <v>0</v>
      </c>
      <c r="EI19" s="17">
        <v>0</v>
      </c>
      <c r="EJ19" s="17">
        <v>0</v>
      </c>
      <c r="EK19" s="17">
        <v>0</v>
      </c>
      <c r="EL19" s="17">
        <v>0</v>
      </c>
      <c r="EM19" s="17">
        <v>0</v>
      </c>
      <c r="EN19" s="17">
        <v>0</v>
      </c>
      <c r="EO19" s="17">
        <v>0</v>
      </c>
      <c r="EP19" s="17">
        <v>0</v>
      </c>
      <c r="EQ19" s="17">
        <v>0</v>
      </c>
      <c r="ER19" s="17">
        <v>0</v>
      </c>
      <c r="ES19" s="17">
        <v>0</v>
      </c>
      <c r="ET19" s="17">
        <v>0</v>
      </c>
      <c r="EU19" s="17">
        <v>0</v>
      </c>
      <c r="EV19" s="17">
        <v>0</v>
      </c>
      <c r="EW19" s="17">
        <v>0</v>
      </c>
      <c r="EX19" s="17">
        <v>0</v>
      </c>
      <c r="EY19" s="17">
        <v>0</v>
      </c>
      <c r="EZ19" s="17">
        <v>0</v>
      </c>
      <c r="FA19" s="17">
        <v>0</v>
      </c>
      <c r="FB19" s="17">
        <v>0</v>
      </c>
      <c r="FC19" s="17">
        <v>0</v>
      </c>
      <c r="FD19" s="17">
        <v>0</v>
      </c>
      <c r="FE19" s="17">
        <v>0</v>
      </c>
      <c r="FF19" s="17">
        <v>0</v>
      </c>
      <c r="FG19" s="17">
        <v>0</v>
      </c>
      <c r="FH19" s="17">
        <v>0</v>
      </c>
      <c r="FI19" s="17">
        <v>0</v>
      </c>
      <c r="FJ19" s="17">
        <v>0</v>
      </c>
      <c r="FK19" s="17">
        <v>0</v>
      </c>
      <c r="FL19" s="17">
        <v>0</v>
      </c>
      <c r="FM19" s="17">
        <v>0</v>
      </c>
      <c r="FN19" s="17">
        <v>0</v>
      </c>
      <c r="FO19" s="17">
        <v>0</v>
      </c>
      <c r="FP19" s="17">
        <v>0</v>
      </c>
      <c r="FQ19" s="17">
        <v>0</v>
      </c>
      <c r="FR19" s="17">
        <v>0</v>
      </c>
      <c r="FS19" s="17">
        <v>0</v>
      </c>
      <c r="FT19" s="17">
        <v>0</v>
      </c>
      <c r="FU19" s="17">
        <v>131392385</v>
      </c>
      <c r="FV19" s="17">
        <v>0</v>
      </c>
      <c r="FW19" s="17">
        <v>0</v>
      </c>
      <c r="FX19" s="17">
        <v>0</v>
      </c>
      <c r="FY19" s="17">
        <v>0</v>
      </c>
      <c r="FZ19" s="17">
        <v>0</v>
      </c>
      <c r="GA19" s="17">
        <v>0</v>
      </c>
      <c r="GB19" s="17">
        <v>0</v>
      </c>
      <c r="GC19" s="17">
        <v>0</v>
      </c>
      <c r="GD19" s="17">
        <v>0</v>
      </c>
      <c r="GE19" s="17">
        <v>0</v>
      </c>
      <c r="GF19" s="17">
        <v>0</v>
      </c>
      <c r="GG19" s="17">
        <v>0</v>
      </c>
      <c r="GH19" s="17">
        <v>0</v>
      </c>
      <c r="GI19" s="17">
        <v>0</v>
      </c>
      <c r="GJ19" s="17">
        <v>0</v>
      </c>
      <c r="GK19" s="17">
        <v>0</v>
      </c>
      <c r="GL19" s="17">
        <v>0</v>
      </c>
      <c r="GM19" s="17">
        <v>0</v>
      </c>
      <c r="GN19" s="17">
        <v>0</v>
      </c>
      <c r="GO19" s="17">
        <v>0</v>
      </c>
      <c r="GP19" s="17">
        <v>0</v>
      </c>
      <c r="GQ19" s="17">
        <v>0</v>
      </c>
      <c r="GR19" s="17">
        <v>0</v>
      </c>
      <c r="GS19" s="17">
        <v>0</v>
      </c>
      <c r="GT19" s="17">
        <v>0</v>
      </c>
      <c r="GU19" s="17">
        <v>0</v>
      </c>
      <c r="GV19" s="17">
        <v>0</v>
      </c>
      <c r="GW19" s="17">
        <v>0</v>
      </c>
      <c r="GX19" s="17">
        <v>0</v>
      </c>
      <c r="GY19" s="17">
        <v>0</v>
      </c>
      <c r="GZ19" s="17">
        <v>0</v>
      </c>
      <c r="HA19" s="17">
        <v>0</v>
      </c>
      <c r="HB19" s="17">
        <v>0</v>
      </c>
      <c r="HC19" s="17">
        <v>0</v>
      </c>
      <c r="HD19" s="17">
        <v>0</v>
      </c>
      <c r="HE19" s="17">
        <v>0</v>
      </c>
      <c r="HF19" s="17">
        <v>0</v>
      </c>
      <c r="HG19" s="17">
        <v>0</v>
      </c>
      <c r="HH19" s="17">
        <v>0</v>
      </c>
      <c r="HI19" s="17">
        <v>0</v>
      </c>
      <c r="HJ19" s="17">
        <v>0</v>
      </c>
      <c r="HK19" s="17">
        <v>0</v>
      </c>
      <c r="HL19" s="17">
        <v>0</v>
      </c>
      <c r="HM19" s="17">
        <v>0</v>
      </c>
      <c r="HN19" s="17">
        <v>0</v>
      </c>
      <c r="HO19" s="17">
        <v>0</v>
      </c>
      <c r="HP19" s="17">
        <v>0</v>
      </c>
      <c r="HQ19" s="17">
        <v>0</v>
      </c>
      <c r="HR19" s="17">
        <v>0</v>
      </c>
      <c r="HS19" s="17">
        <v>0</v>
      </c>
      <c r="HT19" s="17">
        <v>0</v>
      </c>
      <c r="HU19" s="17">
        <v>0</v>
      </c>
      <c r="HV19" s="17">
        <v>0</v>
      </c>
      <c r="HW19" s="17">
        <v>0</v>
      </c>
      <c r="HX19" s="17">
        <v>0</v>
      </c>
      <c r="HY19" s="17">
        <v>0</v>
      </c>
      <c r="HZ19" s="17">
        <v>0</v>
      </c>
      <c r="IA19" s="17">
        <v>0</v>
      </c>
      <c r="IB19" s="17">
        <v>0</v>
      </c>
      <c r="IC19" s="17">
        <v>0</v>
      </c>
      <c r="ID19" s="17">
        <v>0</v>
      </c>
      <c r="IE19" s="17">
        <v>0</v>
      </c>
      <c r="IF19" s="17">
        <v>0</v>
      </c>
      <c r="IG19" s="17">
        <v>0</v>
      </c>
      <c r="IH19" s="17">
        <v>0</v>
      </c>
      <c r="II19" s="17">
        <v>0</v>
      </c>
      <c r="IJ19" s="17">
        <v>0</v>
      </c>
      <c r="IK19" s="17">
        <v>0</v>
      </c>
      <c r="IL19" s="17">
        <v>0</v>
      </c>
      <c r="IM19" s="17">
        <v>0</v>
      </c>
      <c r="IN19" s="17">
        <v>0</v>
      </c>
      <c r="IO19" s="17">
        <v>0</v>
      </c>
      <c r="IP19" s="17">
        <v>0</v>
      </c>
      <c r="IQ19" s="17">
        <v>0</v>
      </c>
      <c r="IR19" s="17">
        <v>0</v>
      </c>
      <c r="IS19" s="17">
        <v>0</v>
      </c>
      <c r="IT19" s="17">
        <v>0</v>
      </c>
      <c r="IU19" s="17">
        <v>0</v>
      </c>
      <c r="IV19" s="18">
        <v>0</v>
      </c>
      <c r="IW19" s="18">
        <v>0</v>
      </c>
      <c r="IX19" s="18">
        <v>0</v>
      </c>
      <c r="IY19" s="17">
        <v>0</v>
      </c>
      <c r="IZ19" s="17">
        <v>0</v>
      </c>
      <c r="JA19" s="17">
        <v>0</v>
      </c>
      <c r="JB19" s="17">
        <v>0</v>
      </c>
      <c r="JC19" s="17">
        <v>0</v>
      </c>
      <c r="JD19" s="17">
        <v>0</v>
      </c>
      <c r="JE19" s="18">
        <v>0</v>
      </c>
      <c r="JF19" s="18">
        <v>0</v>
      </c>
      <c r="JG19" s="18">
        <v>0</v>
      </c>
      <c r="JH19" s="17">
        <v>0</v>
      </c>
      <c r="JI19" s="17">
        <v>0</v>
      </c>
      <c r="JJ19" s="17">
        <v>0</v>
      </c>
      <c r="JK19" s="17">
        <v>0</v>
      </c>
      <c r="JL19" s="17">
        <v>0</v>
      </c>
      <c r="JM19" s="17">
        <v>0</v>
      </c>
      <c r="JN19" s="18">
        <v>0</v>
      </c>
      <c r="JO19" s="18">
        <v>0</v>
      </c>
      <c r="JP19" s="18">
        <v>0</v>
      </c>
      <c r="JQ19" s="17">
        <v>0</v>
      </c>
      <c r="JR19" s="17">
        <v>0</v>
      </c>
      <c r="JS19" s="17">
        <v>0</v>
      </c>
      <c r="JT19" s="17">
        <v>0</v>
      </c>
      <c r="JU19" s="17">
        <v>0</v>
      </c>
      <c r="JV19" s="17">
        <v>0</v>
      </c>
      <c r="JW19" s="17">
        <v>0</v>
      </c>
      <c r="JX19" s="17">
        <v>0</v>
      </c>
      <c r="JY19" s="17">
        <v>0</v>
      </c>
      <c r="JZ19" s="17">
        <v>0</v>
      </c>
      <c r="KA19" s="17">
        <v>0</v>
      </c>
      <c r="KB19" s="17">
        <v>0</v>
      </c>
      <c r="KC19" s="17">
        <v>0</v>
      </c>
      <c r="KD19" s="17">
        <v>0</v>
      </c>
      <c r="KE19" s="17">
        <v>0</v>
      </c>
      <c r="KF19" s="17">
        <v>0</v>
      </c>
      <c r="KG19" s="17">
        <v>0</v>
      </c>
      <c r="KH19" s="17">
        <v>0</v>
      </c>
      <c r="KI19" s="17">
        <v>0</v>
      </c>
      <c r="KJ19" s="17">
        <v>0</v>
      </c>
      <c r="KK19" s="17">
        <v>0</v>
      </c>
      <c r="KL19" s="17">
        <v>0</v>
      </c>
      <c r="KM19" s="17">
        <v>0</v>
      </c>
      <c r="KN19" s="17">
        <v>0</v>
      </c>
      <c r="KO19" s="17">
        <v>0</v>
      </c>
      <c r="KP19" s="17">
        <v>0</v>
      </c>
      <c r="KQ19" s="17">
        <v>0</v>
      </c>
      <c r="KR19" s="17">
        <v>0</v>
      </c>
      <c r="KS19" s="17">
        <v>0</v>
      </c>
      <c r="KT19" s="17">
        <v>0</v>
      </c>
      <c r="KU19" s="17">
        <v>0</v>
      </c>
      <c r="KV19" s="17">
        <v>0</v>
      </c>
      <c r="KW19" s="17">
        <v>0</v>
      </c>
      <c r="KX19" s="17">
        <v>0</v>
      </c>
      <c r="KY19" s="17">
        <v>0</v>
      </c>
      <c r="KZ19" s="17">
        <v>0</v>
      </c>
      <c r="LA19" s="18">
        <v>0</v>
      </c>
      <c r="LB19" s="18">
        <v>0</v>
      </c>
      <c r="LC19" s="18">
        <v>0</v>
      </c>
      <c r="LD19" s="17">
        <v>0</v>
      </c>
      <c r="LE19" s="17">
        <v>0</v>
      </c>
      <c r="LF19" s="17">
        <v>0</v>
      </c>
      <c r="LG19" s="17">
        <v>0</v>
      </c>
      <c r="LH19" s="17">
        <v>0</v>
      </c>
      <c r="LI19" s="17">
        <v>0</v>
      </c>
      <c r="LJ19" s="18">
        <v>0</v>
      </c>
      <c r="LK19" s="18">
        <v>0</v>
      </c>
      <c r="LL19" s="18">
        <v>0</v>
      </c>
      <c r="LM19" s="17">
        <v>0</v>
      </c>
      <c r="LN19" s="17">
        <v>0</v>
      </c>
      <c r="LO19" s="17">
        <v>0</v>
      </c>
      <c r="LP19" s="17">
        <v>0</v>
      </c>
      <c r="LQ19" s="17">
        <v>0</v>
      </c>
      <c r="LR19" s="17">
        <v>0</v>
      </c>
      <c r="LS19" s="18">
        <v>0</v>
      </c>
      <c r="LT19" s="18">
        <v>0</v>
      </c>
      <c r="LU19" s="18">
        <v>0</v>
      </c>
      <c r="LV19" s="17">
        <v>0</v>
      </c>
      <c r="LW19" s="17">
        <v>0</v>
      </c>
      <c r="LX19" s="17">
        <v>0</v>
      </c>
      <c r="LY19" s="17">
        <v>0</v>
      </c>
      <c r="LZ19" s="17">
        <v>0</v>
      </c>
      <c r="MA19" s="17">
        <v>0</v>
      </c>
      <c r="MB19" s="17">
        <v>0</v>
      </c>
      <c r="MC19" s="17">
        <v>0</v>
      </c>
      <c r="MD19" s="17">
        <v>0</v>
      </c>
      <c r="ME19" s="17">
        <v>0</v>
      </c>
      <c r="MF19" s="17">
        <v>0</v>
      </c>
      <c r="MG19" s="17">
        <v>188123609.87</v>
      </c>
      <c r="MH19" s="17">
        <v>188123609.87</v>
      </c>
    </row>
    <row r="20" spans="1:346" ht="12.75" customHeight="1" x14ac:dyDescent="0.3">
      <c r="A20" s="61" t="s">
        <v>173</v>
      </c>
      <c r="B20" s="16">
        <v>1017</v>
      </c>
      <c r="C20" s="62" t="s">
        <v>148</v>
      </c>
      <c r="D20" s="18">
        <v>0</v>
      </c>
      <c r="E20" s="18">
        <v>0</v>
      </c>
      <c r="F20" s="18">
        <v>705492412.81999993</v>
      </c>
      <c r="G20" s="17">
        <v>0</v>
      </c>
      <c r="H20" s="17">
        <v>0</v>
      </c>
      <c r="I20" s="17">
        <v>6194706.7999999998</v>
      </c>
      <c r="J20" s="17">
        <v>0</v>
      </c>
      <c r="K20" s="17">
        <v>0</v>
      </c>
      <c r="L20" s="17">
        <v>562104732.72000003</v>
      </c>
      <c r="M20" s="17">
        <v>0</v>
      </c>
      <c r="N20" s="17">
        <v>0</v>
      </c>
      <c r="O20" s="17">
        <v>137192973.30000001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1355584.88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199200751.19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64274002.390000001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836006748.5</v>
      </c>
      <c r="BC20" s="17">
        <v>0</v>
      </c>
      <c r="BD20" s="17">
        <v>0</v>
      </c>
      <c r="BE20" s="17">
        <v>147823.95000000001</v>
      </c>
      <c r="BF20" s="17">
        <v>2918.23</v>
      </c>
      <c r="BG20" s="17">
        <v>4149.26</v>
      </c>
      <c r="BH20" s="17">
        <v>106127945.70999999</v>
      </c>
      <c r="BI20" s="17">
        <v>4655.1899999999996</v>
      </c>
      <c r="BJ20" s="17">
        <v>10862.87</v>
      </c>
      <c r="BK20" s="17">
        <v>493157522.13</v>
      </c>
      <c r="BL20" s="17">
        <v>0</v>
      </c>
      <c r="BM20" s="17">
        <v>0</v>
      </c>
      <c r="BN20" s="17">
        <v>10500</v>
      </c>
      <c r="BO20" s="17">
        <v>0</v>
      </c>
      <c r="BP20" s="17">
        <v>0</v>
      </c>
      <c r="BQ20" s="17">
        <v>12467553.42</v>
      </c>
      <c r="BR20" s="17">
        <v>0</v>
      </c>
      <c r="BS20" s="17">
        <v>0</v>
      </c>
      <c r="BT20" s="17">
        <v>11840483.029999999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2800</v>
      </c>
      <c r="CA20" s="17">
        <v>0</v>
      </c>
      <c r="CB20" s="17">
        <v>0</v>
      </c>
      <c r="CC20" s="17">
        <v>304815.89</v>
      </c>
      <c r="CD20" s="17">
        <v>0</v>
      </c>
      <c r="CE20" s="17">
        <v>0</v>
      </c>
      <c r="CF20" s="17">
        <v>1716845.1099999999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64410.52</v>
      </c>
      <c r="CM20" s="17">
        <v>0</v>
      </c>
      <c r="CN20" s="17">
        <v>0</v>
      </c>
      <c r="CO20" s="17">
        <v>10672020.77</v>
      </c>
      <c r="CP20" s="17">
        <v>0</v>
      </c>
      <c r="CQ20" s="17">
        <v>0</v>
      </c>
      <c r="CR20" s="17">
        <v>6069238.1600000001</v>
      </c>
      <c r="CS20" s="17">
        <v>0</v>
      </c>
      <c r="CT20" s="17">
        <v>0</v>
      </c>
      <c r="CU20" s="17">
        <v>6299570.3200000003</v>
      </c>
      <c r="CV20" s="17">
        <v>0</v>
      </c>
      <c r="CW20" s="17">
        <v>0</v>
      </c>
      <c r="CX20" s="17">
        <v>5250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124854</v>
      </c>
      <c r="DH20" s="17">
        <v>0</v>
      </c>
      <c r="DI20" s="17">
        <v>0</v>
      </c>
      <c r="DJ20" s="17">
        <v>103654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836465.42999999993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0</v>
      </c>
      <c r="EQ20" s="17">
        <v>0</v>
      </c>
      <c r="ER20" s="17">
        <v>0</v>
      </c>
      <c r="ES20" s="17">
        <v>0</v>
      </c>
      <c r="ET20" s="17">
        <v>0</v>
      </c>
      <c r="EU20" s="17">
        <v>0</v>
      </c>
      <c r="EV20" s="17">
        <v>0</v>
      </c>
      <c r="EW20" s="17">
        <v>0</v>
      </c>
      <c r="EX20" s="17">
        <v>0</v>
      </c>
      <c r="EY20" s="17">
        <v>0</v>
      </c>
      <c r="EZ20" s="17">
        <v>0</v>
      </c>
      <c r="FA20" s="17">
        <v>0</v>
      </c>
      <c r="FB20" s="17">
        <v>0</v>
      </c>
      <c r="FC20" s="17">
        <v>0</v>
      </c>
      <c r="FD20" s="17">
        <v>67.14</v>
      </c>
      <c r="FE20" s="17">
        <v>145.79999999999998</v>
      </c>
      <c r="FF20" s="17">
        <v>14600720.33</v>
      </c>
      <c r="FG20" s="17">
        <v>0</v>
      </c>
      <c r="FH20" s="17">
        <v>0</v>
      </c>
      <c r="FI20" s="17">
        <v>79931.8</v>
      </c>
      <c r="FJ20" s="17">
        <v>0</v>
      </c>
      <c r="FK20" s="17">
        <v>0</v>
      </c>
      <c r="FL20" s="17">
        <v>0</v>
      </c>
      <c r="FM20" s="17">
        <v>0</v>
      </c>
      <c r="FN20" s="17">
        <v>0</v>
      </c>
      <c r="FO20" s="17">
        <v>0</v>
      </c>
      <c r="FP20" s="17">
        <v>0</v>
      </c>
      <c r="FQ20" s="17">
        <v>0</v>
      </c>
      <c r="FR20" s="17">
        <v>0</v>
      </c>
      <c r="FS20" s="17">
        <v>0</v>
      </c>
      <c r="FT20" s="17">
        <v>0</v>
      </c>
      <c r="FU20" s="17">
        <v>0</v>
      </c>
      <c r="FV20" s="17">
        <v>0</v>
      </c>
      <c r="FW20" s="17">
        <v>0</v>
      </c>
      <c r="FX20" s="17">
        <v>0</v>
      </c>
      <c r="FY20" s="17">
        <v>0</v>
      </c>
      <c r="FZ20" s="17">
        <v>0</v>
      </c>
      <c r="GA20" s="17">
        <v>0</v>
      </c>
      <c r="GB20" s="17">
        <v>0</v>
      </c>
      <c r="GC20" s="17">
        <v>0</v>
      </c>
      <c r="GD20" s="17">
        <v>0</v>
      </c>
      <c r="GE20" s="17">
        <v>0</v>
      </c>
      <c r="GF20" s="17">
        <v>0</v>
      </c>
      <c r="GG20" s="17">
        <v>0</v>
      </c>
      <c r="GH20" s="17">
        <v>6.63</v>
      </c>
      <c r="GI20" s="17">
        <v>14.23</v>
      </c>
      <c r="GJ20" s="17">
        <v>9578860.1100000013</v>
      </c>
      <c r="GK20" s="17">
        <v>0</v>
      </c>
      <c r="GL20" s="17">
        <v>0</v>
      </c>
      <c r="GM20" s="17">
        <v>0</v>
      </c>
      <c r="GN20" s="17">
        <v>0</v>
      </c>
      <c r="GO20" s="17">
        <v>0</v>
      </c>
      <c r="GP20" s="17">
        <v>309460278.39999998</v>
      </c>
      <c r="GQ20" s="17">
        <v>0</v>
      </c>
      <c r="GR20" s="17">
        <v>0</v>
      </c>
      <c r="GS20" s="17">
        <v>11570888.359999999</v>
      </c>
      <c r="GT20" s="17">
        <v>0</v>
      </c>
      <c r="GU20" s="17">
        <v>0</v>
      </c>
      <c r="GV20" s="17">
        <v>46825767.560000002</v>
      </c>
      <c r="GW20" s="17">
        <v>0</v>
      </c>
      <c r="GX20" s="17">
        <v>0</v>
      </c>
      <c r="GY20" s="17">
        <v>25352844.400000002</v>
      </c>
      <c r="GZ20" s="17">
        <v>0</v>
      </c>
      <c r="HA20" s="17">
        <v>0</v>
      </c>
      <c r="HB20" s="17">
        <v>0</v>
      </c>
      <c r="HC20" s="17">
        <v>0</v>
      </c>
      <c r="HD20" s="17">
        <v>0</v>
      </c>
      <c r="HE20" s="17">
        <v>0</v>
      </c>
      <c r="HF20" s="17">
        <v>0</v>
      </c>
      <c r="HG20" s="17">
        <v>0</v>
      </c>
      <c r="HH20" s="17">
        <v>0</v>
      </c>
      <c r="HI20" s="17">
        <v>0</v>
      </c>
      <c r="HJ20" s="17">
        <v>0</v>
      </c>
      <c r="HK20" s="17">
        <v>0</v>
      </c>
      <c r="HL20" s="17">
        <v>0</v>
      </c>
      <c r="HM20" s="17">
        <v>0</v>
      </c>
      <c r="HN20" s="17">
        <v>0</v>
      </c>
      <c r="HO20" s="17">
        <v>0</v>
      </c>
      <c r="HP20" s="17">
        <v>0</v>
      </c>
      <c r="HQ20" s="17">
        <v>0</v>
      </c>
      <c r="HR20" s="17">
        <v>0</v>
      </c>
      <c r="HS20" s="17">
        <v>0</v>
      </c>
      <c r="HT20" s="17">
        <v>0</v>
      </c>
      <c r="HU20" s="17">
        <v>0</v>
      </c>
      <c r="HV20" s="17">
        <v>0</v>
      </c>
      <c r="HW20" s="17">
        <v>0</v>
      </c>
      <c r="HX20" s="17">
        <v>0</v>
      </c>
      <c r="HY20" s="17">
        <v>0</v>
      </c>
      <c r="HZ20" s="17">
        <v>17648707.539999999</v>
      </c>
      <c r="IA20" s="17">
        <v>0</v>
      </c>
      <c r="IB20" s="17">
        <v>0</v>
      </c>
      <c r="IC20" s="17">
        <v>0</v>
      </c>
      <c r="ID20" s="17">
        <v>0</v>
      </c>
      <c r="IE20" s="17">
        <v>0</v>
      </c>
      <c r="IF20" s="17">
        <v>47620674.600000001</v>
      </c>
      <c r="IG20" s="17">
        <v>0</v>
      </c>
      <c r="IH20" s="17">
        <v>0</v>
      </c>
      <c r="II20" s="17">
        <v>0</v>
      </c>
      <c r="IJ20" s="17">
        <v>0</v>
      </c>
      <c r="IK20" s="17">
        <v>0</v>
      </c>
      <c r="IL20" s="17">
        <v>0</v>
      </c>
      <c r="IM20" s="17">
        <v>0</v>
      </c>
      <c r="IN20" s="17">
        <v>0</v>
      </c>
      <c r="IO20" s="17">
        <v>835358.4</v>
      </c>
      <c r="IP20" s="17">
        <v>0</v>
      </c>
      <c r="IQ20" s="17">
        <v>0</v>
      </c>
      <c r="IR20" s="17">
        <v>0</v>
      </c>
      <c r="IS20" s="17">
        <v>0</v>
      </c>
      <c r="IT20" s="17">
        <v>0</v>
      </c>
      <c r="IU20" s="17">
        <v>11827.689999999999</v>
      </c>
      <c r="IV20" s="18">
        <v>133313.31</v>
      </c>
      <c r="IW20" s="18">
        <v>50721.3</v>
      </c>
      <c r="IX20" s="18">
        <v>18939597.75</v>
      </c>
      <c r="IY20" s="17">
        <v>0</v>
      </c>
      <c r="IZ20" s="17">
        <v>0</v>
      </c>
      <c r="JA20" s="17">
        <v>408295.29</v>
      </c>
      <c r="JB20" s="17">
        <v>0</v>
      </c>
      <c r="JC20" s="17">
        <v>0</v>
      </c>
      <c r="JD20" s="17">
        <v>0</v>
      </c>
      <c r="JE20" s="18">
        <v>133313.31</v>
      </c>
      <c r="JF20" s="18">
        <v>50721.3</v>
      </c>
      <c r="JG20" s="18">
        <v>4097109.62</v>
      </c>
      <c r="JH20" s="17">
        <v>0</v>
      </c>
      <c r="JI20" s="17">
        <v>0</v>
      </c>
      <c r="JJ20" s="17">
        <v>1109668.57</v>
      </c>
      <c r="JK20" s="17">
        <v>133313.31</v>
      </c>
      <c r="JL20" s="17">
        <v>50721.3</v>
      </c>
      <c r="JM20" s="17">
        <v>2987441.05</v>
      </c>
      <c r="JN20" s="18">
        <v>0</v>
      </c>
      <c r="JO20" s="18">
        <v>0</v>
      </c>
      <c r="JP20" s="18">
        <v>14434192.84</v>
      </c>
      <c r="JQ20" s="17">
        <v>0</v>
      </c>
      <c r="JR20" s="17">
        <v>0</v>
      </c>
      <c r="JS20" s="17">
        <v>7412302.8099999996</v>
      </c>
      <c r="JT20" s="17">
        <v>0</v>
      </c>
      <c r="JU20" s="17">
        <v>0</v>
      </c>
      <c r="JV20" s="17">
        <v>7021890.0300000003</v>
      </c>
      <c r="JW20" s="17">
        <v>0</v>
      </c>
      <c r="JX20" s="17">
        <v>0</v>
      </c>
      <c r="JY20" s="17">
        <v>713254.43</v>
      </c>
      <c r="JZ20" s="17">
        <v>0</v>
      </c>
      <c r="KA20" s="17">
        <v>0</v>
      </c>
      <c r="KB20" s="17">
        <v>0</v>
      </c>
      <c r="KC20" s="17">
        <v>0</v>
      </c>
      <c r="KD20" s="17">
        <v>0</v>
      </c>
      <c r="KE20" s="17">
        <v>0</v>
      </c>
      <c r="KF20" s="17">
        <v>0</v>
      </c>
      <c r="KG20" s="17">
        <v>0</v>
      </c>
      <c r="KH20" s="17">
        <v>0</v>
      </c>
      <c r="KI20" s="17">
        <v>0</v>
      </c>
      <c r="KJ20" s="17">
        <v>0</v>
      </c>
      <c r="KK20" s="17">
        <v>0</v>
      </c>
      <c r="KL20" s="17">
        <v>0</v>
      </c>
      <c r="KM20" s="17">
        <v>0</v>
      </c>
      <c r="KN20" s="17">
        <v>0</v>
      </c>
      <c r="KO20" s="17">
        <v>0</v>
      </c>
      <c r="KP20" s="17">
        <v>0</v>
      </c>
      <c r="KQ20" s="17">
        <v>0</v>
      </c>
      <c r="KR20" s="17">
        <v>0</v>
      </c>
      <c r="KS20" s="17">
        <v>0</v>
      </c>
      <c r="KT20" s="17">
        <v>0</v>
      </c>
      <c r="KU20" s="17">
        <v>0</v>
      </c>
      <c r="KV20" s="17">
        <v>0</v>
      </c>
      <c r="KW20" s="17">
        <v>0</v>
      </c>
      <c r="KX20" s="17">
        <v>0</v>
      </c>
      <c r="KY20" s="17">
        <v>0</v>
      </c>
      <c r="KZ20" s="17">
        <v>0</v>
      </c>
      <c r="LA20" s="18">
        <v>0</v>
      </c>
      <c r="LB20" s="18">
        <v>0</v>
      </c>
      <c r="LC20" s="18">
        <v>0</v>
      </c>
      <c r="LD20" s="17">
        <v>0</v>
      </c>
      <c r="LE20" s="17">
        <v>0</v>
      </c>
      <c r="LF20" s="17">
        <v>0</v>
      </c>
      <c r="LG20" s="17">
        <v>0</v>
      </c>
      <c r="LH20" s="17">
        <v>0</v>
      </c>
      <c r="LI20" s="17">
        <v>0</v>
      </c>
      <c r="LJ20" s="18">
        <v>0</v>
      </c>
      <c r="LK20" s="18">
        <v>0</v>
      </c>
      <c r="LL20" s="18">
        <v>0</v>
      </c>
      <c r="LM20" s="17">
        <v>0</v>
      </c>
      <c r="LN20" s="17">
        <v>0</v>
      </c>
      <c r="LO20" s="17">
        <v>0</v>
      </c>
      <c r="LP20" s="17">
        <v>0</v>
      </c>
      <c r="LQ20" s="17">
        <v>0</v>
      </c>
      <c r="LR20" s="17">
        <v>0</v>
      </c>
      <c r="LS20" s="18">
        <v>0</v>
      </c>
      <c r="LT20" s="18">
        <v>0</v>
      </c>
      <c r="LU20" s="18">
        <v>0</v>
      </c>
      <c r="LV20" s="17">
        <v>0</v>
      </c>
      <c r="LW20" s="17">
        <v>0</v>
      </c>
      <c r="LX20" s="17">
        <v>0</v>
      </c>
      <c r="LY20" s="17">
        <v>0</v>
      </c>
      <c r="LZ20" s="17">
        <v>0</v>
      </c>
      <c r="MA20" s="17">
        <v>0</v>
      </c>
      <c r="MB20" s="17">
        <v>0</v>
      </c>
      <c r="MC20" s="17">
        <v>0</v>
      </c>
      <c r="MD20" s="17">
        <v>0</v>
      </c>
      <c r="ME20" s="17">
        <v>140960.5</v>
      </c>
      <c r="MF20" s="17">
        <v>65893.459999999992</v>
      </c>
      <c r="MG20" s="17">
        <v>2959519963.5900002</v>
      </c>
      <c r="MH20" s="17">
        <v>2959726817.5500002</v>
      </c>
    </row>
    <row r="21" spans="1:346" ht="12.75" customHeight="1" x14ac:dyDescent="0.3">
      <c r="A21" s="61" t="s">
        <v>175</v>
      </c>
      <c r="B21" s="16">
        <v>1018</v>
      </c>
      <c r="C21" s="62" t="s">
        <v>148</v>
      </c>
      <c r="D21" s="18">
        <v>0</v>
      </c>
      <c r="E21" s="18">
        <v>0</v>
      </c>
      <c r="F21" s="18">
        <v>73205485.659999996</v>
      </c>
      <c r="G21" s="17">
        <v>0</v>
      </c>
      <c r="H21" s="17">
        <v>0</v>
      </c>
      <c r="I21" s="17">
        <v>25490609.380000003</v>
      </c>
      <c r="J21" s="17">
        <v>0</v>
      </c>
      <c r="K21" s="17">
        <v>0</v>
      </c>
      <c r="L21" s="17">
        <v>27068427.609999999</v>
      </c>
      <c r="M21" s="17">
        <v>0</v>
      </c>
      <c r="N21" s="17">
        <v>0</v>
      </c>
      <c r="O21" s="17">
        <v>20646448.670000002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83153220.890000001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714285.71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3504911.84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130885.02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2938868002.02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20535956.52</v>
      </c>
      <c r="BI21" s="17">
        <v>0</v>
      </c>
      <c r="BJ21" s="17">
        <v>0</v>
      </c>
      <c r="BK21" s="17">
        <v>242163053.65000001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2766300.29</v>
      </c>
      <c r="BR21" s="17">
        <v>0</v>
      </c>
      <c r="BS21" s="17">
        <v>0</v>
      </c>
      <c r="BT21" s="17">
        <v>6783703.7999999998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485495.16</v>
      </c>
      <c r="CD21" s="17">
        <v>0</v>
      </c>
      <c r="CE21" s="17">
        <v>0</v>
      </c>
      <c r="CF21" s="17">
        <v>820877.3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794457.64</v>
      </c>
      <c r="CM21" s="17">
        <v>0</v>
      </c>
      <c r="CN21" s="17">
        <v>0</v>
      </c>
      <c r="CO21" s="17">
        <v>1622588.1</v>
      </c>
      <c r="CP21" s="17">
        <v>0</v>
      </c>
      <c r="CQ21" s="17">
        <v>0</v>
      </c>
      <c r="CR21" s="17">
        <v>1003293.45</v>
      </c>
      <c r="CS21" s="17">
        <v>0</v>
      </c>
      <c r="CT21" s="17">
        <v>0</v>
      </c>
      <c r="CU21" s="17">
        <v>47775.81</v>
      </c>
      <c r="CV21" s="17">
        <v>0</v>
      </c>
      <c r="CW21" s="17">
        <v>0</v>
      </c>
      <c r="CX21" s="17">
        <v>147875</v>
      </c>
      <c r="CY21" s="17">
        <v>0</v>
      </c>
      <c r="CZ21" s="17">
        <v>0</v>
      </c>
      <c r="DA21" s="17">
        <v>10750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21653228.329999998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882389.51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925192.66</v>
      </c>
      <c r="EC21" s="17">
        <v>0</v>
      </c>
      <c r="ED21" s="17">
        <v>0</v>
      </c>
      <c r="EE21" s="17">
        <v>3234.24</v>
      </c>
      <c r="EF21" s="17">
        <v>0</v>
      </c>
      <c r="EG21" s="17">
        <v>0</v>
      </c>
      <c r="EH21" s="17">
        <v>6494.01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3234.24</v>
      </c>
      <c r="EO21" s="17">
        <v>0</v>
      </c>
      <c r="EP21" s="17">
        <v>0</v>
      </c>
      <c r="EQ21" s="17">
        <v>0</v>
      </c>
      <c r="ER21" s="17">
        <v>0</v>
      </c>
      <c r="ES21" s="17">
        <v>0</v>
      </c>
      <c r="ET21" s="17">
        <v>0</v>
      </c>
      <c r="EU21" s="17">
        <v>0</v>
      </c>
      <c r="EV21" s="17">
        <v>0</v>
      </c>
      <c r="EW21" s="17">
        <v>0</v>
      </c>
      <c r="EX21" s="17">
        <v>0</v>
      </c>
      <c r="EY21" s="17">
        <v>0</v>
      </c>
      <c r="EZ21" s="17">
        <v>0</v>
      </c>
      <c r="FA21" s="17">
        <v>0</v>
      </c>
      <c r="FB21" s="17">
        <v>0</v>
      </c>
      <c r="FC21" s="17">
        <v>0</v>
      </c>
      <c r="FD21" s="17">
        <v>0</v>
      </c>
      <c r="FE21" s="17">
        <v>0</v>
      </c>
      <c r="FF21" s="17">
        <v>8247139.4400000004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0</v>
      </c>
      <c r="FN21" s="17">
        <v>0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0</v>
      </c>
      <c r="FV21" s="17">
        <v>0</v>
      </c>
      <c r="FW21" s="17">
        <v>0</v>
      </c>
      <c r="FX21" s="17">
        <v>0</v>
      </c>
      <c r="FY21" s="17">
        <v>0</v>
      </c>
      <c r="FZ21" s="17">
        <v>0</v>
      </c>
      <c r="GA21" s="17">
        <v>0</v>
      </c>
      <c r="GB21" s="17">
        <v>0</v>
      </c>
      <c r="GC21" s="17">
        <v>0</v>
      </c>
      <c r="GD21" s="17">
        <v>9383.59</v>
      </c>
      <c r="GE21" s="17">
        <v>0</v>
      </c>
      <c r="GF21" s="17">
        <v>0</v>
      </c>
      <c r="GG21" s="17">
        <v>4421.54</v>
      </c>
      <c r="GH21" s="17">
        <v>0</v>
      </c>
      <c r="GI21" s="17">
        <v>0</v>
      </c>
      <c r="GJ21" s="17">
        <v>36321168.649999999</v>
      </c>
      <c r="GK21" s="17">
        <v>0</v>
      </c>
      <c r="GL21" s="17">
        <v>0</v>
      </c>
      <c r="GM21" s="17">
        <v>0</v>
      </c>
      <c r="GN21" s="17">
        <v>0</v>
      </c>
      <c r="GO21" s="17">
        <v>0</v>
      </c>
      <c r="GP21" s="17">
        <v>9542137.1699999999</v>
      </c>
      <c r="GQ21" s="17">
        <v>0</v>
      </c>
      <c r="GR21" s="17">
        <v>0</v>
      </c>
      <c r="GS21" s="17">
        <v>1206897.31</v>
      </c>
      <c r="GT21" s="17">
        <v>0</v>
      </c>
      <c r="GU21" s="17">
        <v>0</v>
      </c>
      <c r="GV21" s="17">
        <v>1491529.15</v>
      </c>
      <c r="GW21" s="17">
        <v>0</v>
      </c>
      <c r="GX21" s="17">
        <v>0</v>
      </c>
      <c r="GY21" s="17">
        <v>2082599.63</v>
      </c>
      <c r="GZ21" s="17">
        <v>0</v>
      </c>
      <c r="HA21" s="17">
        <v>0</v>
      </c>
      <c r="HB21" s="17">
        <v>0</v>
      </c>
      <c r="HC21" s="17">
        <v>0</v>
      </c>
      <c r="HD21" s="17">
        <v>0</v>
      </c>
      <c r="HE21" s="17">
        <v>0</v>
      </c>
      <c r="HF21" s="17">
        <v>0</v>
      </c>
      <c r="HG21" s="17">
        <v>0</v>
      </c>
      <c r="HH21" s="17">
        <v>0</v>
      </c>
      <c r="HI21" s="17">
        <v>0</v>
      </c>
      <c r="HJ21" s="17">
        <v>0</v>
      </c>
      <c r="HK21" s="17">
        <v>0</v>
      </c>
      <c r="HL21" s="17">
        <v>0</v>
      </c>
      <c r="HM21" s="17">
        <v>0</v>
      </c>
      <c r="HN21" s="17">
        <v>0</v>
      </c>
      <c r="HO21" s="17">
        <v>0</v>
      </c>
      <c r="HP21" s="17">
        <v>0</v>
      </c>
      <c r="HQ21" s="17">
        <v>0</v>
      </c>
      <c r="HR21" s="17">
        <v>0</v>
      </c>
      <c r="HS21" s="17">
        <v>0</v>
      </c>
      <c r="HT21" s="17">
        <v>0</v>
      </c>
      <c r="HU21" s="17">
        <v>0</v>
      </c>
      <c r="HV21" s="17">
        <v>0</v>
      </c>
      <c r="HW21" s="17">
        <v>672470.57</v>
      </c>
      <c r="HX21" s="17">
        <v>0</v>
      </c>
      <c r="HY21" s="17">
        <v>0</v>
      </c>
      <c r="HZ21" s="17">
        <v>20005019.23</v>
      </c>
      <c r="IA21" s="17">
        <v>0</v>
      </c>
      <c r="IB21" s="17">
        <v>0</v>
      </c>
      <c r="IC21" s="17">
        <v>0</v>
      </c>
      <c r="ID21" s="17">
        <v>0</v>
      </c>
      <c r="IE21" s="17">
        <v>0</v>
      </c>
      <c r="IF21" s="17">
        <v>98311.56</v>
      </c>
      <c r="IG21" s="17">
        <v>0</v>
      </c>
      <c r="IH21" s="17">
        <v>0</v>
      </c>
      <c r="II21" s="17">
        <v>0</v>
      </c>
      <c r="IJ21" s="17">
        <v>0</v>
      </c>
      <c r="IK21" s="17">
        <v>0</v>
      </c>
      <c r="IL21" s="17">
        <v>0</v>
      </c>
      <c r="IM21" s="17">
        <v>0</v>
      </c>
      <c r="IN21" s="17">
        <v>0</v>
      </c>
      <c r="IO21" s="17">
        <v>0</v>
      </c>
      <c r="IP21" s="17">
        <v>0</v>
      </c>
      <c r="IQ21" s="17">
        <v>0</v>
      </c>
      <c r="IR21" s="17">
        <v>0</v>
      </c>
      <c r="IS21" s="17">
        <v>0</v>
      </c>
      <c r="IT21" s="17">
        <v>0</v>
      </c>
      <c r="IU21" s="17">
        <v>0</v>
      </c>
      <c r="IV21" s="18">
        <v>0</v>
      </c>
      <c r="IW21" s="18">
        <v>0</v>
      </c>
      <c r="IX21" s="18">
        <v>20679925.57</v>
      </c>
      <c r="IY21" s="17">
        <v>0</v>
      </c>
      <c r="IZ21" s="17">
        <v>0</v>
      </c>
      <c r="JA21" s="17">
        <v>0</v>
      </c>
      <c r="JB21" s="17">
        <v>0</v>
      </c>
      <c r="JC21" s="17">
        <v>0</v>
      </c>
      <c r="JD21" s="17">
        <v>0</v>
      </c>
      <c r="JE21" s="18">
        <v>0</v>
      </c>
      <c r="JF21" s="18">
        <v>0</v>
      </c>
      <c r="JG21" s="18">
        <v>20679925.57</v>
      </c>
      <c r="JH21" s="17">
        <v>0</v>
      </c>
      <c r="JI21" s="17">
        <v>0</v>
      </c>
      <c r="JJ21" s="17">
        <v>20679925.57</v>
      </c>
      <c r="JK21" s="17">
        <v>0</v>
      </c>
      <c r="JL21" s="17">
        <v>0</v>
      </c>
      <c r="JM21" s="17">
        <v>0</v>
      </c>
      <c r="JN21" s="18">
        <v>0</v>
      </c>
      <c r="JO21" s="18">
        <v>0</v>
      </c>
      <c r="JP21" s="18">
        <v>0</v>
      </c>
      <c r="JQ21" s="17">
        <v>0</v>
      </c>
      <c r="JR21" s="17">
        <v>0</v>
      </c>
      <c r="JS21" s="17">
        <v>0</v>
      </c>
      <c r="JT21" s="17">
        <v>0</v>
      </c>
      <c r="JU21" s="17">
        <v>0</v>
      </c>
      <c r="JV21" s="17">
        <v>0</v>
      </c>
      <c r="JW21" s="17">
        <v>0</v>
      </c>
      <c r="JX21" s="17">
        <v>0</v>
      </c>
      <c r="JY21" s="17">
        <v>240880.18</v>
      </c>
      <c r="JZ21" s="17">
        <v>0</v>
      </c>
      <c r="KA21" s="17">
        <v>0</v>
      </c>
      <c r="KB21" s="17">
        <v>0</v>
      </c>
      <c r="KC21" s="17">
        <v>0</v>
      </c>
      <c r="KD21" s="17">
        <v>0</v>
      </c>
      <c r="KE21" s="17">
        <v>0</v>
      </c>
      <c r="KF21" s="17">
        <v>0</v>
      </c>
      <c r="KG21" s="17">
        <v>0</v>
      </c>
      <c r="KH21" s="17">
        <v>0</v>
      </c>
      <c r="KI21" s="17">
        <v>0</v>
      </c>
      <c r="KJ21" s="17">
        <v>0</v>
      </c>
      <c r="KK21" s="17">
        <v>0</v>
      </c>
      <c r="KL21" s="17">
        <v>0</v>
      </c>
      <c r="KM21" s="17">
        <v>0</v>
      </c>
      <c r="KN21" s="17">
        <v>0</v>
      </c>
      <c r="KO21" s="17">
        <v>0</v>
      </c>
      <c r="KP21" s="17">
        <v>0</v>
      </c>
      <c r="KQ21" s="17">
        <v>0</v>
      </c>
      <c r="KR21" s="17">
        <v>0</v>
      </c>
      <c r="KS21" s="17">
        <v>0</v>
      </c>
      <c r="KT21" s="17">
        <v>0</v>
      </c>
      <c r="KU21" s="17">
        <v>0</v>
      </c>
      <c r="KV21" s="17">
        <v>0</v>
      </c>
      <c r="KW21" s="17">
        <v>0</v>
      </c>
      <c r="KX21" s="17">
        <v>0</v>
      </c>
      <c r="KY21" s="17">
        <v>0</v>
      </c>
      <c r="KZ21" s="17">
        <v>0</v>
      </c>
      <c r="LA21" s="18">
        <v>0</v>
      </c>
      <c r="LB21" s="18">
        <v>0</v>
      </c>
      <c r="LC21" s="18">
        <v>0</v>
      </c>
      <c r="LD21" s="17">
        <v>0</v>
      </c>
      <c r="LE21" s="17">
        <v>0</v>
      </c>
      <c r="LF21" s="17">
        <v>0</v>
      </c>
      <c r="LG21" s="17">
        <v>0</v>
      </c>
      <c r="LH21" s="17">
        <v>0</v>
      </c>
      <c r="LI21" s="17">
        <v>0</v>
      </c>
      <c r="LJ21" s="18">
        <v>0</v>
      </c>
      <c r="LK21" s="18">
        <v>0</v>
      </c>
      <c r="LL21" s="18">
        <v>0</v>
      </c>
      <c r="LM21" s="17">
        <v>0</v>
      </c>
      <c r="LN21" s="17">
        <v>0</v>
      </c>
      <c r="LO21" s="17">
        <v>0</v>
      </c>
      <c r="LP21" s="17">
        <v>0</v>
      </c>
      <c r="LQ21" s="17">
        <v>0</v>
      </c>
      <c r="LR21" s="17">
        <v>0</v>
      </c>
      <c r="LS21" s="18">
        <v>0</v>
      </c>
      <c r="LT21" s="18">
        <v>0</v>
      </c>
      <c r="LU21" s="18">
        <v>0</v>
      </c>
      <c r="LV21" s="17">
        <v>0</v>
      </c>
      <c r="LW21" s="17">
        <v>0</v>
      </c>
      <c r="LX21" s="17">
        <v>0</v>
      </c>
      <c r="LY21" s="17">
        <v>0</v>
      </c>
      <c r="LZ21" s="17">
        <v>0</v>
      </c>
      <c r="MA21" s="17">
        <v>0</v>
      </c>
      <c r="MB21" s="17">
        <v>0</v>
      </c>
      <c r="MC21" s="17">
        <v>0</v>
      </c>
      <c r="MD21" s="17">
        <v>0</v>
      </c>
      <c r="ME21" s="17">
        <v>0</v>
      </c>
      <c r="MF21" s="17">
        <v>0</v>
      </c>
      <c r="MG21" s="17">
        <v>3500834574.4400001</v>
      </c>
      <c r="MH21" s="17">
        <v>3500834574.4400001</v>
      </c>
    </row>
    <row r="22" spans="1:346" ht="12.75" customHeight="1" x14ac:dyDescent="0.3">
      <c r="A22" s="61" t="s">
        <v>177</v>
      </c>
      <c r="B22" s="16">
        <v>1020</v>
      </c>
      <c r="C22" s="62" t="s">
        <v>148</v>
      </c>
      <c r="D22" s="18">
        <v>0</v>
      </c>
      <c r="E22" s="18">
        <v>0</v>
      </c>
      <c r="F22" s="18">
        <v>1308842461.7900004</v>
      </c>
      <c r="G22" s="17">
        <v>0</v>
      </c>
      <c r="H22" s="17">
        <v>0</v>
      </c>
      <c r="I22" s="17">
        <v>60654334.950000115</v>
      </c>
      <c r="J22" s="17">
        <v>0</v>
      </c>
      <c r="K22" s="17">
        <v>0</v>
      </c>
      <c r="L22" s="17">
        <v>480750227.00000048</v>
      </c>
      <c r="M22" s="17">
        <v>0</v>
      </c>
      <c r="N22" s="17">
        <v>0</v>
      </c>
      <c r="O22" s="17">
        <v>767437899.83999991</v>
      </c>
      <c r="P22" s="17">
        <v>0</v>
      </c>
      <c r="Q22" s="17">
        <v>0</v>
      </c>
      <c r="R22" s="17">
        <v>14167690.199999996</v>
      </c>
      <c r="S22" s="17">
        <v>0</v>
      </c>
      <c r="T22" s="17">
        <v>0</v>
      </c>
      <c r="U22" s="17">
        <v>574838768.4599998</v>
      </c>
      <c r="V22" s="17">
        <v>0</v>
      </c>
      <c r="W22" s="17">
        <v>0</v>
      </c>
      <c r="X22" s="17">
        <v>377023.46</v>
      </c>
      <c r="Y22" s="17">
        <v>0</v>
      </c>
      <c r="Z22" s="17">
        <v>0</v>
      </c>
      <c r="AA22" s="17">
        <v>2254040.7000000002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19789422.579999994</v>
      </c>
      <c r="AK22" s="17">
        <v>0</v>
      </c>
      <c r="AL22" s="17">
        <v>0</v>
      </c>
      <c r="AM22" s="17">
        <v>458774181.29999995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254036910.29999992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3937263961.5800018</v>
      </c>
      <c r="BC22" s="17">
        <v>0</v>
      </c>
      <c r="BD22" s="17">
        <v>0</v>
      </c>
      <c r="BE22" s="17">
        <v>467245590.1099999</v>
      </c>
      <c r="BF22" s="17">
        <v>0</v>
      </c>
      <c r="BG22" s="17">
        <v>0</v>
      </c>
      <c r="BH22" s="17">
        <v>575962068.46999991</v>
      </c>
      <c r="BI22" s="17">
        <v>0</v>
      </c>
      <c r="BJ22" s="17">
        <v>0</v>
      </c>
      <c r="BK22" s="17">
        <v>6006255147.5899992</v>
      </c>
      <c r="BL22" s="17">
        <v>0</v>
      </c>
      <c r="BM22" s="17">
        <v>0</v>
      </c>
      <c r="BN22" s="17">
        <v>960063.24000000022</v>
      </c>
      <c r="BO22" s="17">
        <v>0</v>
      </c>
      <c r="BP22" s="17">
        <v>0</v>
      </c>
      <c r="BQ22" s="17">
        <v>153694358.88999996</v>
      </c>
      <c r="BR22" s="17">
        <v>0</v>
      </c>
      <c r="BS22" s="17">
        <v>0</v>
      </c>
      <c r="BT22" s="17">
        <v>106263308.93999994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580000</v>
      </c>
      <c r="CD22" s="17">
        <v>0</v>
      </c>
      <c r="CE22" s="17">
        <v>0</v>
      </c>
      <c r="CF22" s="17">
        <v>20562333.480000012</v>
      </c>
      <c r="CG22" s="17">
        <v>0</v>
      </c>
      <c r="CH22" s="17">
        <v>0</v>
      </c>
      <c r="CI22" s="17">
        <v>36000</v>
      </c>
      <c r="CJ22" s="17">
        <v>0</v>
      </c>
      <c r="CK22" s="17">
        <v>0</v>
      </c>
      <c r="CL22" s="17">
        <v>15340698.669999998</v>
      </c>
      <c r="CM22" s="17">
        <v>0</v>
      </c>
      <c r="CN22" s="17">
        <v>0</v>
      </c>
      <c r="CO22" s="17">
        <v>54927111.73999998</v>
      </c>
      <c r="CP22" s="17">
        <v>0</v>
      </c>
      <c r="CQ22" s="17">
        <v>0</v>
      </c>
      <c r="CR22" s="17">
        <v>67017880.819999911</v>
      </c>
      <c r="CS22" s="17">
        <v>0</v>
      </c>
      <c r="CT22" s="17">
        <v>0</v>
      </c>
      <c r="CU22" s="17">
        <v>5758921.4699999979</v>
      </c>
      <c r="CV22" s="17">
        <v>0</v>
      </c>
      <c r="CW22" s="17">
        <v>0</v>
      </c>
      <c r="CX22" s="17">
        <v>52726665.669999994</v>
      </c>
      <c r="CY22" s="17">
        <v>0</v>
      </c>
      <c r="CZ22" s="17">
        <v>0</v>
      </c>
      <c r="DA22" s="17">
        <v>3257165.3900000006</v>
      </c>
      <c r="DB22" s="17">
        <v>0</v>
      </c>
      <c r="DC22" s="17">
        <v>0</v>
      </c>
      <c r="DD22" s="17">
        <v>0</v>
      </c>
      <c r="DE22" s="17">
        <v>0</v>
      </c>
      <c r="DF22" s="17">
        <v>0</v>
      </c>
      <c r="DG22" s="17">
        <v>171186040.02999997</v>
      </c>
      <c r="DH22" s="17">
        <v>0</v>
      </c>
      <c r="DI22" s="17">
        <v>0</v>
      </c>
      <c r="DJ22" s="17">
        <v>880778.94</v>
      </c>
      <c r="DK22" s="17">
        <v>0</v>
      </c>
      <c r="DL22" s="17">
        <v>0</v>
      </c>
      <c r="DM22" s="17">
        <v>0</v>
      </c>
      <c r="DN22" s="17">
        <v>0</v>
      </c>
      <c r="DO22" s="17">
        <v>0</v>
      </c>
      <c r="DP22" s="17">
        <v>4367776.2999999989</v>
      </c>
      <c r="DQ22" s="17">
        <v>0</v>
      </c>
      <c r="DR22" s="17">
        <v>0</v>
      </c>
      <c r="DS22" s="17"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  <c r="DZ22" s="17">
        <v>0</v>
      </c>
      <c r="EA22" s="17">
        <v>0</v>
      </c>
      <c r="EB22" s="17">
        <v>2643107220.6199999</v>
      </c>
      <c r="EC22" s="17">
        <v>0</v>
      </c>
      <c r="ED22" s="17">
        <v>0</v>
      </c>
      <c r="EE22" s="17">
        <v>119680894.09999993</v>
      </c>
      <c r="EF22" s="17">
        <v>0</v>
      </c>
      <c r="EG22" s="17">
        <v>0</v>
      </c>
      <c r="EH22" s="17">
        <v>0</v>
      </c>
      <c r="EI22" s="17">
        <v>0</v>
      </c>
      <c r="EJ22" s="17">
        <v>0</v>
      </c>
      <c r="EK22" s="17">
        <v>0</v>
      </c>
      <c r="EL22" s="17">
        <v>0</v>
      </c>
      <c r="EM22" s="17">
        <v>0</v>
      </c>
      <c r="EN22" s="17">
        <v>0</v>
      </c>
      <c r="EO22" s="17">
        <v>0</v>
      </c>
      <c r="EP22" s="17">
        <v>0</v>
      </c>
      <c r="EQ22" s="17">
        <v>0</v>
      </c>
      <c r="ER22" s="17">
        <v>0</v>
      </c>
      <c r="ES22" s="17">
        <v>0</v>
      </c>
      <c r="ET22" s="17">
        <v>0</v>
      </c>
      <c r="EU22" s="17">
        <v>0</v>
      </c>
      <c r="EV22" s="17">
        <v>0</v>
      </c>
      <c r="EW22" s="17">
        <v>0</v>
      </c>
      <c r="EX22" s="17">
        <v>0</v>
      </c>
      <c r="EY22" s="17">
        <v>0</v>
      </c>
      <c r="EZ22" s="17">
        <v>0</v>
      </c>
      <c r="FA22" s="17">
        <v>0</v>
      </c>
      <c r="FB22" s="17">
        <v>0</v>
      </c>
      <c r="FC22" s="17">
        <v>0</v>
      </c>
      <c r="FD22" s="17">
        <v>0</v>
      </c>
      <c r="FE22" s="17">
        <v>0</v>
      </c>
      <c r="FF22" s="17">
        <v>145671100.93999988</v>
      </c>
      <c r="FG22" s="17">
        <v>0</v>
      </c>
      <c r="FH22" s="17">
        <v>0</v>
      </c>
      <c r="FI22" s="17">
        <v>0</v>
      </c>
      <c r="FJ22" s="17">
        <v>0</v>
      </c>
      <c r="FK22" s="17">
        <v>0</v>
      </c>
      <c r="FL22" s="17">
        <v>0</v>
      </c>
      <c r="FM22" s="17">
        <v>0</v>
      </c>
      <c r="FN22" s="17">
        <v>0</v>
      </c>
      <c r="FO22" s="17">
        <v>0</v>
      </c>
      <c r="FP22" s="17">
        <v>0</v>
      </c>
      <c r="FQ22" s="17">
        <v>0</v>
      </c>
      <c r="FR22" s="17">
        <v>2210095.9400000004</v>
      </c>
      <c r="FS22" s="17">
        <v>0</v>
      </c>
      <c r="FT22" s="17">
        <v>0</v>
      </c>
      <c r="FU22" s="17">
        <v>11288857.330000006</v>
      </c>
      <c r="FV22" s="17">
        <v>0</v>
      </c>
      <c r="FW22" s="17">
        <v>0</v>
      </c>
      <c r="FX22" s="17">
        <v>450515</v>
      </c>
      <c r="FY22" s="17">
        <v>0</v>
      </c>
      <c r="FZ22" s="17">
        <v>0</v>
      </c>
      <c r="GA22" s="17">
        <v>0</v>
      </c>
      <c r="GB22" s="17">
        <v>0</v>
      </c>
      <c r="GC22" s="17">
        <v>0</v>
      </c>
      <c r="GD22" s="17">
        <v>1794604.4700000002</v>
      </c>
      <c r="GE22" s="17">
        <v>0</v>
      </c>
      <c r="GF22" s="17">
        <v>0</v>
      </c>
      <c r="GG22" s="17">
        <v>0</v>
      </c>
      <c r="GH22" s="17">
        <v>0</v>
      </c>
      <c r="GI22" s="17">
        <v>0</v>
      </c>
      <c r="GJ22" s="17">
        <v>92076384.920000017</v>
      </c>
      <c r="GK22" s="17">
        <v>0</v>
      </c>
      <c r="GL22" s="17">
        <v>0</v>
      </c>
      <c r="GM22" s="17">
        <v>0</v>
      </c>
      <c r="GN22" s="17">
        <v>0</v>
      </c>
      <c r="GO22" s="17">
        <v>0</v>
      </c>
      <c r="GP22" s="17">
        <v>382892330.08000016</v>
      </c>
      <c r="GQ22" s="17">
        <v>0</v>
      </c>
      <c r="GR22" s="17">
        <v>0</v>
      </c>
      <c r="GS22" s="17">
        <v>43783487.739999987</v>
      </c>
      <c r="GT22" s="17">
        <v>0</v>
      </c>
      <c r="GU22" s="17">
        <v>0</v>
      </c>
      <c r="GV22" s="17">
        <v>224530841.68000048</v>
      </c>
      <c r="GW22" s="17">
        <v>0</v>
      </c>
      <c r="GX22" s="17">
        <v>0</v>
      </c>
      <c r="GY22" s="17">
        <v>236919897.2899999</v>
      </c>
      <c r="GZ22" s="17">
        <v>0</v>
      </c>
      <c r="HA22" s="17">
        <v>0</v>
      </c>
      <c r="HB22" s="17">
        <v>0</v>
      </c>
      <c r="HC22" s="17">
        <v>0</v>
      </c>
      <c r="HD22" s="17">
        <v>0</v>
      </c>
      <c r="HE22" s="17">
        <v>0</v>
      </c>
      <c r="HF22" s="17">
        <v>0</v>
      </c>
      <c r="HG22" s="17">
        <v>0</v>
      </c>
      <c r="HH22" s="17">
        <v>0</v>
      </c>
      <c r="HI22" s="17">
        <v>0</v>
      </c>
      <c r="HJ22" s="17">
        <v>0</v>
      </c>
      <c r="HK22" s="17">
        <v>0</v>
      </c>
      <c r="HL22" s="17">
        <v>0</v>
      </c>
      <c r="HM22" s="17">
        <v>0</v>
      </c>
      <c r="HN22" s="17">
        <v>38550.909999996424</v>
      </c>
      <c r="HO22" s="17">
        <v>0</v>
      </c>
      <c r="HP22" s="17">
        <v>0</v>
      </c>
      <c r="HQ22" s="17">
        <v>0</v>
      </c>
      <c r="HR22" s="17">
        <v>0</v>
      </c>
      <c r="HS22" s="17">
        <v>0</v>
      </c>
      <c r="HT22" s="17">
        <v>0</v>
      </c>
      <c r="HU22" s="17">
        <v>0</v>
      </c>
      <c r="HV22" s="17">
        <v>0</v>
      </c>
      <c r="HW22" s="17">
        <v>12964168.440000094</v>
      </c>
      <c r="HX22" s="17">
        <v>0</v>
      </c>
      <c r="HY22" s="17">
        <v>0</v>
      </c>
      <c r="HZ22" s="17">
        <v>145543964.53999564</v>
      </c>
      <c r="IA22" s="17">
        <v>0</v>
      </c>
      <c r="IB22" s="17">
        <v>0</v>
      </c>
      <c r="IC22" s="17">
        <v>0.24999998148996383</v>
      </c>
      <c r="ID22" s="17">
        <v>0</v>
      </c>
      <c r="IE22" s="17">
        <v>0</v>
      </c>
      <c r="IF22" s="17">
        <v>33338225.680000078</v>
      </c>
      <c r="IG22" s="17">
        <v>0</v>
      </c>
      <c r="IH22" s="17">
        <v>0</v>
      </c>
      <c r="II22" s="17">
        <v>36938.0699999996</v>
      </c>
      <c r="IJ22" s="17">
        <v>0</v>
      </c>
      <c r="IK22" s="17">
        <v>0</v>
      </c>
      <c r="IL22" s="17">
        <v>0</v>
      </c>
      <c r="IM22" s="17">
        <v>0</v>
      </c>
      <c r="IN22" s="17">
        <v>0</v>
      </c>
      <c r="IO22" s="17">
        <v>459876.15999999642</v>
      </c>
      <c r="IP22" s="17">
        <v>0</v>
      </c>
      <c r="IQ22" s="17">
        <v>0</v>
      </c>
      <c r="IR22" s="17">
        <v>324160.55999994278</v>
      </c>
      <c r="IS22" s="17">
        <v>0</v>
      </c>
      <c r="IT22" s="17">
        <v>0</v>
      </c>
      <c r="IU22" s="17">
        <v>3502.3999999999069</v>
      </c>
      <c r="IV22" s="18">
        <v>0</v>
      </c>
      <c r="IW22" s="18">
        <v>0</v>
      </c>
      <c r="IX22" s="18">
        <v>2888010321.2999997</v>
      </c>
      <c r="IY22" s="17">
        <v>0</v>
      </c>
      <c r="IZ22" s="17">
        <v>0</v>
      </c>
      <c r="JA22" s="17">
        <v>30004.889999999665</v>
      </c>
      <c r="JB22" s="17">
        <v>0</v>
      </c>
      <c r="JC22" s="17">
        <v>0</v>
      </c>
      <c r="JD22" s="17">
        <v>1324514.67</v>
      </c>
      <c r="JE22" s="18">
        <v>0</v>
      </c>
      <c r="JF22" s="18">
        <v>0</v>
      </c>
      <c r="JG22" s="18">
        <v>1981757466.1599996</v>
      </c>
      <c r="JH22" s="17">
        <v>0</v>
      </c>
      <c r="JI22" s="17">
        <v>0</v>
      </c>
      <c r="JJ22" s="17">
        <v>16879083.719999984</v>
      </c>
      <c r="JK22" s="17">
        <v>0</v>
      </c>
      <c r="JL22" s="17">
        <v>0</v>
      </c>
      <c r="JM22" s="17">
        <v>1964878382.4399996</v>
      </c>
      <c r="JN22" s="18">
        <v>0</v>
      </c>
      <c r="JO22" s="18">
        <v>0</v>
      </c>
      <c r="JP22" s="18">
        <v>904898335.58000028</v>
      </c>
      <c r="JQ22" s="17">
        <v>0</v>
      </c>
      <c r="JR22" s="17">
        <v>0</v>
      </c>
      <c r="JS22" s="17">
        <v>123135334.17999999</v>
      </c>
      <c r="JT22" s="17">
        <v>0</v>
      </c>
      <c r="JU22" s="17">
        <v>0</v>
      </c>
      <c r="JV22" s="17">
        <v>781763001.40000033</v>
      </c>
      <c r="JW22" s="17">
        <v>0</v>
      </c>
      <c r="JX22" s="17">
        <v>0</v>
      </c>
      <c r="JY22" s="17">
        <v>7075851.8899999987</v>
      </c>
      <c r="JZ22" s="17">
        <v>0</v>
      </c>
      <c r="KA22" s="17">
        <v>0</v>
      </c>
      <c r="KB22" s="17">
        <v>0</v>
      </c>
      <c r="KC22" s="17">
        <v>0</v>
      </c>
      <c r="KD22" s="17">
        <v>0</v>
      </c>
      <c r="KE22" s="17">
        <v>0</v>
      </c>
      <c r="KF22" s="17">
        <v>0</v>
      </c>
      <c r="KG22" s="17">
        <v>0</v>
      </c>
      <c r="KH22" s="17">
        <v>0</v>
      </c>
      <c r="KI22" s="17">
        <v>0</v>
      </c>
      <c r="KJ22" s="17">
        <v>0</v>
      </c>
      <c r="KK22" s="17">
        <v>0</v>
      </c>
      <c r="KL22" s="17">
        <v>0</v>
      </c>
      <c r="KM22" s="17">
        <v>0</v>
      </c>
      <c r="KN22" s="17">
        <v>0</v>
      </c>
      <c r="KO22" s="17">
        <v>0</v>
      </c>
      <c r="KP22" s="17">
        <v>0</v>
      </c>
      <c r="KQ22" s="17">
        <v>0</v>
      </c>
      <c r="KR22" s="17">
        <v>0</v>
      </c>
      <c r="KS22" s="17">
        <v>0</v>
      </c>
      <c r="KT22" s="17">
        <v>0</v>
      </c>
      <c r="KU22" s="17">
        <v>0</v>
      </c>
      <c r="KV22" s="17">
        <v>0</v>
      </c>
      <c r="KW22" s="17">
        <v>0</v>
      </c>
      <c r="KX22" s="17">
        <v>0</v>
      </c>
      <c r="KY22" s="17">
        <v>0</v>
      </c>
      <c r="KZ22" s="17">
        <v>0</v>
      </c>
      <c r="LA22" s="18">
        <v>0</v>
      </c>
      <c r="LB22" s="18">
        <v>0</v>
      </c>
      <c r="LC22" s="18">
        <v>0</v>
      </c>
      <c r="LD22" s="17">
        <v>0</v>
      </c>
      <c r="LE22" s="17">
        <v>0</v>
      </c>
      <c r="LF22" s="17">
        <v>0</v>
      </c>
      <c r="LG22" s="17">
        <v>0</v>
      </c>
      <c r="LH22" s="17">
        <v>0</v>
      </c>
      <c r="LI22" s="17">
        <v>0</v>
      </c>
      <c r="LJ22" s="18">
        <v>0</v>
      </c>
      <c r="LK22" s="18">
        <v>0</v>
      </c>
      <c r="LL22" s="18">
        <v>0</v>
      </c>
      <c r="LM22" s="17">
        <v>0</v>
      </c>
      <c r="LN22" s="17">
        <v>0</v>
      </c>
      <c r="LO22" s="17">
        <v>0</v>
      </c>
      <c r="LP22" s="17">
        <v>0</v>
      </c>
      <c r="LQ22" s="17">
        <v>0</v>
      </c>
      <c r="LR22" s="17">
        <v>0</v>
      </c>
      <c r="LS22" s="18">
        <v>0</v>
      </c>
      <c r="LT22" s="18">
        <v>0</v>
      </c>
      <c r="LU22" s="18">
        <v>0</v>
      </c>
      <c r="LV22" s="17">
        <v>0</v>
      </c>
      <c r="LW22" s="17">
        <v>0</v>
      </c>
      <c r="LX22" s="17">
        <v>0</v>
      </c>
      <c r="LY22" s="17">
        <v>0</v>
      </c>
      <c r="LZ22" s="17">
        <v>0</v>
      </c>
      <c r="MA22" s="17">
        <v>0</v>
      </c>
      <c r="MB22" s="17">
        <v>0</v>
      </c>
      <c r="MC22" s="17">
        <v>0</v>
      </c>
      <c r="MD22" s="17">
        <v>0</v>
      </c>
      <c r="ME22" s="17">
        <v>0</v>
      </c>
      <c r="MF22" s="17">
        <v>0</v>
      </c>
      <c r="MG22" s="17">
        <v>21269568160.43</v>
      </c>
      <c r="MH22" s="17">
        <v>21269568160.43</v>
      </c>
    </row>
    <row r="23" spans="1:346" ht="12.75" customHeight="1" x14ac:dyDescent="0.3">
      <c r="A23" s="61" t="s">
        <v>179</v>
      </c>
      <c r="B23" s="16">
        <v>1022</v>
      </c>
      <c r="C23" s="62" t="s">
        <v>148</v>
      </c>
      <c r="D23" s="18">
        <v>0</v>
      </c>
      <c r="E23" s="18">
        <v>0</v>
      </c>
      <c r="F23" s="18">
        <v>1752639007.4799998</v>
      </c>
      <c r="G23" s="17">
        <v>0</v>
      </c>
      <c r="H23" s="17">
        <v>0</v>
      </c>
      <c r="I23" s="17">
        <v>190467100</v>
      </c>
      <c r="J23" s="17">
        <v>0</v>
      </c>
      <c r="K23" s="17">
        <v>0</v>
      </c>
      <c r="L23" s="17">
        <v>1008455462.4699992</v>
      </c>
      <c r="M23" s="17">
        <v>0</v>
      </c>
      <c r="N23" s="17">
        <v>0</v>
      </c>
      <c r="O23" s="17">
        <v>553716445.01000047</v>
      </c>
      <c r="P23" s="17">
        <v>0</v>
      </c>
      <c r="Q23" s="17">
        <v>0</v>
      </c>
      <c r="R23" s="17">
        <v>38774.57</v>
      </c>
      <c r="S23" s="17">
        <v>0</v>
      </c>
      <c r="T23" s="17">
        <v>0</v>
      </c>
      <c r="U23" s="17">
        <v>585079860.68999994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934874.07000000018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556648543.39999926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73416231.730000019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7957917501.2200003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1391664918.29</v>
      </c>
      <c r="BI23" s="17">
        <v>0</v>
      </c>
      <c r="BJ23" s="17">
        <v>0</v>
      </c>
      <c r="BK23" s="17">
        <v>4880224671.5899992</v>
      </c>
      <c r="BL23" s="17">
        <v>0</v>
      </c>
      <c r="BM23" s="17">
        <v>0</v>
      </c>
      <c r="BN23" s="17">
        <v>5865529.1000000006</v>
      </c>
      <c r="BO23" s="17">
        <v>0</v>
      </c>
      <c r="BP23" s="17">
        <v>0</v>
      </c>
      <c r="BQ23" s="17">
        <v>93760898.989999965</v>
      </c>
      <c r="BR23" s="17">
        <v>0</v>
      </c>
      <c r="BS23" s="17">
        <v>0</v>
      </c>
      <c r="BT23" s="17">
        <v>38863477.580000065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3222058.33</v>
      </c>
      <c r="CD23" s="17">
        <v>0</v>
      </c>
      <c r="CE23" s="17">
        <v>0</v>
      </c>
      <c r="CF23" s="17">
        <v>8845918.8099999987</v>
      </c>
      <c r="CG23" s="17">
        <v>0</v>
      </c>
      <c r="CH23" s="17">
        <v>0</v>
      </c>
      <c r="CI23" s="17">
        <v>132312.5</v>
      </c>
      <c r="CJ23" s="17">
        <v>0</v>
      </c>
      <c r="CK23" s="17">
        <v>0</v>
      </c>
      <c r="CL23" s="17">
        <v>10043215.039999997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1880273.12</v>
      </c>
      <c r="CY23" s="17">
        <v>0</v>
      </c>
      <c r="CZ23" s="17">
        <v>0</v>
      </c>
      <c r="DA23" s="17">
        <v>2544866.2599999998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1656889.4199999997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3746743.2599999984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400329953.13000023</v>
      </c>
      <c r="EC23" s="17">
        <v>0</v>
      </c>
      <c r="ED23" s="17">
        <v>0</v>
      </c>
      <c r="EE23" s="17">
        <v>5584246.4200000046</v>
      </c>
      <c r="EF23" s="17">
        <v>0</v>
      </c>
      <c r="EG23" s="17">
        <v>0</v>
      </c>
      <c r="EH23" s="17">
        <v>9237420.4800000079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1872131.5199999996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0</v>
      </c>
      <c r="EV23" s="17">
        <v>0</v>
      </c>
      <c r="EW23" s="17">
        <v>0</v>
      </c>
      <c r="EX23" s="17">
        <v>0</v>
      </c>
      <c r="EY23" s="17">
        <v>0</v>
      </c>
      <c r="EZ23" s="17">
        <v>0</v>
      </c>
      <c r="FA23" s="17">
        <v>0</v>
      </c>
      <c r="FB23" s="17">
        <v>0</v>
      </c>
      <c r="FC23" s="17">
        <v>0</v>
      </c>
      <c r="FD23" s="17">
        <v>0</v>
      </c>
      <c r="FE23" s="17">
        <v>0</v>
      </c>
      <c r="FF23" s="17">
        <v>42767111.159999959</v>
      </c>
      <c r="FG23" s="17">
        <v>0</v>
      </c>
      <c r="FH23" s="17">
        <v>0</v>
      </c>
      <c r="FI23" s="17">
        <v>59217.740000000005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86662202.560000002</v>
      </c>
      <c r="GK23" s="17">
        <v>0</v>
      </c>
      <c r="GL23" s="17">
        <v>0</v>
      </c>
      <c r="GM23" s="17">
        <v>0</v>
      </c>
      <c r="GN23" s="17">
        <v>0</v>
      </c>
      <c r="GO23" s="17">
        <v>0</v>
      </c>
      <c r="GP23" s="17">
        <v>243855777.91999999</v>
      </c>
      <c r="GQ23" s="17">
        <v>0</v>
      </c>
      <c r="GR23" s="17">
        <v>0</v>
      </c>
      <c r="GS23" s="17">
        <v>35167625.620000161</v>
      </c>
      <c r="GT23" s="17">
        <v>0</v>
      </c>
      <c r="GU23" s="17">
        <v>0</v>
      </c>
      <c r="GV23" s="17">
        <v>88738282.890000001</v>
      </c>
      <c r="GW23" s="17">
        <v>0</v>
      </c>
      <c r="GX23" s="17">
        <v>0</v>
      </c>
      <c r="GY23" s="17">
        <v>87340033.150000006</v>
      </c>
      <c r="GZ23" s="17">
        <v>0</v>
      </c>
      <c r="HA23" s="17">
        <v>0</v>
      </c>
      <c r="HB23" s="17">
        <v>0</v>
      </c>
      <c r="HC23" s="17">
        <v>0</v>
      </c>
      <c r="HD23" s="17">
        <v>0</v>
      </c>
      <c r="HE23" s="17">
        <v>0</v>
      </c>
      <c r="HF23" s="17">
        <v>0</v>
      </c>
      <c r="HG23" s="17">
        <v>0</v>
      </c>
      <c r="HH23" s="17">
        <v>10188314.510000002</v>
      </c>
      <c r="HI23" s="17">
        <v>0</v>
      </c>
      <c r="HJ23" s="17">
        <v>0</v>
      </c>
      <c r="HK23" s="17">
        <v>0</v>
      </c>
      <c r="HL23" s="17">
        <v>0</v>
      </c>
      <c r="HM23" s="17">
        <v>0</v>
      </c>
      <c r="HN23" s="17">
        <v>151295.07</v>
      </c>
      <c r="HO23" s="17">
        <v>0</v>
      </c>
      <c r="HP23" s="17">
        <v>0</v>
      </c>
      <c r="HQ23" s="17">
        <v>0</v>
      </c>
      <c r="HR23" s="17">
        <v>0</v>
      </c>
      <c r="HS23" s="17">
        <v>0</v>
      </c>
      <c r="HT23" s="17">
        <v>0</v>
      </c>
      <c r="HU23" s="17">
        <v>0</v>
      </c>
      <c r="HV23" s="17">
        <v>0</v>
      </c>
      <c r="HW23" s="17">
        <v>6936459.5</v>
      </c>
      <c r="HX23" s="17">
        <v>0</v>
      </c>
      <c r="HY23" s="17">
        <v>0</v>
      </c>
      <c r="HZ23" s="17">
        <v>2317705772.4099979</v>
      </c>
      <c r="IA23" s="17">
        <v>0</v>
      </c>
      <c r="IB23" s="17">
        <v>0</v>
      </c>
      <c r="IC23" s="17">
        <v>391059.9</v>
      </c>
      <c r="ID23" s="17">
        <v>0</v>
      </c>
      <c r="IE23" s="17">
        <v>0</v>
      </c>
      <c r="IF23" s="17">
        <v>74353176.24000001</v>
      </c>
      <c r="IG23" s="17">
        <v>0</v>
      </c>
      <c r="IH23" s="17">
        <v>0</v>
      </c>
      <c r="II23" s="17">
        <v>0</v>
      </c>
      <c r="IJ23" s="17">
        <v>0</v>
      </c>
      <c r="IK23" s="17">
        <v>0</v>
      </c>
      <c r="IL23" s="17">
        <v>0</v>
      </c>
      <c r="IM23" s="17">
        <v>0</v>
      </c>
      <c r="IN23" s="17">
        <v>0</v>
      </c>
      <c r="IO23" s="17">
        <v>13020247.15</v>
      </c>
      <c r="IP23" s="17">
        <v>0</v>
      </c>
      <c r="IQ23" s="17">
        <v>0</v>
      </c>
      <c r="IR23" s="17">
        <v>1726064.73</v>
      </c>
      <c r="IS23" s="17">
        <v>0</v>
      </c>
      <c r="IT23" s="17">
        <v>0</v>
      </c>
      <c r="IU23" s="17">
        <v>0</v>
      </c>
      <c r="IV23" s="18">
        <v>0</v>
      </c>
      <c r="IW23" s="18">
        <v>0</v>
      </c>
      <c r="IX23" s="18">
        <v>1262737224.8599997</v>
      </c>
      <c r="IY23" s="17">
        <v>0</v>
      </c>
      <c r="IZ23" s="17">
        <v>0</v>
      </c>
      <c r="JA23" s="17">
        <v>5952610.5700000003</v>
      </c>
      <c r="JB23" s="17">
        <v>0</v>
      </c>
      <c r="JC23" s="17">
        <v>0</v>
      </c>
      <c r="JD23" s="17">
        <v>476494</v>
      </c>
      <c r="JE23" s="18">
        <v>0</v>
      </c>
      <c r="JF23" s="18">
        <v>0</v>
      </c>
      <c r="JG23" s="18">
        <v>760267071.96999955</v>
      </c>
      <c r="JH23" s="17">
        <v>0</v>
      </c>
      <c r="JI23" s="17">
        <v>0</v>
      </c>
      <c r="JJ23" s="17">
        <v>7021718.0000000009</v>
      </c>
      <c r="JK23" s="17">
        <v>0</v>
      </c>
      <c r="JL23" s="17">
        <v>0</v>
      </c>
      <c r="JM23" s="17">
        <v>753245353.96999955</v>
      </c>
      <c r="JN23" s="18">
        <v>0</v>
      </c>
      <c r="JO23" s="18">
        <v>0</v>
      </c>
      <c r="JP23" s="18">
        <v>496041048.31999993</v>
      </c>
      <c r="JQ23" s="17">
        <v>0</v>
      </c>
      <c r="JR23" s="17">
        <v>0</v>
      </c>
      <c r="JS23" s="17">
        <v>111785959.86999999</v>
      </c>
      <c r="JT23" s="17">
        <v>0</v>
      </c>
      <c r="JU23" s="17">
        <v>0</v>
      </c>
      <c r="JV23" s="17">
        <v>384255088.44999993</v>
      </c>
      <c r="JW23" s="17">
        <v>0</v>
      </c>
      <c r="JX23" s="17">
        <v>0</v>
      </c>
      <c r="JY23" s="17">
        <v>56443391.80000031</v>
      </c>
      <c r="JZ23" s="17">
        <v>0</v>
      </c>
      <c r="KA23" s="17">
        <v>0</v>
      </c>
      <c r="KB23" s="17">
        <v>599200750.48000109</v>
      </c>
      <c r="KC23" s="17">
        <v>0</v>
      </c>
      <c r="KD23" s="17">
        <v>0</v>
      </c>
      <c r="KE23" s="17">
        <v>0</v>
      </c>
      <c r="KF23" s="17">
        <v>0</v>
      </c>
      <c r="KG23" s="17">
        <v>0</v>
      </c>
      <c r="KH23" s="17">
        <v>0</v>
      </c>
      <c r="KI23" s="17">
        <v>0</v>
      </c>
      <c r="KJ23" s="17">
        <v>0</v>
      </c>
      <c r="KK23" s="17">
        <v>0</v>
      </c>
      <c r="KL23" s="17">
        <v>0</v>
      </c>
      <c r="KM23" s="17">
        <v>0</v>
      </c>
      <c r="KN23" s="17">
        <v>0</v>
      </c>
      <c r="KO23" s="17">
        <v>0</v>
      </c>
      <c r="KP23" s="17">
        <v>0</v>
      </c>
      <c r="KQ23" s="17">
        <v>0</v>
      </c>
      <c r="KR23" s="17">
        <v>0</v>
      </c>
      <c r="KS23" s="17">
        <v>0</v>
      </c>
      <c r="KT23" s="17">
        <v>0</v>
      </c>
      <c r="KU23" s="17">
        <v>0</v>
      </c>
      <c r="KV23" s="17">
        <v>0</v>
      </c>
      <c r="KW23" s="17">
        <v>0</v>
      </c>
      <c r="KX23" s="17">
        <v>0</v>
      </c>
      <c r="KY23" s="17">
        <v>0</v>
      </c>
      <c r="KZ23" s="17">
        <v>0</v>
      </c>
      <c r="LA23" s="18">
        <v>0</v>
      </c>
      <c r="LB23" s="18">
        <v>0</v>
      </c>
      <c r="LC23" s="18">
        <v>0</v>
      </c>
      <c r="LD23" s="17">
        <v>0</v>
      </c>
      <c r="LE23" s="17">
        <v>0</v>
      </c>
      <c r="LF23" s="17">
        <v>0</v>
      </c>
      <c r="LG23" s="17">
        <v>0</v>
      </c>
      <c r="LH23" s="17">
        <v>0</v>
      </c>
      <c r="LI23" s="17">
        <v>0</v>
      </c>
      <c r="LJ23" s="18">
        <v>0</v>
      </c>
      <c r="LK23" s="18">
        <v>0</v>
      </c>
      <c r="LL23" s="18">
        <v>0</v>
      </c>
      <c r="LM23" s="17">
        <v>0</v>
      </c>
      <c r="LN23" s="17">
        <v>0</v>
      </c>
      <c r="LO23" s="17">
        <v>0</v>
      </c>
      <c r="LP23" s="17">
        <v>0</v>
      </c>
      <c r="LQ23" s="17">
        <v>0</v>
      </c>
      <c r="LR23" s="17">
        <v>0</v>
      </c>
      <c r="LS23" s="18">
        <v>0</v>
      </c>
      <c r="LT23" s="18">
        <v>0</v>
      </c>
      <c r="LU23" s="18">
        <v>0</v>
      </c>
      <c r="LV23" s="17">
        <v>0</v>
      </c>
      <c r="LW23" s="17">
        <v>0</v>
      </c>
      <c r="LX23" s="17">
        <v>0</v>
      </c>
      <c r="LY23" s="17">
        <v>0</v>
      </c>
      <c r="LZ23" s="17">
        <v>0</v>
      </c>
      <c r="MA23" s="17">
        <v>0</v>
      </c>
      <c r="MB23" s="17">
        <v>0</v>
      </c>
      <c r="MC23" s="17">
        <v>0</v>
      </c>
      <c r="MD23" s="17">
        <v>0</v>
      </c>
      <c r="ME23" s="17">
        <v>0</v>
      </c>
      <c r="MF23" s="17">
        <v>0</v>
      </c>
      <c r="MG23" s="17">
        <v>22713594324.690002</v>
      </c>
      <c r="MH23" s="17">
        <v>22713594324.690002</v>
      </c>
    </row>
    <row r="24" spans="1:346" ht="12.75" customHeight="1" x14ac:dyDescent="0.3">
      <c r="A24" s="61" t="s">
        <v>181</v>
      </c>
      <c r="B24" s="16">
        <v>1025</v>
      </c>
      <c r="C24" s="62" t="s">
        <v>148</v>
      </c>
      <c r="D24" s="18">
        <v>0</v>
      </c>
      <c r="E24" s="18">
        <v>0</v>
      </c>
      <c r="F24" s="18">
        <v>82096507.839999884</v>
      </c>
      <c r="G24" s="17">
        <v>0</v>
      </c>
      <c r="H24" s="17">
        <v>0</v>
      </c>
      <c r="I24" s="17">
        <v>22019328.089999899</v>
      </c>
      <c r="J24" s="17">
        <v>0</v>
      </c>
      <c r="K24" s="17">
        <v>0</v>
      </c>
      <c r="L24" s="17">
        <v>21692756.989999998</v>
      </c>
      <c r="M24" s="17">
        <v>0</v>
      </c>
      <c r="N24" s="17">
        <v>0</v>
      </c>
      <c r="O24" s="17">
        <v>38384422.759999998</v>
      </c>
      <c r="P24" s="17">
        <v>0</v>
      </c>
      <c r="Q24" s="17">
        <v>0</v>
      </c>
      <c r="R24" s="17">
        <v>2740817.53</v>
      </c>
      <c r="S24" s="17">
        <v>0</v>
      </c>
      <c r="T24" s="17">
        <v>0</v>
      </c>
      <c r="U24" s="17">
        <v>89224982.780001193</v>
      </c>
      <c r="V24" s="17">
        <v>0</v>
      </c>
      <c r="W24" s="17">
        <v>0</v>
      </c>
      <c r="X24" s="17">
        <v>32391.41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349450.37</v>
      </c>
      <c r="AK24" s="17">
        <v>0</v>
      </c>
      <c r="AL24" s="17">
        <v>0</v>
      </c>
      <c r="AM24" s="17">
        <v>18176344.600000001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2018098.04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962399333.40997303</v>
      </c>
      <c r="BC24" s="17">
        <v>0</v>
      </c>
      <c r="BD24" s="17">
        <v>0</v>
      </c>
      <c r="BE24" s="17">
        <v>1525445.14</v>
      </c>
      <c r="BF24" s="17">
        <v>0</v>
      </c>
      <c r="BG24" s="17">
        <v>0</v>
      </c>
      <c r="BH24" s="17">
        <v>98213362.019998506</v>
      </c>
      <c r="BI24" s="17">
        <v>0</v>
      </c>
      <c r="BJ24" s="17">
        <v>0</v>
      </c>
      <c r="BK24" s="17">
        <v>838113242.630005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5612724.3300000001</v>
      </c>
      <c r="BR24" s="17">
        <v>0</v>
      </c>
      <c r="BS24" s="17">
        <v>0</v>
      </c>
      <c r="BT24" s="17">
        <v>1994539.1100000199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3480148.5699999598</v>
      </c>
      <c r="CD24" s="17">
        <v>0</v>
      </c>
      <c r="CE24" s="17">
        <v>0</v>
      </c>
      <c r="CF24" s="17">
        <v>1382037.4100000099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1272448.06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1169868.77</v>
      </c>
      <c r="CY24" s="17">
        <v>0</v>
      </c>
      <c r="CZ24" s="17">
        <v>0</v>
      </c>
      <c r="DA24" s="17">
        <v>300156.65999999997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93163.29</v>
      </c>
      <c r="DH24" s="17">
        <v>0</v>
      </c>
      <c r="DI24" s="17">
        <v>0</v>
      </c>
      <c r="DJ24" s="17">
        <v>0</v>
      </c>
      <c r="DK24" s="17">
        <v>0</v>
      </c>
      <c r="DL24" s="17">
        <v>0</v>
      </c>
      <c r="DM24" s="17">
        <v>0</v>
      </c>
      <c r="DN24" s="17">
        <v>0</v>
      </c>
      <c r="DO24" s="17">
        <v>0</v>
      </c>
      <c r="DP24" s="17">
        <v>246836.91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>
        <v>0</v>
      </c>
      <c r="EA24" s="17">
        <v>0</v>
      </c>
      <c r="EB24" s="17">
        <v>182473343.459999</v>
      </c>
      <c r="EC24" s="17">
        <v>0</v>
      </c>
      <c r="ED24" s="17">
        <v>0</v>
      </c>
      <c r="EE24" s="17">
        <v>6217725.4299999904</v>
      </c>
      <c r="EF24" s="17">
        <v>0</v>
      </c>
      <c r="EG24" s="17">
        <v>0</v>
      </c>
      <c r="EH24" s="17">
        <v>6152570.6199999899</v>
      </c>
      <c r="EI24" s="17">
        <v>0</v>
      </c>
      <c r="EJ24" s="17">
        <v>0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0</v>
      </c>
      <c r="EU24" s="17">
        <v>0</v>
      </c>
      <c r="EV24" s="17">
        <v>0</v>
      </c>
      <c r="EW24" s="17">
        <v>0</v>
      </c>
      <c r="EX24" s="17">
        <v>0</v>
      </c>
      <c r="EY24" s="17">
        <v>0</v>
      </c>
      <c r="EZ24" s="17">
        <v>0</v>
      </c>
      <c r="FA24" s="17">
        <v>0</v>
      </c>
      <c r="FB24" s="17">
        <v>0</v>
      </c>
      <c r="FC24" s="17">
        <v>0</v>
      </c>
      <c r="FD24" s="17">
        <v>0</v>
      </c>
      <c r="FE24" s="17">
        <v>0</v>
      </c>
      <c r="FF24" s="17">
        <v>5933014.8600006299</v>
      </c>
      <c r="FG24" s="17">
        <v>0</v>
      </c>
      <c r="FH24" s="17">
        <v>0</v>
      </c>
      <c r="FI24" s="17">
        <v>0</v>
      </c>
      <c r="FJ24" s="17">
        <v>0</v>
      </c>
      <c r="FK24" s="17">
        <v>0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0</v>
      </c>
      <c r="FT24" s="17">
        <v>0</v>
      </c>
      <c r="FU24" s="17">
        <v>0</v>
      </c>
      <c r="FV24" s="17">
        <v>0</v>
      </c>
      <c r="FW24" s="17">
        <v>0</v>
      </c>
      <c r="FX24" s="17">
        <v>0</v>
      </c>
      <c r="FY24" s="17">
        <v>0</v>
      </c>
      <c r="FZ24" s="17">
        <v>0</v>
      </c>
      <c r="GA24" s="17">
        <v>0</v>
      </c>
      <c r="GB24" s="17">
        <v>0</v>
      </c>
      <c r="GC24" s="17">
        <v>0</v>
      </c>
      <c r="GD24" s="17">
        <v>0</v>
      </c>
      <c r="GE24" s="17">
        <v>0</v>
      </c>
      <c r="GF24" s="17">
        <v>0</v>
      </c>
      <c r="GG24" s="17">
        <v>0</v>
      </c>
      <c r="GH24" s="17">
        <v>0</v>
      </c>
      <c r="GI24" s="17">
        <v>0</v>
      </c>
      <c r="GJ24" s="17">
        <v>9072487.03000018</v>
      </c>
      <c r="GK24" s="17">
        <v>0</v>
      </c>
      <c r="GL24" s="17">
        <v>0</v>
      </c>
      <c r="GM24" s="17">
        <v>0</v>
      </c>
      <c r="GN24" s="17">
        <v>0</v>
      </c>
      <c r="GO24" s="17">
        <v>0</v>
      </c>
      <c r="GP24" s="17">
        <v>11554367.4300001</v>
      </c>
      <c r="GQ24" s="17">
        <v>0</v>
      </c>
      <c r="GR24" s="17">
        <v>0</v>
      </c>
      <c r="GS24" s="17">
        <v>0</v>
      </c>
      <c r="GT24" s="17">
        <v>0</v>
      </c>
      <c r="GU24" s="17">
        <v>0</v>
      </c>
      <c r="GV24" s="17">
        <v>17557001.620000001</v>
      </c>
      <c r="GW24" s="17">
        <v>0</v>
      </c>
      <c r="GX24" s="17">
        <v>0</v>
      </c>
      <c r="GY24" s="17">
        <v>7609435.3999999603</v>
      </c>
      <c r="GZ24" s="17">
        <v>0</v>
      </c>
      <c r="HA24" s="17">
        <v>0</v>
      </c>
      <c r="HB24" s="17">
        <v>0</v>
      </c>
      <c r="HC24" s="17">
        <v>0</v>
      </c>
      <c r="HD24" s="17">
        <v>0</v>
      </c>
      <c r="HE24" s="17">
        <v>0</v>
      </c>
      <c r="HF24" s="17">
        <v>0</v>
      </c>
      <c r="HG24" s="17">
        <v>0</v>
      </c>
      <c r="HH24" s="17">
        <v>0</v>
      </c>
      <c r="HI24" s="17">
        <v>0</v>
      </c>
      <c r="HJ24" s="17">
        <v>0</v>
      </c>
      <c r="HK24" s="17">
        <v>0</v>
      </c>
      <c r="HL24" s="17">
        <v>0</v>
      </c>
      <c r="HM24" s="17">
        <v>0</v>
      </c>
      <c r="HN24" s="17">
        <v>27457.66</v>
      </c>
      <c r="HO24" s="17">
        <v>0</v>
      </c>
      <c r="HP24" s="17">
        <v>0</v>
      </c>
      <c r="HQ24" s="17">
        <v>0</v>
      </c>
      <c r="HR24" s="17">
        <v>0</v>
      </c>
      <c r="HS24" s="17">
        <v>0</v>
      </c>
      <c r="HT24" s="17">
        <v>0</v>
      </c>
      <c r="HU24" s="17">
        <v>0</v>
      </c>
      <c r="HV24" s="17">
        <v>0</v>
      </c>
      <c r="HW24" s="17">
        <v>5067610.78</v>
      </c>
      <c r="HX24" s="17">
        <v>0</v>
      </c>
      <c r="HY24" s="17">
        <v>0</v>
      </c>
      <c r="HZ24" s="17">
        <v>35906157.960000001</v>
      </c>
      <c r="IA24" s="17">
        <v>0</v>
      </c>
      <c r="IB24" s="17">
        <v>0</v>
      </c>
      <c r="IC24" s="17">
        <v>0</v>
      </c>
      <c r="ID24" s="17">
        <v>0</v>
      </c>
      <c r="IE24" s="17">
        <v>0</v>
      </c>
      <c r="IF24" s="17">
        <v>775405.5</v>
      </c>
      <c r="IG24" s="17">
        <v>0</v>
      </c>
      <c r="IH24" s="17">
        <v>0</v>
      </c>
      <c r="II24" s="17">
        <v>0</v>
      </c>
      <c r="IJ24" s="17">
        <v>0</v>
      </c>
      <c r="IK24" s="17">
        <v>0</v>
      </c>
      <c r="IL24" s="17">
        <v>0</v>
      </c>
      <c r="IM24" s="17">
        <v>0</v>
      </c>
      <c r="IN24" s="17">
        <v>0</v>
      </c>
      <c r="IO24" s="17">
        <v>0</v>
      </c>
      <c r="IP24" s="17">
        <v>0</v>
      </c>
      <c r="IQ24" s="17">
        <v>0</v>
      </c>
      <c r="IR24" s="17">
        <v>23062.71</v>
      </c>
      <c r="IS24" s="17">
        <v>0</v>
      </c>
      <c r="IT24" s="17">
        <v>0</v>
      </c>
      <c r="IU24" s="17">
        <v>23052</v>
      </c>
      <c r="IV24" s="18">
        <v>0</v>
      </c>
      <c r="IW24" s="18">
        <v>0</v>
      </c>
      <c r="IX24" s="18">
        <v>6028114.8799999999</v>
      </c>
      <c r="IY24" s="17">
        <v>0</v>
      </c>
      <c r="IZ24" s="17">
        <v>0</v>
      </c>
      <c r="JA24" s="17">
        <v>5557005.7599999998</v>
      </c>
      <c r="JB24" s="17">
        <v>0</v>
      </c>
      <c r="JC24" s="17">
        <v>0</v>
      </c>
      <c r="JD24" s="17">
        <v>0</v>
      </c>
      <c r="JE24" s="18">
        <v>0</v>
      </c>
      <c r="JF24" s="18">
        <v>0</v>
      </c>
      <c r="JG24" s="18">
        <v>471109.12</v>
      </c>
      <c r="JH24" s="17">
        <v>0</v>
      </c>
      <c r="JI24" s="17">
        <v>0</v>
      </c>
      <c r="JJ24" s="17">
        <v>0</v>
      </c>
      <c r="JK24" s="17">
        <v>0</v>
      </c>
      <c r="JL24" s="17">
        <v>0</v>
      </c>
      <c r="JM24" s="17">
        <v>471109.12</v>
      </c>
      <c r="JN24" s="18">
        <v>0</v>
      </c>
      <c r="JO24" s="18">
        <v>0</v>
      </c>
      <c r="JP24" s="18">
        <v>0</v>
      </c>
      <c r="JQ24" s="17">
        <v>0</v>
      </c>
      <c r="JR24" s="17">
        <v>0</v>
      </c>
      <c r="JS24" s="17">
        <v>0</v>
      </c>
      <c r="JT24" s="17">
        <v>0</v>
      </c>
      <c r="JU24" s="17">
        <v>0</v>
      </c>
      <c r="JV24" s="17">
        <v>0</v>
      </c>
      <c r="JW24" s="17">
        <v>0</v>
      </c>
      <c r="JX24" s="17">
        <v>0</v>
      </c>
      <c r="JY24" s="17">
        <v>413428.57</v>
      </c>
      <c r="JZ24" s="17">
        <v>0</v>
      </c>
      <c r="KA24" s="17">
        <v>0</v>
      </c>
      <c r="KB24" s="17">
        <v>0</v>
      </c>
      <c r="KC24" s="17">
        <v>0</v>
      </c>
      <c r="KD24" s="17">
        <v>0</v>
      </c>
      <c r="KE24" s="17">
        <v>0</v>
      </c>
      <c r="KF24" s="17">
        <v>0</v>
      </c>
      <c r="KG24" s="17">
        <v>0</v>
      </c>
      <c r="KH24" s="17">
        <v>0</v>
      </c>
      <c r="KI24" s="17">
        <v>0</v>
      </c>
      <c r="KJ24" s="17">
        <v>0</v>
      </c>
      <c r="KK24" s="17">
        <v>0</v>
      </c>
      <c r="KL24" s="17">
        <v>0</v>
      </c>
      <c r="KM24" s="17">
        <v>0</v>
      </c>
      <c r="KN24" s="17">
        <v>0</v>
      </c>
      <c r="KO24" s="17">
        <v>0</v>
      </c>
      <c r="KP24" s="17">
        <v>0</v>
      </c>
      <c r="KQ24" s="17">
        <v>0</v>
      </c>
      <c r="KR24" s="17">
        <v>0</v>
      </c>
      <c r="KS24" s="17">
        <v>0</v>
      </c>
      <c r="KT24" s="17">
        <v>0</v>
      </c>
      <c r="KU24" s="17">
        <v>0</v>
      </c>
      <c r="KV24" s="17">
        <v>0</v>
      </c>
      <c r="KW24" s="17">
        <v>0</v>
      </c>
      <c r="KX24" s="17">
        <v>0</v>
      </c>
      <c r="KY24" s="17">
        <v>0</v>
      </c>
      <c r="KZ24" s="17">
        <v>0</v>
      </c>
      <c r="LA24" s="18">
        <v>0</v>
      </c>
      <c r="LB24" s="18">
        <v>0</v>
      </c>
      <c r="LC24" s="18">
        <v>0</v>
      </c>
      <c r="LD24" s="17">
        <v>0</v>
      </c>
      <c r="LE24" s="17">
        <v>0</v>
      </c>
      <c r="LF24" s="17">
        <v>0</v>
      </c>
      <c r="LG24" s="17">
        <v>0</v>
      </c>
      <c r="LH24" s="17">
        <v>0</v>
      </c>
      <c r="LI24" s="17">
        <v>0</v>
      </c>
      <c r="LJ24" s="18">
        <v>0</v>
      </c>
      <c r="LK24" s="18">
        <v>0</v>
      </c>
      <c r="LL24" s="18">
        <v>0</v>
      </c>
      <c r="LM24" s="17">
        <v>0</v>
      </c>
      <c r="LN24" s="17">
        <v>0</v>
      </c>
      <c r="LO24" s="17">
        <v>0</v>
      </c>
      <c r="LP24" s="17">
        <v>0</v>
      </c>
      <c r="LQ24" s="17">
        <v>0</v>
      </c>
      <c r="LR24" s="17">
        <v>0</v>
      </c>
      <c r="LS24" s="18">
        <v>0</v>
      </c>
      <c r="LT24" s="18">
        <v>0</v>
      </c>
      <c r="LU24" s="18">
        <v>0</v>
      </c>
      <c r="LV24" s="17">
        <v>0</v>
      </c>
      <c r="LW24" s="17">
        <v>0</v>
      </c>
      <c r="LX24" s="17">
        <v>0</v>
      </c>
      <c r="LY24" s="17">
        <v>0</v>
      </c>
      <c r="LZ24" s="17">
        <v>0</v>
      </c>
      <c r="MA24" s="17">
        <v>0</v>
      </c>
      <c r="MB24" s="17">
        <v>0</v>
      </c>
      <c r="MC24" s="17">
        <v>0</v>
      </c>
      <c r="MD24" s="17">
        <v>0</v>
      </c>
      <c r="ME24" s="17">
        <v>0</v>
      </c>
      <c r="MF24" s="17">
        <v>0</v>
      </c>
      <c r="MG24" s="17">
        <v>2405276134.789978</v>
      </c>
      <c r="MH24" s="17">
        <v>2405276134.789978</v>
      </c>
    </row>
    <row r="25" spans="1:346" ht="12.75" customHeight="1" x14ac:dyDescent="0.3">
      <c r="A25" s="61" t="s">
        <v>183</v>
      </c>
      <c r="B25" s="16">
        <v>1027</v>
      </c>
      <c r="C25" s="62" t="s">
        <v>148</v>
      </c>
      <c r="D25" s="18">
        <v>0</v>
      </c>
      <c r="E25" s="18">
        <v>0</v>
      </c>
      <c r="F25" s="18">
        <v>14671360.931772001</v>
      </c>
      <c r="G25" s="17">
        <v>0</v>
      </c>
      <c r="H25" s="17">
        <v>0</v>
      </c>
      <c r="I25" s="17">
        <v>5504659.0555210002</v>
      </c>
      <c r="J25" s="17">
        <v>0</v>
      </c>
      <c r="K25" s="17">
        <v>0</v>
      </c>
      <c r="L25" s="17">
        <v>5985787.964261001</v>
      </c>
      <c r="M25" s="17">
        <v>0</v>
      </c>
      <c r="N25" s="17">
        <v>0</v>
      </c>
      <c r="O25" s="17">
        <v>3180913.9119899999</v>
      </c>
      <c r="P25" s="17">
        <v>0</v>
      </c>
      <c r="Q25" s="17">
        <v>0</v>
      </c>
      <c r="R25" s="17">
        <v>146758.23931</v>
      </c>
      <c r="S25" s="17">
        <v>0</v>
      </c>
      <c r="T25" s="17">
        <v>0</v>
      </c>
      <c r="U25" s="17">
        <v>32150665.41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881500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6526100.4768589996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1064018.3702699998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212359871.44000006</v>
      </c>
      <c r="BC25" s="17">
        <v>0</v>
      </c>
      <c r="BD25" s="17">
        <v>0</v>
      </c>
      <c r="BE25" s="17">
        <v>4038495.3564860001</v>
      </c>
      <c r="BF25" s="17">
        <v>0</v>
      </c>
      <c r="BG25" s="17">
        <v>0</v>
      </c>
      <c r="BH25" s="17">
        <v>70458768.333678007</v>
      </c>
      <c r="BI25" s="17">
        <v>0</v>
      </c>
      <c r="BJ25" s="17">
        <v>0</v>
      </c>
      <c r="BK25" s="17">
        <v>133882606.46326998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2983613.634993</v>
      </c>
      <c r="BR25" s="17">
        <v>0</v>
      </c>
      <c r="BS25" s="17">
        <v>0</v>
      </c>
      <c r="BT25" s="17">
        <v>5769483.035885999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263190.96324800001</v>
      </c>
      <c r="CD25" s="17">
        <v>0</v>
      </c>
      <c r="CE25" s="17">
        <v>0</v>
      </c>
      <c r="CF25" s="17">
        <v>208586.906927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850548.57419800002</v>
      </c>
      <c r="CP25" s="17">
        <v>0</v>
      </c>
      <c r="CQ25" s="17">
        <v>0</v>
      </c>
      <c r="CR25" s="17">
        <v>-126089.785802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2815.3599999999997</v>
      </c>
      <c r="CY25" s="17">
        <v>0</v>
      </c>
      <c r="CZ25" s="17">
        <v>0</v>
      </c>
      <c r="DA25" s="17">
        <v>5395.5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1544186.48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35.370000000000005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  <c r="DZ25" s="17">
        <v>0</v>
      </c>
      <c r="EA25" s="17">
        <v>0</v>
      </c>
      <c r="EB25" s="17">
        <v>55732483.923520997</v>
      </c>
      <c r="EC25" s="17">
        <v>0</v>
      </c>
      <c r="ED25" s="17">
        <v>0</v>
      </c>
      <c r="EE25" s="17">
        <v>264096.30787700001</v>
      </c>
      <c r="EF25" s="17">
        <v>0</v>
      </c>
      <c r="EG25" s="17">
        <v>0</v>
      </c>
      <c r="EH25" s="17">
        <v>663716.53855399985</v>
      </c>
      <c r="EI25" s="17">
        <v>0</v>
      </c>
      <c r="EJ25" s="17">
        <v>0</v>
      </c>
      <c r="EK25" s="17">
        <v>0</v>
      </c>
      <c r="EL25" s="17">
        <v>0</v>
      </c>
      <c r="EM25" s="17">
        <v>0</v>
      </c>
      <c r="EN25" s="17">
        <v>124676.62753100002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0</v>
      </c>
      <c r="EU25" s="17">
        <v>0</v>
      </c>
      <c r="EV25" s="17">
        <v>0</v>
      </c>
      <c r="EW25" s="17">
        <v>0</v>
      </c>
      <c r="EX25" s="17">
        <v>0</v>
      </c>
      <c r="EY25" s="17">
        <v>0</v>
      </c>
      <c r="EZ25" s="17">
        <v>0</v>
      </c>
      <c r="FA25" s="17">
        <v>0</v>
      </c>
      <c r="FB25" s="17">
        <v>0</v>
      </c>
      <c r="FC25" s="17">
        <v>0</v>
      </c>
      <c r="FD25" s="17">
        <v>0</v>
      </c>
      <c r="FE25" s="17">
        <v>0</v>
      </c>
      <c r="FF25" s="17">
        <v>2635396.2465010015</v>
      </c>
      <c r="FG25" s="17">
        <v>0</v>
      </c>
      <c r="FH25" s="17">
        <v>0</v>
      </c>
      <c r="FI25" s="17">
        <v>0</v>
      </c>
      <c r="FJ25" s="17">
        <v>0</v>
      </c>
      <c r="FK25" s="17">
        <v>0</v>
      </c>
      <c r="FL25" s="17">
        <v>0</v>
      </c>
      <c r="FM25" s="17">
        <v>0</v>
      </c>
      <c r="FN25" s="17">
        <v>0</v>
      </c>
      <c r="FO25" s="17">
        <v>0</v>
      </c>
      <c r="FP25" s="17">
        <v>0</v>
      </c>
      <c r="FQ25" s="17">
        <v>0</v>
      </c>
      <c r="FR25" s="17">
        <v>0</v>
      </c>
      <c r="FS25" s="17">
        <v>0</v>
      </c>
      <c r="FT25" s="17">
        <v>0</v>
      </c>
      <c r="FU25" s="17">
        <v>0</v>
      </c>
      <c r="FV25" s="17">
        <v>0</v>
      </c>
      <c r="FW25" s="17">
        <v>0</v>
      </c>
      <c r="FX25" s="17">
        <v>0</v>
      </c>
      <c r="FY25" s="17">
        <v>0</v>
      </c>
      <c r="FZ25" s="17">
        <v>0</v>
      </c>
      <c r="GA25" s="17">
        <v>0</v>
      </c>
      <c r="GB25" s="17">
        <v>0</v>
      </c>
      <c r="GC25" s="17">
        <v>0</v>
      </c>
      <c r="GD25" s="17">
        <v>0</v>
      </c>
      <c r="GE25" s="17">
        <v>0</v>
      </c>
      <c r="GF25" s="17">
        <v>0</v>
      </c>
      <c r="GG25" s="17">
        <v>0</v>
      </c>
      <c r="GH25" s="17">
        <v>0</v>
      </c>
      <c r="GI25" s="17">
        <v>0</v>
      </c>
      <c r="GJ25" s="17">
        <v>3173272.8946130006</v>
      </c>
      <c r="GK25" s="17">
        <v>0</v>
      </c>
      <c r="GL25" s="17">
        <v>0</v>
      </c>
      <c r="GM25" s="17">
        <v>0</v>
      </c>
      <c r="GN25" s="17">
        <v>0</v>
      </c>
      <c r="GO25" s="17">
        <v>0</v>
      </c>
      <c r="GP25" s="17">
        <v>3157266.5980850002</v>
      </c>
      <c r="GQ25" s="17">
        <v>0</v>
      </c>
      <c r="GR25" s="17">
        <v>0</v>
      </c>
      <c r="GS25" s="17">
        <v>436495.36689900002</v>
      </c>
      <c r="GT25" s="17">
        <v>0</v>
      </c>
      <c r="GU25" s="17">
        <v>0</v>
      </c>
      <c r="GV25" s="17">
        <v>8423338.3580569997</v>
      </c>
      <c r="GW25" s="17">
        <v>0</v>
      </c>
      <c r="GX25" s="17">
        <v>0</v>
      </c>
      <c r="GY25" s="17">
        <v>3104995.1652569999</v>
      </c>
      <c r="GZ25" s="17">
        <v>0</v>
      </c>
      <c r="HA25" s="17">
        <v>0</v>
      </c>
      <c r="HB25" s="17">
        <v>0</v>
      </c>
      <c r="HC25" s="17">
        <v>0</v>
      </c>
      <c r="HD25" s="17">
        <v>0</v>
      </c>
      <c r="HE25" s="17">
        <v>0</v>
      </c>
      <c r="HF25" s="17">
        <v>0</v>
      </c>
      <c r="HG25" s="17">
        <v>0</v>
      </c>
      <c r="HH25" s="17">
        <v>259339.73</v>
      </c>
      <c r="HI25" s="17">
        <v>0</v>
      </c>
      <c r="HJ25" s="17">
        <v>0</v>
      </c>
      <c r="HK25" s="17">
        <v>0</v>
      </c>
      <c r="HL25" s="17">
        <v>0</v>
      </c>
      <c r="HM25" s="17">
        <v>0</v>
      </c>
      <c r="HN25" s="17">
        <v>87477.47</v>
      </c>
      <c r="HO25" s="17">
        <v>0</v>
      </c>
      <c r="HP25" s="17">
        <v>0</v>
      </c>
      <c r="HQ25" s="17">
        <v>0</v>
      </c>
      <c r="HR25" s="17">
        <v>0</v>
      </c>
      <c r="HS25" s="17">
        <v>0</v>
      </c>
      <c r="HT25" s="17">
        <v>0</v>
      </c>
      <c r="HU25" s="17">
        <v>0</v>
      </c>
      <c r="HV25" s="17">
        <v>0</v>
      </c>
      <c r="HW25" s="17">
        <v>36994.379999999997</v>
      </c>
      <c r="HX25" s="17">
        <v>0</v>
      </c>
      <c r="HY25" s="17">
        <v>0</v>
      </c>
      <c r="HZ25" s="17">
        <v>488061767.02999997</v>
      </c>
      <c r="IA25" s="17">
        <v>0</v>
      </c>
      <c r="IB25" s="17">
        <v>0</v>
      </c>
      <c r="IC25" s="17">
        <v>0</v>
      </c>
      <c r="ID25" s="17">
        <v>0</v>
      </c>
      <c r="IE25" s="17">
        <v>0</v>
      </c>
      <c r="IF25" s="17">
        <v>10222344.99</v>
      </c>
      <c r="IG25" s="17">
        <v>0</v>
      </c>
      <c r="IH25" s="17">
        <v>0</v>
      </c>
      <c r="II25" s="17">
        <v>6480</v>
      </c>
      <c r="IJ25" s="17">
        <v>0</v>
      </c>
      <c r="IK25" s="17">
        <v>0</v>
      </c>
      <c r="IL25" s="17">
        <v>0</v>
      </c>
      <c r="IM25" s="17">
        <v>0</v>
      </c>
      <c r="IN25" s="17">
        <v>0</v>
      </c>
      <c r="IO25" s="17">
        <v>0</v>
      </c>
      <c r="IP25" s="17">
        <v>0</v>
      </c>
      <c r="IQ25" s="17">
        <v>0</v>
      </c>
      <c r="IR25" s="17">
        <v>111623.57</v>
      </c>
      <c r="IS25" s="17">
        <v>0</v>
      </c>
      <c r="IT25" s="17">
        <v>0</v>
      </c>
      <c r="IU25" s="17">
        <v>6385.89</v>
      </c>
      <c r="IV25" s="18">
        <v>0</v>
      </c>
      <c r="IW25" s="18">
        <v>0</v>
      </c>
      <c r="IX25" s="18">
        <v>105457859.58000003</v>
      </c>
      <c r="IY25" s="17">
        <v>0</v>
      </c>
      <c r="IZ25" s="17">
        <v>0</v>
      </c>
      <c r="JA25" s="17">
        <v>0</v>
      </c>
      <c r="JB25" s="17">
        <v>0</v>
      </c>
      <c r="JC25" s="17">
        <v>0</v>
      </c>
      <c r="JD25" s="17">
        <v>24169256.57</v>
      </c>
      <c r="JE25" s="18">
        <v>0</v>
      </c>
      <c r="JF25" s="18">
        <v>0</v>
      </c>
      <c r="JG25" s="18">
        <v>81747068.310000017</v>
      </c>
      <c r="JH25" s="17">
        <v>0</v>
      </c>
      <c r="JI25" s="17">
        <v>0</v>
      </c>
      <c r="JJ25" s="17">
        <v>553761.11</v>
      </c>
      <c r="JK25" s="17">
        <v>0</v>
      </c>
      <c r="JL25" s="17">
        <v>0</v>
      </c>
      <c r="JM25" s="17">
        <v>81193307.200000018</v>
      </c>
      <c r="JN25" s="18">
        <v>0</v>
      </c>
      <c r="JO25" s="18">
        <v>0</v>
      </c>
      <c r="JP25" s="18">
        <v>-458465.3</v>
      </c>
      <c r="JQ25" s="17">
        <v>0</v>
      </c>
      <c r="JR25" s="17">
        <v>0</v>
      </c>
      <c r="JS25" s="17">
        <v>70161.42</v>
      </c>
      <c r="JT25" s="17">
        <v>0</v>
      </c>
      <c r="JU25" s="17">
        <v>0</v>
      </c>
      <c r="JV25" s="17">
        <v>-528626.72</v>
      </c>
      <c r="JW25" s="17">
        <v>0</v>
      </c>
      <c r="JX25" s="17">
        <v>0</v>
      </c>
      <c r="JY25" s="17">
        <v>4682439.1661200002</v>
      </c>
      <c r="JZ25" s="17">
        <v>0</v>
      </c>
      <c r="KA25" s="17">
        <v>0</v>
      </c>
      <c r="KB25" s="17">
        <v>0</v>
      </c>
      <c r="KC25" s="17">
        <v>0</v>
      </c>
      <c r="KD25" s="17">
        <v>0</v>
      </c>
      <c r="KE25" s="17">
        <v>0</v>
      </c>
      <c r="KF25" s="17">
        <v>0</v>
      </c>
      <c r="KG25" s="17">
        <v>0</v>
      </c>
      <c r="KH25" s="17">
        <v>0</v>
      </c>
      <c r="KI25" s="17">
        <v>0</v>
      </c>
      <c r="KJ25" s="17">
        <v>0</v>
      </c>
      <c r="KK25" s="17">
        <v>0</v>
      </c>
      <c r="KL25" s="17">
        <v>0</v>
      </c>
      <c r="KM25" s="17">
        <v>0</v>
      </c>
      <c r="KN25" s="17">
        <v>0</v>
      </c>
      <c r="KO25" s="17">
        <v>0</v>
      </c>
      <c r="KP25" s="17">
        <v>0</v>
      </c>
      <c r="KQ25" s="17">
        <v>0</v>
      </c>
      <c r="KR25" s="17">
        <v>0</v>
      </c>
      <c r="KS25" s="17">
        <v>0</v>
      </c>
      <c r="KT25" s="17">
        <v>0</v>
      </c>
      <c r="KU25" s="17">
        <v>0</v>
      </c>
      <c r="KV25" s="17">
        <v>0</v>
      </c>
      <c r="KW25" s="17">
        <v>0</v>
      </c>
      <c r="KX25" s="17">
        <v>0</v>
      </c>
      <c r="KY25" s="17">
        <v>0</v>
      </c>
      <c r="KZ25" s="17">
        <v>0</v>
      </c>
      <c r="LA25" s="18">
        <v>0</v>
      </c>
      <c r="LB25" s="18">
        <v>0</v>
      </c>
      <c r="LC25" s="18">
        <v>0</v>
      </c>
      <c r="LD25" s="17">
        <v>0</v>
      </c>
      <c r="LE25" s="17">
        <v>0</v>
      </c>
      <c r="LF25" s="17">
        <v>0</v>
      </c>
      <c r="LG25" s="17">
        <v>0</v>
      </c>
      <c r="LH25" s="17">
        <v>0</v>
      </c>
      <c r="LI25" s="17">
        <v>0</v>
      </c>
      <c r="LJ25" s="18">
        <v>0</v>
      </c>
      <c r="LK25" s="18">
        <v>0</v>
      </c>
      <c r="LL25" s="18">
        <v>0</v>
      </c>
      <c r="LM25" s="17">
        <v>0</v>
      </c>
      <c r="LN25" s="17">
        <v>0</v>
      </c>
      <c r="LO25" s="17">
        <v>0</v>
      </c>
      <c r="LP25" s="17">
        <v>0</v>
      </c>
      <c r="LQ25" s="17">
        <v>0</v>
      </c>
      <c r="LR25" s="17">
        <v>0</v>
      </c>
      <c r="LS25" s="18">
        <v>0</v>
      </c>
      <c r="LT25" s="18">
        <v>0</v>
      </c>
      <c r="LU25" s="18">
        <v>0</v>
      </c>
      <c r="LV25" s="17">
        <v>0</v>
      </c>
      <c r="LW25" s="17">
        <v>0</v>
      </c>
      <c r="LX25" s="17">
        <v>0</v>
      </c>
      <c r="LY25" s="17">
        <v>0</v>
      </c>
      <c r="LZ25" s="17">
        <v>0</v>
      </c>
      <c r="MA25" s="17">
        <v>0</v>
      </c>
      <c r="MB25" s="17">
        <v>0</v>
      </c>
      <c r="MC25" s="17">
        <v>0</v>
      </c>
      <c r="MD25" s="17">
        <v>0</v>
      </c>
      <c r="ME25" s="17">
        <v>0</v>
      </c>
      <c r="MF25" s="17">
        <v>0</v>
      </c>
      <c r="MG25" s="17">
        <v>1174330360.8941102</v>
      </c>
      <c r="MH25" s="17">
        <v>1174330360.8941102</v>
      </c>
    </row>
    <row r="26" spans="1:346" ht="12.75" customHeight="1" x14ac:dyDescent="0.3">
      <c r="A26" s="61" t="s">
        <v>185</v>
      </c>
      <c r="B26" s="16">
        <v>1028</v>
      </c>
      <c r="C26" s="62" t="s">
        <v>148</v>
      </c>
      <c r="D26" s="18">
        <v>0</v>
      </c>
      <c r="E26" s="18">
        <v>0</v>
      </c>
      <c r="F26" s="18">
        <v>1221074810.78056</v>
      </c>
      <c r="G26" s="17">
        <v>0</v>
      </c>
      <c r="H26" s="17">
        <v>0</v>
      </c>
      <c r="I26" s="17">
        <v>247175468.15036738</v>
      </c>
      <c r="J26" s="17">
        <v>0</v>
      </c>
      <c r="K26" s="17">
        <v>0</v>
      </c>
      <c r="L26" s="17">
        <v>865335200.6059525</v>
      </c>
      <c r="M26" s="17">
        <v>0</v>
      </c>
      <c r="N26" s="17">
        <v>0</v>
      </c>
      <c r="O26" s="17">
        <v>108564142.02424003</v>
      </c>
      <c r="P26" s="17">
        <v>0</v>
      </c>
      <c r="Q26" s="17">
        <v>0</v>
      </c>
      <c r="R26" s="17">
        <v>2543361.193359002</v>
      </c>
      <c r="S26" s="17">
        <v>0</v>
      </c>
      <c r="T26" s="17">
        <v>0</v>
      </c>
      <c r="U26" s="17">
        <v>147728676.4873544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179934109.57980829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140236431.76394397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2496065788.3809047</v>
      </c>
      <c r="BC26" s="17">
        <v>0</v>
      </c>
      <c r="BD26" s="17">
        <v>0</v>
      </c>
      <c r="BE26" s="17">
        <v>13713335.683482999</v>
      </c>
      <c r="BF26" s="17">
        <v>0</v>
      </c>
      <c r="BG26" s="17">
        <v>0</v>
      </c>
      <c r="BH26" s="17">
        <v>199594920.07413232</v>
      </c>
      <c r="BI26" s="17">
        <v>0</v>
      </c>
      <c r="BJ26" s="17">
        <v>0</v>
      </c>
      <c r="BK26" s="17">
        <v>897240306.54193926</v>
      </c>
      <c r="BL26" s="17">
        <v>0</v>
      </c>
      <c r="BM26" s="17">
        <v>0</v>
      </c>
      <c r="BN26" s="17">
        <v>8075</v>
      </c>
      <c r="BO26" s="17">
        <v>0</v>
      </c>
      <c r="BP26" s="17">
        <v>0</v>
      </c>
      <c r="BQ26" s="17">
        <v>60538378.32170739</v>
      </c>
      <c r="BR26" s="17">
        <v>0</v>
      </c>
      <c r="BS26" s="17">
        <v>0</v>
      </c>
      <c r="BT26" s="17">
        <v>44562099.832058541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9021995.292954335</v>
      </c>
      <c r="CD26" s="17">
        <v>0</v>
      </c>
      <c r="CE26" s="17">
        <v>0</v>
      </c>
      <c r="CF26" s="17">
        <v>36616510.122049958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1578659.2402700002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93699.39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50252.06</v>
      </c>
      <c r="CY26" s="17">
        <v>0</v>
      </c>
      <c r="CZ26" s="17">
        <v>0</v>
      </c>
      <c r="DA26" s="17">
        <v>72855.769989599998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2823883.3940070006</v>
      </c>
      <c r="DH26" s="17">
        <v>0</v>
      </c>
      <c r="DI26" s="17">
        <v>0</v>
      </c>
      <c r="DJ26" s="17">
        <v>67152.36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1788658.0562119356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  <c r="ES26" s="17">
        <v>0</v>
      </c>
      <c r="ET26" s="17">
        <v>0</v>
      </c>
      <c r="EU26" s="17">
        <v>0</v>
      </c>
      <c r="EV26" s="17">
        <v>0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42547761.752114132</v>
      </c>
      <c r="FG26" s="17">
        <v>0</v>
      </c>
      <c r="FH26" s="17">
        <v>0</v>
      </c>
      <c r="FI26" s="17">
        <v>0</v>
      </c>
      <c r="FJ26" s="17">
        <v>0</v>
      </c>
      <c r="FK26" s="17">
        <v>0</v>
      </c>
      <c r="FL26" s="17">
        <v>0</v>
      </c>
      <c r="FM26" s="17">
        <v>0</v>
      </c>
      <c r="FN26" s="17">
        <v>0</v>
      </c>
      <c r="FO26" s="17">
        <v>0</v>
      </c>
      <c r="FP26" s="17">
        <v>0</v>
      </c>
      <c r="FQ26" s="17">
        <v>0</v>
      </c>
      <c r="FR26" s="17">
        <v>0</v>
      </c>
      <c r="FS26" s="17">
        <v>0</v>
      </c>
      <c r="FT26" s="17">
        <v>0</v>
      </c>
      <c r="FU26" s="17">
        <v>0</v>
      </c>
      <c r="FV26" s="17">
        <v>0</v>
      </c>
      <c r="FW26" s="17">
        <v>0</v>
      </c>
      <c r="FX26" s="17">
        <v>0</v>
      </c>
      <c r="FY26" s="17">
        <v>0</v>
      </c>
      <c r="FZ26" s="17">
        <v>0</v>
      </c>
      <c r="GA26" s="17">
        <v>0</v>
      </c>
      <c r="GB26" s="17">
        <v>0</v>
      </c>
      <c r="GC26" s="17">
        <v>0</v>
      </c>
      <c r="GD26" s="17">
        <v>0</v>
      </c>
      <c r="GE26" s="17">
        <v>0</v>
      </c>
      <c r="GF26" s="17">
        <v>0</v>
      </c>
      <c r="GG26" s="17">
        <v>0</v>
      </c>
      <c r="GH26" s="17">
        <v>0</v>
      </c>
      <c r="GI26" s="17">
        <v>0</v>
      </c>
      <c r="GJ26" s="17">
        <v>1147439.3978175006</v>
      </c>
      <c r="GK26" s="17">
        <v>0</v>
      </c>
      <c r="GL26" s="17">
        <v>0</v>
      </c>
      <c r="GM26" s="17">
        <v>0</v>
      </c>
      <c r="GN26" s="17">
        <v>0</v>
      </c>
      <c r="GO26" s="17">
        <v>0</v>
      </c>
      <c r="GP26" s="17">
        <v>221113472.48306873</v>
      </c>
      <c r="GQ26" s="17">
        <v>0</v>
      </c>
      <c r="GR26" s="17">
        <v>0</v>
      </c>
      <c r="GS26" s="17">
        <v>35218429.184355654</v>
      </c>
      <c r="GT26" s="17">
        <v>0</v>
      </c>
      <c r="GU26" s="17">
        <v>0</v>
      </c>
      <c r="GV26" s="17">
        <v>142658331.30135402</v>
      </c>
      <c r="GW26" s="17">
        <v>0</v>
      </c>
      <c r="GX26" s="17">
        <v>0</v>
      </c>
      <c r="GY26" s="17">
        <v>177014969.00437093</v>
      </c>
      <c r="GZ26" s="17">
        <v>0</v>
      </c>
      <c r="HA26" s="17">
        <v>0</v>
      </c>
      <c r="HB26" s="17">
        <v>0</v>
      </c>
      <c r="HC26" s="17">
        <v>0</v>
      </c>
      <c r="HD26" s="17">
        <v>0</v>
      </c>
      <c r="HE26" s="17">
        <v>0</v>
      </c>
      <c r="HF26" s="17">
        <v>0</v>
      </c>
      <c r="HG26" s="17">
        <v>0</v>
      </c>
      <c r="HH26" s="17">
        <v>0</v>
      </c>
      <c r="HI26" s="17">
        <v>0</v>
      </c>
      <c r="HJ26" s="17">
        <v>0</v>
      </c>
      <c r="HK26" s="17">
        <v>0</v>
      </c>
      <c r="HL26" s="17">
        <v>0</v>
      </c>
      <c r="HM26" s="17">
        <v>0</v>
      </c>
      <c r="HN26" s="17">
        <v>0</v>
      </c>
      <c r="HO26" s="17">
        <v>0</v>
      </c>
      <c r="HP26" s="17">
        <v>0</v>
      </c>
      <c r="HQ26" s="17">
        <v>0</v>
      </c>
      <c r="HR26" s="17">
        <v>0</v>
      </c>
      <c r="HS26" s="17">
        <v>0</v>
      </c>
      <c r="HT26" s="17">
        <v>0</v>
      </c>
      <c r="HU26" s="17">
        <v>0</v>
      </c>
      <c r="HV26" s="17">
        <v>0</v>
      </c>
      <c r="HW26" s="17">
        <v>1695404.22</v>
      </c>
      <c r="HX26" s="17">
        <v>0</v>
      </c>
      <c r="HY26" s="17">
        <v>0</v>
      </c>
      <c r="HZ26" s="17">
        <v>30802920.829999998</v>
      </c>
      <c r="IA26" s="17">
        <v>0</v>
      </c>
      <c r="IB26" s="17">
        <v>0</v>
      </c>
      <c r="IC26" s="17">
        <v>0</v>
      </c>
      <c r="ID26" s="17">
        <v>0</v>
      </c>
      <c r="IE26" s="17">
        <v>0</v>
      </c>
      <c r="IF26" s="17">
        <v>2539944.7999999998</v>
      </c>
      <c r="IG26" s="17">
        <v>0</v>
      </c>
      <c r="IH26" s="17">
        <v>0</v>
      </c>
      <c r="II26" s="17">
        <v>0</v>
      </c>
      <c r="IJ26" s="17">
        <v>0</v>
      </c>
      <c r="IK26" s="17">
        <v>0</v>
      </c>
      <c r="IL26" s="17">
        <v>0</v>
      </c>
      <c r="IM26" s="17">
        <v>0</v>
      </c>
      <c r="IN26" s="17">
        <v>0</v>
      </c>
      <c r="IO26" s="17">
        <v>0</v>
      </c>
      <c r="IP26" s="17">
        <v>0</v>
      </c>
      <c r="IQ26" s="17">
        <v>0</v>
      </c>
      <c r="IR26" s="17">
        <v>0</v>
      </c>
      <c r="IS26" s="17">
        <v>0</v>
      </c>
      <c r="IT26" s="17">
        <v>0</v>
      </c>
      <c r="IU26" s="17">
        <v>0</v>
      </c>
      <c r="IV26" s="18">
        <v>0</v>
      </c>
      <c r="IW26" s="18">
        <v>0</v>
      </c>
      <c r="IX26" s="18">
        <v>3536069782.689961</v>
      </c>
      <c r="IY26" s="17">
        <v>0</v>
      </c>
      <c r="IZ26" s="17">
        <v>0</v>
      </c>
      <c r="JA26" s="17">
        <v>15000</v>
      </c>
      <c r="JB26" s="17">
        <v>0</v>
      </c>
      <c r="JC26" s="17">
        <v>0</v>
      </c>
      <c r="JD26" s="17">
        <v>332033.91999999998</v>
      </c>
      <c r="JE26" s="18">
        <v>0</v>
      </c>
      <c r="JF26" s="18">
        <v>0</v>
      </c>
      <c r="JG26" s="18">
        <v>1029027424.9799601</v>
      </c>
      <c r="JH26" s="17">
        <v>0</v>
      </c>
      <c r="JI26" s="17">
        <v>0</v>
      </c>
      <c r="JJ26" s="17">
        <v>26741313.51999994</v>
      </c>
      <c r="JK26" s="17">
        <v>0</v>
      </c>
      <c r="JL26" s="17">
        <v>0</v>
      </c>
      <c r="JM26" s="17">
        <v>1002286111.4599601</v>
      </c>
      <c r="JN26" s="18">
        <v>0</v>
      </c>
      <c r="JO26" s="18">
        <v>0</v>
      </c>
      <c r="JP26" s="18">
        <v>2506695323.7900009</v>
      </c>
      <c r="JQ26" s="17">
        <v>0</v>
      </c>
      <c r="JR26" s="17">
        <v>0</v>
      </c>
      <c r="JS26" s="17">
        <v>730875386.22000349</v>
      </c>
      <c r="JT26" s="17">
        <v>0</v>
      </c>
      <c r="JU26" s="17">
        <v>0</v>
      </c>
      <c r="JV26" s="17">
        <v>1775819937.5699973</v>
      </c>
      <c r="JW26" s="17">
        <v>0</v>
      </c>
      <c r="JX26" s="17">
        <v>0</v>
      </c>
      <c r="JY26" s="17">
        <v>5460417.1599999741</v>
      </c>
      <c r="JZ26" s="17">
        <v>0</v>
      </c>
      <c r="KA26" s="17">
        <v>0</v>
      </c>
      <c r="KB26" s="17">
        <v>0</v>
      </c>
      <c r="KC26" s="17">
        <v>0</v>
      </c>
      <c r="KD26" s="17">
        <v>0</v>
      </c>
      <c r="KE26" s="17">
        <v>0</v>
      </c>
      <c r="KF26" s="17">
        <v>0</v>
      </c>
      <c r="KG26" s="17">
        <v>0</v>
      </c>
      <c r="KH26" s="17">
        <v>0</v>
      </c>
      <c r="KI26" s="17">
        <v>0</v>
      </c>
      <c r="KJ26" s="17">
        <v>0</v>
      </c>
      <c r="KK26" s="17">
        <v>0</v>
      </c>
      <c r="KL26" s="17">
        <v>0</v>
      </c>
      <c r="KM26" s="17">
        <v>0</v>
      </c>
      <c r="KN26" s="17">
        <v>0</v>
      </c>
      <c r="KO26" s="17">
        <v>0</v>
      </c>
      <c r="KP26" s="17">
        <v>0</v>
      </c>
      <c r="KQ26" s="17">
        <v>0</v>
      </c>
      <c r="KR26" s="17">
        <v>0</v>
      </c>
      <c r="KS26" s="17">
        <v>0</v>
      </c>
      <c r="KT26" s="17">
        <v>0</v>
      </c>
      <c r="KU26" s="17">
        <v>0</v>
      </c>
      <c r="KV26" s="17">
        <v>0</v>
      </c>
      <c r="KW26" s="17">
        <v>0</v>
      </c>
      <c r="KX26" s="17">
        <v>0</v>
      </c>
      <c r="KY26" s="17">
        <v>0</v>
      </c>
      <c r="KZ26" s="17">
        <v>0</v>
      </c>
      <c r="LA26" s="18">
        <v>0</v>
      </c>
      <c r="LB26" s="18">
        <v>0</v>
      </c>
      <c r="LC26" s="18">
        <v>0</v>
      </c>
      <c r="LD26" s="17">
        <v>0</v>
      </c>
      <c r="LE26" s="17">
        <v>0</v>
      </c>
      <c r="LF26" s="17">
        <v>0</v>
      </c>
      <c r="LG26" s="17">
        <v>0</v>
      </c>
      <c r="LH26" s="17">
        <v>0</v>
      </c>
      <c r="LI26" s="17">
        <v>0</v>
      </c>
      <c r="LJ26" s="18">
        <v>0</v>
      </c>
      <c r="LK26" s="18">
        <v>0</v>
      </c>
      <c r="LL26" s="18">
        <v>0</v>
      </c>
      <c r="LM26" s="17">
        <v>0</v>
      </c>
      <c r="LN26" s="17">
        <v>0</v>
      </c>
      <c r="LO26" s="17">
        <v>0</v>
      </c>
      <c r="LP26" s="17">
        <v>0</v>
      </c>
      <c r="LQ26" s="17">
        <v>0</v>
      </c>
      <c r="LR26" s="17">
        <v>0</v>
      </c>
      <c r="LS26" s="18">
        <v>0</v>
      </c>
      <c r="LT26" s="18">
        <v>0</v>
      </c>
      <c r="LU26" s="18">
        <v>0</v>
      </c>
      <c r="LV26" s="17">
        <v>0</v>
      </c>
      <c r="LW26" s="17">
        <v>0</v>
      </c>
      <c r="LX26" s="17">
        <v>0</v>
      </c>
      <c r="LY26" s="17">
        <v>0</v>
      </c>
      <c r="LZ26" s="17">
        <v>0</v>
      </c>
      <c r="MA26" s="17">
        <v>0</v>
      </c>
      <c r="MB26" s="17">
        <v>0</v>
      </c>
      <c r="MC26" s="17">
        <v>0</v>
      </c>
      <c r="MD26" s="17">
        <v>0</v>
      </c>
      <c r="ME26" s="17">
        <v>0</v>
      </c>
      <c r="MF26" s="17">
        <v>0</v>
      </c>
      <c r="MG26" s="17">
        <v>9651622832.1477776</v>
      </c>
      <c r="MH26" s="17">
        <v>9651622832.1477776</v>
      </c>
    </row>
    <row r="27" spans="1:346" ht="12.75" customHeight="1" x14ac:dyDescent="0.3">
      <c r="A27" s="61" t="s">
        <v>187</v>
      </c>
      <c r="B27" s="16">
        <v>1030</v>
      </c>
      <c r="C27" s="62" t="s">
        <v>148</v>
      </c>
      <c r="D27" s="18">
        <v>0</v>
      </c>
      <c r="E27" s="18">
        <v>0</v>
      </c>
      <c r="F27" s="18">
        <v>85216970.310000002</v>
      </c>
      <c r="G27" s="17">
        <v>0</v>
      </c>
      <c r="H27" s="17">
        <v>0</v>
      </c>
      <c r="I27" s="17">
        <v>19889498.09</v>
      </c>
      <c r="J27" s="17">
        <v>0</v>
      </c>
      <c r="K27" s="17">
        <v>0</v>
      </c>
      <c r="L27" s="17">
        <v>36746888.439999998</v>
      </c>
      <c r="M27" s="17">
        <v>0</v>
      </c>
      <c r="N27" s="17">
        <v>0</v>
      </c>
      <c r="O27" s="17">
        <v>28580583.780000001</v>
      </c>
      <c r="P27" s="17">
        <v>0</v>
      </c>
      <c r="Q27" s="17">
        <v>0</v>
      </c>
      <c r="R27" s="17">
        <v>4209245.96</v>
      </c>
      <c r="S27" s="17">
        <v>0</v>
      </c>
      <c r="T27" s="17">
        <v>0</v>
      </c>
      <c r="U27" s="17">
        <v>340449503.12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34791191.280000001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30044008.789999999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6417373498.8400002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516460355.11000001</v>
      </c>
      <c r="BI27" s="17">
        <v>0</v>
      </c>
      <c r="BJ27" s="17">
        <v>0</v>
      </c>
      <c r="BK27" s="17">
        <v>2295788236.3099999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11530889.060000001</v>
      </c>
      <c r="BR27" s="17">
        <v>0</v>
      </c>
      <c r="BS27" s="17">
        <v>0</v>
      </c>
      <c r="BT27" s="17">
        <v>15259425.49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4054290.87</v>
      </c>
      <c r="CD27" s="17">
        <v>0</v>
      </c>
      <c r="CE27" s="17">
        <v>0</v>
      </c>
      <c r="CF27" s="17">
        <v>335083.21000000002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8903131.5700000003</v>
      </c>
      <c r="CM27" s="17">
        <v>0</v>
      </c>
      <c r="CN27" s="17">
        <v>0</v>
      </c>
      <c r="CO27" s="17">
        <v>15878271.199999999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9637375.4900000002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299459.78999999998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602579032.83000004</v>
      </c>
      <c r="EC27" s="17">
        <v>0</v>
      </c>
      <c r="ED27" s="17">
        <v>0</v>
      </c>
      <c r="EE27" s="17">
        <v>4082290.9</v>
      </c>
      <c r="EF27" s="17">
        <v>0</v>
      </c>
      <c r="EG27" s="17">
        <v>0</v>
      </c>
      <c r="EH27" s="17">
        <v>1268782.1100000001</v>
      </c>
      <c r="EI27" s="17">
        <v>0</v>
      </c>
      <c r="EJ27" s="17">
        <v>0</v>
      </c>
      <c r="EK27" s="17">
        <v>0</v>
      </c>
      <c r="EL27" s="17">
        <v>0</v>
      </c>
      <c r="EM27" s="17">
        <v>0</v>
      </c>
      <c r="EN27" s="17">
        <v>1278388.17</v>
      </c>
      <c r="EO27" s="17">
        <v>0</v>
      </c>
      <c r="EP27" s="17">
        <v>0</v>
      </c>
      <c r="EQ27" s="17">
        <v>0</v>
      </c>
      <c r="ER27" s="17">
        <v>0</v>
      </c>
      <c r="ES27" s="17">
        <v>0</v>
      </c>
      <c r="ET27" s="17">
        <v>0</v>
      </c>
      <c r="EU27" s="17">
        <v>0</v>
      </c>
      <c r="EV27" s="17">
        <v>0</v>
      </c>
      <c r="EW27" s="17">
        <v>0</v>
      </c>
      <c r="EX27" s="17">
        <v>0</v>
      </c>
      <c r="EY27" s="17">
        <v>0</v>
      </c>
      <c r="EZ27" s="17">
        <v>0</v>
      </c>
      <c r="FA27" s="17">
        <v>0</v>
      </c>
      <c r="FB27" s="17">
        <v>0</v>
      </c>
      <c r="FC27" s="17">
        <v>0</v>
      </c>
      <c r="FD27" s="17">
        <v>0</v>
      </c>
      <c r="FE27" s="17">
        <v>0</v>
      </c>
      <c r="FF27" s="17">
        <v>680425769.15999997</v>
      </c>
      <c r="FG27" s="17">
        <v>0</v>
      </c>
      <c r="FH27" s="17">
        <v>0</v>
      </c>
      <c r="FI27" s="17">
        <v>107.7</v>
      </c>
      <c r="FJ27" s="17">
        <v>0</v>
      </c>
      <c r="FK27" s="17">
        <v>0</v>
      </c>
      <c r="FL27" s="17">
        <v>0</v>
      </c>
      <c r="FM27" s="17">
        <v>0</v>
      </c>
      <c r="FN27" s="17">
        <v>0</v>
      </c>
      <c r="FO27" s="17">
        <v>0</v>
      </c>
      <c r="FP27" s="17">
        <v>0</v>
      </c>
      <c r="FQ27" s="17">
        <v>0</v>
      </c>
      <c r="FR27" s="17">
        <v>0</v>
      </c>
      <c r="FS27" s="17">
        <v>0</v>
      </c>
      <c r="FT27" s="17">
        <v>0</v>
      </c>
      <c r="FU27" s="17">
        <v>0</v>
      </c>
      <c r="FV27" s="17">
        <v>0</v>
      </c>
      <c r="FW27" s="17">
        <v>0</v>
      </c>
      <c r="FX27" s="17">
        <v>0</v>
      </c>
      <c r="FY27" s="17">
        <v>0</v>
      </c>
      <c r="FZ27" s="17">
        <v>0</v>
      </c>
      <c r="GA27" s="17">
        <v>0</v>
      </c>
      <c r="GB27" s="17">
        <v>0</v>
      </c>
      <c r="GC27" s="17">
        <v>0</v>
      </c>
      <c r="GD27" s="17">
        <v>0</v>
      </c>
      <c r="GE27" s="17">
        <v>0</v>
      </c>
      <c r="GF27" s="17">
        <v>0</v>
      </c>
      <c r="GG27" s="17">
        <v>3571.44</v>
      </c>
      <c r="GH27" s="17">
        <v>0</v>
      </c>
      <c r="GI27" s="17">
        <v>0</v>
      </c>
      <c r="GJ27" s="17">
        <v>14954741.369999999</v>
      </c>
      <c r="GK27" s="17">
        <v>0</v>
      </c>
      <c r="GL27" s="17">
        <v>0</v>
      </c>
      <c r="GM27" s="17">
        <v>0</v>
      </c>
      <c r="GN27" s="17">
        <v>0</v>
      </c>
      <c r="GO27" s="17">
        <v>0</v>
      </c>
      <c r="GP27" s="17">
        <v>46112625.07</v>
      </c>
      <c r="GQ27" s="17">
        <v>0</v>
      </c>
      <c r="GR27" s="17">
        <v>0</v>
      </c>
      <c r="GS27" s="17">
        <v>1681405.71</v>
      </c>
      <c r="GT27" s="17">
        <v>0</v>
      </c>
      <c r="GU27" s="17">
        <v>0</v>
      </c>
      <c r="GV27" s="17">
        <v>76334243.670000002</v>
      </c>
      <c r="GW27" s="17">
        <v>0</v>
      </c>
      <c r="GX27" s="17">
        <v>0</v>
      </c>
      <c r="GY27" s="17">
        <v>24813901.949999999</v>
      </c>
      <c r="GZ27" s="17">
        <v>0</v>
      </c>
      <c r="HA27" s="17">
        <v>0</v>
      </c>
      <c r="HB27" s="17">
        <v>0</v>
      </c>
      <c r="HC27" s="17">
        <v>0</v>
      </c>
      <c r="HD27" s="17">
        <v>0</v>
      </c>
      <c r="HE27" s="17">
        <v>0</v>
      </c>
      <c r="HF27" s="17">
        <v>0</v>
      </c>
      <c r="HG27" s="17">
        <v>0</v>
      </c>
      <c r="HH27" s="17">
        <v>0</v>
      </c>
      <c r="HI27" s="17">
        <v>0</v>
      </c>
      <c r="HJ27" s="17">
        <v>0</v>
      </c>
      <c r="HK27" s="17">
        <v>0</v>
      </c>
      <c r="HL27" s="17">
        <v>0</v>
      </c>
      <c r="HM27" s="17">
        <v>0</v>
      </c>
      <c r="HN27" s="17">
        <v>326137.39</v>
      </c>
      <c r="HO27" s="17">
        <v>0</v>
      </c>
      <c r="HP27" s="17">
        <v>0</v>
      </c>
      <c r="HQ27" s="17">
        <v>0</v>
      </c>
      <c r="HR27" s="17">
        <v>0</v>
      </c>
      <c r="HS27" s="17">
        <v>0</v>
      </c>
      <c r="HT27" s="17">
        <v>0</v>
      </c>
      <c r="HU27" s="17">
        <v>0</v>
      </c>
      <c r="HV27" s="17">
        <v>0</v>
      </c>
      <c r="HW27" s="17">
        <v>7525265.3300000001</v>
      </c>
      <c r="HX27" s="17">
        <v>0</v>
      </c>
      <c r="HY27" s="17">
        <v>0</v>
      </c>
      <c r="HZ27" s="17">
        <v>930841558.58000004</v>
      </c>
      <c r="IA27" s="17">
        <v>0</v>
      </c>
      <c r="IB27" s="17">
        <v>0</v>
      </c>
      <c r="IC27" s="17">
        <v>1105750.46</v>
      </c>
      <c r="ID27" s="17">
        <v>0</v>
      </c>
      <c r="IE27" s="17">
        <v>0</v>
      </c>
      <c r="IF27" s="17">
        <v>38065026.030000001</v>
      </c>
      <c r="IG27" s="17">
        <v>0</v>
      </c>
      <c r="IH27" s="17">
        <v>0</v>
      </c>
      <c r="II27" s="17">
        <v>0</v>
      </c>
      <c r="IJ27" s="17">
        <v>0</v>
      </c>
      <c r="IK27" s="17">
        <v>0</v>
      </c>
      <c r="IL27" s="17">
        <v>0</v>
      </c>
      <c r="IM27" s="17">
        <v>0</v>
      </c>
      <c r="IN27" s="17">
        <v>0</v>
      </c>
      <c r="IO27" s="17">
        <v>31150.81</v>
      </c>
      <c r="IP27" s="17">
        <v>0</v>
      </c>
      <c r="IQ27" s="17">
        <v>0</v>
      </c>
      <c r="IR27" s="17">
        <v>3358453.68</v>
      </c>
      <c r="IS27" s="17">
        <v>0</v>
      </c>
      <c r="IT27" s="17">
        <v>0</v>
      </c>
      <c r="IU27" s="17">
        <v>2112083.29</v>
      </c>
      <c r="IV27" s="18">
        <v>0</v>
      </c>
      <c r="IW27" s="18">
        <v>0</v>
      </c>
      <c r="IX27" s="18">
        <v>285509796.21999997</v>
      </c>
      <c r="IY27" s="17">
        <v>0</v>
      </c>
      <c r="IZ27" s="17">
        <v>0</v>
      </c>
      <c r="JA27" s="17">
        <v>116018.9</v>
      </c>
      <c r="JB27" s="17">
        <v>0</v>
      </c>
      <c r="JC27" s="17">
        <v>0</v>
      </c>
      <c r="JD27" s="17">
        <v>0</v>
      </c>
      <c r="JE27" s="18">
        <v>0</v>
      </c>
      <c r="JF27" s="18">
        <v>0</v>
      </c>
      <c r="JG27" s="18">
        <v>285393777.31999999</v>
      </c>
      <c r="JH27" s="17">
        <v>0</v>
      </c>
      <c r="JI27" s="17">
        <v>0</v>
      </c>
      <c r="JJ27" s="17">
        <v>0</v>
      </c>
      <c r="JK27" s="17">
        <v>0</v>
      </c>
      <c r="JL27" s="17">
        <v>0</v>
      </c>
      <c r="JM27" s="17">
        <v>285393777.31999999</v>
      </c>
      <c r="JN27" s="18">
        <v>0</v>
      </c>
      <c r="JO27" s="18">
        <v>0</v>
      </c>
      <c r="JP27" s="18">
        <v>0</v>
      </c>
      <c r="JQ27" s="17">
        <v>0</v>
      </c>
      <c r="JR27" s="17">
        <v>0</v>
      </c>
      <c r="JS27" s="17">
        <v>0</v>
      </c>
      <c r="JT27" s="17">
        <v>0</v>
      </c>
      <c r="JU27" s="17">
        <v>0</v>
      </c>
      <c r="JV27" s="17">
        <v>0</v>
      </c>
      <c r="JW27" s="17">
        <v>0</v>
      </c>
      <c r="JX27" s="17">
        <v>0</v>
      </c>
      <c r="JY27" s="17">
        <v>7667042.6699999999</v>
      </c>
      <c r="JZ27" s="17">
        <v>0</v>
      </c>
      <c r="KA27" s="17">
        <v>0</v>
      </c>
      <c r="KB27" s="17">
        <v>0</v>
      </c>
      <c r="KC27" s="17">
        <v>0</v>
      </c>
      <c r="KD27" s="17">
        <v>0</v>
      </c>
      <c r="KE27" s="17">
        <v>0</v>
      </c>
      <c r="KF27" s="17">
        <v>0</v>
      </c>
      <c r="KG27" s="17">
        <v>0</v>
      </c>
      <c r="KH27" s="17">
        <v>0</v>
      </c>
      <c r="KI27" s="17">
        <v>0</v>
      </c>
      <c r="KJ27" s="17">
        <v>0</v>
      </c>
      <c r="KK27" s="17">
        <v>0</v>
      </c>
      <c r="KL27" s="17">
        <v>0</v>
      </c>
      <c r="KM27" s="17">
        <v>0</v>
      </c>
      <c r="KN27" s="17">
        <v>0</v>
      </c>
      <c r="KO27" s="17">
        <v>0</v>
      </c>
      <c r="KP27" s="17">
        <v>0</v>
      </c>
      <c r="KQ27" s="17">
        <v>0</v>
      </c>
      <c r="KR27" s="17">
        <v>0</v>
      </c>
      <c r="KS27" s="17">
        <v>0</v>
      </c>
      <c r="KT27" s="17">
        <v>0</v>
      </c>
      <c r="KU27" s="17">
        <v>0</v>
      </c>
      <c r="KV27" s="17">
        <v>0</v>
      </c>
      <c r="KW27" s="17">
        <v>0</v>
      </c>
      <c r="KX27" s="17">
        <v>0</v>
      </c>
      <c r="KY27" s="17">
        <v>0</v>
      </c>
      <c r="KZ27" s="17">
        <v>0</v>
      </c>
      <c r="LA27" s="18">
        <v>0</v>
      </c>
      <c r="LB27" s="18">
        <v>0</v>
      </c>
      <c r="LC27" s="18">
        <v>0</v>
      </c>
      <c r="LD27" s="17">
        <v>0</v>
      </c>
      <c r="LE27" s="17">
        <v>0</v>
      </c>
      <c r="LF27" s="17">
        <v>0</v>
      </c>
      <c r="LG27" s="17">
        <v>0</v>
      </c>
      <c r="LH27" s="17">
        <v>0</v>
      </c>
      <c r="LI27" s="17">
        <v>0</v>
      </c>
      <c r="LJ27" s="18">
        <v>0</v>
      </c>
      <c r="LK27" s="18">
        <v>0</v>
      </c>
      <c r="LL27" s="18">
        <v>0</v>
      </c>
      <c r="LM27" s="17">
        <v>0</v>
      </c>
      <c r="LN27" s="17">
        <v>0</v>
      </c>
      <c r="LO27" s="17">
        <v>0</v>
      </c>
      <c r="LP27" s="17">
        <v>0</v>
      </c>
      <c r="LQ27" s="17">
        <v>0</v>
      </c>
      <c r="LR27" s="17">
        <v>0</v>
      </c>
      <c r="LS27" s="18">
        <v>0</v>
      </c>
      <c r="LT27" s="18">
        <v>0</v>
      </c>
      <c r="LU27" s="18">
        <v>0</v>
      </c>
      <c r="LV27" s="17">
        <v>0</v>
      </c>
      <c r="LW27" s="17">
        <v>0</v>
      </c>
      <c r="LX27" s="17">
        <v>0</v>
      </c>
      <c r="LY27" s="17">
        <v>0</v>
      </c>
      <c r="LZ27" s="17">
        <v>0</v>
      </c>
      <c r="MA27" s="17">
        <v>0</v>
      </c>
      <c r="MB27" s="17">
        <v>0</v>
      </c>
      <c r="MC27" s="17">
        <v>0</v>
      </c>
      <c r="MD27" s="17">
        <v>0</v>
      </c>
      <c r="ME27" s="17">
        <v>0</v>
      </c>
      <c r="MF27" s="17">
        <v>0</v>
      </c>
      <c r="MG27" s="17">
        <v>12520308060.940001</v>
      </c>
      <c r="MH27" s="17">
        <v>12520308060.940001</v>
      </c>
    </row>
    <row r="28" spans="1:346" ht="12.75" customHeight="1" x14ac:dyDescent="0.3">
      <c r="A28" s="61" t="s">
        <v>189</v>
      </c>
      <c r="B28" s="16">
        <v>1031</v>
      </c>
      <c r="C28" s="62" t="s">
        <v>148</v>
      </c>
      <c r="D28" s="18">
        <v>0</v>
      </c>
      <c r="E28" s="18">
        <v>0</v>
      </c>
      <c r="F28" s="18">
        <v>21410566.780000001</v>
      </c>
      <c r="G28" s="17">
        <v>0</v>
      </c>
      <c r="H28" s="17">
        <v>0</v>
      </c>
      <c r="I28" s="17">
        <v>3333543.95</v>
      </c>
      <c r="J28" s="17">
        <v>0</v>
      </c>
      <c r="K28" s="17">
        <v>0</v>
      </c>
      <c r="L28" s="17">
        <v>14624511.029999999</v>
      </c>
      <c r="M28" s="17">
        <v>0</v>
      </c>
      <c r="N28" s="17">
        <v>0</v>
      </c>
      <c r="O28" s="17">
        <v>3452511.8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6399321.6799999997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4074174.98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44985467.369999997</v>
      </c>
      <c r="BI28" s="17">
        <v>0</v>
      </c>
      <c r="BJ28" s="17">
        <v>0</v>
      </c>
      <c r="BK28" s="17">
        <v>342665034.95999998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1030307.8</v>
      </c>
      <c r="BR28" s="17">
        <v>0</v>
      </c>
      <c r="BS28" s="17">
        <v>0</v>
      </c>
      <c r="BT28" s="17">
        <v>169262.09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113.48</v>
      </c>
      <c r="CD28" s="17">
        <v>0</v>
      </c>
      <c r="CE28" s="17">
        <v>0</v>
      </c>
      <c r="CF28" s="17">
        <v>21357.38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3661016.47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8863.09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7">
        <v>0</v>
      </c>
      <c r="DX28" s="17">
        <v>0</v>
      </c>
      <c r="DY28" s="17">
        <v>0</v>
      </c>
      <c r="DZ28" s="17">
        <v>0</v>
      </c>
      <c r="EA28" s="17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  <c r="EJ28" s="17">
        <v>0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  <c r="ES28" s="17">
        <v>0</v>
      </c>
      <c r="ET28" s="17">
        <v>0</v>
      </c>
      <c r="EU28" s="17">
        <v>0</v>
      </c>
      <c r="EV28" s="17">
        <v>0</v>
      </c>
      <c r="EW28" s="17">
        <v>0</v>
      </c>
      <c r="EX28" s="17">
        <v>0</v>
      </c>
      <c r="EY28" s="17">
        <v>0</v>
      </c>
      <c r="EZ28" s="17">
        <v>43289.78</v>
      </c>
      <c r="FA28" s="17">
        <v>0</v>
      </c>
      <c r="FB28" s="17">
        <v>0</v>
      </c>
      <c r="FC28" s="17">
        <v>0</v>
      </c>
      <c r="FD28" s="17">
        <v>0</v>
      </c>
      <c r="FE28" s="17">
        <v>0</v>
      </c>
      <c r="FF28" s="17">
        <v>154194.4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0</v>
      </c>
      <c r="FM28" s="17">
        <v>0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0</v>
      </c>
      <c r="FY28" s="17">
        <v>0</v>
      </c>
      <c r="FZ28" s="17">
        <v>0</v>
      </c>
      <c r="GA28" s="17">
        <v>0</v>
      </c>
      <c r="GB28" s="17">
        <v>0</v>
      </c>
      <c r="GC28" s="17">
        <v>0</v>
      </c>
      <c r="GD28" s="17">
        <v>0</v>
      </c>
      <c r="GE28" s="17">
        <v>0</v>
      </c>
      <c r="GF28" s="17">
        <v>0</v>
      </c>
      <c r="GG28" s="17">
        <v>0</v>
      </c>
      <c r="GH28" s="17">
        <v>0</v>
      </c>
      <c r="GI28" s="17">
        <v>0</v>
      </c>
      <c r="GJ28" s="17">
        <v>12375615.140000001</v>
      </c>
      <c r="GK28" s="17">
        <v>0</v>
      </c>
      <c r="GL28" s="17">
        <v>0</v>
      </c>
      <c r="GM28" s="17">
        <v>0</v>
      </c>
      <c r="GN28" s="17">
        <v>0</v>
      </c>
      <c r="GO28" s="17">
        <v>0</v>
      </c>
      <c r="GP28" s="17">
        <v>1165075.81</v>
      </c>
      <c r="GQ28" s="17">
        <v>0</v>
      </c>
      <c r="GR28" s="17">
        <v>0</v>
      </c>
      <c r="GS28" s="17">
        <v>13002.3</v>
      </c>
      <c r="GT28" s="17">
        <v>0</v>
      </c>
      <c r="GU28" s="17">
        <v>0</v>
      </c>
      <c r="GV28" s="17">
        <v>3679269.35</v>
      </c>
      <c r="GW28" s="17">
        <v>0</v>
      </c>
      <c r="GX28" s="17">
        <v>0</v>
      </c>
      <c r="GY28" s="17">
        <v>715425.38</v>
      </c>
      <c r="GZ28" s="17">
        <v>0</v>
      </c>
      <c r="HA28" s="17">
        <v>0</v>
      </c>
      <c r="HB28" s="17">
        <v>0</v>
      </c>
      <c r="HC28" s="17">
        <v>0</v>
      </c>
      <c r="HD28" s="17">
        <v>0</v>
      </c>
      <c r="HE28" s="17">
        <v>0</v>
      </c>
      <c r="HF28" s="17">
        <v>0</v>
      </c>
      <c r="HG28" s="17">
        <v>0</v>
      </c>
      <c r="HH28" s="17">
        <v>0</v>
      </c>
      <c r="HI28" s="17">
        <v>0</v>
      </c>
      <c r="HJ28" s="17">
        <v>0</v>
      </c>
      <c r="HK28" s="17">
        <v>0</v>
      </c>
      <c r="HL28" s="17">
        <v>0</v>
      </c>
      <c r="HM28" s="17">
        <v>0</v>
      </c>
      <c r="HN28" s="17">
        <v>0</v>
      </c>
      <c r="HO28" s="17">
        <v>0</v>
      </c>
      <c r="HP28" s="17">
        <v>0</v>
      </c>
      <c r="HQ28" s="17">
        <v>0</v>
      </c>
      <c r="HR28" s="17">
        <v>0</v>
      </c>
      <c r="HS28" s="17">
        <v>0</v>
      </c>
      <c r="HT28" s="17">
        <v>0</v>
      </c>
      <c r="HU28" s="17">
        <v>0</v>
      </c>
      <c r="HV28" s="17">
        <v>0</v>
      </c>
      <c r="HW28" s="17">
        <v>0</v>
      </c>
      <c r="HX28" s="17">
        <v>0</v>
      </c>
      <c r="HY28" s="17">
        <v>0</v>
      </c>
      <c r="HZ28" s="17">
        <v>0</v>
      </c>
      <c r="IA28" s="17">
        <v>0</v>
      </c>
      <c r="IB28" s="17">
        <v>0</v>
      </c>
      <c r="IC28" s="17">
        <v>0</v>
      </c>
      <c r="ID28" s="17">
        <v>0</v>
      </c>
      <c r="IE28" s="17">
        <v>0</v>
      </c>
      <c r="IF28" s="17">
        <v>0</v>
      </c>
      <c r="IG28" s="17">
        <v>0</v>
      </c>
      <c r="IH28" s="17">
        <v>0</v>
      </c>
      <c r="II28" s="17">
        <v>0</v>
      </c>
      <c r="IJ28" s="17">
        <v>0</v>
      </c>
      <c r="IK28" s="17">
        <v>0</v>
      </c>
      <c r="IL28" s="17">
        <v>0</v>
      </c>
      <c r="IM28" s="17">
        <v>0</v>
      </c>
      <c r="IN28" s="17">
        <v>0</v>
      </c>
      <c r="IO28" s="17">
        <v>0</v>
      </c>
      <c r="IP28" s="17">
        <v>0</v>
      </c>
      <c r="IQ28" s="17">
        <v>0</v>
      </c>
      <c r="IR28" s="17">
        <v>0</v>
      </c>
      <c r="IS28" s="17">
        <v>0</v>
      </c>
      <c r="IT28" s="17">
        <v>0</v>
      </c>
      <c r="IU28" s="17">
        <v>0</v>
      </c>
      <c r="IV28" s="18">
        <v>0</v>
      </c>
      <c r="IW28" s="18">
        <v>0</v>
      </c>
      <c r="IX28" s="18">
        <v>0</v>
      </c>
      <c r="IY28" s="17">
        <v>0</v>
      </c>
      <c r="IZ28" s="17">
        <v>0</v>
      </c>
      <c r="JA28" s="17">
        <v>0</v>
      </c>
      <c r="JB28" s="17">
        <v>0</v>
      </c>
      <c r="JC28" s="17">
        <v>0</v>
      </c>
      <c r="JD28" s="17">
        <v>0</v>
      </c>
      <c r="JE28" s="18">
        <v>0</v>
      </c>
      <c r="JF28" s="18">
        <v>0</v>
      </c>
      <c r="JG28" s="18">
        <v>0</v>
      </c>
      <c r="JH28" s="17">
        <v>0</v>
      </c>
      <c r="JI28" s="17">
        <v>0</v>
      </c>
      <c r="JJ28" s="17">
        <v>0</v>
      </c>
      <c r="JK28" s="17">
        <v>0</v>
      </c>
      <c r="JL28" s="17">
        <v>0</v>
      </c>
      <c r="JM28" s="17">
        <v>0</v>
      </c>
      <c r="JN28" s="18">
        <v>0</v>
      </c>
      <c r="JO28" s="18">
        <v>0</v>
      </c>
      <c r="JP28" s="18">
        <v>0</v>
      </c>
      <c r="JQ28" s="17">
        <v>0</v>
      </c>
      <c r="JR28" s="17">
        <v>0</v>
      </c>
      <c r="JS28" s="17">
        <v>0</v>
      </c>
      <c r="JT28" s="17">
        <v>0</v>
      </c>
      <c r="JU28" s="17">
        <v>0</v>
      </c>
      <c r="JV28" s="17">
        <v>0</v>
      </c>
      <c r="JW28" s="17">
        <v>0</v>
      </c>
      <c r="JX28" s="17">
        <v>0</v>
      </c>
      <c r="JY28" s="17">
        <v>1203721.1499999999</v>
      </c>
      <c r="JZ28" s="17">
        <v>0</v>
      </c>
      <c r="KA28" s="17">
        <v>0</v>
      </c>
      <c r="KB28" s="17">
        <v>0</v>
      </c>
      <c r="KC28" s="17">
        <v>0</v>
      </c>
      <c r="KD28" s="17">
        <v>0</v>
      </c>
      <c r="KE28" s="17">
        <v>0</v>
      </c>
      <c r="KF28" s="17">
        <v>0</v>
      </c>
      <c r="KG28" s="17">
        <v>0</v>
      </c>
      <c r="KH28" s="17">
        <v>0</v>
      </c>
      <c r="KI28" s="17">
        <v>0</v>
      </c>
      <c r="KJ28" s="17">
        <v>0</v>
      </c>
      <c r="KK28" s="17">
        <v>0</v>
      </c>
      <c r="KL28" s="17">
        <v>0</v>
      </c>
      <c r="KM28" s="17">
        <v>0</v>
      </c>
      <c r="KN28" s="17">
        <v>0</v>
      </c>
      <c r="KO28" s="17">
        <v>0</v>
      </c>
      <c r="KP28" s="17">
        <v>0</v>
      </c>
      <c r="KQ28" s="17">
        <v>0</v>
      </c>
      <c r="KR28" s="17">
        <v>0</v>
      </c>
      <c r="KS28" s="17">
        <v>0</v>
      </c>
      <c r="KT28" s="17">
        <v>0</v>
      </c>
      <c r="KU28" s="17">
        <v>0</v>
      </c>
      <c r="KV28" s="17">
        <v>0</v>
      </c>
      <c r="KW28" s="17">
        <v>0</v>
      </c>
      <c r="KX28" s="17">
        <v>0</v>
      </c>
      <c r="KY28" s="17">
        <v>0</v>
      </c>
      <c r="KZ28" s="17">
        <v>0</v>
      </c>
      <c r="LA28" s="18">
        <v>0</v>
      </c>
      <c r="LB28" s="18">
        <v>0</v>
      </c>
      <c r="LC28" s="18">
        <v>0</v>
      </c>
      <c r="LD28" s="17">
        <v>0</v>
      </c>
      <c r="LE28" s="17">
        <v>0</v>
      </c>
      <c r="LF28" s="17">
        <v>0</v>
      </c>
      <c r="LG28" s="17">
        <v>0</v>
      </c>
      <c r="LH28" s="17">
        <v>0</v>
      </c>
      <c r="LI28" s="17">
        <v>0</v>
      </c>
      <c r="LJ28" s="18">
        <v>0</v>
      </c>
      <c r="LK28" s="18">
        <v>0</v>
      </c>
      <c r="LL28" s="18">
        <v>0</v>
      </c>
      <c r="LM28" s="17">
        <v>0</v>
      </c>
      <c r="LN28" s="17">
        <v>0</v>
      </c>
      <c r="LO28" s="17">
        <v>0</v>
      </c>
      <c r="LP28" s="17">
        <v>0</v>
      </c>
      <c r="LQ28" s="17">
        <v>0</v>
      </c>
      <c r="LR28" s="17">
        <v>0</v>
      </c>
      <c r="LS28" s="18">
        <v>0</v>
      </c>
      <c r="LT28" s="18">
        <v>0</v>
      </c>
      <c r="LU28" s="18">
        <v>0</v>
      </c>
      <c r="LV28" s="17">
        <v>0</v>
      </c>
      <c r="LW28" s="17">
        <v>0</v>
      </c>
      <c r="LX28" s="17">
        <v>0</v>
      </c>
      <c r="LY28" s="17">
        <v>0</v>
      </c>
      <c r="LZ28" s="17">
        <v>0</v>
      </c>
      <c r="MA28" s="17">
        <v>0</v>
      </c>
      <c r="MB28" s="17">
        <v>0</v>
      </c>
      <c r="MC28" s="17">
        <v>0</v>
      </c>
      <c r="MD28" s="17">
        <v>0</v>
      </c>
      <c r="ME28" s="17">
        <v>0</v>
      </c>
      <c r="MF28" s="17">
        <v>0</v>
      </c>
      <c r="MG28" s="17">
        <v>443775079.38999993</v>
      </c>
      <c r="MH28" s="17">
        <v>443775079.38999993</v>
      </c>
    </row>
    <row r="29" spans="1:346" ht="12.75" customHeight="1" x14ac:dyDescent="0.3">
      <c r="A29" s="61" t="s">
        <v>191</v>
      </c>
      <c r="B29" s="16">
        <v>1032</v>
      </c>
      <c r="C29" s="62" t="s">
        <v>148</v>
      </c>
      <c r="D29" s="18">
        <v>0</v>
      </c>
      <c r="E29" s="18">
        <v>0</v>
      </c>
      <c r="F29" s="18">
        <v>162345552.40459991</v>
      </c>
      <c r="G29" s="17">
        <v>0</v>
      </c>
      <c r="H29" s="17">
        <v>0</v>
      </c>
      <c r="I29" s="17">
        <v>17262809.850760762</v>
      </c>
      <c r="J29" s="17">
        <v>0</v>
      </c>
      <c r="K29" s="17">
        <v>0</v>
      </c>
      <c r="L29" s="17">
        <v>102567287.94066079</v>
      </c>
      <c r="M29" s="17">
        <v>0</v>
      </c>
      <c r="N29" s="17">
        <v>0</v>
      </c>
      <c r="O29" s="17">
        <v>42515454.613178357</v>
      </c>
      <c r="P29" s="17">
        <v>0</v>
      </c>
      <c r="Q29" s="17">
        <v>0</v>
      </c>
      <c r="R29" s="17">
        <v>31729015.648499995</v>
      </c>
      <c r="S29" s="17">
        <v>0</v>
      </c>
      <c r="T29" s="17">
        <v>0</v>
      </c>
      <c r="U29" s="17">
        <v>496518733.10000098</v>
      </c>
      <c r="V29" s="17">
        <v>0</v>
      </c>
      <c r="W29" s="17">
        <v>0</v>
      </c>
      <c r="X29" s="17">
        <v>276350.08000000002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131577847.20219995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32136562.960000001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4043276277.7200131</v>
      </c>
      <c r="BC29" s="17">
        <v>0</v>
      </c>
      <c r="BD29" s="17">
        <v>0</v>
      </c>
      <c r="BE29" s="17">
        <v>3678706.0199999991</v>
      </c>
      <c r="BF29" s="17">
        <v>0</v>
      </c>
      <c r="BG29" s="17">
        <v>0</v>
      </c>
      <c r="BH29" s="17">
        <v>310944527.61999953</v>
      </c>
      <c r="BI29" s="17">
        <v>0</v>
      </c>
      <c r="BJ29" s="17">
        <v>0</v>
      </c>
      <c r="BK29" s="17">
        <v>2887070152.9199972</v>
      </c>
      <c r="BL29" s="17">
        <v>0</v>
      </c>
      <c r="BM29" s="17">
        <v>0</v>
      </c>
      <c r="BN29" s="17">
        <v>176968.67</v>
      </c>
      <c r="BO29" s="17">
        <v>0</v>
      </c>
      <c r="BP29" s="17">
        <v>0</v>
      </c>
      <c r="BQ29" s="17">
        <v>51848119.380500063</v>
      </c>
      <c r="BR29" s="17">
        <v>0</v>
      </c>
      <c r="BS29" s="17">
        <v>0</v>
      </c>
      <c r="BT29" s="17">
        <v>78576206.313999906</v>
      </c>
      <c r="BU29" s="17">
        <v>0</v>
      </c>
      <c r="BV29" s="17">
        <v>0</v>
      </c>
      <c r="BW29" s="17">
        <v>9707.16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7268255.3616999071</v>
      </c>
      <c r="CD29" s="17">
        <v>0</v>
      </c>
      <c r="CE29" s="17">
        <v>0</v>
      </c>
      <c r="CF29" s="17">
        <v>11055445.782799996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7999824.1600000001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747781.91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2010269.1</v>
      </c>
      <c r="CY29" s="17">
        <v>0</v>
      </c>
      <c r="CZ29" s="17">
        <v>0</v>
      </c>
      <c r="DA29" s="17">
        <v>184303.07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750494.83</v>
      </c>
      <c r="DH29" s="17">
        <v>0</v>
      </c>
      <c r="DI29" s="17">
        <v>0</v>
      </c>
      <c r="DJ29" s="17">
        <v>1563414.87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2209775.1457999973</v>
      </c>
      <c r="DQ29" s="17">
        <v>0</v>
      </c>
      <c r="DR29" s="17">
        <v>0</v>
      </c>
      <c r="DS29" s="17"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  <c r="DZ29" s="17">
        <v>0</v>
      </c>
      <c r="EA29" s="17">
        <v>0</v>
      </c>
      <c r="EB29" s="17">
        <v>1159982602.3123026</v>
      </c>
      <c r="EC29" s="17">
        <v>0</v>
      </c>
      <c r="ED29" s="17">
        <v>0</v>
      </c>
      <c r="EE29" s="17">
        <v>10786166.093400031</v>
      </c>
      <c r="EF29" s="17">
        <v>0</v>
      </c>
      <c r="EG29" s="17">
        <v>0</v>
      </c>
      <c r="EH29" s="17">
        <v>37914545.746799931</v>
      </c>
      <c r="EI29" s="17">
        <v>0</v>
      </c>
      <c r="EJ29" s="17">
        <v>0</v>
      </c>
      <c r="EK29" s="17">
        <v>0</v>
      </c>
      <c r="EL29" s="17">
        <v>0</v>
      </c>
      <c r="EM29" s="17">
        <v>0</v>
      </c>
      <c r="EN29" s="17">
        <v>6739947.9733999753</v>
      </c>
      <c r="EO29" s="17">
        <v>0</v>
      </c>
      <c r="EP29" s="17">
        <v>0</v>
      </c>
      <c r="EQ29" s="17">
        <v>0</v>
      </c>
      <c r="ER29" s="17">
        <v>0</v>
      </c>
      <c r="ES29" s="17">
        <v>0</v>
      </c>
      <c r="ET29" s="17">
        <v>0</v>
      </c>
      <c r="EU29" s="17">
        <v>0</v>
      </c>
      <c r="EV29" s="17">
        <v>0</v>
      </c>
      <c r="EW29" s="17">
        <v>0</v>
      </c>
      <c r="EX29" s="17">
        <v>0</v>
      </c>
      <c r="EY29" s="17">
        <v>0</v>
      </c>
      <c r="EZ29" s="17">
        <v>0</v>
      </c>
      <c r="FA29" s="17">
        <v>0</v>
      </c>
      <c r="FB29" s="17">
        <v>0</v>
      </c>
      <c r="FC29" s="17">
        <v>0</v>
      </c>
      <c r="FD29" s="17">
        <v>0</v>
      </c>
      <c r="FE29" s="17">
        <v>0</v>
      </c>
      <c r="FF29" s="17">
        <v>43027475.010000236</v>
      </c>
      <c r="FG29" s="17">
        <v>0</v>
      </c>
      <c r="FH29" s="17">
        <v>0</v>
      </c>
      <c r="FI29" s="17">
        <v>0</v>
      </c>
      <c r="FJ29" s="17">
        <v>0</v>
      </c>
      <c r="FK29" s="17">
        <v>0</v>
      </c>
      <c r="FL29" s="17">
        <v>0</v>
      </c>
      <c r="FM29" s="17">
        <v>0</v>
      </c>
      <c r="FN29" s="17">
        <v>0</v>
      </c>
      <c r="FO29" s="17">
        <v>0</v>
      </c>
      <c r="FP29" s="17">
        <v>0</v>
      </c>
      <c r="FQ29" s="17">
        <v>0</v>
      </c>
      <c r="FR29" s="17">
        <v>0</v>
      </c>
      <c r="FS29" s="17">
        <v>0</v>
      </c>
      <c r="FT29" s="17">
        <v>0</v>
      </c>
      <c r="FU29" s="17">
        <v>0</v>
      </c>
      <c r="FV29" s="17">
        <v>0</v>
      </c>
      <c r="FW29" s="17">
        <v>0</v>
      </c>
      <c r="FX29" s="17">
        <v>0</v>
      </c>
      <c r="FY29" s="17">
        <v>0</v>
      </c>
      <c r="FZ29" s="17">
        <v>0</v>
      </c>
      <c r="GA29" s="17">
        <v>0</v>
      </c>
      <c r="GB29" s="17">
        <v>0</v>
      </c>
      <c r="GC29" s="17">
        <v>0</v>
      </c>
      <c r="GD29" s="17">
        <v>0</v>
      </c>
      <c r="GE29" s="17">
        <v>0</v>
      </c>
      <c r="GF29" s="17">
        <v>0</v>
      </c>
      <c r="GG29" s="17">
        <v>0</v>
      </c>
      <c r="GH29" s="17">
        <v>0</v>
      </c>
      <c r="GI29" s="17">
        <v>0</v>
      </c>
      <c r="GJ29" s="17">
        <v>491812480.35000318</v>
      </c>
      <c r="GK29" s="17">
        <v>0</v>
      </c>
      <c r="GL29" s="17">
        <v>0</v>
      </c>
      <c r="GM29" s="17">
        <v>0</v>
      </c>
      <c r="GN29" s="17">
        <v>0</v>
      </c>
      <c r="GO29" s="17">
        <v>0</v>
      </c>
      <c r="GP29" s="17">
        <v>147876091.0831998</v>
      </c>
      <c r="GQ29" s="17">
        <v>0</v>
      </c>
      <c r="GR29" s="17">
        <v>0</v>
      </c>
      <c r="GS29" s="17">
        <v>55691519.43</v>
      </c>
      <c r="GT29" s="17">
        <v>0</v>
      </c>
      <c r="GU29" s="17">
        <v>0</v>
      </c>
      <c r="GV29" s="17">
        <v>226989542.85999998</v>
      </c>
      <c r="GW29" s="17">
        <v>0</v>
      </c>
      <c r="GX29" s="17">
        <v>0</v>
      </c>
      <c r="GY29" s="17">
        <v>67738332.744199961</v>
      </c>
      <c r="GZ29" s="17">
        <v>0</v>
      </c>
      <c r="HA29" s="17">
        <v>0</v>
      </c>
      <c r="HB29" s="17">
        <v>0</v>
      </c>
      <c r="HC29" s="17">
        <v>0</v>
      </c>
      <c r="HD29" s="17">
        <v>0</v>
      </c>
      <c r="HE29" s="17">
        <v>0</v>
      </c>
      <c r="HF29" s="17">
        <v>0</v>
      </c>
      <c r="HG29" s="17">
        <v>0</v>
      </c>
      <c r="HH29" s="17">
        <v>47112264.979999997</v>
      </c>
      <c r="HI29" s="17">
        <v>0</v>
      </c>
      <c r="HJ29" s="17">
        <v>0</v>
      </c>
      <c r="HK29" s="17">
        <v>0</v>
      </c>
      <c r="HL29" s="17">
        <v>0</v>
      </c>
      <c r="HM29" s="17">
        <v>0</v>
      </c>
      <c r="HN29" s="17">
        <v>0</v>
      </c>
      <c r="HO29" s="17">
        <v>0</v>
      </c>
      <c r="HP29" s="17">
        <v>0</v>
      </c>
      <c r="HQ29" s="17">
        <v>0</v>
      </c>
      <c r="HR29" s="17">
        <v>0</v>
      </c>
      <c r="HS29" s="17">
        <v>0</v>
      </c>
      <c r="HT29" s="17">
        <v>0</v>
      </c>
      <c r="HU29" s="17">
        <v>0</v>
      </c>
      <c r="HV29" s="17">
        <v>0</v>
      </c>
      <c r="HW29" s="17">
        <v>7311663.8099999987</v>
      </c>
      <c r="HX29" s="17">
        <v>0</v>
      </c>
      <c r="HY29" s="17">
        <v>0</v>
      </c>
      <c r="HZ29" s="17">
        <v>1904780325.1199994</v>
      </c>
      <c r="IA29" s="17">
        <v>0</v>
      </c>
      <c r="IB29" s="17">
        <v>0</v>
      </c>
      <c r="IC29" s="17">
        <v>148515.49</v>
      </c>
      <c r="ID29" s="17">
        <v>0</v>
      </c>
      <c r="IE29" s="17">
        <v>0</v>
      </c>
      <c r="IF29" s="17">
        <v>14631793.529999999</v>
      </c>
      <c r="IG29" s="17">
        <v>0</v>
      </c>
      <c r="IH29" s="17">
        <v>0</v>
      </c>
      <c r="II29" s="17">
        <v>0</v>
      </c>
      <c r="IJ29" s="17">
        <v>0</v>
      </c>
      <c r="IK29" s="17">
        <v>0</v>
      </c>
      <c r="IL29" s="17">
        <v>0</v>
      </c>
      <c r="IM29" s="17">
        <v>0</v>
      </c>
      <c r="IN29" s="17">
        <v>0</v>
      </c>
      <c r="IO29" s="17">
        <v>24915375.780000001</v>
      </c>
      <c r="IP29" s="17">
        <v>0</v>
      </c>
      <c r="IQ29" s="17">
        <v>0</v>
      </c>
      <c r="IR29" s="17">
        <v>0</v>
      </c>
      <c r="IS29" s="17">
        <v>0</v>
      </c>
      <c r="IT29" s="17">
        <v>0</v>
      </c>
      <c r="IU29" s="17">
        <v>0</v>
      </c>
      <c r="IV29" s="18">
        <v>0</v>
      </c>
      <c r="IW29" s="18">
        <v>0</v>
      </c>
      <c r="IX29" s="18">
        <v>333734315.69999945</v>
      </c>
      <c r="IY29" s="17">
        <v>0</v>
      </c>
      <c r="IZ29" s="17">
        <v>0</v>
      </c>
      <c r="JA29" s="17">
        <v>7473819.2900001751</v>
      </c>
      <c r="JB29" s="17">
        <v>0</v>
      </c>
      <c r="JC29" s="17">
        <v>0</v>
      </c>
      <c r="JD29" s="17">
        <v>1100779.6299999999</v>
      </c>
      <c r="JE29" s="18">
        <v>0</v>
      </c>
      <c r="JF29" s="18">
        <v>0</v>
      </c>
      <c r="JG29" s="18">
        <v>274587048.01999927</v>
      </c>
      <c r="JH29" s="17">
        <v>0</v>
      </c>
      <c r="JI29" s="17">
        <v>0</v>
      </c>
      <c r="JJ29" s="17">
        <v>5077728.7899999917</v>
      </c>
      <c r="JK29" s="17">
        <v>0</v>
      </c>
      <c r="JL29" s="17">
        <v>0</v>
      </c>
      <c r="JM29" s="17">
        <v>269509319.22999924</v>
      </c>
      <c r="JN29" s="18">
        <v>0</v>
      </c>
      <c r="JO29" s="18">
        <v>0</v>
      </c>
      <c r="JP29" s="18">
        <v>50572668.759999968</v>
      </c>
      <c r="JQ29" s="17">
        <v>0</v>
      </c>
      <c r="JR29" s="17">
        <v>0</v>
      </c>
      <c r="JS29" s="17">
        <v>23787788.219999984</v>
      </c>
      <c r="JT29" s="17">
        <v>0</v>
      </c>
      <c r="JU29" s="17">
        <v>0</v>
      </c>
      <c r="JV29" s="17">
        <v>26784880.539999984</v>
      </c>
      <c r="JW29" s="17">
        <v>0</v>
      </c>
      <c r="JX29" s="17">
        <v>0</v>
      </c>
      <c r="JY29" s="17">
        <v>9113765.3199999947</v>
      </c>
      <c r="JZ29" s="17">
        <v>0</v>
      </c>
      <c r="KA29" s="17">
        <v>0</v>
      </c>
      <c r="KB29" s="17">
        <v>0</v>
      </c>
      <c r="KC29" s="17">
        <v>0</v>
      </c>
      <c r="KD29" s="17">
        <v>0</v>
      </c>
      <c r="KE29" s="17">
        <v>0</v>
      </c>
      <c r="KF29" s="17">
        <v>0</v>
      </c>
      <c r="KG29" s="17">
        <v>0</v>
      </c>
      <c r="KH29" s="17">
        <v>0</v>
      </c>
      <c r="KI29" s="17">
        <v>0</v>
      </c>
      <c r="KJ29" s="17">
        <v>0</v>
      </c>
      <c r="KK29" s="17">
        <v>0</v>
      </c>
      <c r="KL29" s="17">
        <v>0</v>
      </c>
      <c r="KM29" s="17">
        <v>0</v>
      </c>
      <c r="KN29" s="17">
        <v>0</v>
      </c>
      <c r="KO29" s="17">
        <v>0</v>
      </c>
      <c r="KP29" s="17">
        <v>0</v>
      </c>
      <c r="KQ29" s="17">
        <v>0</v>
      </c>
      <c r="KR29" s="17">
        <v>0</v>
      </c>
      <c r="KS29" s="17">
        <v>0</v>
      </c>
      <c r="KT29" s="17">
        <v>0</v>
      </c>
      <c r="KU29" s="17">
        <v>0</v>
      </c>
      <c r="KV29" s="17">
        <v>0</v>
      </c>
      <c r="KW29" s="17">
        <v>0</v>
      </c>
      <c r="KX29" s="17">
        <v>0</v>
      </c>
      <c r="KY29" s="17">
        <v>0</v>
      </c>
      <c r="KZ29" s="17">
        <v>0</v>
      </c>
      <c r="LA29" s="18">
        <v>0</v>
      </c>
      <c r="LB29" s="18">
        <v>0</v>
      </c>
      <c r="LC29" s="18">
        <v>0</v>
      </c>
      <c r="LD29" s="17">
        <v>0</v>
      </c>
      <c r="LE29" s="17">
        <v>0</v>
      </c>
      <c r="LF29" s="17">
        <v>0</v>
      </c>
      <c r="LG29" s="17">
        <v>0</v>
      </c>
      <c r="LH29" s="17">
        <v>0</v>
      </c>
      <c r="LI29" s="17">
        <v>0</v>
      </c>
      <c r="LJ29" s="18">
        <v>0</v>
      </c>
      <c r="LK29" s="18">
        <v>0</v>
      </c>
      <c r="LL29" s="18">
        <v>0</v>
      </c>
      <c r="LM29" s="17">
        <v>0</v>
      </c>
      <c r="LN29" s="17">
        <v>0</v>
      </c>
      <c r="LO29" s="17">
        <v>0</v>
      </c>
      <c r="LP29" s="17">
        <v>0</v>
      </c>
      <c r="LQ29" s="17">
        <v>0</v>
      </c>
      <c r="LR29" s="17">
        <v>0</v>
      </c>
      <c r="LS29" s="18">
        <v>0</v>
      </c>
      <c r="LT29" s="18">
        <v>0</v>
      </c>
      <c r="LU29" s="18">
        <v>0</v>
      </c>
      <c r="LV29" s="17">
        <v>0</v>
      </c>
      <c r="LW29" s="17">
        <v>0</v>
      </c>
      <c r="LX29" s="17">
        <v>0</v>
      </c>
      <c r="LY29" s="17">
        <v>0</v>
      </c>
      <c r="LZ29" s="17">
        <v>0</v>
      </c>
      <c r="MA29" s="17">
        <v>0</v>
      </c>
      <c r="MB29" s="17">
        <v>0</v>
      </c>
      <c r="MC29" s="17">
        <v>0</v>
      </c>
      <c r="MD29" s="17">
        <v>0</v>
      </c>
      <c r="ME29" s="17">
        <v>0</v>
      </c>
      <c r="MF29" s="17">
        <v>0</v>
      </c>
      <c r="MG29" s="17">
        <v>12854261014.763414</v>
      </c>
      <c r="MH29" s="17">
        <v>12854261014.763414</v>
      </c>
    </row>
    <row r="30" spans="1:346" ht="12.75" customHeight="1" x14ac:dyDescent="0.3">
      <c r="A30" s="61" t="s">
        <v>193</v>
      </c>
      <c r="B30" s="16">
        <v>1034</v>
      </c>
      <c r="C30" s="62" t="s">
        <v>148</v>
      </c>
      <c r="D30" s="18">
        <v>0</v>
      </c>
      <c r="E30" s="18">
        <v>0</v>
      </c>
      <c r="F30" s="18">
        <v>4133435.1099999985</v>
      </c>
      <c r="G30" s="17">
        <v>0</v>
      </c>
      <c r="H30" s="17">
        <v>0</v>
      </c>
      <c r="I30" s="17">
        <v>1154870.525395555</v>
      </c>
      <c r="J30" s="17">
        <v>0</v>
      </c>
      <c r="K30" s="17">
        <v>0</v>
      </c>
      <c r="L30" s="17">
        <v>1862624.7923022215</v>
      </c>
      <c r="M30" s="17">
        <v>0</v>
      </c>
      <c r="N30" s="17">
        <v>0</v>
      </c>
      <c r="O30" s="17">
        <v>1115939.7923022218</v>
      </c>
      <c r="P30" s="17">
        <v>0</v>
      </c>
      <c r="Q30" s="17">
        <v>0</v>
      </c>
      <c r="R30" s="17">
        <v>460594.02999999997</v>
      </c>
      <c r="S30" s="17">
        <v>0</v>
      </c>
      <c r="T30" s="17">
        <v>0</v>
      </c>
      <c r="U30" s="17">
        <v>22903547.499999862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30694269.939999975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1240591799.2599847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70688222.820000648</v>
      </c>
      <c r="BI30" s="17">
        <v>0</v>
      </c>
      <c r="BJ30" s="17">
        <v>0</v>
      </c>
      <c r="BK30" s="17">
        <v>57126990.269999936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1327719.8400000003</v>
      </c>
      <c r="BR30" s="17">
        <v>0</v>
      </c>
      <c r="BS30" s="17">
        <v>0</v>
      </c>
      <c r="BT30" s="17">
        <v>428177.56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288177.87000000017</v>
      </c>
      <c r="CD30" s="17">
        <v>0</v>
      </c>
      <c r="CE30" s="17">
        <v>0</v>
      </c>
      <c r="CF30" s="17">
        <v>566221.03000000049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59172.33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0</v>
      </c>
      <c r="CV30" s="17">
        <v>0</v>
      </c>
      <c r="CW30" s="17">
        <v>0</v>
      </c>
      <c r="CX30" s="17">
        <v>0</v>
      </c>
      <c r="CY30" s="17">
        <v>0</v>
      </c>
      <c r="CZ30" s="17">
        <v>0</v>
      </c>
      <c r="DA30" s="17">
        <v>77644.849999999977</v>
      </c>
      <c r="DB30" s="17">
        <v>0</v>
      </c>
      <c r="DC30" s="17">
        <v>0</v>
      </c>
      <c r="DD30" s="17">
        <v>0</v>
      </c>
      <c r="DE30" s="17">
        <v>0</v>
      </c>
      <c r="DF30" s="17">
        <v>0</v>
      </c>
      <c r="DG30" s="17">
        <v>32226.17</v>
      </c>
      <c r="DH30" s="17">
        <v>0</v>
      </c>
      <c r="DI30" s="17">
        <v>0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13872.05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18604000.48000003</v>
      </c>
      <c r="EC30" s="17">
        <v>0</v>
      </c>
      <c r="ED30" s="17">
        <v>0</v>
      </c>
      <c r="EE30" s="17">
        <v>530106.07000000041</v>
      </c>
      <c r="EF30" s="17">
        <v>0</v>
      </c>
      <c r="EG30" s="17">
        <v>0</v>
      </c>
      <c r="EH30" s="17">
        <v>840824.5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378630.63000000024</v>
      </c>
      <c r="EO30" s="17">
        <v>0</v>
      </c>
      <c r="EP30" s="17">
        <v>0</v>
      </c>
      <c r="EQ30" s="17">
        <v>0</v>
      </c>
      <c r="ER30" s="17">
        <v>0</v>
      </c>
      <c r="ES30" s="17">
        <v>0</v>
      </c>
      <c r="ET30" s="17">
        <v>0</v>
      </c>
      <c r="EU30" s="17">
        <v>0</v>
      </c>
      <c r="EV30" s="17">
        <v>0</v>
      </c>
      <c r="EW30" s="17">
        <v>0</v>
      </c>
      <c r="EX30" s="17">
        <v>0</v>
      </c>
      <c r="EY30" s="17">
        <v>0</v>
      </c>
      <c r="EZ30" s="17">
        <v>0</v>
      </c>
      <c r="FA30" s="17">
        <v>0</v>
      </c>
      <c r="FB30" s="17">
        <v>0</v>
      </c>
      <c r="FC30" s="17">
        <v>0</v>
      </c>
      <c r="FD30" s="17">
        <v>0</v>
      </c>
      <c r="FE30" s="17">
        <v>0</v>
      </c>
      <c r="FF30" s="17">
        <v>19626121.300000262</v>
      </c>
      <c r="FG30" s="17">
        <v>0</v>
      </c>
      <c r="FH30" s="17">
        <v>0</v>
      </c>
      <c r="FI30" s="17">
        <v>0</v>
      </c>
      <c r="FJ30" s="17">
        <v>0</v>
      </c>
      <c r="FK30" s="17">
        <v>0</v>
      </c>
      <c r="FL30" s="17">
        <v>0</v>
      </c>
      <c r="FM30" s="17">
        <v>0</v>
      </c>
      <c r="FN30" s="17">
        <v>0</v>
      </c>
      <c r="FO30" s="17">
        <v>0</v>
      </c>
      <c r="FP30" s="17">
        <v>0</v>
      </c>
      <c r="FQ30" s="17">
        <v>0</v>
      </c>
      <c r="FR30" s="17">
        <v>0</v>
      </c>
      <c r="FS30" s="17">
        <v>0</v>
      </c>
      <c r="FT30" s="17">
        <v>0</v>
      </c>
      <c r="FU30" s="17">
        <v>0</v>
      </c>
      <c r="FV30" s="17">
        <v>0</v>
      </c>
      <c r="FW30" s="17">
        <v>0</v>
      </c>
      <c r="FX30" s="17">
        <v>0</v>
      </c>
      <c r="FY30" s="17">
        <v>0</v>
      </c>
      <c r="FZ30" s="17">
        <v>0</v>
      </c>
      <c r="GA30" s="17">
        <v>0</v>
      </c>
      <c r="GB30" s="17">
        <v>0</v>
      </c>
      <c r="GC30" s="17">
        <v>0</v>
      </c>
      <c r="GD30" s="17">
        <v>0</v>
      </c>
      <c r="GE30" s="17">
        <v>0</v>
      </c>
      <c r="GF30" s="17">
        <v>0</v>
      </c>
      <c r="GG30" s="17">
        <v>0</v>
      </c>
      <c r="GH30" s="17">
        <v>0</v>
      </c>
      <c r="GI30" s="17">
        <v>0</v>
      </c>
      <c r="GJ30" s="17">
        <v>1358528.4200000011</v>
      </c>
      <c r="GK30" s="17">
        <v>0</v>
      </c>
      <c r="GL30" s="17">
        <v>0</v>
      </c>
      <c r="GM30" s="17">
        <v>0</v>
      </c>
      <c r="GN30" s="17">
        <v>0</v>
      </c>
      <c r="GO30" s="17">
        <v>0</v>
      </c>
      <c r="GP30" s="17">
        <v>2141556.71</v>
      </c>
      <c r="GQ30" s="17">
        <v>0</v>
      </c>
      <c r="GR30" s="17">
        <v>0</v>
      </c>
      <c r="GS30" s="17">
        <v>405585.01999999996</v>
      </c>
      <c r="GT30" s="17">
        <v>0</v>
      </c>
      <c r="GU30" s="17">
        <v>0</v>
      </c>
      <c r="GV30" s="17">
        <v>9979407.9699999988</v>
      </c>
      <c r="GW30" s="17">
        <v>0</v>
      </c>
      <c r="GX30" s="17">
        <v>0</v>
      </c>
      <c r="GY30" s="17">
        <v>685466.95000000007</v>
      </c>
      <c r="GZ30" s="17">
        <v>0</v>
      </c>
      <c r="HA30" s="17">
        <v>0</v>
      </c>
      <c r="HB30" s="17">
        <v>0</v>
      </c>
      <c r="HC30" s="17">
        <v>0</v>
      </c>
      <c r="HD30" s="17">
        <v>0</v>
      </c>
      <c r="HE30" s="17">
        <v>0</v>
      </c>
      <c r="HF30" s="17">
        <v>0</v>
      </c>
      <c r="HG30" s="17">
        <v>0</v>
      </c>
      <c r="HH30" s="17">
        <v>0</v>
      </c>
      <c r="HI30" s="17">
        <v>0</v>
      </c>
      <c r="HJ30" s="17">
        <v>0</v>
      </c>
      <c r="HK30" s="17">
        <v>0</v>
      </c>
      <c r="HL30" s="17">
        <v>0</v>
      </c>
      <c r="HM30" s="17">
        <v>0</v>
      </c>
      <c r="HN30" s="17">
        <v>0</v>
      </c>
      <c r="HO30" s="17">
        <v>0</v>
      </c>
      <c r="HP30" s="17">
        <v>0</v>
      </c>
      <c r="HQ30" s="17">
        <v>0</v>
      </c>
      <c r="HR30" s="17">
        <v>0</v>
      </c>
      <c r="HS30" s="17">
        <v>0</v>
      </c>
      <c r="HT30" s="17">
        <v>0</v>
      </c>
      <c r="HU30" s="17">
        <v>0</v>
      </c>
      <c r="HV30" s="17">
        <v>0</v>
      </c>
      <c r="HW30" s="17">
        <v>10723886.769999992</v>
      </c>
      <c r="HX30" s="17">
        <v>0</v>
      </c>
      <c r="HY30" s="17">
        <v>0</v>
      </c>
      <c r="HZ30" s="17">
        <v>0</v>
      </c>
      <c r="IA30" s="17">
        <v>0</v>
      </c>
      <c r="IB30" s="17">
        <v>0</v>
      </c>
      <c r="IC30" s="17">
        <v>0</v>
      </c>
      <c r="ID30" s="17">
        <v>0</v>
      </c>
      <c r="IE30" s="17">
        <v>0</v>
      </c>
      <c r="IF30" s="17">
        <v>0</v>
      </c>
      <c r="IG30" s="17">
        <v>0</v>
      </c>
      <c r="IH30" s="17">
        <v>0</v>
      </c>
      <c r="II30" s="17">
        <v>0</v>
      </c>
      <c r="IJ30" s="17">
        <v>0</v>
      </c>
      <c r="IK30" s="17">
        <v>0</v>
      </c>
      <c r="IL30" s="17">
        <v>0</v>
      </c>
      <c r="IM30" s="17">
        <v>0</v>
      </c>
      <c r="IN30" s="17">
        <v>0</v>
      </c>
      <c r="IO30" s="17">
        <v>0</v>
      </c>
      <c r="IP30" s="17">
        <v>0</v>
      </c>
      <c r="IQ30" s="17">
        <v>0</v>
      </c>
      <c r="IR30" s="17">
        <v>0</v>
      </c>
      <c r="IS30" s="17">
        <v>0</v>
      </c>
      <c r="IT30" s="17">
        <v>0</v>
      </c>
      <c r="IU30" s="17">
        <v>0</v>
      </c>
      <c r="IV30" s="18">
        <v>0</v>
      </c>
      <c r="IW30" s="18">
        <v>0</v>
      </c>
      <c r="IX30" s="18">
        <v>9468.8700000000008</v>
      </c>
      <c r="IY30" s="17">
        <v>0</v>
      </c>
      <c r="IZ30" s="17">
        <v>0</v>
      </c>
      <c r="JA30" s="17">
        <v>0</v>
      </c>
      <c r="JB30" s="17">
        <v>0</v>
      </c>
      <c r="JC30" s="17">
        <v>0</v>
      </c>
      <c r="JD30" s="17">
        <v>0</v>
      </c>
      <c r="JE30" s="18">
        <v>0</v>
      </c>
      <c r="JF30" s="18">
        <v>0</v>
      </c>
      <c r="JG30" s="18">
        <v>0</v>
      </c>
      <c r="JH30" s="17">
        <v>0</v>
      </c>
      <c r="JI30" s="17">
        <v>0</v>
      </c>
      <c r="JJ30" s="17">
        <v>0</v>
      </c>
      <c r="JK30" s="17">
        <v>0</v>
      </c>
      <c r="JL30" s="17">
        <v>0</v>
      </c>
      <c r="JM30" s="17">
        <v>0</v>
      </c>
      <c r="JN30" s="18">
        <v>0</v>
      </c>
      <c r="JO30" s="18">
        <v>0</v>
      </c>
      <c r="JP30" s="18">
        <v>9468.8700000000008</v>
      </c>
      <c r="JQ30" s="17">
        <v>0</v>
      </c>
      <c r="JR30" s="17">
        <v>0</v>
      </c>
      <c r="JS30" s="17">
        <v>0</v>
      </c>
      <c r="JT30" s="17">
        <v>0</v>
      </c>
      <c r="JU30" s="17">
        <v>0</v>
      </c>
      <c r="JV30" s="17">
        <v>9468.8700000000008</v>
      </c>
      <c r="JW30" s="17">
        <v>0</v>
      </c>
      <c r="JX30" s="17">
        <v>0</v>
      </c>
      <c r="JY30" s="17">
        <v>0</v>
      </c>
      <c r="JZ30" s="17">
        <v>0</v>
      </c>
      <c r="KA30" s="17">
        <v>0</v>
      </c>
      <c r="KB30" s="17">
        <v>0</v>
      </c>
      <c r="KC30" s="17">
        <v>0</v>
      </c>
      <c r="KD30" s="17">
        <v>0</v>
      </c>
      <c r="KE30" s="17">
        <v>0</v>
      </c>
      <c r="KF30" s="17">
        <v>0</v>
      </c>
      <c r="KG30" s="17">
        <v>0</v>
      </c>
      <c r="KH30" s="17">
        <v>0</v>
      </c>
      <c r="KI30" s="17">
        <v>0</v>
      </c>
      <c r="KJ30" s="17">
        <v>0</v>
      </c>
      <c r="KK30" s="17">
        <v>0</v>
      </c>
      <c r="KL30" s="17">
        <v>0</v>
      </c>
      <c r="KM30" s="17">
        <v>0</v>
      </c>
      <c r="KN30" s="17">
        <v>0</v>
      </c>
      <c r="KO30" s="17">
        <v>0</v>
      </c>
      <c r="KP30" s="17">
        <v>0</v>
      </c>
      <c r="KQ30" s="17">
        <v>0</v>
      </c>
      <c r="KR30" s="17">
        <v>0</v>
      </c>
      <c r="KS30" s="17">
        <v>0</v>
      </c>
      <c r="KT30" s="17">
        <v>0</v>
      </c>
      <c r="KU30" s="17">
        <v>0</v>
      </c>
      <c r="KV30" s="17">
        <v>0</v>
      </c>
      <c r="KW30" s="17">
        <v>0</v>
      </c>
      <c r="KX30" s="17">
        <v>0</v>
      </c>
      <c r="KY30" s="17">
        <v>0</v>
      </c>
      <c r="KZ30" s="17">
        <v>0</v>
      </c>
      <c r="LA30" s="18">
        <v>0</v>
      </c>
      <c r="LB30" s="18">
        <v>0</v>
      </c>
      <c r="LC30" s="18">
        <v>0</v>
      </c>
      <c r="LD30" s="17">
        <v>0</v>
      </c>
      <c r="LE30" s="17">
        <v>0</v>
      </c>
      <c r="LF30" s="17">
        <v>0</v>
      </c>
      <c r="LG30" s="17">
        <v>0</v>
      </c>
      <c r="LH30" s="17">
        <v>0</v>
      </c>
      <c r="LI30" s="17">
        <v>0</v>
      </c>
      <c r="LJ30" s="18">
        <v>0</v>
      </c>
      <c r="LK30" s="18">
        <v>0</v>
      </c>
      <c r="LL30" s="18">
        <v>0</v>
      </c>
      <c r="LM30" s="17">
        <v>0</v>
      </c>
      <c r="LN30" s="17">
        <v>0</v>
      </c>
      <c r="LO30" s="17">
        <v>0</v>
      </c>
      <c r="LP30" s="17">
        <v>0</v>
      </c>
      <c r="LQ30" s="17">
        <v>0</v>
      </c>
      <c r="LR30" s="17">
        <v>0</v>
      </c>
      <c r="LS30" s="18">
        <v>0</v>
      </c>
      <c r="LT30" s="18">
        <v>0</v>
      </c>
      <c r="LU30" s="18">
        <v>0</v>
      </c>
      <c r="LV30" s="17">
        <v>0</v>
      </c>
      <c r="LW30" s="17">
        <v>0</v>
      </c>
      <c r="LX30" s="17">
        <v>0</v>
      </c>
      <c r="LY30" s="17">
        <v>0</v>
      </c>
      <c r="LZ30" s="17">
        <v>0</v>
      </c>
      <c r="MA30" s="17">
        <v>0</v>
      </c>
      <c r="MB30" s="17">
        <v>0</v>
      </c>
      <c r="MC30" s="17">
        <v>0</v>
      </c>
      <c r="MD30" s="17">
        <v>0</v>
      </c>
      <c r="ME30" s="17">
        <v>0</v>
      </c>
      <c r="MF30" s="17">
        <v>0</v>
      </c>
      <c r="MG30" s="17">
        <v>1494675654.3199852</v>
      </c>
      <c r="MH30" s="17">
        <v>1494675654.3199852</v>
      </c>
    </row>
    <row r="31" spans="1:346" ht="12.75" customHeight="1" x14ac:dyDescent="0.3">
      <c r="A31" s="61" t="s">
        <v>195</v>
      </c>
      <c r="B31" s="16">
        <v>1035</v>
      </c>
      <c r="C31" s="62" t="s">
        <v>148</v>
      </c>
      <c r="D31" s="18">
        <v>0</v>
      </c>
      <c r="E31" s="18">
        <v>0</v>
      </c>
      <c r="F31" s="18">
        <v>445630409.19199502</v>
      </c>
      <c r="G31" s="17">
        <v>0</v>
      </c>
      <c r="H31" s="17">
        <v>0</v>
      </c>
      <c r="I31" s="17">
        <v>40893091.778847001</v>
      </c>
      <c r="J31" s="17">
        <v>0</v>
      </c>
      <c r="K31" s="17">
        <v>0</v>
      </c>
      <c r="L31" s="17">
        <v>132177818.308072</v>
      </c>
      <c r="M31" s="17">
        <v>0</v>
      </c>
      <c r="N31" s="17">
        <v>0</v>
      </c>
      <c r="O31" s="17">
        <v>272559499.10507601</v>
      </c>
      <c r="P31" s="17">
        <v>0</v>
      </c>
      <c r="Q31" s="17">
        <v>0</v>
      </c>
      <c r="R31" s="17">
        <v>36566709.498909019</v>
      </c>
      <c r="S31" s="17">
        <v>0</v>
      </c>
      <c r="T31" s="17">
        <v>0</v>
      </c>
      <c r="U31" s="17">
        <v>138200656.46000001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291150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238522576.49002907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142210856.48632297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9184258681.6833801</v>
      </c>
      <c r="BC31" s="17">
        <v>0</v>
      </c>
      <c r="BD31" s="17">
        <v>0</v>
      </c>
      <c r="BE31" s="17">
        <v>53984933.997662</v>
      </c>
      <c r="BF31" s="17">
        <v>0</v>
      </c>
      <c r="BG31" s="17">
        <v>0</v>
      </c>
      <c r="BH31" s="17">
        <v>807940436.50891006</v>
      </c>
      <c r="BI31" s="17">
        <v>0</v>
      </c>
      <c r="BJ31" s="17">
        <v>0</v>
      </c>
      <c r="BK31" s="17">
        <v>8017371030.630002</v>
      </c>
      <c r="BL31" s="17">
        <v>0</v>
      </c>
      <c r="BM31" s="17">
        <v>0</v>
      </c>
      <c r="BN31" s="17">
        <v>5457849.7200020002</v>
      </c>
      <c r="BO31" s="17">
        <v>0</v>
      </c>
      <c r="BP31" s="17">
        <v>0</v>
      </c>
      <c r="BQ31" s="17">
        <v>71768505.215562001</v>
      </c>
      <c r="BR31" s="17">
        <v>0</v>
      </c>
      <c r="BS31" s="17">
        <v>0</v>
      </c>
      <c r="BT31" s="17">
        <v>38831297.391040996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13574239.380936999</v>
      </c>
      <c r="CD31" s="17">
        <v>0</v>
      </c>
      <c r="CE31" s="17">
        <v>0</v>
      </c>
      <c r="CF31" s="17">
        <v>53114223.811536998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5853180.809834999</v>
      </c>
      <c r="CM31" s="17">
        <v>0</v>
      </c>
      <c r="CN31" s="17">
        <v>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7">
        <v>3051092.94</v>
      </c>
      <c r="CY31" s="17">
        <v>0</v>
      </c>
      <c r="CZ31" s="17">
        <v>0</v>
      </c>
      <c r="DA31" s="17">
        <v>14727709.739734001</v>
      </c>
      <c r="DB31" s="17">
        <v>0</v>
      </c>
      <c r="DC31" s="17">
        <v>0</v>
      </c>
      <c r="DD31" s="17">
        <v>0</v>
      </c>
      <c r="DE31" s="17">
        <v>0</v>
      </c>
      <c r="DF31" s="17">
        <v>0</v>
      </c>
      <c r="DG31" s="17">
        <v>63711334.679126002</v>
      </c>
      <c r="DH31" s="17">
        <v>0</v>
      </c>
      <c r="DI31" s="17">
        <v>0</v>
      </c>
      <c r="DJ31" s="17">
        <v>271999.99999200006</v>
      </c>
      <c r="DK31" s="17">
        <v>0</v>
      </c>
      <c r="DL31" s="17">
        <v>0</v>
      </c>
      <c r="DM31" s="17">
        <v>1629209.69</v>
      </c>
      <c r="DN31" s="17">
        <v>0</v>
      </c>
      <c r="DO31" s="17">
        <v>0</v>
      </c>
      <c r="DP31" s="17">
        <v>2225708.0241760002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1404524679.4109774</v>
      </c>
      <c r="EC31" s="17">
        <v>0</v>
      </c>
      <c r="ED31" s="17">
        <v>0</v>
      </c>
      <c r="EE31" s="17">
        <v>21618746.307589997</v>
      </c>
      <c r="EF31" s="17">
        <v>0</v>
      </c>
      <c r="EG31" s="17">
        <v>0</v>
      </c>
      <c r="EH31" s="17">
        <v>21854143.802570999</v>
      </c>
      <c r="EI31" s="17">
        <v>0</v>
      </c>
      <c r="EJ31" s="17">
        <v>0</v>
      </c>
      <c r="EK31" s="17">
        <v>0</v>
      </c>
      <c r="EL31" s="17">
        <v>0</v>
      </c>
      <c r="EM31" s="17">
        <v>0</v>
      </c>
      <c r="EN31" s="17">
        <v>21236619.193500001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0</v>
      </c>
      <c r="EU31" s="17">
        <v>0</v>
      </c>
      <c r="EV31" s="17">
        <v>0</v>
      </c>
      <c r="EW31" s="17">
        <v>0</v>
      </c>
      <c r="EX31" s="17">
        <v>0</v>
      </c>
      <c r="EY31" s="17">
        <v>0</v>
      </c>
      <c r="EZ31" s="17">
        <v>0</v>
      </c>
      <c r="FA31" s="17">
        <v>0</v>
      </c>
      <c r="FB31" s="17">
        <v>0</v>
      </c>
      <c r="FC31" s="17">
        <v>0</v>
      </c>
      <c r="FD31" s="17">
        <v>0</v>
      </c>
      <c r="FE31" s="17">
        <v>0</v>
      </c>
      <c r="FF31" s="17">
        <v>94200791.337973997</v>
      </c>
      <c r="FG31" s="17">
        <v>0</v>
      </c>
      <c r="FH31" s="17">
        <v>0</v>
      </c>
      <c r="FI31" s="17">
        <v>0</v>
      </c>
      <c r="FJ31" s="17">
        <v>0</v>
      </c>
      <c r="FK31" s="17">
        <v>0</v>
      </c>
      <c r="FL31" s="17">
        <v>0</v>
      </c>
      <c r="FM31" s="17">
        <v>0</v>
      </c>
      <c r="FN31" s="17">
        <v>0</v>
      </c>
      <c r="FO31" s="17">
        <v>0</v>
      </c>
      <c r="FP31" s="17">
        <v>0</v>
      </c>
      <c r="FQ31" s="17">
        <v>0</v>
      </c>
      <c r="FR31" s="17">
        <v>0</v>
      </c>
      <c r="FS31" s="17">
        <v>0</v>
      </c>
      <c r="FT31" s="17">
        <v>0</v>
      </c>
      <c r="FU31" s="17">
        <v>0</v>
      </c>
      <c r="FV31" s="17">
        <v>0</v>
      </c>
      <c r="FW31" s="17">
        <v>0</v>
      </c>
      <c r="FX31" s="17">
        <v>0</v>
      </c>
      <c r="FY31" s="17">
        <v>0</v>
      </c>
      <c r="FZ31" s="17">
        <v>0</v>
      </c>
      <c r="GA31" s="17">
        <v>0</v>
      </c>
      <c r="GB31" s="17">
        <v>0</v>
      </c>
      <c r="GC31" s="17">
        <v>0</v>
      </c>
      <c r="GD31" s="17">
        <v>619864.0102759999</v>
      </c>
      <c r="GE31" s="17">
        <v>0</v>
      </c>
      <c r="GF31" s="17">
        <v>0</v>
      </c>
      <c r="GG31" s="17">
        <v>0</v>
      </c>
      <c r="GH31" s="17">
        <v>0</v>
      </c>
      <c r="GI31" s="17">
        <v>0</v>
      </c>
      <c r="GJ31" s="17">
        <v>206198132.525677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215829855.381917</v>
      </c>
      <c r="GQ31" s="17">
        <v>0</v>
      </c>
      <c r="GR31" s="17">
        <v>0</v>
      </c>
      <c r="GS31" s="17">
        <v>83784410.459725991</v>
      </c>
      <c r="GT31" s="17">
        <v>0</v>
      </c>
      <c r="GU31" s="17">
        <v>0</v>
      </c>
      <c r="GV31" s="17">
        <v>168223258.31663698</v>
      </c>
      <c r="GW31" s="17">
        <v>0</v>
      </c>
      <c r="GX31" s="17">
        <v>0</v>
      </c>
      <c r="GY31" s="17">
        <v>98998036.381180003</v>
      </c>
      <c r="GZ31" s="17">
        <v>0</v>
      </c>
      <c r="HA31" s="17">
        <v>0</v>
      </c>
      <c r="HB31" s="17">
        <v>0</v>
      </c>
      <c r="HC31" s="17">
        <v>0</v>
      </c>
      <c r="HD31" s="17">
        <v>0</v>
      </c>
      <c r="HE31" s="17">
        <v>0</v>
      </c>
      <c r="HF31" s="17">
        <v>0</v>
      </c>
      <c r="HG31" s="17">
        <v>0</v>
      </c>
      <c r="HH31" s="17">
        <v>22371412.283467002</v>
      </c>
      <c r="HI31" s="17">
        <v>0</v>
      </c>
      <c r="HJ31" s="17">
        <v>0</v>
      </c>
      <c r="HK31" s="17">
        <v>0</v>
      </c>
      <c r="HL31" s="17">
        <v>0</v>
      </c>
      <c r="HM31" s="17">
        <v>0</v>
      </c>
      <c r="HN31" s="17">
        <v>9849.11</v>
      </c>
      <c r="HO31" s="17">
        <v>0</v>
      </c>
      <c r="HP31" s="17">
        <v>0</v>
      </c>
      <c r="HQ31" s="17">
        <v>0</v>
      </c>
      <c r="HR31" s="17">
        <v>0</v>
      </c>
      <c r="HS31" s="17">
        <v>0</v>
      </c>
      <c r="HT31" s="17">
        <v>0</v>
      </c>
      <c r="HU31" s="17">
        <v>0</v>
      </c>
      <c r="HV31" s="17">
        <v>0</v>
      </c>
      <c r="HW31" s="17">
        <v>7332326.7800000003</v>
      </c>
      <c r="HX31" s="17">
        <v>0</v>
      </c>
      <c r="HY31" s="17">
        <v>0</v>
      </c>
      <c r="HZ31" s="17">
        <v>417424575.30000001</v>
      </c>
      <c r="IA31" s="17">
        <v>0</v>
      </c>
      <c r="IB31" s="17">
        <v>0</v>
      </c>
      <c r="IC31" s="17">
        <v>0</v>
      </c>
      <c r="ID31" s="17">
        <v>0</v>
      </c>
      <c r="IE31" s="17">
        <v>0</v>
      </c>
      <c r="IF31" s="17">
        <v>18928136.359999999</v>
      </c>
      <c r="IG31" s="17">
        <v>0</v>
      </c>
      <c r="IH31" s="17">
        <v>0</v>
      </c>
      <c r="II31" s="17">
        <v>0</v>
      </c>
      <c r="IJ31" s="17">
        <v>0</v>
      </c>
      <c r="IK31" s="17">
        <v>0</v>
      </c>
      <c r="IL31" s="17">
        <v>0</v>
      </c>
      <c r="IM31" s="17">
        <v>0</v>
      </c>
      <c r="IN31" s="17">
        <v>0</v>
      </c>
      <c r="IO31" s="17">
        <v>215784</v>
      </c>
      <c r="IP31" s="17">
        <v>0</v>
      </c>
      <c r="IQ31" s="17">
        <v>0</v>
      </c>
      <c r="IR31" s="17">
        <v>942161.12</v>
      </c>
      <c r="IS31" s="17">
        <v>0</v>
      </c>
      <c r="IT31" s="17">
        <v>0</v>
      </c>
      <c r="IU31" s="17">
        <v>849854.73</v>
      </c>
      <c r="IV31" s="18">
        <v>0</v>
      </c>
      <c r="IW31" s="18">
        <v>0</v>
      </c>
      <c r="IX31" s="18">
        <v>765597815.37</v>
      </c>
      <c r="IY31" s="17">
        <v>0</v>
      </c>
      <c r="IZ31" s="17">
        <v>0</v>
      </c>
      <c r="JA31" s="17">
        <v>1315787.1299960001</v>
      </c>
      <c r="JB31" s="17">
        <v>0</v>
      </c>
      <c r="JC31" s="17">
        <v>0</v>
      </c>
      <c r="JD31" s="17">
        <v>26305060.419485971</v>
      </c>
      <c r="JE31" s="18">
        <v>0</v>
      </c>
      <c r="JF31" s="18">
        <v>0</v>
      </c>
      <c r="JG31" s="18">
        <v>737124126.01999998</v>
      </c>
      <c r="JH31" s="17">
        <v>0</v>
      </c>
      <c r="JI31" s="17">
        <v>0</v>
      </c>
      <c r="JJ31" s="17">
        <v>17057617.960000001</v>
      </c>
      <c r="JK31" s="17">
        <v>0</v>
      </c>
      <c r="JL31" s="17">
        <v>0</v>
      </c>
      <c r="JM31" s="17">
        <v>720066508.05999994</v>
      </c>
      <c r="JN31" s="18">
        <v>0</v>
      </c>
      <c r="JO31" s="18">
        <v>0</v>
      </c>
      <c r="JP31" s="18">
        <v>852841.80051800003</v>
      </c>
      <c r="JQ31" s="17">
        <v>0</v>
      </c>
      <c r="JR31" s="17">
        <v>0</v>
      </c>
      <c r="JS31" s="17">
        <v>514321.55051799997</v>
      </c>
      <c r="JT31" s="17">
        <v>0</v>
      </c>
      <c r="JU31" s="17">
        <v>0</v>
      </c>
      <c r="JV31" s="17">
        <v>338520.25</v>
      </c>
      <c r="JW31" s="17">
        <v>0</v>
      </c>
      <c r="JX31" s="17">
        <v>0</v>
      </c>
      <c r="JY31" s="17">
        <v>116888928.23649301</v>
      </c>
      <c r="JZ31" s="17">
        <v>0</v>
      </c>
      <c r="KA31" s="17">
        <v>0</v>
      </c>
      <c r="KB31" s="17">
        <v>0</v>
      </c>
      <c r="KC31" s="17">
        <v>0</v>
      </c>
      <c r="KD31" s="17">
        <v>0</v>
      </c>
      <c r="KE31" s="17">
        <v>256114.64</v>
      </c>
      <c r="KF31" s="17">
        <v>0</v>
      </c>
      <c r="KG31" s="17">
        <v>0</v>
      </c>
      <c r="KH31" s="17">
        <v>0</v>
      </c>
      <c r="KI31" s="17">
        <v>0</v>
      </c>
      <c r="KJ31" s="17">
        <v>0</v>
      </c>
      <c r="KK31" s="17">
        <v>0</v>
      </c>
      <c r="KL31" s="17">
        <v>0</v>
      </c>
      <c r="KM31" s="17">
        <v>0</v>
      </c>
      <c r="KN31" s="17">
        <v>0</v>
      </c>
      <c r="KO31" s="17">
        <v>0</v>
      </c>
      <c r="KP31" s="17">
        <v>0</v>
      </c>
      <c r="KQ31" s="17">
        <v>0</v>
      </c>
      <c r="KR31" s="17">
        <v>0</v>
      </c>
      <c r="KS31" s="17">
        <v>0</v>
      </c>
      <c r="KT31" s="17">
        <v>0</v>
      </c>
      <c r="KU31" s="17">
        <v>0</v>
      </c>
      <c r="KV31" s="17">
        <v>0</v>
      </c>
      <c r="KW31" s="17">
        <v>0</v>
      </c>
      <c r="KX31" s="17">
        <v>0</v>
      </c>
      <c r="KY31" s="17">
        <v>0</v>
      </c>
      <c r="KZ31" s="17">
        <v>0</v>
      </c>
      <c r="LA31" s="18">
        <v>0</v>
      </c>
      <c r="LB31" s="18">
        <v>0</v>
      </c>
      <c r="LC31" s="18">
        <v>0</v>
      </c>
      <c r="LD31" s="17">
        <v>0</v>
      </c>
      <c r="LE31" s="17">
        <v>0</v>
      </c>
      <c r="LF31" s="17">
        <v>0</v>
      </c>
      <c r="LG31" s="17">
        <v>0</v>
      </c>
      <c r="LH31" s="17">
        <v>0</v>
      </c>
      <c r="LI31" s="17">
        <v>0</v>
      </c>
      <c r="LJ31" s="18">
        <v>0</v>
      </c>
      <c r="LK31" s="18">
        <v>0</v>
      </c>
      <c r="LL31" s="18">
        <v>0</v>
      </c>
      <c r="LM31" s="17">
        <v>0</v>
      </c>
      <c r="LN31" s="17">
        <v>0</v>
      </c>
      <c r="LO31" s="17">
        <v>0</v>
      </c>
      <c r="LP31" s="17">
        <v>0</v>
      </c>
      <c r="LQ31" s="17">
        <v>0</v>
      </c>
      <c r="LR31" s="17">
        <v>0</v>
      </c>
      <c r="LS31" s="18">
        <v>0</v>
      </c>
      <c r="LT31" s="18">
        <v>0</v>
      </c>
      <c r="LU31" s="18">
        <v>0</v>
      </c>
      <c r="LV31" s="17">
        <v>0</v>
      </c>
      <c r="LW31" s="17">
        <v>0</v>
      </c>
      <c r="LX31" s="17">
        <v>0</v>
      </c>
      <c r="LY31" s="17">
        <v>0</v>
      </c>
      <c r="LZ31" s="17">
        <v>0</v>
      </c>
      <c r="MA31" s="17">
        <v>0</v>
      </c>
      <c r="MB31" s="17">
        <v>0</v>
      </c>
      <c r="MC31" s="17">
        <v>0</v>
      </c>
      <c r="MD31" s="17">
        <v>0</v>
      </c>
      <c r="ME31" s="17">
        <v>0</v>
      </c>
      <c r="MF31" s="17">
        <v>0</v>
      </c>
      <c r="MG31" s="17">
        <v>23027099287.407124</v>
      </c>
      <c r="MH31" s="17">
        <v>23027099287.407124</v>
      </c>
    </row>
    <row r="32" spans="1:346" ht="12.75" customHeight="1" x14ac:dyDescent="0.3">
      <c r="A32" s="61" t="s">
        <v>197</v>
      </c>
      <c r="B32" s="16">
        <v>1036</v>
      </c>
      <c r="C32" s="62" t="s">
        <v>148</v>
      </c>
      <c r="D32" s="18">
        <v>0</v>
      </c>
      <c r="E32" s="18">
        <v>0</v>
      </c>
      <c r="F32" s="18">
        <v>163468569.22003263</v>
      </c>
      <c r="G32" s="17">
        <v>0</v>
      </c>
      <c r="H32" s="17">
        <v>0</v>
      </c>
      <c r="I32" s="17">
        <v>88542736.380021155</v>
      </c>
      <c r="J32" s="17">
        <v>0</v>
      </c>
      <c r="K32" s="17">
        <v>0</v>
      </c>
      <c r="L32" s="17">
        <v>24802765.359999899</v>
      </c>
      <c r="M32" s="17">
        <v>0</v>
      </c>
      <c r="N32" s="17">
        <v>0</v>
      </c>
      <c r="O32" s="17">
        <v>50123067.480011567</v>
      </c>
      <c r="P32" s="17">
        <v>0</v>
      </c>
      <c r="Q32" s="17">
        <v>0</v>
      </c>
      <c r="R32" s="17">
        <v>979678.04999999935</v>
      </c>
      <c r="S32" s="17">
        <v>0</v>
      </c>
      <c r="T32" s="17">
        <v>0</v>
      </c>
      <c r="U32" s="17">
        <v>676747329.46011174</v>
      </c>
      <c r="V32" s="17">
        <v>0</v>
      </c>
      <c r="W32" s="17">
        <v>0</v>
      </c>
      <c r="X32" s="17">
        <v>1528456.030000001</v>
      </c>
      <c r="Y32" s="17">
        <v>0</v>
      </c>
      <c r="Z32" s="17">
        <v>0</v>
      </c>
      <c r="AA32" s="17">
        <v>19044815.699999977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388702349.33000082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47734.59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7249832525.3524542</v>
      </c>
      <c r="BC32" s="17">
        <v>0</v>
      </c>
      <c r="BD32" s="17">
        <v>0</v>
      </c>
      <c r="BE32" s="17">
        <v>24637009.839999977</v>
      </c>
      <c r="BF32" s="17">
        <v>0</v>
      </c>
      <c r="BG32" s="17">
        <v>0</v>
      </c>
      <c r="BH32" s="17">
        <v>292958332.88977778</v>
      </c>
      <c r="BI32" s="17">
        <v>0</v>
      </c>
      <c r="BJ32" s="17">
        <v>0</v>
      </c>
      <c r="BK32" s="17">
        <v>2176434875.2198491</v>
      </c>
      <c r="BL32" s="17">
        <v>0</v>
      </c>
      <c r="BM32" s="17">
        <v>0</v>
      </c>
      <c r="BN32" s="17">
        <v>7085751.9299999969</v>
      </c>
      <c r="BO32" s="17">
        <v>0</v>
      </c>
      <c r="BP32" s="17">
        <v>0</v>
      </c>
      <c r="BQ32" s="17">
        <v>22043412.430000007</v>
      </c>
      <c r="BR32" s="17">
        <v>0</v>
      </c>
      <c r="BS32" s="17">
        <v>0</v>
      </c>
      <c r="BT32" s="17">
        <v>11129306.119999941</v>
      </c>
      <c r="BU32" s="17">
        <v>0</v>
      </c>
      <c r="BV32" s="17">
        <v>0</v>
      </c>
      <c r="BW32" s="17">
        <v>353637.22999999992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4635958.2599997278</v>
      </c>
      <c r="CD32" s="17">
        <v>0</v>
      </c>
      <c r="CE32" s="17">
        <v>0</v>
      </c>
      <c r="CF32" s="17">
        <v>23783992.019998807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1828367.7400000005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0</v>
      </c>
      <c r="CW32" s="17">
        <v>0</v>
      </c>
      <c r="CX32" s="17">
        <v>81881.440000000002</v>
      </c>
      <c r="CY32" s="17">
        <v>0</v>
      </c>
      <c r="CZ32" s="17">
        <v>0</v>
      </c>
      <c r="DA32" s="17">
        <v>926923.5699999989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28571.399999999998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0</v>
      </c>
      <c r="DN32" s="17">
        <v>0</v>
      </c>
      <c r="DO32" s="17">
        <v>0</v>
      </c>
      <c r="DP32" s="17">
        <v>963945.72999999986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774510895.52997112</v>
      </c>
      <c r="EC32" s="17">
        <v>0</v>
      </c>
      <c r="ED32" s="17">
        <v>0</v>
      </c>
      <c r="EE32" s="17">
        <v>78823187.840022445</v>
      </c>
      <c r="EF32" s="17">
        <v>0</v>
      </c>
      <c r="EG32" s="17">
        <v>0</v>
      </c>
      <c r="EH32" s="17">
        <v>20737990.879997183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21654120.369997595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0</v>
      </c>
      <c r="EU32" s="17">
        <v>0</v>
      </c>
      <c r="EV32" s="17">
        <v>0</v>
      </c>
      <c r="EW32" s="17">
        <v>0</v>
      </c>
      <c r="EX32" s="17">
        <v>0</v>
      </c>
      <c r="EY32" s="17">
        <v>0</v>
      </c>
      <c r="EZ32" s="17">
        <v>0</v>
      </c>
      <c r="FA32" s="17">
        <v>0</v>
      </c>
      <c r="FB32" s="17">
        <v>0</v>
      </c>
      <c r="FC32" s="17">
        <v>0</v>
      </c>
      <c r="FD32" s="17">
        <v>0</v>
      </c>
      <c r="FE32" s="17">
        <v>0</v>
      </c>
      <c r="FF32" s="17">
        <v>25700052.150000203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0</v>
      </c>
      <c r="FM32" s="17">
        <v>0</v>
      </c>
      <c r="FN32" s="17">
        <v>0</v>
      </c>
      <c r="FO32" s="17">
        <v>0</v>
      </c>
      <c r="FP32" s="17">
        <v>0</v>
      </c>
      <c r="FQ32" s="17">
        <v>0</v>
      </c>
      <c r="FR32" s="17">
        <v>0</v>
      </c>
      <c r="FS32" s="17">
        <v>0</v>
      </c>
      <c r="FT32" s="17">
        <v>0</v>
      </c>
      <c r="FU32" s="17">
        <v>0</v>
      </c>
      <c r="FV32" s="17">
        <v>0</v>
      </c>
      <c r="FW32" s="17">
        <v>0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0</v>
      </c>
      <c r="GE32" s="17">
        <v>0</v>
      </c>
      <c r="GF32" s="17">
        <v>0</v>
      </c>
      <c r="GG32" s="17">
        <v>0</v>
      </c>
      <c r="GH32" s="17">
        <v>0</v>
      </c>
      <c r="GI32" s="17">
        <v>0</v>
      </c>
      <c r="GJ32" s="17">
        <v>23296041.460000146</v>
      </c>
      <c r="GK32" s="17">
        <v>0</v>
      </c>
      <c r="GL32" s="17">
        <v>0</v>
      </c>
      <c r="GM32" s="17">
        <v>0</v>
      </c>
      <c r="GN32" s="17">
        <v>0</v>
      </c>
      <c r="GO32" s="17">
        <v>0</v>
      </c>
      <c r="GP32" s="17">
        <v>32136460.249999814</v>
      </c>
      <c r="GQ32" s="17">
        <v>0</v>
      </c>
      <c r="GR32" s="17">
        <v>0</v>
      </c>
      <c r="GS32" s="17">
        <v>386559.84999999992</v>
      </c>
      <c r="GT32" s="17">
        <v>0</v>
      </c>
      <c r="GU32" s="17">
        <v>0</v>
      </c>
      <c r="GV32" s="17">
        <v>4167092.0800000015</v>
      </c>
      <c r="GW32" s="17">
        <v>0</v>
      </c>
      <c r="GX32" s="17">
        <v>0</v>
      </c>
      <c r="GY32" s="17">
        <v>28326124.929999683</v>
      </c>
      <c r="GZ32" s="17">
        <v>0</v>
      </c>
      <c r="HA32" s="17">
        <v>0</v>
      </c>
      <c r="HB32" s="17">
        <v>0</v>
      </c>
      <c r="HC32" s="17">
        <v>0</v>
      </c>
      <c r="HD32" s="17">
        <v>0</v>
      </c>
      <c r="HE32" s="17">
        <v>0</v>
      </c>
      <c r="HF32" s="17">
        <v>0</v>
      </c>
      <c r="HG32" s="17">
        <v>0</v>
      </c>
      <c r="HH32" s="17">
        <v>0</v>
      </c>
      <c r="HI32" s="17">
        <v>0</v>
      </c>
      <c r="HJ32" s="17">
        <v>0</v>
      </c>
      <c r="HK32" s="17">
        <v>0</v>
      </c>
      <c r="HL32" s="17">
        <v>0</v>
      </c>
      <c r="HM32" s="17">
        <v>0</v>
      </c>
      <c r="HN32" s="17">
        <v>189093.70999999996</v>
      </c>
      <c r="HO32" s="17">
        <v>0</v>
      </c>
      <c r="HP32" s="17">
        <v>0</v>
      </c>
      <c r="HQ32" s="17">
        <v>0</v>
      </c>
      <c r="HR32" s="17">
        <v>0</v>
      </c>
      <c r="HS32" s="17">
        <v>0</v>
      </c>
      <c r="HT32" s="17">
        <v>0</v>
      </c>
      <c r="HU32" s="17">
        <v>0</v>
      </c>
      <c r="HV32" s="17">
        <v>0</v>
      </c>
      <c r="HW32" s="17">
        <v>19137114.379999995</v>
      </c>
      <c r="HX32" s="17">
        <v>0</v>
      </c>
      <c r="HY32" s="17">
        <v>0</v>
      </c>
      <c r="HZ32" s="17">
        <v>971499761.82000136</v>
      </c>
      <c r="IA32" s="17">
        <v>0</v>
      </c>
      <c r="IB32" s="17">
        <v>0</v>
      </c>
      <c r="IC32" s="17">
        <v>0</v>
      </c>
      <c r="ID32" s="17">
        <v>0</v>
      </c>
      <c r="IE32" s="17">
        <v>0</v>
      </c>
      <c r="IF32" s="17">
        <v>45433883.68</v>
      </c>
      <c r="IG32" s="17">
        <v>0</v>
      </c>
      <c r="IH32" s="17">
        <v>0</v>
      </c>
      <c r="II32" s="17">
        <v>0</v>
      </c>
      <c r="IJ32" s="17">
        <v>0</v>
      </c>
      <c r="IK32" s="17">
        <v>0</v>
      </c>
      <c r="IL32" s="17">
        <v>0</v>
      </c>
      <c r="IM32" s="17">
        <v>0</v>
      </c>
      <c r="IN32" s="17">
        <v>0</v>
      </c>
      <c r="IO32" s="17">
        <v>1372699.07</v>
      </c>
      <c r="IP32" s="17">
        <v>0</v>
      </c>
      <c r="IQ32" s="17">
        <v>0</v>
      </c>
      <c r="IR32" s="17">
        <v>1684845.0600000003</v>
      </c>
      <c r="IS32" s="17">
        <v>0</v>
      </c>
      <c r="IT32" s="17">
        <v>0</v>
      </c>
      <c r="IU32" s="17">
        <v>0</v>
      </c>
      <c r="IV32" s="18">
        <v>0</v>
      </c>
      <c r="IW32" s="18">
        <v>0</v>
      </c>
      <c r="IX32" s="18">
        <v>374104135.22000122</v>
      </c>
      <c r="IY32" s="17">
        <v>0</v>
      </c>
      <c r="IZ32" s="17">
        <v>0</v>
      </c>
      <c r="JA32" s="17">
        <v>19661146.31000014</v>
      </c>
      <c r="JB32" s="17">
        <v>0</v>
      </c>
      <c r="JC32" s="17">
        <v>0</v>
      </c>
      <c r="JD32" s="17">
        <v>900449.54</v>
      </c>
      <c r="JE32" s="18">
        <v>0</v>
      </c>
      <c r="JF32" s="18">
        <v>0</v>
      </c>
      <c r="JG32" s="18">
        <v>353542539.37000108</v>
      </c>
      <c r="JH32" s="17">
        <v>0</v>
      </c>
      <c r="JI32" s="17">
        <v>0</v>
      </c>
      <c r="JJ32" s="17">
        <v>9064961.6600000039</v>
      </c>
      <c r="JK32" s="17">
        <v>0</v>
      </c>
      <c r="JL32" s="17">
        <v>0</v>
      </c>
      <c r="JM32" s="17">
        <v>344477577.71000105</v>
      </c>
      <c r="JN32" s="18">
        <v>0</v>
      </c>
      <c r="JO32" s="18">
        <v>0</v>
      </c>
      <c r="JP32" s="18">
        <v>0</v>
      </c>
      <c r="JQ32" s="17">
        <v>0</v>
      </c>
      <c r="JR32" s="17">
        <v>0</v>
      </c>
      <c r="JS32" s="17">
        <v>0</v>
      </c>
      <c r="JT32" s="17">
        <v>0</v>
      </c>
      <c r="JU32" s="17">
        <v>0</v>
      </c>
      <c r="JV32" s="17">
        <v>0</v>
      </c>
      <c r="JW32" s="17">
        <v>0</v>
      </c>
      <c r="JX32" s="17">
        <v>0</v>
      </c>
      <c r="JY32" s="17">
        <v>6707920.7000000542</v>
      </c>
      <c r="JZ32" s="17">
        <v>0</v>
      </c>
      <c r="KA32" s="17">
        <v>0</v>
      </c>
      <c r="KB32" s="17">
        <v>0</v>
      </c>
      <c r="KC32" s="17">
        <v>0</v>
      </c>
      <c r="KD32" s="17">
        <v>0</v>
      </c>
      <c r="KE32" s="17">
        <v>0</v>
      </c>
      <c r="KF32" s="17">
        <v>0</v>
      </c>
      <c r="KG32" s="17">
        <v>0</v>
      </c>
      <c r="KH32" s="17">
        <v>0</v>
      </c>
      <c r="KI32" s="17">
        <v>0</v>
      </c>
      <c r="KJ32" s="17">
        <v>0</v>
      </c>
      <c r="KK32" s="17">
        <v>0</v>
      </c>
      <c r="KL32" s="17">
        <v>0</v>
      </c>
      <c r="KM32" s="17">
        <v>0</v>
      </c>
      <c r="KN32" s="17">
        <v>0</v>
      </c>
      <c r="KO32" s="17">
        <v>0</v>
      </c>
      <c r="KP32" s="17">
        <v>0</v>
      </c>
      <c r="KQ32" s="17">
        <v>0</v>
      </c>
      <c r="KR32" s="17">
        <v>0</v>
      </c>
      <c r="KS32" s="17">
        <v>0</v>
      </c>
      <c r="KT32" s="17">
        <v>0</v>
      </c>
      <c r="KU32" s="17">
        <v>0</v>
      </c>
      <c r="KV32" s="17">
        <v>0</v>
      </c>
      <c r="KW32" s="17">
        <v>0</v>
      </c>
      <c r="KX32" s="17">
        <v>0</v>
      </c>
      <c r="KY32" s="17">
        <v>0</v>
      </c>
      <c r="KZ32" s="17">
        <v>0</v>
      </c>
      <c r="LA32" s="18">
        <v>0</v>
      </c>
      <c r="LB32" s="18">
        <v>0</v>
      </c>
      <c r="LC32" s="18">
        <v>0</v>
      </c>
      <c r="LD32" s="17">
        <v>0</v>
      </c>
      <c r="LE32" s="17">
        <v>0</v>
      </c>
      <c r="LF32" s="17">
        <v>0</v>
      </c>
      <c r="LG32" s="17">
        <v>0</v>
      </c>
      <c r="LH32" s="17">
        <v>0</v>
      </c>
      <c r="LI32" s="17">
        <v>0</v>
      </c>
      <c r="LJ32" s="18">
        <v>0</v>
      </c>
      <c r="LK32" s="18">
        <v>0</v>
      </c>
      <c r="LL32" s="18">
        <v>0</v>
      </c>
      <c r="LM32" s="17">
        <v>0</v>
      </c>
      <c r="LN32" s="17">
        <v>0</v>
      </c>
      <c r="LO32" s="17">
        <v>0</v>
      </c>
      <c r="LP32" s="17">
        <v>0</v>
      </c>
      <c r="LQ32" s="17">
        <v>0</v>
      </c>
      <c r="LR32" s="17">
        <v>0</v>
      </c>
      <c r="LS32" s="18">
        <v>0</v>
      </c>
      <c r="LT32" s="18">
        <v>0</v>
      </c>
      <c r="LU32" s="18">
        <v>0</v>
      </c>
      <c r="LV32" s="17">
        <v>0</v>
      </c>
      <c r="LW32" s="17">
        <v>0</v>
      </c>
      <c r="LX32" s="17">
        <v>0</v>
      </c>
      <c r="LY32" s="17">
        <v>0</v>
      </c>
      <c r="LZ32" s="17">
        <v>0</v>
      </c>
      <c r="MA32" s="17">
        <v>0</v>
      </c>
      <c r="MB32" s="17">
        <v>0</v>
      </c>
      <c r="MC32" s="17">
        <v>0</v>
      </c>
      <c r="MD32" s="17">
        <v>0</v>
      </c>
      <c r="ME32" s="17">
        <v>0</v>
      </c>
      <c r="MF32" s="17">
        <v>0</v>
      </c>
      <c r="MG32" s="17">
        <v>13497111402.532215</v>
      </c>
      <c r="MH32" s="17">
        <v>13497111402.532215</v>
      </c>
    </row>
    <row r="33" spans="1:346" ht="12.75" customHeight="1" x14ac:dyDescent="0.3">
      <c r="A33" s="61" t="s">
        <v>199</v>
      </c>
      <c r="B33" s="16">
        <v>1037</v>
      </c>
      <c r="C33" s="62" t="s">
        <v>148</v>
      </c>
      <c r="D33" s="18">
        <v>0</v>
      </c>
      <c r="E33" s="18">
        <v>0</v>
      </c>
      <c r="F33" s="18">
        <v>8961359.4599999636</v>
      </c>
      <c r="G33" s="17">
        <v>0</v>
      </c>
      <c r="H33" s="17">
        <v>0</v>
      </c>
      <c r="I33" s="17">
        <v>6103698.9799999697</v>
      </c>
      <c r="J33" s="17">
        <v>0</v>
      </c>
      <c r="K33" s="17">
        <v>0</v>
      </c>
      <c r="L33" s="17">
        <v>233243.05</v>
      </c>
      <c r="M33" s="17">
        <v>0</v>
      </c>
      <c r="N33" s="17">
        <v>0</v>
      </c>
      <c r="O33" s="17">
        <v>2624417.4299999941</v>
      </c>
      <c r="P33" s="17">
        <v>0</v>
      </c>
      <c r="Q33" s="17">
        <v>0</v>
      </c>
      <c r="R33" s="17">
        <v>1179.25</v>
      </c>
      <c r="S33" s="17">
        <v>0</v>
      </c>
      <c r="T33" s="17">
        <v>5527.46</v>
      </c>
      <c r="U33" s="17">
        <v>196877578.51999906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2458361.1800000002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12250829.099999936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16000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2713686.14</v>
      </c>
      <c r="BB33" s="17">
        <v>1909131877.0301449</v>
      </c>
      <c r="BC33" s="17">
        <v>0</v>
      </c>
      <c r="BD33" s="17">
        <v>0</v>
      </c>
      <c r="BE33" s="17">
        <v>2404.71</v>
      </c>
      <c r="BF33" s="17">
        <v>0</v>
      </c>
      <c r="BG33" s="17">
        <v>1335</v>
      </c>
      <c r="BH33" s="17">
        <v>23020142.429997697</v>
      </c>
      <c r="BI33" s="17">
        <v>0</v>
      </c>
      <c r="BJ33" s="17">
        <v>32587.59</v>
      </c>
      <c r="BK33" s="17">
        <v>790291884.36008203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544137.44000000088</v>
      </c>
      <c r="BR33" s="17">
        <v>0</v>
      </c>
      <c r="BS33" s="17">
        <v>3048.81</v>
      </c>
      <c r="BT33" s="17">
        <v>76455692.240009382</v>
      </c>
      <c r="BU33" s="17">
        <v>0</v>
      </c>
      <c r="BV33" s="17">
        <v>0</v>
      </c>
      <c r="BW33" s="17">
        <v>230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67695.789999999979</v>
      </c>
      <c r="CD33" s="17">
        <v>0</v>
      </c>
      <c r="CE33" s="17">
        <v>0</v>
      </c>
      <c r="CF33" s="17">
        <v>197636.93999999986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17700</v>
      </c>
      <c r="CY33" s="17">
        <v>0</v>
      </c>
      <c r="CZ33" s="17">
        <v>0</v>
      </c>
      <c r="DA33" s="17">
        <v>56841.259999999995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-9445411.0600000229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7">
        <v>0</v>
      </c>
      <c r="DP33" s="17">
        <v>4984.75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>
        <v>0</v>
      </c>
      <c r="EA33" s="17">
        <v>495.45</v>
      </c>
      <c r="EB33" s="17">
        <v>31546022.350000709</v>
      </c>
      <c r="EC33" s="17">
        <v>0</v>
      </c>
      <c r="ED33" s="17">
        <v>0</v>
      </c>
      <c r="EE33" s="17">
        <v>377825.88000000024</v>
      </c>
      <c r="EF33" s="17">
        <v>0</v>
      </c>
      <c r="EG33" s="17">
        <v>0</v>
      </c>
      <c r="EH33" s="17">
        <v>466495.60999999993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1639939.0599999935</v>
      </c>
      <c r="EO33" s="17">
        <v>0</v>
      </c>
      <c r="EP33" s="17">
        <v>0</v>
      </c>
      <c r="EQ33" s="17">
        <v>0</v>
      </c>
      <c r="ER33" s="17">
        <v>0</v>
      </c>
      <c r="ES33" s="17">
        <v>0</v>
      </c>
      <c r="ET33" s="17">
        <v>0</v>
      </c>
      <c r="EU33" s="17">
        <v>0</v>
      </c>
      <c r="EV33" s="17">
        <v>0</v>
      </c>
      <c r="EW33" s="17">
        <v>0</v>
      </c>
      <c r="EX33" s="17">
        <v>0</v>
      </c>
      <c r="EY33" s="17">
        <v>0</v>
      </c>
      <c r="EZ33" s="17">
        <v>0</v>
      </c>
      <c r="FA33" s="17">
        <v>0</v>
      </c>
      <c r="FB33" s="17">
        <v>0</v>
      </c>
      <c r="FC33" s="17">
        <v>0</v>
      </c>
      <c r="FD33" s="17">
        <v>0</v>
      </c>
      <c r="FE33" s="17">
        <v>44</v>
      </c>
      <c r="FF33" s="17">
        <v>2873596.0300001996</v>
      </c>
      <c r="FG33" s="17">
        <v>0</v>
      </c>
      <c r="FH33" s="17">
        <v>0</v>
      </c>
      <c r="FI33" s="17">
        <v>0</v>
      </c>
      <c r="FJ33" s="17">
        <v>0</v>
      </c>
      <c r="FK33" s="17">
        <v>0</v>
      </c>
      <c r="FL33" s="17">
        <v>0</v>
      </c>
      <c r="FM33" s="17">
        <v>0</v>
      </c>
      <c r="FN33" s="17">
        <v>0</v>
      </c>
      <c r="FO33" s="17">
        <v>0</v>
      </c>
      <c r="FP33" s="17">
        <v>0</v>
      </c>
      <c r="FQ33" s="17">
        <v>0</v>
      </c>
      <c r="FR33" s="17">
        <v>0</v>
      </c>
      <c r="FS33" s="17">
        <v>0</v>
      </c>
      <c r="FT33" s="17">
        <v>0</v>
      </c>
      <c r="FU33" s="17">
        <v>0</v>
      </c>
      <c r="FV33" s="17">
        <v>0</v>
      </c>
      <c r="FW33" s="17">
        <v>0</v>
      </c>
      <c r="FX33" s="17">
        <v>0</v>
      </c>
      <c r="FY33" s="17">
        <v>0</v>
      </c>
      <c r="FZ33" s="17">
        <v>0</v>
      </c>
      <c r="GA33" s="17">
        <v>0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66407.809999999969</v>
      </c>
      <c r="GH33" s="17">
        <v>0</v>
      </c>
      <c r="GI33" s="17">
        <v>80</v>
      </c>
      <c r="GJ33" s="17">
        <v>5307196.1900005937</v>
      </c>
      <c r="GK33" s="17">
        <v>0</v>
      </c>
      <c r="GL33" s="17">
        <v>0</v>
      </c>
      <c r="GM33" s="17">
        <v>0</v>
      </c>
      <c r="GN33" s="17">
        <v>0</v>
      </c>
      <c r="GO33" s="17">
        <v>0</v>
      </c>
      <c r="GP33" s="17">
        <v>602515.94999999984</v>
      </c>
      <c r="GQ33" s="17">
        <v>0</v>
      </c>
      <c r="GR33" s="17">
        <v>0</v>
      </c>
      <c r="GS33" s="17">
        <v>0</v>
      </c>
      <c r="GT33" s="17">
        <v>0</v>
      </c>
      <c r="GU33" s="17">
        <v>0</v>
      </c>
      <c r="GV33" s="17">
        <v>55790.800000000017</v>
      </c>
      <c r="GW33" s="17">
        <v>0</v>
      </c>
      <c r="GX33" s="17">
        <v>0</v>
      </c>
      <c r="GY33" s="17">
        <v>208646.80000000016</v>
      </c>
      <c r="GZ33" s="17">
        <v>0</v>
      </c>
      <c r="HA33" s="17">
        <v>0</v>
      </c>
      <c r="HB33" s="17">
        <v>0</v>
      </c>
      <c r="HC33" s="17">
        <v>0</v>
      </c>
      <c r="HD33" s="17">
        <v>0</v>
      </c>
      <c r="HE33" s="17">
        <v>0</v>
      </c>
      <c r="HF33" s="17">
        <v>0</v>
      </c>
      <c r="HG33" s="17">
        <v>0</v>
      </c>
      <c r="HH33" s="17">
        <v>0</v>
      </c>
      <c r="HI33" s="17">
        <v>0</v>
      </c>
      <c r="HJ33" s="17">
        <v>0</v>
      </c>
      <c r="HK33" s="17">
        <v>0</v>
      </c>
      <c r="HL33" s="17">
        <v>0</v>
      </c>
      <c r="HM33" s="17">
        <v>0</v>
      </c>
      <c r="HN33" s="17">
        <v>18548.75</v>
      </c>
      <c r="HO33" s="17">
        <v>0</v>
      </c>
      <c r="HP33" s="17">
        <v>0</v>
      </c>
      <c r="HQ33" s="17">
        <v>0</v>
      </c>
      <c r="HR33" s="17">
        <v>0</v>
      </c>
      <c r="HS33" s="17">
        <v>0</v>
      </c>
      <c r="HT33" s="17">
        <v>0</v>
      </c>
      <c r="HU33" s="17">
        <v>0</v>
      </c>
      <c r="HV33" s="17">
        <v>0</v>
      </c>
      <c r="HW33" s="17">
        <v>-10625.329999999994</v>
      </c>
      <c r="HX33" s="17">
        <v>0</v>
      </c>
      <c r="HY33" s="17">
        <v>0</v>
      </c>
      <c r="HZ33" s="17">
        <v>220565693.48000023</v>
      </c>
      <c r="IA33" s="17">
        <v>0</v>
      </c>
      <c r="IB33" s="17">
        <v>0</v>
      </c>
      <c r="IC33" s="17">
        <v>0</v>
      </c>
      <c r="ID33" s="17">
        <v>0</v>
      </c>
      <c r="IE33" s="17">
        <v>0</v>
      </c>
      <c r="IF33" s="17">
        <v>2949626.9599999958</v>
      </c>
      <c r="IG33" s="17">
        <v>0</v>
      </c>
      <c r="IH33" s="17">
        <v>0</v>
      </c>
      <c r="II33" s="17">
        <v>0</v>
      </c>
      <c r="IJ33" s="17">
        <v>0</v>
      </c>
      <c r="IK33" s="17">
        <v>0</v>
      </c>
      <c r="IL33" s="17">
        <v>0</v>
      </c>
      <c r="IM33" s="17">
        <v>0</v>
      </c>
      <c r="IN33" s="17">
        <v>0</v>
      </c>
      <c r="IO33" s="17">
        <v>90000</v>
      </c>
      <c r="IP33" s="17">
        <v>0</v>
      </c>
      <c r="IQ33" s="17">
        <v>0</v>
      </c>
      <c r="IR33" s="17">
        <v>8789.58</v>
      </c>
      <c r="IS33" s="17">
        <v>0</v>
      </c>
      <c r="IT33" s="17">
        <v>0</v>
      </c>
      <c r="IU33" s="17">
        <v>0</v>
      </c>
      <c r="IV33" s="18">
        <v>0</v>
      </c>
      <c r="IW33" s="18">
        <v>0</v>
      </c>
      <c r="IX33" s="18">
        <v>0</v>
      </c>
      <c r="IY33" s="17">
        <v>0</v>
      </c>
      <c r="IZ33" s="17">
        <v>0</v>
      </c>
      <c r="JA33" s="17">
        <v>0</v>
      </c>
      <c r="JB33" s="17">
        <v>0</v>
      </c>
      <c r="JC33" s="17">
        <v>0</v>
      </c>
      <c r="JD33" s="17">
        <v>0</v>
      </c>
      <c r="JE33" s="18">
        <v>0</v>
      </c>
      <c r="JF33" s="18">
        <v>0</v>
      </c>
      <c r="JG33" s="18">
        <v>0</v>
      </c>
      <c r="JH33" s="17">
        <v>0</v>
      </c>
      <c r="JI33" s="17">
        <v>0</v>
      </c>
      <c r="JJ33" s="17">
        <v>0</v>
      </c>
      <c r="JK33" s="17">
        <v>0</v>
      </c>
      <c r="JL33" s="17">
        <v>0</v>
      </c>
      <c r="JM33" s="17">
        <v>0</v>
      </c>
      <c r="JN33" s="18">
        <v>0</v>
      </c>
      <c r="JO33" s="18">
        <v>0</v>
      </c>
      <c r="JP33" s="18">
        <v>0</v>
      </c>
      <c r="JQ33" s="17">
        <v>0</v>
      </c>
      <c r="JR33" s="17">
        <v>0</v>
      </c>
      <c r="JS33" s="17">
        <v>0</v>
      </c>
      <c r="JT33" s="17">
        <v>0</v>
      </c>
      <c r="JU33" s="17">
        <v>0</v>
      </c>
      <c r="JV33" s="17">
        <v>0</v>
      </c>
      <c r="JW33" s="17">
        <v>0</v>
      </c>
      <c r="JX33" s="17">
        <v>1130516.08</v>
      </c>
      <c r="JY33" s="17">
        <v>19538058.119999804</v>
      </c>
      <c r="JZ33" s="17">
        <v>0</v>
      </c>
      <c r="KA33" s="17">
        <v>0</v>
      </c>
      <c r="KB33" s="17">
        <v>0</v>
      </c>
      <c r="KC33" s="17">
        <v>0</v>
      </c>
      <c r="KD33" s="17">
        <v>0</v>
      </c>
      <c r="KE33" s="17">
        <v>0</v>
      </c>
      <c r="KF33" s="17">
        <v>0</v>
      </c>
      <c r="KG33" s="17">
        <v>0</v>
      </c>
      <c r="KH33" s="17">
        <v>0</v>
      </c>
      <c r="KI33" s="17">
        <v>0</v>
      </c>
      <c r="KJ33" s="17">
        <v>0</v>
      </c>
      <c r="KK33" s="17">
        <v>0</v>
      </c>
      <c r="KL33" s="17">
        <v>0</v>
      </c>
      <c r="KM33" s="17">
        <v>0</v>
      </c>
      <c r="KN33" s="17">
        <v>0</v>
      </c>
      <c r="KO33" s="17">
        <v>0</v>
      </c>
      <c r="KP33" s="17">
        <v>0</v>
      </c>
      <c r="KQ33" s="17">
        <v>0</v>
      </c>
      <c r="KR33" s="17">
        <v>0</v>
      </c>
      <c r="KS33" s="17">
        <v>0</v>
      </c>
      <c r="KT33" s="17">
        <v>0</v>
      </c>
      <c r="KU33" s="17">
        <v>0</v>
      </c>
      <c r="KV33" s="17">
        <v>0</v>
      </c>
      <c r="KW33" s="17">
        <v>0</v>
      </c>
      <c r="KX33" s="17">
        <v>0</v>
      </c>
      <c r="KY33" s="17">
        <v>0</v>
      </c>
      <c r="KZ33" s="17">
        <v>0</v>
      </c>
      <c r="LA33" s="18">
        <v>0</v>
      </c>
      <c r="LB33" s="18">
        <v>0</v>
      </c>
      <c r="LC33" s="18">
        <v>0</v>
      </c>
      <c r="LD33" s="17">
        <v>0</v>
      </c>
      <c r="LE33" s="17">
        <v>0</v>
      </c>
      <c r="LF33" s="17">
        <v>0</v>
      </c>
      <c r="LG33" s="17">
        <v>0</v>
      </c>
      <c r="LH33" s="17">
        <v>0</v>
      </c>
      <c r="LI33" s="17">
        <v>0</v>
      </c>
      <c r="LJ33" s="18">
        <v>0</v>
      </c>
      <c r="LK33" s="18">
        <v>0</v>
      </c>
      <c r="LL33" s="18">
        <v>0</v>
      </c>
      <c r="LM33" s="17">
        <v>0</v>
      </c>
      <c r="LN33" s="17">
        <v>0</v>
      </c>
      <c r="LO33" s="17">
        <v>0</v>
      </c>
      <c r="LP33" s="17">
        <v>0</v>
      </c>
      <c r="LQ33" s="17">
        <v>0</v>
      </c>
      <c r="LR33" s="17">
        <v>0</v>
      </c>
      <c r="LS33" s="18">
        <v>0</v>
      </c>
      <c r="LT33" s="18">
        <v>0</v>
      </c>
      <c r="LU33" s="18">
        <v>0</v>
      </c>
      <c r="LV33" s="17">
        <v>0</v>
      </c>
      <c r="LW33" s="17">
        <v>0</v>
      </c>
      <c r="LX33" s="17">
        <v>0</v>
      </c>
      <c r="LY33" s="17">
        <v>0</v>
      </c>
      <c r="LZ33" s="17">
        <v>0</v>
      </c>
      <c r="MA33" s="17">
        <v>0</v>
      </c>
      <c r="MB33" s="17">
        <v>0</v>
      </c>
      <c r="MC33" s="17">
        <v>0</v>
      </c>
      <c r="MD33" s="17">
        <v>0</v>
      </c>
      <c r="ME33" s="17">
        <v>0</v>
      </c>
      <c r="MF33" s="17">
        <v>3887320.5300000003</v>
      </c>
      <c r="MG33" s="17">
        <v>3297215651.4402356</v>
      </c>
      <c r="MH33" s="17">
        <v>3301102971.9702358</v>
      </c>
    </row>
    <row r="34" spans="1:346" ht="12.75" customHeight="1" x14ac:dyDescent="0.3">
      <c r="A34" s="61" t="s">
        <v>201</v>
      </c>
      <c r="B34" s="16">
        <v>1038</v>
      </c>
      <c r="C34" s="62" t="s">
        <v>148</v>
      </c>
      <c r="D34" s="18">
        <v>0</v>
      </c>
      <c r="E34" s="18">
        <v>0</v>
      </c>
      <c r="F34" s="18">
        <v>13951173.69109996</v>
      </c>
      <c r="G34" s="17">
        <v>0</v>
      </c>
      <c r="H34" s="17">
        <v>0</v>
      </c>
      <c r="I34" s="17">
        <v>2515298.6194735589</v>
      </c>
      <c r="J34" s="17">
        <v>0</v>
      </c>
      <c r="K34" s="17">
        <v>0</v>
      </c>
      <c r="L34" s="17">
        <v>11435875.071626401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6620364.8013000144</v>
      </c>
      <c r="S34" s="17">
        <v>0</v>
      </c>
      <c r="T34" s="17">
        <v>0</v>
      </c>
      <c r="U34" s="17">
        <v>25129395.310000025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133036096.47329603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24138371.381399985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9760144.9399999958</v>
      </c>
      <c r="BI34" s="17">
        <v>0</v>
      </c>
      <c r="BJ34" s="17">
        <v>0</v>
      </c>
      <c r="BK34" s="17">
        <v>85098145.429999962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59705791.572499931</v>
      </c>
      <c r="BR34" s="17">
        <v>0</v>
      </c>
      <c r="BS34" s="17">
        <v>0</v>
      </c>
      <c r="BT34" s="17">
        <v>16881530.897299998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1376510.1014000003</v>
      </c>
      <c r="CD34" s="17">
        <v>0</v>
      </c>
      <c r="CE34" s="17">
        <v>0</v>
      </c>
      <c r="CF34" s="17">
        <v>3313101.2718999973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35837.39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8900.51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156678224.05870017</v>
      </c>
      <c r="DH34" s="17">
        <v>0</v>
      </c>
      <c r="DI34" s="17">
        <v>0</v>
      </c>
      <c r="DJ34" s="17">
        <v>5868128.6023000004</v>
      </c>
      <c r="DK34" s="17">
        <v>0</v>
      </c>
      <c r="DL34" s="17">
        <v>0</v>
      </c>
      <c r="DM34" s="17">
        <v>14020.077499999999</v>
      </c>
      <c r="DN34" s="17">
        <v>0</v>
      </c>
      <c r="DO34" s="17">
        <v>0</v>
      </c>
      <c r="DP34" s="17">
        <v>54190.338499999991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88548827.195399836</v>
      </c>
      <c r="EC34" s="17">
        <v>0</v>
      </c>
      <c r="ED34" s="17">
        <v>0</v>
      </c>
      <c r="EE34" s="17">
        <v>2296228.8690999951</v>
      </c>
      <c r="EF34" s="17">
        <v>0</v>
      </c>
      <c r="EG34" s="17">
        <v>0</v>
      </c>
      <c r="EH34" s="17">
        <v>393138.30599999981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393883.13599999982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83138621.679100186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7">
        <v>0</v>
      </c>
      <c r="FR34" s="17">
        <v>0</v>
      </c>
      <c r="FS34" s="17">
        <v>0</v>
      </c>
      <c r="FT34" s="17">
        <v>0</v>
      </c>
      <c r="FU34" s="17">
        <v>0</v>
      </c>
      <c r="FV34" s="17">
        <v>0</v>
      </c>
      <c r="FW34" s="17">
        <v>0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0</v>
      </c>
      <c r="GI34" s="17">
        <v>0</v>
      </c>
      <c r="GJ34" s="17">
        <v>4937320.7697000001</v>
      </c>
      <c r="GK34" s="17">
        <v>0</v>
      </c>
      <c r="GL34" s="17">
        <v>0</v>
      </c>
      <c r="GM34" s="17">
        <v>0</v>
      </c>
      <c r="GN34" s="17">
        <v>0</v>
      </c>
      <c r="GO34" s="17">
        <v>0</v>
      </c>
      <c r="GP34" s="17">
        <v>3194616.9201000002</v>
      </c>
      <c r="GQ34" s="17">
        <v>0</v>
      </c>
      <c r="GR34" s="17">
        <v>0</v>
      </c>
      <c r="GS34" s="17">
        <v>2795134.1587</v>
      </c>
      <c r="GT34" s="17">
        <v>0</v>
      </c>
      <c r="GU34" s="17">
        <v>0</v>
      </c>
      <c r="GV34" s="17">
        <v>1083717.1740000001</v>
      </c>
      <c r="GW34" s="17">
        <v>0</v>
      </c>
      <c r="GX34" s="17">
        <v>0</v>
      </c>
      <c r="GY34" s="17">
        <v>92062345.593400031</v>
      </c>
      <c r="GZ34" s="17">
        <v>0</v>
      </c>
      <c r="HA34" s="17">
        <v>0</v>
      </c>
      <c r="HB34" s="17">
        <v>0</v>
      </c>
      <c r="HC34" s="17">
        <v>0</v>
      </c>
      <c r="HD34" s="17">
        <v>0</v>
      </c>
      <c r="HE34" s="17">
        <v>0</v>
      </c>
      <c r="HF34" s="17">
        <v>0</v>
      </c>
      <c r="HG34" s="17">
        <v>0</v>
      </c>
      <c r="HH34" s="17">
        <v>14248187.6</v>
      </c>
      <c r="HI34" s="17">
        <v>0</v>
      </c>
      <c r="HJ34" s="17">
        <v>0</v>
      </c>
      <c r="HK34" s="17">
        <v>0</v>
      </c>
      <c r="HL34" s="17">
        <v>0</v>
      </c>
      <c r="HM34" s="17">
        <v>0</v>
      </c>
      <c r="HN34" s="17">
        <v>0</v>
      </c>
      <c r="HO34" s="17">
        <v>0</v>
      </c>
      <c r="HP34" s="17">
        <v>0</v>
      </c>
      <c r="HQ34" s="17">
        <v>0</v>
      </c>
      <c r="HR34" s="17">
        <v>0</v>
      </c>
      <c r="HS34" s="17">
        <v>0</v>
      </c>
      <c r="HT34" s="17">
        <v>0</v>
      </c>
      <c r="HU34" s="17">
        <v>0</v>
      </c>
      <c r="HV34" s="17">
        <v>0</v>
      </c>
      <c r="HW34" s="17">
        <v>0</v>
      </c>
      <c r="HX34" s="17">
        <v>0</v>
      </c>
      <c r="HY34" s="17">
        <v>0</v>
      </c>
      <c r="HZ34" s="17">
        <v>0</v>
      </c>
      <c r="IA34" s="17">
        <v>0</v>
      </c>
      <c r="IB34" s="17">
        <v>0</v>
      </c>
      <c r="IC34" s="17">
        <v>0</v>
      </c>
      <c r="ID34" s="17">
        <v>0</v>
      </c>
      <c r="IE34" s="17">
        <v>0</v>
      </c>
      <c r="IF34" s="17">
        <v>0</v>
      </c>
      <c r="IG34" s="17">
        <v>0</v>
      </c>
      <c r="IH34" s="17">
        <v>0</v>
      </c>
      <c r="II34" s="17">
        <v>0</v>
      </c>
      <c r="IJ34" s="17">
        <v>0</v>
      </c>
      <c r="IK34" s="17">
        <v>0</v>
      </c>
      <c r="IL34" s="17">
        <v>0</v>
      </c>
      <c r="IM34" s="17">
        <v>0</v>
      </c>
      <c r="IN34" s="17">
        <v>0</v>
      </c>
      <c r="IO34" s="17">
        <v>0</v>
      </c>
      <c r="IP34" s="17">
        <v>0</v>
      </c>
      <c r="IQ34" s="17">
        <v>0</v>
      </c>
      <c r="IR34" s="17">
        <v>0</v>
      </c>
      <c r="IS34" s="17">
        <v>0</v>
      </c>
      <c r="IT34" s="17">
        <v>0</v>
      </c>
      <c r="IU34" s="17">
        <v>0</v>
      </c>
      <c r="IV34" s="18">
        <v>26082.750000000015</v>
      </c>
      <c r="IW34" s="18">
        <v>0</v>
      </c>
      <c r="IX34" s="18">
        <v>25301242.640000004</v>
      </c>
      <c r="IY34" s="17">
        <v>0</v>
      </c>
      <c r="IZ34" s="17">
        <v>0</v>
      </c>
      <c r="JA34" s="17">
        <v>881581.78000000119</v>
      </c>
      <c r="JB34" s="17">
        <v>26082.750000000015</v>
      </c>
      <c r="JC34" s="17">
        <v>0</v>
      </c>
      <c r="JD34" s="17">
        <v>24419660.860000003</v>
      </c>
      <c r="JE34" s="18">
        <v>0</v>
      </c>
      <c r="JF34" s="18">
        <v>0</v>
      </c>
      <c r="JG34" s="18">
        <v>0</v>
      </c>
      <c r="JH34" s="17">
        <v>0</v>
      </c>
      <c r="JI34" s="17">
        <v>0</v>
      </c>
      <c r="JJ34" s="17">
        <v>0</v>
      </c>
      <c r="JK34" s="17">
        <v>0</v>
      </c>
      <c r="JL34" s="17">
        <v>0</v>
      </c>
      <c r="JM34" s="17">
        <v>0</v>
      </c>
      <c r="JN34" s="18">
        <v>0</v>
      </c>
      <c r="JO34" s="18">
        <v>0</v>
      </c>
      <c r="JP34" s="18">
        <v>0</v>
      </c>
      <c r="JQ34" s="17">
        <v>0</v>
      </c>
      <c r="JR34" s="17">
        <v>0</v>
      </c>
      <c r="JS34" s="17">
        <v>0</v>
      </c>
      <c r="JT34" s="17">
        <v>0</v>
      </c>
      <c r="JU34" s="17">
        <v>0</v>
      </c>
      <c r="JV34" s="17">
        <v>0</v>
      </c>
      <c r="JW34" s="17">
        <v>0</v>
      </c>
      <c r="JX34" s="17">
        <v>0</v>
      </c>
      <c r="JY34" s="17">
        <v>97751259.763999969</v>
      </c>
      <c r="JZ34" s="17">
        <v>0</v>
      </c>
      <c r="KA34" s="17">
        <v>0</v>
      </c>
      <c r="KB34" s="17">
        <v>0</v>
      </c>
      <c r="KC34" s="17">
        <v>0</v>
      </c>
      <c r="KD34" s="17">
        <v>0</v>
      </c>
      <c r="KE34" s="17">
        <v>0</v>
      </c>
      <c r="KF34" s="17">
        <v>0</v>
      </c>
      <c r="KG34" s="17">
        <v>0</v>
      </c>
      <c r="KH34" s="17">
        <v>0</v>
      </c>
      <c r="KI34" s="17">
        <v>0</v>
      </c>
      <c r="KJ34" s="17">
        <v>0</v>
      </c>
      <c r="KK34" s="17">
        <v>0</v>
      </c>
      <c r="KL34" s="17">
        <v>0</v>
      </c>
      <c r="KM34" s="17">
        <v>0</v>
      </c>
      <c r="KN34" s="17">
        <v>0</v>
      </c>
      <c r="KO34" s="17">
        <v>0</v>
      </c>
      <c r="KP34" s="17">
        <v>0</v>
      </c>
      <c r="KQ34" s="17">
        <v>0</v>
      </c>
      <c r="KR34" s="17">
        <v>0</v>
      </c>
      <c r="KS34" s="17">
        <v>0</v>
      </c>
      <c r="KT34" s="17">
        <v>0</v>
      </c>
      <c r="KU34" s="17">
        <v>0</v>
      </c>
      <c r="KV34" s="17">
        <v>0</v>
      </c>
      <c r="KW34" s="17">
        <v>0</v>
      </c>
      <c r="KX34" s="17">
        <v>0</v>
      </c>
      <c r="KY34" s="17">
        <v>0</v>
      </c>
      <c r="KZ34" s="17">
        <v>0</v>
      </c>
      <c r="LA34" s="18">
        <v>0</v>
      </c>
      <c r="LB34" s="18">
        <v>0</v>
      </c>
      <c r="LC34" s="18">
        <v>0</v>
      </c>
      <c r="LD34" s="17">
        <v>0</v>
      </c>
      <c r="LE34" s="17">
        <v>0</v>
      </c>
      <c r="LF34" s="17">
        <v>0</v>
      </c>
      <c r="LG34" s="17">
        <v>0</v>
      </c>
      <c r="LH34" s="17">
        <v>0</v>
      </c>
      <c r="LI34" s="17">
        <v>0</v>
      </c>
      <c r="LJ34" s="18">
        <v>0</v>
      </c>
      <c r="LK34" s="18">
        <v>0</v>
      </c>
      <c r="LL34" s="18">
        <v>0</v>
      </c>
      <c r="LM34" s="17">
        <v>0</v>
      </c>
      <c r="LN34" s="17">
        <v>0</v>
      </c>
      <c r="LO34" s="17">
        <v>0</v>
      </c>
      <c r="LP34" s="17">
        <v>0</v>
      </c>
      <c r="LQ34" s="17">
        <v>0</v>
      </c>
      <c r="LR34" s="17">
        <v>0</v>
      </c>
      <c r="LS34" s="18">
        <v>0</v>
      </c>
      <c r="LT34" s="18">
        <v>0</v>
      </c>
      <c r="LU34" s="18">
        <v>0</v>
      </c>
      <c r="LV34" s="17">
        <v>0</v>
      </c>
      <c r="LW34" s="17">
        <v>0</v>
      </c>
      <c r="LX34" s="17">
        <v>0</v>
      </c>
      <c r="LY34" s="17">
        <v>0</v>
      </c>
      <c r="LZ34" s="17">
        <v>0</v>
      </c>
      <c r="MA34" s="17">
        <v>0</v>
      </c>
      <c r="MB34" s="17">
        <v>0</v>
      </c>
      <c r="MC34" s="17">
        <v>0</v>
      </c>
      <c r="MD34" s="17">
        <v>0</v>
      </c>
      <c r="ME34" s="17">
        <v>26082.750000000015</v>
      </c>
      <c r="MF34" s="17">
        <v>0</v>
      </c>
      <c r="MG34" s="17">
        <v>957814450.65269613</v>
      </c>
      <c r="MH34" s="17">
        <v>957840533.40269613</v>
      </c>
    </row>
    <row r="35" spans="1:346" ht="12.75" customHeight="1" x14ac:dyDescent="0.3">
      <c r="A35" s="61" t="s">
        <v>203</v>
      </c>
      <c r="B35" s="16">
        <v>1039</v>
      </c>
      <c r="C35" s="62" t="s">
        <v>148</v>
      </c>
      <c r="D35" s="18">
        <v>0</v>
      </c>
      <c r="E35" s="18">
        <v>0</v>
      </c>
      <c r="F35" s="18">
        <v>16036355</v>
      </c>
      <c r="G35" s="17">
        <v>0</v>
      </c>
      <c r="H35" s="17">
        <v>0</v>
      </c>
      <c r="I35" s="17">
        <v>2113546</v>
      </c>
      <c r="J35" s="17">
        <v>0</v>
      </c>
      <c r="K35" s="17">
        <v>0</v>
      </c>
      <c r="L35" s="17">
        <v>5374611</v>
      </c>
      <c r="M35" s="17">
        <v>0</v>
      </c>
      <c r="N35" s="17">
        <v>0</v>
      </c>
      <c r="O35" s="17">
        <v>8548198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31136819.25</v>
      </c>
      <c r="V35" s="17">
        <v>0</v>
      </c>
      <c r="W35" s="17">
        <v>0</v>
      </c>
      <c r="X35" s="17">
        <v>44699110.010000005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24938381.019999996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120251.19000000006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588835545</v>
      </c>
      <c r="BC35" s="17">
        <v>0</v>
      </c>
      <c r="BD35" s="17">
        <v>0</v>
      </c>
      <c r="BE35" s="17">
        <v>1440821</v>
      </c>
      <c r="BF35" s="17">
        <v>0</v>
      </c>
      <c r="BG35" s="17">
        <v>0</v>
      </c>
      <c r="BH35" s="17">
        <v>37692585</v>
      </c>
      <c r="BI35" s="17">
        <v>0</v>
      </c>
      <c r="BJ35" s="17">
        <v>0</v>
      </c>
      <c r="BK35" s="17">
        <v>317975347</v>
      </c>
      <c r="BL35" s="17">
        <v>0</v>
      </c>
      <c r="BM35" s="17">
        <v>0</v>
      </c>
      <c r="BN35" s="17">
        <v>6614525</v>
      </c>
      <c r="BO35" s="17">
        <v>0</v>
      </c>
      <c r="BP35" s="17">
        <v>0</v>
      </c>
      <c r="BQ35" s="17">
        <v>6582869</v>
      </c>
      <c r="BR35" s="17">
        <v>0</v>
      </c>
      <c r="BS35" s="17">
        <v>0</v>
      </c>
      <c r="BT35" s="17">
        <v>1608223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622375</v>
      </c>
      <c r="CD35" s="17">
        <v>0</v>
      </c>
      <c r="CE35" s="17">
        <v>0</v>
      </c>
      <c r="CF35" s="17">
        <v>1922100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65001.850000000006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635349.34</v>
      </c>
      <c r="CY35" s="17">
        <v>0</v>
      </c>
      <c r="CZ35" s="17">
        <v>0</v>
      </c>
      <c r="DA35" s="17">
        <v>202195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4140984.1399999997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20814.740000000005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49231960.629999995</v>
      </c>
      <c r="EC35" s="17">
        <v>0</v>
      </c>
      <c r="ED35" s="17">
        <v>0</v>
      </c>
      <c r="EE35" s="17">
        <v>2505345.09</v>
      </c>
      <c r="EF35" s="17">
        <v>0</v>
      </c>
      <c r="EG35" s="17">
        <v>0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7652528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29674071.389999997</v>
      </c>
      <c r="GQ35" s="17">
        <v>0</v>
      </c>
      <c r="GR35" s="17">
        <v>0</v>
      </c>
      <c r="GS35" s="17">
        <v>15812.270000000002</v>
      </c>
      <c r="GT35" s="17">
        <v>0</v>
      </c>
      <c r="GU35" s="17">
        <v>0</v>
      </c>
      <c r="GV35" s="17">
        <v>7293440.1699999981</v>
      </c>
      <c r="GW35" s="17">
        <v>0</v>
      </c>
      <c r="GX35" s="17">
        <v>0</v>
      </c>
      <c r="GY35" s="17">
        <v>4719941.8100000005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17">
        <v>0</v>
      </c>
      <c r="HN35" s="17">
        <v>0</v>
      </c>
      <c r="HO35" s="17">
        <v>0</v>
      </c>
      <c r="HP35" s="17">
        <v>0</v>
      </c>
      <c r="HQ35" s="17">
        <v>0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17">
        <v>0</v>
      </c>
      <c r="ID35" s="17">
        <v>0</v>
      </c>
      <c r="IE35" s="17">
        <v>0</v>
      </c>
      <c r="IF35" s="17">
        <v>0</v>
      </c>
      <c r="IG35" s="17">
        <v>0</v>
      </c>
      <c r="IH35" s="17">
        <v>0</v>
      </c>
      <c r="II35" s="17">
        <v>0</v>
      </c>
      <c r="IJ35" s="17">
        <v>0</v>
      </c>
      <c r="IK35" s="17">
        <v>0</v>
      </c>
      <c r="IL35" s="17">
        <v>0</v>
      </c>
      <c r="IM35" s="17">
        <v>0</v>
      </c>
      <c r="IN35" s="17">
        <v>0</v>
      </c>
      <c r="IO35" s="17">
        <v>0</v>
      </c>
      <c r="IP35" s="17">
        <v>0</v>
      </c>
      <c r="IQ35" s="17">
        <v>0</v>
      </c>
      <c r="IR35" s="17">
        <v>0</v>
      </c>
      <c r="IS35" s="17">
        <v>0</v>
      </c>
      <c r="IT35" s="17">
        <v>0</v>
      </c>
      <c r="IU35" s="17">
        <v>0</v>
      </c>
      <c r="IV35" s="18">
        <v>0</v>
      </c>
      <c r="IW35" s="18">
        <v>0</v>
      </c>
      <c r="IX35" s="18">
        <v>251769605.92999998</v>
      </c>
      <c r="IY35" s="17">
        <v>0</v>
      </c>
      <c r="IZ35" s="17">
        <v>0</v>
      </c>
      <c r="JA35" s="17">
        <v>0</v>
      </c>
      <c r="JB35" s="17">
        <v>0</v>
      </c>
      <c r="JC35" s="17">
        <v>0</v>
      </c>
      <c r="JD35" s="17">
        <v>8299741.7999999998</v>
      </c>
      <c r="JE35" s="18">
        <v>0</v>
      </c>
      <c r="JF35" s="18">
        <v>0</v>
      </c>
      <c r="JG35" s="18">
        <v>243469864.12999997</v>
      </c>
      <c r="JH35" s="17">
        <v>0</v>
      </c>
      <c r="JI35" s="17">
        <v>0</v>
      </c>
      <c r="JJ35" s="17">
        <v>0</v>
      </c>
      <c r="JK35" s="17">
        <v>0</v>
      </c>
      <c r="JL35" s="17">
        <v>0</v>
      </c>
      <c r="JM35" s="17">
        <v>243469864.12999997</v>
      </c>
      <c r="JN35" s="18">
        <v>0</v>
      </c>
      <c r="JO35" s="18">
        <v>0</v>
      </c>
      <c r="JP35" s="18">
        <v>0</v>
      </c>
      <c r="JQ35" s="17">
        <v>0</v>
      </c>
      <c r="JR35" s="17">
        <v>0</v>
      </c>
      <c r="JS35" s="17">
        <v>0</v>
      </c>
      <c r="JT35" s="17">
        <v>0</v>
      </c>
      <c r="JU35" s="17">
        <v>0</v>
      </c>
      <c r="JV35" s="17">
        <v>0</v>
      </c>
      <c r="JW35" s="17">
        <v>0</v>
      </c>
      <c r="JX35" s="17">
        <v>0</v>
      </c>
      <c r="JY35" s="17">
        <v>30378350.350000001</v>
      </c>
      <c r="JZ35" s="17">
        <v>0</v>
      </c>
      <c r="KA35" s="17">
        <v>0</v>
      </c>
      <c r="KB35" s="17">
        <v>0</v>
      </c>
      <c r="KC35" s="17">
        <v>0</v>
      </c>
      <c r="KD35" s="17">
        <v>0</v>
      </c>
      <c r="KE35" s="17">
        <v>0</v>
      </c>
      <c r="KF35" s="17">
        <v>0</v>
      </c>
      <c r="KG35" s="17">
        <v>0</v>
      </c>
      <c r="KH35" s="17">
        <v>0</v>
      </c>
      <c r="KI35" s="17">
        <v>0</v>
      </c>
      <c r="KJ35" s="17">
        <v>0</v>
      </c>
      <c r="KK35" s="17">
        <v>0</v>
      </c>
      <c r="KL35" s="17">
        <v>0</v>
      </c>
      <c r="KM35" s="17">
        <v>0</v>
      </c>
      <c r="KN35" s="17">
        <v>0</v>
      </c>
      <c r="KO35" s="17">
        <v>0</v>
      </c>
      <c r="KP35" s="17">
        <v>0</v>
      </c>
      <c r="KQ35" s="17">
        <v>0</v>
      </c>
      <c r="KR35" s="17">
        <v>0</v>
      </c>
      <c r="KS35" s="17">
        <v>0</v>
      </c>
      <c r="KT35" s="17">
        <v>0</v>
      </c>
      <c r="KU35" s="17">
        <v>0</v>
      </c>
      <c r="KV35" s="17">
        <v>0</v>
      </c>
      <c r="KW35" s="17">
        <v>0</v>
      </c>
      <c r="KX35" s="17">
        <v>0</v>
      </c>
      <c r="KY35" s="17">
        <v>0</v>
      </c>
      <c r="KZ35" s="17">
        <v>0</v>
      </c>
      <c r="LA35" s="18">
        <v>0</v>
      </c>
      <c r="LB35" s="18">
        <v>0</v>
      </c>
      <c r="LC35" s="18">
        <v>0</v>
      </c>
      <c r="LD35" s="17">
        <v>0</v>
      </c>
      <c r="LE35" s="17">
        <v>0</v>
      </c>
      <c r="LF35" s="17">
        <v>0</v>
      </c>
      <c r="LG35" s="17">
        <v>0</v>
      </c>
      <c r="LH35" s="17">
        <v>0</v>
      </c>
      <c r="LI35" s="17">
        <v>0</v>
      </c>
      <c r="LJ35" s="18">
        <v>0</v>
      </c>
      <c r="LK35" s="18">
        <v>0</v>
      </c>
      <c r="LL35" s="18">
        <v>0</v>
      </c>
      <c r="LM35" s="17">
        <v>0</v>
      </c>
      <c r="LN35" s="17">
        <v>0</v>
      </c>
      <c r="LO35" s="17">
        <v>0</v>
      </c>
      <c r="LP35" s="17">
        <v>0</v>
      </c>
      <c r="LQ35" s="17">
        <v>0</v>
      </c>
      <c r="LR35" s="17">
        <v>0</v>
      </c>
      <c r="LS35" s="18">
        <v>0</v>
      </c>
      <c r="LT35" s="18">
        <v>0</v>
      </c>
      <c r="LU35" s="18">
        <v>0</v>
      </c>
      <c r="LV35" s="17">
        <v>0</v>
      </c>
      <c r="LW35" s="17">
        <v>0</v>
      </c>
      <c r="LX35" s="17">
        <v>0</v>
      </c>
      <c r="LY35" s="17">
        <v>0</v>
      </c>
      <c r="LZ35" s="17">
        <v>0</v>
      </c>
      <c r="MA35" s="17">
        <v>0</v>
      </c>
      <c r="MB35" s="17">
        <v>0</v>
      </c>
      <c r="MC35" s="17">
        <v>0</v>
      </c>
      <c r="MD35" s="17">
        <v>0</v>
      </c>
      <c r="ME35" s="17">
        <v>0</v>
      </c>
      <c r="MF35" s="17">
        <v>0</v>
      </c>
      <c r="MG35" s="17">
        <v>1468530707.1800001</v>
      </c>
      <c r="MH35" s="17">
        <v>1468530707.1800001</v>
      </c>
    </row>
    <row r="36" spans="1:346" ht="12.75" customHeight="1" x14ac:dyDescent="0.3">
      <c r="A36" s="61" t="s">
        <v>205</v>
      </c>
      <c r="B36" s="16">
        <v>1040</v>
      </c>
      <c r="C36" s="62" t="s">
        <v>148</v>
      </c>
      <c r="D36" s="18">
        <v>0</v>
      </c>
      <c r="E36" s="18">
        <v>0</v>
      </c>
      <c r="F36" s="18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27491519.75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98894379.959999993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0</v>
      </c>
      <c r="ED36" s="17">
        <v>0</v>
      </c>
      <c r="EE36" s="17">
        <v>0</v>
      </c>
      <c r="EF36" s="17">
        <v>0</v>
      </c>
      <c r="EG36" s="17">
        <v>0</v>
      </c>
      <c r="EH36" s="17">
        <v>0</v>
      </c>
      <c r="EI36" s="17">
        <v>0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  <c r="ES36" s="17">
        <v>0</v>
      </c>
      <c r="ET36" s="17">
        <v>0</v>
      </c>
      <c r="EU36" s="17">
        <v>0</v>
      </c>
      <c r="EV36" s="17">
        <v>0</v>
      </c>
      <c r="EW36" s="17">
        <v>0</v>
      </c>
      <c r="EX36" s="17">
        <v>0</v>
      </c>
      <c r="EY36" s="17">
        <v>0</v>
      </c>
      <c r="EZ36" s="17">
        <v>0</v>
      </c>
      <c r="FA36" s="17">
        <v>0</v>
      </c>
      <c r="FB36" s="17">
        <v>0</v>
      </c>
      <c r="FC36" s="17">
        <v>0</v>
      </c>
      <c r="FD36" s="17">
        <v>0</v>
      </c>
      <c r="FE36" s="17">
        <v>0</v>
      </c>
      <c r="FF36" s="17">
        <v>0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17">
        <v>0</v>
      </c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0</v>
      </c>
      <c r="GW36" s="17">
        <v>0</v>
      </c>
      <c r="GX36" s="17">
        <v>0</v>
      </c>
      <c r="GY36" s="17">
        <v>0</v>
      </c>
      <c r="GZ36" s="17">
        <v>0</v>
      </c>
      <c r="HA36" s="17">
        <v>0</v>
      </c>
      <c r="HB36" s="17">
        <v>0</v>
      </c>
      <c r="HC36" s="17">
        <v>0</v>
      </c>
      <c r="HD36" s="17">
        <v>0</v>
      </c>
      <c r="HE36" s="17">
        <v>0</v>
      </c>
      <c r="HF36" s="17">
        <v>0</v>
      </c>
      <c r="HG36" s="17">
        <v>0</v>
      </c>
      <c r="HH36" s="17">
        <v>0</v>
      </c>
      <c r="HI36" s="17">
        <v>0</v>
      </c>
      <c r="HJ36" s="17">
        <v>0</v>
      </c>
      <c r="HK36" s="17">
        <v>0</v>
      </c>
      <c r="HL36" s="17">
        <v>0</v>
      </c>
      <c r="HM36" s="17">
        <v>0</v>
      </c>
      <c r="HN36" s="17">
        <v>0</v>
      </c>
      <c r="HO36" s="17">
        <v>0</v>
      </c>
      <c r="HP36" s="17">
        <v>0</v>
      </c>
      <c r="HQ36" s="17">
        <v>0</v>
      </c>
      <c r="HR36" s="17">
        <v>0</v>
      </c>
      <c r="HS36" s="17">
        <v>0</v>
      </c>
      <c r="HT36" s="17">
        <v>0</v>
      </c>
      <c r="HU36" s="17">
        <v>0</v>
      </c>
      <c r="HV36" s="17">
        <v>0</v>
      </c>
      <c r="HW36" s="17">
        <v>0</v>
      </c>
      <c r="HX36" s="17">
        <v>0</v>
      </c>
      <c r="HY36" s="17">
        <v>0</v>
      </c>
      <c r="HZ36" s="17">
        <v>0</v>
      </c>
      <c r="IA36" s="17">
        <v>0</v>
      </c>
      <c r="IB36" s="17">
        <v>0</v>
      </c>
      <c r="IC36" s="17">
        <v>0</v>
      </c>
      <c r="ID36" s="17">
        <v>0</v>
      </c>
      <c r="IE36" s="17">
        <v>0</v>
      </c>
      <c r="IF36" s="17">
        <v>0</v>
      </c>
      <c r="IG36" s="17">
        <v>0</v>
      </c>
      <c r="IH36" s="17">
        <v>0</v>
      </c>
      <c r="II36" s="17">
        <v>0</v>
      </c>
      <c r="IJ36" s="17">
        <v>0</v>
      </c>
      <c r="IK36" s="17">
        <v>0</v>
      </c>
      <c r="IL36" s="17">
        <v>0</v>
      </c>
      <c r="IM36" s="17">
        <v>0</v>
      </c>
      <c r="IN36" s="17">
        <v>0</v>
      </c>
      <c r="IO36" s="17">
        <v>0</v>
      </c>
      <c r="IP36" s="17">
        <v>0</v>
      </c>
      <c r="IQ36" s="17">
        <v>0</v>
      </c>
      <c r="IR36" s="17">
        <v>0</v>
      </c>
      <c r="IS36" s="17">
        <v>0</v>
      </c>
      <c r="IT36" s="17">
        <v>0</v>
      </c>
      <c r="IU36" s="17">
        <v>0</v>
      </c>
      <c r="IV36" s="18">
        <v>0</v>
      </c>
      <c r="IW36" s="18">
        <v>0</v>
      </c>
      <c r="IX36" s="18">
        <v>0</v>
      </c>
      <c r="IY36" s="17">
        <v>0</v>
      </c>
      <c r="IZ36" s="17">
        <v>0</v>
      </c>
      <c r="JA36" s="17">
        <v>0</v>
      </c>
      <c r="JB36" s="17">
        <v>0</v>
      </c>
      <c r="JC36" s="17">
        <v>0</v>
      </c>
      <c r="JD36" s="17">
        <v>0</v>
      </c>
      <c r="JE36" s="18">
        <v>0</v>
      </c>
      <c r="JF36" s="18">
        <v>0</v>
      </c>
      <c r="JG36" s="18">
        <v>0</v>
      </c>
      <c r="JH36" s="17">
        <v>0</v>
      </c>
      <c r="JI36" s="17">
        <v>0</v>
      </c>
      <c r="JJ36" s="17">
        <v>0</v>
      </c>
      <c r="JK36" s="17">
        <v>0</v>
      </c>
      <c r="JL36" s="17">
        <v>0</v>
      </c>
      <c r="JM36" s="17">
        <v>0</v>
      </c>
      <c r="JN36" s="18">
        <v>0</v>
      </c>
      <c r="JO36" s="18">
        <v>0</v>
      </c>
      <c r="JP36" s="18">
        <v>0</v>
      </c>
      <c r="JQ36" s="17">
        <v>0</v>
      </c>
      <c r="JR36" s="17">
        <v>0</v>
      </c>
      <c r="JS36" s="17">
        <v>0</v>
      </c>
      <c r="JT36" s="17">
        <v>0</v>
      </c>
      <c r="JU36" s="17">
        <v>0</v>
      </c>
      <c r="JV36" s="17">
        <v>0</v>
      </c>
      <c r="JW36" s="17">
        <v>0</v>
      </c>
      <c r="JX36" s="17">
        <v>0</v>
      </c>
      <c r="JY36" s="17">
        <v>0</v>
      </c>
      <c r="JZ36" s="17">
        <v>0</v>
      </c>
      <c r="KA36" s="17">
        <v>0</v>
      </c>
      <c r="KB36" s="17">
        <v>0</v>
      </c>
      <c r="KC36" s="17">
        <v>0</v>
      </c>
      <c r="KD36" s="17">
        <v>0</v>
      </c>
      <c r="KE36" s="17">
        <v>0</v>
      </c>
      <c r="KF36" s="17">
        <v>0</v>
      </c>
      <c r="KG36" s="17">
        <v>0</v>
      </c>
      <c r="KH36" s="17">
        <v>0</v>
      </c>
      <c r="KI36" s="17">
        <v>0</v>
      </c>
      <c r="KJ36" s="17">
        <v>0</v>
      </c>
      <c r="KK36" s="17">
        <v>0</v>
      </c>
      <c r="KL36" s="17">
        <v>0</v>
      </c>
      <c r="KM36" s="17">
        <v>0</v>
      </c>
      <c r="KN36" s="17">
        <v>0</v>
      </c>
      <c r="KO36" s="17">
        <v>0</v>
      </c>
      <c r="KP36" s="17">
        <v>0</v>
      </c>
      <c r="KQ36" s="17">
        <v>0</v>
      </c>
      <c r="KR36" s="17">
        <v>0</v>
      </c>
      <c r="KS36" s="17">
        <v>0</v>
      </c>
      <c r="KT36" s="17">
        <v>0</v>
      </c>
      <c r="KU36" s="17">
        <v>0</v>
      </c>
      <c r="KV36" s="17">
        <v>0</v>
      </c>
      <c r="KW36" s="17">
        <v>0</v>
      </c>
      <c r="KX36" s="17">
        <v>0</v>
      </c>
      <c r="KY36" s="17">
        <v>0</v>
      </c>
      <c r="KZ36" s="17">
        <v>0</v>
      </c>
      <c r="LA36" s="18">
        <v>0</v>
      </c>
      <c r="LB36" s="18">
        <v>0</v>
      </c>
      <c r="LC36" s="18">
        <v>0</v>
      </c>
      <c r="LD36" s="17">
        <v>0</v>
      </c>
      <c r="LE36" s="17">
        <v>0</v>
      </c>
      <c r="LF36" s="17">
        <v>0</v>
      </c>
      <c r="LG36" s="17">
        <v>0</v>
      </c>
      <c r="LH36" s="17">
        <v>0</v>
      </c>
      <c r="LI36" s="17">
        <v>0</v>
      </c>
      <c r="LJ36" s="18">
        <v>0</v>
      </c>
      <c r="LK36" s="18">
        <v>0</v>
      </c>
      <c r="LL36" s="18">
        <v>0</v>
      </c>
      <c r="LM36" s="17">
        <v>0</v>
      </c>
      <c r="LN36" s="17">
        <v>0</v>
      </c>
      <c r="LO36" s="17">
        <v>0</v>
      </c>
      <c r="LP36" s="17">
        <v>0</v>
      </c>
      <c r="LQ36" s="17">
        <v>0</v>
      </c>
      <c r="LR36" s="17">
        <v>0</v>
      </c>
      <c r="LS36" s="18">
        <v>0</v>
      </c>
      <c r="LT36" s="18">
        <v>0</v>
      </c>
      <c r="LU36" s="18">
        <v>0</v>
      </c>
      <c r="LV36" s="17">
        <v>0</v>
      </c>
      <c r="LW36" s="17">
        <v>0</v>
      </c>
      <c r="LX36" s="17">
        <v>0</v>
      </c>
      <c r="LY36" s="17">
        <v>0</v>
      </c>
      <c r="LZ36" s="17">
        <v>0</v>
      </c>
      <c r="MA36" s="17">
        <v>0</v>
      </c>
      <c r="MB36" s="17">
        <v>0</v>
      </c>
      <c r="MC36" s="17">
        <v>0</v>
      </c>
      <c r="MD36" s="17">
        <v>0</v>
      </c>
      <c r="ME36" s="17">
        <v>0</v>
      </c>
      <c r="MF36" s="17">
        <v>0</v>
      </c>
      <c r="MG36" s="17">
        <v>126385899.70999999</v>
      </c>
      <c r="MH36" s="17">
        <v>126385899.70999999</v>
      </c>
    </row>
    <row r="37" spans="1:346" ht="12.75" customHeight="1" x14ac:dyDescent="0.3">
      <c r="A37" s="61" t="s">
        <v>207</v>
      </c>
      <c r="B37" s="16">
        <v>1043</v>
      </c>
      <c r="C37" s="62" t="s">
        <v>148</v>
      </c>
      <c r="D37" s="18">
        <v>0</v>
      </c>
      <c r="E37" s="18">
        <v>0</v>
      </c>
      <c r="F37" s="18">
        <v>265954469.77999997</v>
      </c>
      <c r="G37" s="17">
        <v>0</v>
      </c>
      <c r="H37" s="17">
        <v>0</v>
      </c>
      <c r="I37" s="17">
        <v>5400374.33999997</v>
      </c>
      <c r="J37" s="17">
        <v>0</v>
      </c>
      <c r="K37" s="17">
        <v>0</v>
      </c>
      <c r="L37" s="17">
        <v>139318612.22999999</v>
      </c>
      <c r="M37" s="17">
        <v>0</v>
      </c>
      <c r="N37" s="17">
        <v>0</v>
      </c>
      <c r="O37" s="17">
        <v>121235483.20999999</v>
      </c>
      <c r="P37" s="17">
        <v>0</v>
      </c>
      <c r="Q37" s="17">
        <v>0</v>
      </c>
      <c r="R37" s="17">
        <v>94088.329999999594</v>
      </c>
      <c r="S37" s="17">
        <v>0</v>
      </c>
      <c r="T37" s="17">
        <v>0</v>
      </c>
      <c r="U37" s="17">
        <v>7873878.8000000101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67551252.999999896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4172717.12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4758615003.5096397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168170670.620042</v>
      </c>
      <c r="BI37" s="17">
        <v>0</v>
      </c>
      <c r="BJ37" s="17">
        <v>0</v>
      </c>
      <c r="BK37" s="17">
        <v>1526044402.0897601</v>
      </c>
      <c r="BL37" s="17">
        <v>0</v>
      </c>
      <c r="BM37" s="17">
        <v>0</v>
      </c>
      <c r="BN37" s="17">
        <v>10800</v>
      </c>
      <c r="BO37" s="17">
        <v>0</v>
      </c>
      <c r="BP37" s="17">
        <v>0</v>
      </c>
      <c r="BQ37" s="17">
        <v>6822271.4900000002</v>
      </c>
      <c r="BR37" s="17">
        <v>0</v>
      </c>
      <c r="BS37" s="17">
        <v>0</v>
      </c>
      <c r="BT37" s="17">
        <v>4136280.95000003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1312361.6700000099</v>
      </c>
      <c r="CD37" s="17">
        <v>0</v>
      </c>
      <c r="CE37" s="17">
        <v>0</v>
      </c>
      <c r="CF37" s="17">
        <v>2285227.9500000002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5159404.23999999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16287.5</v>
      </c>
      <c r="CY37" s="17">
        <v>0</v>
      </c>
      <c r="CZ37" s="17">
        <v>0</v>
      </c>
      <c r="DA37" s="17">
        <v>185248.16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33568187.850000001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299982.95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0</v>
      </c>
      <c r="EG37" s="17">
        <v>0</v>
      </c>
      <c r="EH37" s="17">
        <v>0</v>
      </c>
      <c r="EI37" s="17">
        <v>0</v>
      </c>
      <c r="EJ37" s="17">
        <v>0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0</v>
      </c>
      <c r="FD37" s="17">
        <v>0</v>
      </c>
      <c r="FE37" s="17">
        <v>0</v>
      </c>
      <c r="FF37" s="17">
        <v>237798219.83971599</v>
      </c>
      <c r="FG37" s="17">
        <v>0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0</v>
      </c>
      <c r="FQ37" s="17">
        <v>0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940224.71999999799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4841622.9799993504</v>
      </c>
      <c r="GK37" s="17">
        <v>0</v>
      </c>
      <c r="GL37" s="17">
        <v>0</v>
      </c>
      <c r="GM37" s="17">
        <v>0</v>
      </c>
      <c r="GN37" s="17">
        <v>0</v>
      </c>
      <c r="GO37" s="17">
        <v>0</v>
      </c>
      <c r="GP37" s="17">
        <v>530701971.91999698</v>
      </c>
      <c r="GQ37" s="17">
        <v>0</v>
      </c>
      <c r="GR37" s="17">
        <v>0</v>
      </c>
      <c r="GS37" s="17">
        <v>17103.509999999998</v>
      </c>
      <c r="GT37" s="17">
        <v>0</v>
      </c>
      <c r="GU37" s="17">
        <v>0</v>
      </c>
      <c r="GV37" s="17">
        <v>2851945.92</v>
      </c>
      <c r="GW37" s="17">
        <v>0</v>
      </c>
      <c r="GX37" s="17">
        <v>0</v>
      </c>
      <c r="GY37" s="17">
        <v>40860559.9300014</v>
      </c>
      <c r="GZ37" s="17">
        <v>0</v>
      </c>
      <c r="HA37" s="17">
        <v>0</v>
      </c>
      <c r="HB37" s="17">
        <v>0</v>
      </c>
      <c r="HC37" s="17">
        <v>0</v>
      </c>
      <c r="HD37" s="17">
        <v>0</v>
      </c>
      <c r="HE37" s="17">
        <v>0</v>
      </c>
      <c r="HF37" s="17">
        <v>0</v>
      </c>
      <c r="HG37" s="17">
        <v>0</v>
      </c>
      <c r="HH37" s="17">
        <v>23693292.27</v>
      </c>
      <c r="HI37" s="17">
        <v>0</v>
      </c>
      <c r="HJ37" s="17">
        <v>0</v>
      </c>
      <c r="HK37" s="17">
        <v>0</v>
      </c>
      <c r="HL37" s="17">
        <v>0</v>
      </c>
      <c r="HM37" s="17">
        <v>0</v>
      </c>
      <c r="HN37" s="17">
        <v>0</v>
      </c>
      <c r="HO37" s="17">
        <v>0</v>
      </c>
      <c r="HP37" s="17">
        <v>0</v>
      </c>
      <c r="HQ37" s="17">
        <v>0</v>
      </c>
      <c r="HR37" s="17">
        <v>0</v>
      </c>
      <c r="HS37" s="17">
        <v>0</v>
      </c>
      <c r="HT37" s="17">
        <v>0</v>
      </c>
      <c r="HU37" s="17">
        <v>0</v>
      </c>
      <c r="HV37" s="17">
        <v>0</v>
      </c>
      <c r="HW37" s="17">
        <v>0</v>
      </c>
      <c r="HX37" s="17">
        <v>0</v>
      </c>
      <c r="HY37" s="17">
        <v>0</v>
      </c>
      <c r="HZ37" s="17">
        <v>0</v>
      </c>
      <c r="IA37" s="17">
        <v>0</v>
      </c>
      <c r="IB37" s="17">
        <v>0</v>
      </c>
      <c r="IC37" s="17">
        <v>0</v>
      </c>
      <c r="ID37" s="17">
        <v>0</v>
      </c>
      <c r="IE37" s="17">
        <v>0</v>
      </c>
      <c r="IF37" s="17">
        <v>0</v>
      </c>
      <c r="IG37" s="17">
        <v>0</v>
      </c>
      <c r="IH37" s="17">
        <v>0</v>
      </c>
      <c r="II37" s="17">
        <v>2543729.83</v>
      </c>
      <c r="IJ37" s="17">
        <v>0</v>
      </c>
      <c r="IK37" s="17">
        <v>0</v>
      </c>
      <c r="IL37" s="17">
        <v>0</v>
      </c>
      <c r="IM37" s="17">
        <v>0</v>
      </c>
      <c r="IN37" s="17">
        <v>0</v>
      </c>
      <c r="IO37" s="17">
        <v>0</v>
      </c>
      <c r="IP37" s="17">
        <v>0</v>
      </c>
      <c r="IQ37" s="17">
        <v>0</v>
      </c>
      <c r="IR37" s="17">
        <v>0</v>
      </c>
      <c r="IS37" s="17">
        <v>0</v>
      </c>
      <c r="IT37" s="17">
        <v>0</v>
      </c>
      <c r="IU37" s="17">
        <v>0</v>
      </c>
      <c r="IV37" s="18">
        <v>0</v>
      </c>
      <c r="IW37" s="18">
        <v>0</v>
      </c>
      <c r="IX37" s="18">
        <v>53163.37</v>
      </c>
      <c r="IY37" s="17">
        <v>0</v>
      </c>
      <c r="IZ37" s="17">
        <v>0</v>
      </c>
      <c r="JA37" s="17">
        <v>2500</v>
      </c>
      <c r="JB37" s="17">
        <v>0</v>
      </c>
      <c r="JC37" s="17">
        <v>0</v>
      </c>
      <c r="JD37" s="17">
        <v>0</v>
      </c>
      <c r="JE37" s="18">
        <v>0</v>
      </c>
      <c r="JF37" s="18">
        <v>0</v>
      </c>
      <c r="JG37" s="18">
        <v>0</v>
      </c>
      <c r="JH37" s="17">
        <v>0</v>
      </c>
      <c r="JI37" s="17">
        <v>0</v>
      </c>
      <c r="JJ37" s="17">
        <v>0</v>
      </c>
      <c r="JK37" s="17">
        <v>0</v>
      </c>
      <c r="JL37" s="17">
        <v>0</v>
      </c>
      <c r="JM37" s="17">
        <v>0</v>
      </c>
      <c r="JN37" s="18">
        <v>0</v>
      </c>
      <c r="JO37" s="18">
        <v>0</v>
      </c>
      <c r="JP37" s="18">
        <v>50663.37</v>
      </c>
      <c r="JQ37" s="17">
        <v>0</v>
      </c>
      <c r="JR37" s="17">
        <v>0</v>
      </c>
      <c r="JS37" s="17">
        <v>0</v>
      </c>
      <c r="JT37" s="17">
        <v>0</v>
      </c>
      <c r="JU37" s="17">
        <v>0</v>
      </c>
      <c r="JV37" s="17">
        <v>50663.37</v>
      </c>
      <c r="JW37" s="17">
        <v>0</v>
      </c>
      <c r="JX37" s="17">
        <v>0</v>
      </c>
      <c r="JY37" s="17">
        <v>2893130.78000001</v>
      </c>
      <c r="JZ37" s="17">
        <v>0</v>
      </c>
      <c r="KA37" s="17">
        <v>0</v>
      </c>
      <c r="KB37" s="17">
        <v>0</v>
      </c>
      <c r="KC37" s="17">
        <v>0</v>
      </c>
      <c r="KD37" s="17">
        <v>0</v>
      </c>
      <c r="KE37" s="17">
        <v>0</v>
      </c>
      <c r="KF37" s="17">
        <v>0</v>
      </c>
      <c r="KG37" s="17">
        <v>0</v>
      </c>
      <c r="KH37" s="17">
        <v>0</v>
      </c>
      <c r="KI37" s="17">
        <v>0</v>
      </c>
      <c r="KJ37" s="17">
        <v>0</v>
      </c>
      <c r="KK37" s="17">
        <v>0</v>
      </c>
      <c r="KL37" s="17">
        <v>0</v>
      </c>
      <c r="KM37" s="17">
        <v>0</v>
      </c>
      <c r="KN37" s="17">
        <v>0</v>
      </c>
      <c r="KO37" s="17">
        <v>0</v>
      </c>
      <c r="KP37" s="17">
        <v>0</v>
      </c>
      <c r="KQ37" s="17">
        <v>0</v>
      </c>
      <c r="KR37" s="17">
        <v>0</v>
      </c>
      <c r="KS37" s="17">
        <v>0</v>
      </c>
      <c r="KT37" s="17">
        <v>0</v>
      </c>
      <c r="KU37" s="17">
        <v>0</v>
      </c>
      <c r="KV37" s="17">
        <v>0</v>
      </c>
      <c r="KW37" s="17">
        <v>0</v>
      </c>
      <c r="KX37" s="17">
        <v>0</v>
      </c>
      <c r="KY37" s="17">
        <v>0</v>
      </c>
      <c r="KZ37" s="17">
        <v>0</v>
      </c>
      <c r="LA37" s="18">
        <v>0</v>
      </c>
      <c r="LB37" s="18">
        <v>0</v>
      </c>
      <c r="LC37" s="18">
        <v>0</v>
      </c>
      <c r="LD37" s="17">
        <v>0</v>
      </c>
      <c r="LE37" s="17">
        <v>0</v>
      </c>
      <c r="LF37" s="17">
        <v>0</v>
      </c>
      <c r="LG37" s="17">
        <v>0</v>
      </c>
      <c r="LH37" s="17">
        <v>0</v>
      </c>
      <c r="LI37" s="17">
        <v>0</v>
      </c>
      <c r="LJ37" s="18">
        <v>0</v>
      </c>
      <c r="LK37" s="18">
        <v>0</v>
      </c>
      <c r="LL37" s="18">
        <v>0</v>
      </c>
      <c r="LM37" s="17">
        <v>0</v>
      </c>
      <c r="LN37" s="17">
        <v>0</v>
      </c>
      <c r="LO37" s="17">
        <v>0</v>
      </c>
      <c r="LP37" s="17">
        <v>0</v>
      </c>
      <c r="LQ37" s="17">
        <v>0</v>
      </c>
      <c r="LR37" s="17">
        <v>0</v>
      </c>
      <c r="LS37" s="18">
        <v>0</v>
      </c>
      <c r="LT37" s="18">
        <v>0</v>
      </c>
      <c r="LU37" s="18">
        <v>0</v>
      </c>
      <c r="LV37" s="17">
        <v>0</v>
      </c>
      <c r="LW37" s="17">
        <v>0</v>
      </c>
      <c r="LX37" s="17">
        <v>0</v>
      </c>
      <c r="LY37" s="17">
        <v>0</v>
      </c>
      <c r="LZ37" s="17">
        <v>0</v>
      </c>
      <c r="MA37" s="17">
        <v>0</v>
      </c>
      <c r="MB37" s="17">
        <v>0</v>
      </c>
      <c r="MC37" s="17">
        <v>0</v>
      </c>
      <c r="MD37" s="17">
        <v>0</v>
      </c>
      <c r="ME37" s="17">
        <v>0</v>
      </c>
      <c r="MF37" s="17">
        <v>0</v>
      </c>
      <c r="MG37" s="17">
        <v>7699467501.079155</v>
      </c>
      <c r="MH37" s="17">
        <v>7699467501.079155</v>
      </c>
    </row>
    <row r="38" spans="1:346" ht="12.75" customHeight="1" x14ac:dyDescent="0.3">
      <c r="A38" s="61" t="s">
        <v>209</v>
      </c>
      <c r="B38" s="16">
        <v>1044</v>
      </c>
      <c r="C38" s="62" t="s">
        <v>148</v>
      </c>
      <c r="D38" s="18">
        <v>0</v>
      </c>
      <c r="E38" s="18">
        <v>0</v>
      </c>
      <c r="F38" s="18">
        <v>204798293.73000002</v>
      </c>
      <c r="G38" s="17">
        <v>0</v>
      </c>
      <c r="H38" s="17">
        <v>0</v>
      </c>
      <c r="I38" s="17">
        <v>175660039.41000003</v>
      </c>
      <c r="J38" s="17">
        <v>0</v>
      </c>
      <c r="K38" s="17">
        <v>0</v>
      </c>
      <c r="L38" s="17">
        <v>29138254.32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359795945.41000003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6141163857.1400003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206499164.08000001</v>
      </c>
      <c r="BI38" s="17">
        <v>0</v>
      </c>
      <c r="BJ38" s="17">
        <v>0</v>
      </c>
      <c r="BK38" s="17">
        <v>1268674350.79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509480.81</v>
      </c>
      <c r="BR38" s="17">
        <v>0</v>
      </c>
      <c r="BS38" s="17">
        <v>0</v>
      </c>
      <c r="BT38" s="17">
        <v>1214700.19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6863668.1299999999</v>
      </c>
      <c r="CD38" s="17">
        <v>0</v>
      </c>
      <c r="CE38" s="17">
        <v>0</v>
      </c>
      <c r="CF38" s="17">
        <v>8135971.0899999999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7">
        <v>0</v>
      </c>
      <c r="DM38" s="17">
        <v>0</v>
      </c>
      <c r="DN38" s="17">
        <v>0</v>
      </c>
      <c r="DO38" s="17">
        <v>0</v>
      </c>
      <c r="DP38" s="17">
        <v>232005.19</v>
      </c>
      <c r="DQ38" s="17">
        <v>0</v>
      </c>
      <c r="DR38" s="17">
        <v>0</v>
      </c>
      <c r="DS38" s="17">
        <v>0</v>
      </c>
      <c r="DT38" s="17">
        <v>0</v>
      </c>
      <c r="DU38" s="17">
        <v>0</v>
      </c>
      <c r="DV38" s="17">
        <v>0</v>
      </c>
      <c r="DW38" s="17">
        <v>0</v>
      </c>
      <c r="DX38" s="17">
        <v>0</v>
      </c>
      <c r="DY38" s="17">
        <v>0</v>
      </c>
      <c r="DZ38" s="17">
        <v>0</v>
      </c>
      <c r="EA38" s="17">
        <v>0</v>
      </c>
      <c r="EB38" s="17">
        <v>0</v>
      </c>
      <c r="EC38" s="17">
        <v>0</v>
      </c>
      <c r="ED38" s="17">
        <v>0</v>
      </c>
      <c r="EE38" s="17">
        <v>0</v>
      </c>
      <c r="EF38" s="17">
        <v>0</v>
      </c>
      <c r="EG38" s="17">
        <v>0</v>
      </c>
      <c r="EH38" s="17">
        <v>0</v>
      </c>
      <c r="EI38" s="17">
        <v>0</v>
      </c>
      <c r="EJ38" s="17">
        <v>0</v>
      </c>
      <c r="EK38" s="17">
        <v>0</v>
      </c>
      <c r="EL38" s="17">
        <v>0</v>
      </c>
      <c r="EM38" s="17">
        <v>0</v>
      </c>
      <c r="EN38" s="17">
        <v>0</v>
      </c>
      <c r="EO38" s="17">
        <v>0</v>
      </c>
      <c r="EP38" s="17">
        <v>0</v>
      </c>
      <c r="EQ38" s="17">
        <v>0</v>
      </c>
      <c r="ER38" s="17">
        <v>0</v>
      </c>
      <c r="ES38" s="17">
        <v>0</v>
      </c>
      <c r="ET38" s="17">
        <v>0</v>
      </c>
      <c r="EU38" s="17">
        <v>0</v>
      </c>
      <c r="EV38" s="17">
        <v>0</v>
      </c>
      <c r="EW38" s="17">
        <v>0</v>
      </c>
      <c r="EX38" s="17">
        <v>0</v>
      </c>
      <c r="EY38" s="17">
        <v>0</v>
      </c>
      <c r="EZ38" s="17">
        <v>0</v>
      </c>
      <c r="FA38" s="17">
        <v>0</v>
      </c>
      <c r="FB38" s="17">
        <v>0</v>
      </c>
      <c r="FC38" s="17">
        <v>0</v>
      </c>
      <c r="FD38" s="17">
        <v>0</v>
      </c>
      <c r="FE38" s="17">
        <v>0</v>
      </c>
      <c r="FF38" s="17">
        <v>143167042.59</v>
      </c>
      <c r="FG38" s="17">
        <v>0</v>
      </c>
      <c r="FH38" s="17">
        <v>0</v>
      </c>
      <c r="FI38" s="17">
        <v>0</v>
      </c>
      <c r="FJ38" s="17">
        <v>0</v>
      </c>
      <c r="FK38" s="17">
        <v>0</v>
      </c>
      <c r="FL38" s="17">
        <v>0</v>
      </c>
      <c r="FM38" s="17">
        <v>0</v>
      </c>
      <c r="FN38" s="17">
        <v>0</v>
      </c>
      <c r="FO38" s="17">
        <v>0</v>
      </c>
      <c r="FP38" s="17">
        <v>0</v>
      </c>
      <c r="FQ38" s="17">
        <v>0</v>
      </c>
      <c r="FR38" s="17">
        <v>0</v>
      </c>
      <c r="FS38" s="17">
        <v>0</v>
      </c>
      <c r="FT38" s="17">
        <v>0</v>
      </c>
      <c r="FU38" s="17">
        <v>0</v>
      </c>
      <c r="FV38" s="17">
        <v>0</v>
      </c>
      <c r="FW38" s="17">
        <v>0</v>
      </c>
      <c r="FX38" s="17">
        <v>0</v>
      </c>
      <c r="FY38" s="17">
        <v>0</v>
      </c>
      <c r="FZ38" s="17">
        <v>0</v>
      </c>
      <c r="GA38" s="17">
        <v>0</v>
      </c>
      <c r="GB38" s="17">
        <v>0</v>
      </c>
      <c r="GC38" s="17">
        <v>0</v>
      </c>
      <c r="GD38" s="17">
        <v>0</v>
      </c>
      <c r="GE38" s="17">
        <v>0</v>
      </c>
      <c r="GF38" s="17">
        <v>0</v>
      </c>
      <c r="GG38" s="17">
        <v>0</v>
      </c>
      <c r="GH38" s="17">
        <v>0</v>
      </c>
      <c r="GI38" s="17">
        <v>0</v>
      </c>
      <c r="GJ38" s="17">
        <v>11075260.34</v>
      </c>
      <c r="GK38" s="17">
        <v>0</v>
      </c>
      <c r="GL38" s="17">
        <v>0</v>
      </c>
      <c r="GM38" s="17">
        <v>0</v>
      </c>
      <c r="GN38" s="17">
        <v>0</v>
      </c>
      <c r="GO38" s="17">
        <v>0</v>
      </c>
      <c r="GP38" s="17">
        <v>529381.86</v>
      </c>
      <c r="GQ38" s="17">
        <v>0</v>
      </c>
      <c r="GR38" s="17">
        <v>0</v>
      </c>
      <c r="GS38" s="17">
        <v>0</v>
      </c>
      <c r="GT38" s="17">
        <v>0</v>
      </c>
      <c r="GU38" s="17">
        <v>0</v>
      </c>
      <c r="GV38" s="17">
        <v>0</v>
      </c>
      <c r="GW38" s="17">
        <v>0</v>
      </c>
      <c r="GX38" s="17">
        <v>0</v>
      </c>
      <c r="GY38" s="17">
        <v>3826210.11</v>
      </c>
      <c r="GZ38" s="17">
        <v>0</v>
      </c>
      <c r="HA38" s="17">
        <v>0</v>
      </c>
      <c r="HB38" s="17">
        <v>0</v>
      </c>
      <c r="HC38" s="17">
        <v>0</v>
      </c>
      <c r="HD38" s="17">
        <v>0</v>
      </c>
      <c r="HE38" s="17">
        <v>0</v>
      </c>
      <c r="HF38" s="17">
        <v>0</v>
      </c>
      <c r="HG38" s="17">
        <v>0</v>
      </c>
      <c r="HH38" s="17">
        <v>0</v>
      </c>
      <c r="HI38" s="17">
        <v>0</v>
      </c>
      <c r="HJ38" s="17">
        <v>0</v>
      </c>
      <c r="HK38" s="17">
        <v>0</v>
      </c>
      <c r="HL38" s="17">
        <v>0</v>
      </c>
      <c r="HM38" s="17">
        <v>0</v>
      </c>
      <c r="HN38" s="17">
        <v>0</v>
      </c>
      <c r="HO38" s="17">
        <v>0</v>
      </c>
      <c r="HP38" s="17">
        <v>0</v>
      </c>
      <c r="HQ38" s="17">
        <v>0</v>
      </c>
      <c r="HR38" s="17">
        <v>0</v>
      </c>
      <c r="HS38" s="17">
        <v>0</v>
      </c>
      <c r="HT38" s="17">
        <v>0</v>
      </c>
      <c r="HU38" s="17">
        <v>0</v>
      </c>
      <c r="HV38" s="17">
        <v>0</v>
      </c>
      <c r="HW38" s="17">
        <v>0</v>
      </c>
      <c r="HX38" s="17">
        <v>0</v>
      </c>
      <c r="HY38" s="17">
        <v>0</v>
      </c>
      <c r="HZ38" s="17">
        <v>0</v>
      </c>
      <c r="IA38" s="17">
        <v>0</v>
      </c>
      <c r="IB38" s="17">
        <v>0</v>
      </c>
      <c r="IC38" s="17">
        <v>0</v>
      </c>
      <c r="ID38" s="17">
        <v>0</v>
      </c>
      <c r="IE38" s="17">
        <v>0</v>
      </c>
      <c r="IF38" s="17">
        <v>0</v>
      </c>
      <c r="IG38" s="17">
        <v>0</v>
      </c>
      <c r="IH38" s="17">
        <v>0</v>
      </c>
      <c r="II38" s="17">
        <v>0</v>
      </c>
      <c r="IJ38" s="17">
        <v>0</v>
      </c>
      <c r="IK38" s="17">
        <v>0</v>
      </c>
      <c r="IL38" s="17">
        <v>0</v>
      </c>
      <c r="IM38" s="17">
        <v>0</v>
      </c>
      <c r="IN38" s="17">
        <v>0</v>
      </c>
      <c r="IO38" s="17">
        <v>0</v>
      </c>
      <c r="IP38" s="17">
        <v>0</v>
      </c>
      <c r="IQ38" s="17">
        <v>0</v>
      </c>
      <c r="IR38" s="17">
        <v>0</v>
      </c>
      <c r="IS38" s="17">
        <v>0</v>
      </c>
      <c r="IT38" s="17">
        <v>0</v>
      </c>
      <c r="IU38" s="17">
        <v>0</v>
      </c>
      <c r="IV38" s="18">
        <v>0</v>
      </c>
      <c r="IW38" s="18">
        <v>0</v>
      </c>
      <c r="IX38" s="18">
        <v>264843864.00999999</v>
      </c>
      <c r="IY38" s="17">
        <v>0</v>
      </c>
      <c r="IZ38" s="17">
        <v>0</v>
      </c>
      <c r="JA38" s="17">
        <v>0</v>
      </c>
      <c r="JB38" s="17">
        <v>0</v>
      </c>
      <c r="JC38" s="17">
        <v>0</v>
      </c>
      <c r="JD38" s="17">
        <v>0</v>
      </c>
      <c r="JE38" s="18">
        <v>0</v>
      </c>
      <c r="JF38" s="18">
        <v>0</v>
      </c>
      <c r="JG38" s="18">
        <v>264843864.00999999</v>
      </c>
      <c r="JH38" s="17">
        <v>0</v>
      </c>
      <c r="JI38" s="17">
        <v>0</v>
      </c>
      <c r="JJ38" s="17">
        <v>3877681.29</v>
      </c>
      <c r="JK38" s="17">
        <v>0</v>
      </c>
      <c r="JL38" s="17">
        <v>0</v>
      </c>
      <c r="JM38" s="17">
        <v>260966182.72</v>
      </c>
      <c r="JN38" s="18">
        <v>0</v>
      </c>
      <c r="JO38" s="18">
        <v>0</v>
      </c>
      <c r="JP38" s="18">
        <v>0</v>
      </c>
      <c r="JQ38" s="17">
        <v>0</v>
      </c>
      <c r="JR38" s="17">
        <v>0</v>
      </c>
      <c r="JS38" s="17">
        <v>0</v>
      </c>
      <c r="JT38" s="17">
        <v>0</v>
      </c>
      <c r="JU38" s="17">
        <v>0</v>
      </c>
      <c r="JV38" s="17">
        <v>0</v>
      </c>
      <c r="JW38" s="17">
        <v>0</v>
      </c>
      <c r="JX38" s="17">
        <v>0</v>
      </c>
      <c r="JY38" s="17">
        <v>1900306.37</v>
      </c>
      <c r="JZ38" s="17">
        <v>0</v>
      </c>
      <c r="KA38" s="17">
        <v>0</v>
      </c>
      <c r="KB38" s="17">
        <v>0</v>
      </c>
      <c r="KC38" s="17">
        <v>0</v>
      </c>
      <c r="KD38" s="17">
        <v>0</v>
      </c>
      <c r="KE38" s="17">
        <v>0</v>
      </c>
      <c r="KF38" s="17">
        <v>0</v>
      </c>
      <c r="KG38" s="17">
        <v>0</v>
      </c>
      <c r="KH38" s="17">
        <v>0</v>
      </c>
      <c r="KI38" s="17">
        <v>0</v>
      </c>
      <c r="KJ38" s="17">
        <v>0</v>
      </c>
      <c r="KK38" s="17">
        <v>0</v>
      </c>
      <c r="KL38" s="17">
        <v>0</v>
      </c>
      <c r="KM38" s="17">
        <v>0</v>
      </c>
      <c r="KN38" s="17">
        <v>0</v>
      </c>
      <c r="KO38" s="17">
        <v>0</v>
      </c>
      <c r="KP38" s="17">
        <v>0</v>
      </c>
      <c r="KQ38" s="17">
        <v>0</v>
      </c>
      <c r="KR38" s="17">
        <v>0</v>
      </c>
      <c r="KS38" s="17">
        <v>0</v>
      </c>
      <c r="KT38" s="17">
        <v>0</v>
      </c>
      <c r="KU38" s="17">
        <v>0</v>
      </c>
      <c r="KV38" s="17">
        <v>0</v>
      </c>
      <c r="KW38" s="17">
        <v>0</v>
      </c>
      <c r="KX38" s="17">
        <v>0</v>
      </c>
      <c r="KY38" s="17">
        <v>0</v>
      </c>
      <c r="KZ38" s="17">
        <v>0</v>
      </c>
      <c r="LA38" s="18">
        <v>0</v>
      </c>
      <c r="LB38" s="18">
        <v>0</v>
      </c>
      <c r="LC38" s="18">
        <v>0</v>
      </c>
      <c r="LD38" s="17">
        <v>0</v>
      </c>
      <c r="LE38" s="17">
        <v>0</v>
      </c>
      <c r="LF38" s="17">
        <v>0</v>
      </c>
      <c r="LG38" s="17">
        <v>0</v>
      </c>
      <c r="LH38" s="17">
        <v>0</v>
      </c>
      <c r="LI38" s="17">
        <v>0</v>
      </c>
      <c r="LJ38" s="18">
        <v>0</v>
      </c>
      <c r="LK38" s="18">
        <v>0</v>
      </c>
      <c r="LL38" s="18">
        <v>0</v>
      </c>
      <c r="LM38" s="17">
        <v>0</v>
      </c>
      <c r="LN38" s="17">
        <v>0</v>
      </c>
      <c r="LO38" s="17">
        <v>0</v>
      </c>
      <c r="LP38" s="17">
        <v>0</v>
      </c>
      <c r="LQ38" s="17">
        <v>0</v>
      </c>
      <c r="LR38" s="17">
        <v>0</v>
      </c>
      <c r="LS38" s="18">
        <v>0</v>
      </c>
      <c r="LT38" s="18">
        <v>0</v>
      </c>
      <c r="LU38" s="18">
        <v>0</v>
      </c>
      <c r="LV38" s="17">
        <v>0</v>
      </c>
      <c r="LW38" s="17">
        <v>0</v>
      </c>
      <c r="LX38" s="17">
        <v>0</v>
      </c>
      <c r="LY38" s="17">
        <v>0</v>
      </c>
      <c r="LZ38" s="17">
        <v>0</v>
      </c>
      <c r="MA38" s="17">
        <v>0</v>
      </c>
      <c r="MB38" s="17">
        <v>0</v>
      </c>
      <c r="MC38" s="17">
        <v>0</v>
      </c>
      <c r="MD38" s="17">
        <v>0</v>
      </c>
      <c r="ME38" s="17">
        <v>0</v>
      </c>
      <c r="MF38" s="17">
        <v>0</v>
      </c>
      <c r="MG38" s="17">
        <v>8623229501.8400002</v>
      </c>
      <c r="MH38" s="17">
        <v>8623229501.8400002</v>
      </c>
    </row>
    <row r="39" spans="1:346" ht="12.75" customHeight="1" x14ac:dyDescent="0.3">
      <c r="A39" s="61" t="s">
        <v>211</v>
      </c>
      <c r="B39" s="16">
        <v>1045</v>
      </c>
      <c r="C39" s="62" t="s">
        <v>148</v>
      </c>
      <c r="D39" s="18">
        <v>0</v>
      </c>
      <c r="E39" s="18">
        <v>0</v>
      </c>
      <c r="F39" s="18">
        <v>42056910.32</v>
      </c>
      <c r="G39" s="17">
        <v>0</v>
      </c>
      <c r="H39" s="17">
        <v>0</v>
      </c>
      <c r="I39" s="17">
        <v>4250098.5199999996</v>
      </c>
      <c r="J39" s="17">
        <v>0</v>
      </c>
      <c r="K39" s="17">
        <v>0</v>
      </c>
      <c r="L39" s="17">
        <v>26034674.780000001</v>
      </c>
      <c r="M39" s="17">
        <v>0</v>
      </c>
      <c r="N39" s="17">
        <v>0</v>
      </c>
      <c r="O39" s="17">
        <v>11772137.02</v>
      </c>
      <c r="P39" s="17">
        <v>0</v>
      </c>
      <c r="Q39" s="17">
        <v>0</v>
      </c>
      <c r="R39" s="17">
        <v>2107977.0135630001</v>
      </c>
      <c r="S39" s="17">
        <v>0</v>
      </c>
      <c r="T39" s="17">
        <v>0</v>
      </c>
      <c r="U39" s="17">
        <v>112725069.69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34931601.380000003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5314285.6900000004</v>
      </c>
      <c r="AH39" s="17">
        <v>0</v>
      </c>
      <c r="AI39" s="17">
        <v>0</v>
      </c>
      <c r="AJ39" s="17">
        <v>5079976.91</v>
      </c>
      <c r="AK39" s="17">
        <v>0</v>
      </c>
      <c r="AL39" s="17">
        <v>0</v>
      </c>
      <c r="AM39" s="17">
        <v>10997261.596545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10230554.705298999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10219515157.490002</v>
      </c>
      <c r="BC39" s="17">
        <v>0</v>
      </c>
      <c r="BD39" s="17">
        <v>0</v>
      </c>
      <c r="BE39" s="17">
        <v>736481.41999999993</v>
      </c>
      <c r="BF39" s="17">
        <v>0</v>
      </c>
      <c r="BG39" s="17">
        <v>0</v>
      </c>
      <c r="BH39" s="17">
        <v>414445350.95999998</v>
      </c>
      <c r="BI39" s="17">
        <v>0</v>
      </c>
      <c r="BJ39" s="17">
        <v>0</v>
      </c>
      <c r="BK39" s="17">
        <v>1398069089.3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13200071.022554999</v>
      </c>
      <c r="BR39" s="17">
        <v>0</v>
      </c>
      <c r="BS39" s="17">
        <v>0</v>
      </c>
      <c r="BT39" s="17">
        <v>13695871.162478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533127.06177100004</v>
      </c>
      <c r="CD39" s="17">
        <v>0</v>
      </c>
      <c r="CE39" s="17">
        <v>0</v>
      </c>
      <c r="CF39" s="17">
        <v>958086.83443699998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1165927.3799999999</v>
      </c>
      <c r="CM39" s="17">
        <v>0</v>
      </c>
      <c r="CN39" s="17">
        <v>0</v>
      </c>
      <c r="CO39" s="17">
        <v>137078.50367400001</v>
      </c>
      <c r="CP39" s="17">
        <v>0</v>
      </c>
      <c r="CQ39" s="17">
        <v>0</v>
      </c>
      <c r="CR39" s="17">
        <v>825148.53086699999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1759880.62</v>
      </c>
      <c r="CY39" s="17">
        <v>0</v>
      </c>
      <c r="CZ39" s="17">
        <v>0</v>
      </c>
      <c r="DA39" s="17">
        <v>99251.5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861879.21</v>
      </c>
      <c r="DH39" s="17">
        <v>0</v>
      </c>
      <c r="DI39" s="17">
        <v>0</v>
      </c>
      <c r="DJ39" s="17">
        <v>0</v>
      </c>
      <c r="DK39" s="17">
        <v>0</v>
      </c>
      <c r="DL39" s="17">
        <v>0</v>
      </c>
      <c r="DM39" s="17">
        <v>0</v>
      </c>
      <c r="DN39" s="17">
        <v>0</v>
      </c>
      <c r="DO39" s="17">
        <v>0</v>
      </c>
      <c r="DP39" s="17">
        <v>7875</v>
      </c>
      <c r="DQ39" s="17">
        <v>0</v>
      </c>
      <c r="DR39" s="17">
        <v>0</v>
      </c>
      <c r="DS39" s="17">
        <v>0</v>
      </c>
      <c r="DT39" s="17">
        <v>0</v>
      </c>
      <c r="DU39" s="17">
        <v>0</v>
      </c>
      <c r="DV39" s="17">
        <v>0</v>
      </c>
      <c r="DW39" s="17">
        <v>0</v>
      </c>
      <c r="DX39" s="17">
        <v>0</v>
      </c>
      <c r="DY39" s="17">
        <v>0</v>
      </c>
      <c r="DZ39" s="17">
        <v>0</v>
      </c>
      <c r="EA39" s="17">
        <v>0</v>
      </c>
      <c r="EB39" s="17">
        <v>93211011.792852998</v>
      </c>
      <c r="EC39" s="17">
        <v>0</v>
      </c>
      <c r="ED39" s="17">
        <v>0</v>
      </c>
      <c r="EE39" s="17">
        <v>1390851.006541</v>
      </c>
      <c r="EF39" s="17">
        <v>0</v>
      </c>
      <c r="EG39" s="17">
        <v>0</v>
      </c>
      <c r="EH39" s="17">
        <v>0</v>
      </c>
      <c r="EI39" s="17">
        <v>0</v>
      </c>
      <c r="EJ39" s="17">
        <v>0</v>
      </c>
      <c r="EK39" s="17">
        <v>0</v>
      </c>
      <c r="EL39" s="17">
        <v>0</v>
      </c>
      <c r="EM39" s="17">
        <v>0</v>
      </c>
      <c r="EN39" s="17">
        <v>1392556.265381</v>
      </c>
      <c r="EO39" s="17">
        <v>0</v>
      </c>
      <c r="EP39" s="17">
        <v>0</v>
      </c>
      <c r="EQ39" s="17">
        <v>0</v>
      </c>
      <c r="ER39" s="17">
        <v>0</v>
      </c>
      <c r="ES39" s="17">
        <v>0</v>
      </c>
      <c r="ET39" s="17">
        <v>0</v>
      </c>
      <c r="EU39" s="17">
        <v>0</v>
      </c>
      <c r="EV39" s="17">
        <v>0</v>
      </c>
      <c r="EW39" s="17">
        <v>0</v>
      </c>
      <c r="EX39" s="17">
        <v>0</v>
      </c>
      <c r="EY39" s="17">
        <v>0</v>
      </c>
      <c r="EZ39" s="17">
        <v>0</v>
      </c>
      <c r="FA39" s="17">
        <v>0</v>
      </c>
      <c r="FB39" s="17">
        <v>0</v>
      </c>
      <c r="FC39" s="17">
        <v>0</v>
      </c>
      <c r="FD39" s="17">
        <v>0</v>
      </c>
      <c r="FE39" s="17">
        <v>0</v>
      </c>
      <c r="FF39" s="17">
        <v>26434005.818982001</v>
      </c>
      <c r="FG39" s="17">
        <v>0</v>
      </c>
      <c r="FH39" s="17">
        <v>0</v>
      </c>
      <c r="FI39" s="17">
        <v>0</v>
      </c>
      <c r="FJ39" s="17">
        <v>0</v>
      </c>
      <c r="FK39" s="17">
        <v>0</v>
      </c>
      <c r="FL39" s="17">
        <v>0</v>
      </c>
      <c r="FM39" s="17">
        <v>0</v>
      </c>
      <c r="FN39" s="17">
        <v>0</v>
      </c>
      <c r="FO39" s="17">
        <v>0</v>
      </c>
      <c r="FP39" s="17">
        <v>0</v>
      </c>
      <c r="FQ39" s="17">
        <v>0</v>
      </c>
      <c r="FR39" s="17">
        <v>0</v>
      </c>
      <c r="FS39" s="17">
        <v>0</v>
      </c>
      <c r="FT39" s="17">
        <v>0</v>
      </c>
      <c r="FU39" s="17">
        <v>0</v>
      </c>
      <c r="FV39" s="17">
        <v>0</v>
      </c>
      <c r="FW39" s="17">
        <v>0</v>
      </c>
      <c r="FX39" s="17">
        <v>0</v>
      </c>
      <c r="FY39" s="17">
        <v>0</v>
      </c>
      <c r="FZ39" s="17">
        <v>0</v>
      </c>
      <c r="GA39" s="17">
        <v>0</v>
      </c>
      <c r="GB39" s="17">
        <v>0</v>
      </c>
      <c r="GC39" s="17">
        <v>0</v>
      </c>
      <c r="GD39" s="17">
        <v>0</v>
      </c>
      <c r="GE39" s="17">
        <v>0</v>
      </c>
      <c r="GF39" s="17">
        <v>0</v>
      </c>
      <c r="GG39" s="17">
        <v>140840.47</v>
      </c>
      <c r="GH39" s="17">
        <v>0</v>
      </c>
      <c r="GI39" s="17">
        <v>0</v>
      </c>
      <c r="GJ39" s="17">
        <v>12081063.516938001</v>
      </c>
      <c r="GK39" s="17">
        <v>0</v>
      </c>
      <c r="GL39" s="17">
        <v>0</v>
      </c>
      <c r="GM39" s="17">
        <v>0</v>
      </c>
      <c r="GN39" s="17">
        <v>0</v>
      </c>
      <c r="GO39" s="17">
        <v>0</v>
      </c>
      <c r="GP39" s="17">
        <v>102865037.30734199</v>
      </c>
      <c r="GQ39" s="17">
        <v>0</v>
      </c>
      <c r="GR39" s="17">
        <v>0</v>
      </c>
      <c r="GS39" s="17">
        <v>16326725.220000001</v>
      </c>
      <c r="GT39" s="17">
        <v>0</v>
      </c>
      <c r="GU39" s="17">
        <v>0</v>
      </c>
      <c r="GV39" s="17">
        <v>75799029.241695002</v>
      </c>
      <c r="GW39" s="17">
        <v>0</v>
      </c>
      <c r="GX39" s="17">
        <v>0</v>
      </c>
      <c r="GY39" s="17">
        <v>6415910.4427749999</v>
      </c>
      <c r="GZ39" s="17">
        <v>0</v>
      </c>
      <c r="HA39" s="17">
        <v>0</v>
      </c>
      <c r="HB39" s="17">
        <v>0</v>
      </c>
      <c r="HC39" s="17">
        <v>0</v>
      </c>
      <c r="HD39" s="17">
        <v>0</v>
      </c>
      <c r="HE39" s="17">
        <v>0</v>
      </c>
      <c r="HF39" s="17">
        <v>0</v>
      </c>
      <c r="HG39" s="17">
        <v>0</v>
      </c>
      <c r="HH39" s="17">
        <v>0</v>
      </c>
      <c r="HI39" s="17">
        <v>0</v>
      </c>
      <c r="HJ39" s="17">
        <v>0</v>
      </c>
      <c r="HK39" s="17">
        <v>0</v>
      </c>
      <c r="HL39" s="17">
        <v>0</v>
      </c>
      <c r="HM39" s="17">
        <v>0</v>
      </c>
      <c r="HN39" s="17">
        <v>26125</v>
      </c>
      <c r="HO39" s="17">
        <v>0</v>
      </c>
      <c r="HP39" s="17">
        <v>0</v>
      </c>
      <c r="HQ39" s="17">
        <v>0</v>
      </c>
      <c r="HR39" s="17">
        <v>0</v>
      </c>
      <c r="HS39" s="17">
        <v>0</v>
      </c>
      <c r="HT39" s="17">
        <v>0</v>
      </c>
      <c r="HU39" s="17">
        <v>0</v>
      </c>
      <c r="HV39" s="17">
        <v>0</v>
      </c>
      <c r="HW39" s="17">
        <v>19572.32</v>
      </c>
      <c r="HX39" s="17">
        <v>0</v>
      </c>
      <c r="HY39" s="17">
        <v>0</v>
      </c>
      <c r="HZ39" s="17">
        <v>35476440.700000003</v>
      </c>
      <c r="IA39" s="17">
        <v>0</v>
      </c>
      <c r="IB39" s="17">
        <v>0</v>
      </c>
      <c r="IC39" s="17">
        <v>0</v>
      </c>
      <c r="ID39" s="17">
        <v>0</v>
      </c>
      <c r="IE39" s="17">
        <v>0</v>
      </c>
      <c r="IF39" s="17">
        <v>7864901.8700000001</v>
      </c>
      <c r="IG39" s="17">
        <v>0</v>
      </c>
      <c r="IH39" s="17">
        <v>0</v>
      </c>
      <c r="II39" s="17">
        <v>0</v>
      </c>
      <c r="IJ39" s="17">
        <v>0</v>
      </c>
      <c r="IK39" s="17">
        <v>0</v>
      </c>
      <c r="IL39" s="17">
        <v>0</v>
      </c>
      <c r="IM39" s="17">
        <v>0</v>
      </c>
      <c r="IN39" s="17">
        <v>0</v>
      </c>
      <c r="IO39" s="17">
        <v>0</v>
      </c>
      <c r="IP39" s="17">
        <v>0</v>
      </c>
      <c r="IQ39" s="17">
        <v>0</v>
      </c>
      <c r="IR39" s="17">
        <v>-5506.2</v>
      </c>
      <c r="IS39" s="17">
        <v>0</v>
      </c>
      <c r="IT39" s="17">
        <v>0</v>
      </c>
      <c r="IU39" s="17">
        <v>0</v>
      </c>
      <c r="IV39" s="18">
        <v>0</v>
      </c>
      <c r="IW39" s="18">
        <v>0</v>
      </c>
      <c r="IX39" s="18">
        <v>20737130.879999999</v>
      </c>
      <c r="IY39" s="17">
        <v>0</v>
      </c>
      <c r="IZ39" s="17">
        <v>0</v>
      </c>
      <c r="JA39" s="17">
        <v>0</v>
      </c>
      <c r="JB39" s="17">
        <v>0</v>
      </c>
      <c r="JC39" s="17">
        <v>0</v>
      </c>
      <c r="JD39" s="17">
        <v>0</v>
      </c>
      <c r="JE39" s="18">
        <v>0</v>
      </c>
      <c r="JF39" s="18">
        <v>0</v>
      </c>
      <c r="JG39" s="18">
        <v>20737130.879999999</v>
      </c>
      <c r="JH39" s="17">
        <v>0</v>
      </c>
      <c r="JI39" s="17">
        <v>0</v>
      </c>
      <c r="JJ39" s="17">
        <v>0</v>
      </c>
      <c r="JK39" s="17">
        <v>0</v>
      </c>
      <c r="JL39" s="17">
        <v>0</v>
      </c>
      <c r="JM39" s="17">
        <v>20737130.879999999</v>
      </c>
      <c r="JN39" s="18">
        <v>0</v>
      </c>
      <c r="JO39" s="18">
        <v>0</v>
      </c>
      <c r="JP39" s="18">
        <v>0</v>
      </c>
      <c r="JQ39" s="17">
        <v>0</v>
      </c>
      <c r="JR39" s="17">
        <v>0</v>
      </c>
      <c r="JS39" s="17">
        <v>0</v>
      </c>
      <c r="JT39" s="17">
        <v>0</v>
      </c>
      <c r="JU39" s="17">
        <v>0</v>
      </c>
      <c r="JV39" s="17">
        <v>0</v>
      </c>
      <c r="JW39" s="17">
        <v>0</v>
      </c>
      <c r="JX39" s="17">
        <v>0</v>
      </c>
      <c r="JY39" s="17">
        <v>49226988.152257003</v>
      </c>
      <c r="JZ39" s="17">
        <v>0</v>
      </c>
      <c r="KA39" s="17">
        <v>0</v>
      </c>
      <c r="KB39" s="17">
        <v>884635835.63999999</v>
      </c>
      <c r="KC39" s="17">
        <v>0</v>
      </c>
      <c r="KD39" s="17">
        <v>0</v>
      </c>
      <c r="KE39" s="17">
        <v>0</v>
      </c>
      <c r="KF39" s="17">
        <v>0</v>
      </c>
      <c r="KG39" s="17">
        <v>0</v>
      </c>
      <c r="KH39" s="17">
        <v>0</v>
      </c>
      <c r="KI39" s="17">
        <v>0</v>
      </c>
      <c r="KJ39" s="17">
        <v>0</v>
      </c>
      <c r="KK39" s="17">
        <v>0</v>
      </c>
      <c r="KL39" s="17">
        <v>0</v>
      </c>
      <c r="KM39" s="17">
        <v>0</v>
      </c>
      <c r="KN39" s="17">
        <v>0</v>
      </c>
      <c r="KO39" s="17">
        <v>0</v>
      </c>
      <c r="KP39" s="17">
        <v>0</v>
      </c>
      <c r="KQ39" s="17">
        <v>0</v>
      </c>
      <c r="KR39" s="17">
        <v>0</v>
      </c>
      <c r="KS39" s="17">
        <v>0</v>
      </c>
      <c r="KT39" s="17">
        <v>0</v>
      </c>
      <c r="KU39" s="17">
        <v>0</v>
      </c>
      <c r="KV39" s="17">
        <v>0</v>
      </c>
      <c r="KW39" s="17">
        <v>0</v>
      </c>
      <c r="KX39" s="17">
        <v>0</v>
      </c>
      <c r="KY39" s="17">
        <v>0</v>
      </c>
      <c r="KZ39" s="17">
        <v>0</v>
      </c>
      <c r="LA39" s="18">
        <v>0</v>
      </c>
      <c r="LB39" s="18">
        <v>0</v>
      </c>
      <c r="LC39" s="18">
        <v>0</v>
      </c>
      <c r="LD39" s="17">
        <v>0</v>
      </c>
      <c r="LE39" s="17">
        <v>0</v>
      </c>
      <c r="LF39" s="17">
        <v>0</v>
      </c>
      <c r="LG39" s="17">
        <v>0</v>
      </c>
      <c r="LH39" s="17">
        <v>0</v>
      </c>
      <c r="LI39" s="17">
        <v>0</v>
      </c>
      <c r="LJ39" s="18">
        <v>0</v>
      </c>
      <c r="LK39" s="18">
        <v>0</v>
      </c>
      <c r="LL39" s="18">
        <v>0</v>
      </c>
      <c r="LM39" s="17">
        <v>0</v>
      </c>
      <c r="LN39" s="17">
        <v>0</v>
      </c>
      <c r="LO39" s="17">
        <v>0</v>
      </c>
      <c r="LP39" s="17">
        <v>0</v>
      </c>
      <c r="LQ39" s="17">
        <v>0</v>
      </c>
      <c r="LR39" s="17">
        <v>0</v>
      </c>
      <c r="LS39" s="18">
        <v>0</v>
      </c>
      <c r="LT39" s="18">
        <v>0</v>
      </c>
      <c r="LU39" s="18">
        <v>0</v>
      </c>
      <c r="LV39" s="17">
        <v>0</v>
      </c>
      <c r="LW39" s="17">
        <v>0</v>
      </c>
      <c r="LX39" s="17">
        <v>0</v>
      </c>
      <c r="LY39" s="17">
        <v>0</v>
      </c>
      <c r="LZ39" s="17">
        <v>0</v>
      </c>
      <c r="MA39" s="17">
        <v>0</v>
      </c>
      <c r="MB39" s="17">
        <v>0</v>
      </c>
      <c r="MC39" s="17">
        <v>0</v>
      </c>
      <c r="MD39" s="17">
        <v>0</v>
      </c>
      <c r="ME39" s="17">
        <v>0</v>
      </c>
      <c r="MF39" s="17">
        <v>0</v>
      </c>
      <c r="MG39" s="17">
        <v>13623492432.745947</v>
      </c>
      <c r="MH39" s="17">
        <v>13623492432.745947</v>
      </c>
    </row>
    <row r="40" spans="1:346" ht="12.75" customHeight="1" x14ac:dyDescent="0.3">
      <c r="A40" s="61" t="s">
        <v>213</v>
      </c>
      <c r="B40" s="16">
        <v>1046</v>
      </c>
      <c r="C40" s="62" t="s">
        <v>148</v>
      </c>
      <c r="D40" s="18">
        <v>0</v>
      </c>
      <c r="E40" s="18">
        <v>0</v>
      </c>
      <c r="F40" s="18">
        <v>15861839.280000001</v>
      </c>
      <c r="G40" s="17">
        <v>0</v>
      </c>
      <c r="H40" s="17">
        <v>0</v>
      </c>
      <c r="I40" s="17">
        <v>1647096.42</v>
      </c>
      <c r="J40" s="17">
        <v>0</v>
      </c>
      <c r="K40" s="17">
        <v>0</v>
      </c>
      <c r="L40" s="17">
        <v>7401876.4000000004</v>
      </c>
      <c r="M40" s="17">
        <v>0</v>
      </c>
      <c r="N40" s="17">
        <v>0</v>
      </c>
      <c r="O40" s="17">
        <v>6812866.46</v>
      </c>
      <c r="P40" s="17">
        <v>0</v>
      </c>
      <c r="Q40" s="17">
        <v>0</v>
      </c>
      <c r="R40" s="17">
        <v>311310.43</v>
      </c>
      <c r="S40" s="17">
        <v>0</v>
      </c>
      <c r="T40" s="17">
        <v>0</v>
      </c>
      <c r="U40" s="17">
        <v>21110399.09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6364516.8300000001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77087950.540000007</v>
      </c>
      <c r="BI40" s="17">
        <v>0</v>
      </c>
      <c r="BJ40" s="17">
        <v>0</v>
      </c>
      <c r="BK40" s="17">
        <v>396436788.38</v>
      </c>
      <c r="BL40" s="17">
        <v>0</v>
      </c>
      <c r="BM40" s="17">
        <v>0</v>
      </c>
      <c r="BN40" s="17">
        <v>21026827.199999999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230408.07</v>
      </c>
      <c r="CD40" s="17">
        <v>0</v>
      </c>
      <c r="CE40" s="17">
        <v>0</v>
      </c>
      <c r="CF40" s="17">
        <v>290624.62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92510702.5</v>
      </c>
      <c r="EC40" s="17">
        <v>0</v>
      </c>
      <c r="ED40" s="17">
        <v>0</v>
      </c>
      <c r="EE40" s="17">
        <v>1996076.89</v>
      </c>
      <c r="EF40" s="17">
        <v>0</v>
      </c>
      <c r="EG40" s="17">
        <v>0</v>
      </c>
      <c r="EH40" s="17">
        <v>0</v>
      </c>
      <c r="EI40" s="17">
        <v>0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>
        <v>0</v>
      </c>
      <c r="EQ40" s="17">
        <v>0</v>
      </c>
      <c r="ER40" s="17">
        <v>0</v>
      </c>
      <c r="ES40" s="17">
        <v>0</v>
      </c>
      <c r="ET40" s="17">
        <v>0</v>
      </c>
      <c r="EU40" s="17">
        <v>0</v>
      </c>
      <c r="EV40" s="17">
        <v>0</v>
      </c>
      <c r="EW40" s="17">
        <v>0</v>
      </c>
      <c r="EX40" s="17">
        <v>0</v>
      </c>
      <c r="EY40" s="17">
        <v>0</v>
      </c>
      <c r="EZ40" s="17">
        <v>0</v>
      </c>
      <c r="FA40" s="17">
        <v>0</v>
      </c>
      <c r="FB40" s="17">
        <v>0</v>
      </c>
      <c r="FC40" s="17">
        <v>0</v>
      </c>
      <c r="FD40" s="17">
        <v>0</v>
      </c>
      <c r="FE40" s="17">
        <v>0</v>
      </c>
      <c r="FF40" s="17">
        <v>9436418.9499999993</v>
      </c>
      <c r="FG40" s="17">
        <v>0</v>
      </c>
      <c r="FH40" s="17">
        <v>0</v>
      </c>
      <c r="FI40" s="17">
        <v>0</v>
      </c>
      <c r="FJ40" s="17">
        <v>0</v>
      </c>
      <c r="FK40" s="17">
        <v>0</v>
      </c>
      <c r="FL40" s="17">
        <v>0</v>
      </c>
      <c r="FM40" s="17">
        <v>0</v>
      </c>
      <c r="FN40" s="17">
        <v>0</v>
      </c>
      <c r="FO40" s="17">
        <v>0</v>
      </c>
      <c r="FP40" s="17">
        <v>0</v>
      </c>
      <c r="FQ40" s="17">
        <v>0</v>
      </c>
      <c r="FR40" s="17">
        <v>0</v>
      </c>
      <c r="FS40" s="17">
        <v>0</v>
      </c>
      <c r="FT40" s="17">
        <v>0</v>
      </c>
      <c r="FU40" s="17">
        <v>0</v>
      </c>
      <c r="FV40" s="17">
        <v>0</v>
      </c>
      <c r="FW40" s="17">
        <v>0</v>
      </c>
      <c r="FX40" s="17">
        <v>0</v>
      </c>
      <c r="FY40" s="17">
        <v>0</v>
      </c>
      <c r="FZ40" s="17">
        <v>0</v>
      </c>
      <c r="GA40" s="17">
        <v>0</v>
      </c>
      <c r="GB40" s="17">
        <v>0</v>
      </c>
      <c r="GC40" s="17">
        <v>0</v>
      </c>
      <c r="GD40" s="17">
        <v>0</v>
      </c>
      <c r="GE40" s="17">
        <v>0</v>
      </c>
      <c r="GF40" s="17">
        <v>0</v>
      </c>
      <c r="GG40" s="17">
        <v>0</v>
      </c>
      <c r="GH40" s="17">
        <v>0</v>
      </c>
      <c r="GI40" s="17">
        <v>0</v>
      </c>
      <c r="GJ40" s="17">
        <v>23206728.210000001</v>
      </c>
      <c r="GK40" s="17">
        <v>0</v>
      </c>
      <c r="GL40" s="17">
        <v>0</v>
      </c>
      <c r="GM40" s="17">
        <v>0</v>
      </c>
      <c r="GN40" s="17">
        <v>0</v>
      </c>
      <c r="GO40" s="17">
        <v>0</v>
      </c>
      <c r="GP40" s="17">
        <v>1138182.79</v>
      </c>
      <c r="GQ40" s="17">
        <v>0</v>
      </c>
      <c r="GR40" s="17">
        <v>0</v>
      </c>
      <c r="GS40" s="17">
        <v>0</v>
      </c>
      <c r="GT40" s="17">
        <v>0</v>
      </c>
      <c r="GU40" s="17">
        <v>0</v>
      </c>
      <c r="GV40" s="17">
        <v>2569224.69</v>
      </c>
      <c r="GW40" s="17">
        <v>0</v>
      </c>
      <c r="GX40" s="17">
        <v>0</v>
      </c>
      <c r="GY40" s="17">
        <v>775442.29</v>
      </c>
      <c r="GZ40" s="17">
        <v>0</v>
      </c>
      <c r="HA40" s="17">
        <v>0</v>
      </c>
      <c r="HB40" s="17">
        <v>0</v>
      </c>
      <c r="HC40" s="17">
        <v>0</v>
      </c>
      <c r="HD40" s="17">
        <v>0</v>
      </c>
      <c r="HE40" s="17">
        <v>0</v>
      </c>
      <c r="HF40" s="17">
        <v>0</v>
      </c>
      <c r="HG40" s="17">
        <v>0</v>
      </c>
      <c r="HH40" s="17">
        <v>0</v>
      </c>
      <c r="HI40" s="17">
        <v>0</v>
      </c>
      <c r="HJ40" s="17">
        <v>0</v>
      </c>
      <c r="HK40" s="17">
        <v>0</v>
      </c>
      <c r="HL40" s="17">
        <v>0</v>
      </c>
      <c r="HM40" s="17">
        <v>0</v>
      </c>
      <c r="HN40" s="17">
        <v>0</v>
      </c>
      <c r="HO40" s="17">
        <v>0</v>
      </c>
      <c r="HP40" s="17">
        <v>0</v>
      </c>
      <c r="HQ40" s="17">
        <v>0</v>
      </c>
      <c r="HR40" s="17">
        <v>0</v>
      </c>
      <c r="HS40" s="17">
        <v>0</v>
      </c>
      <c r="HT40" s="17">
        <v>0</v>
      </c>
      <c r="HU40" s="17">
        <v>0</v>
      </c>
      <c r="HV40" s="17">
        <v>0</v>
      </c>
      <c r="HW40" s="17">
        <v>0</v>
      </c>
      <c r="HX40" s="17">
        <v>0</v>
      </c>
      <c r="HY40" s="17">
        <v>0</v>
      </c>
      <c r="HZ40" s="17">
        <v>0</v>
      </c>
      <c r="IA40" s="17">
        <v>0</v>
      </c>
      <c r="IB40" s="17">
        <v>0</v>
      </c>
      <c r="IC40" s="17">
        <v>0</v>
      </c>
      <c r="ID40" s="17">
        <v>0</v>
      </c>
      <c r="IE40" s="17">
        <v>0</v>
      </c>
      <c r="IF40" s="17">
        <v>0</v>
      </c>
      <c r="IG40" s="17">
        <v>0</v>
      </c>
      <c r="IH40" s="17">
        <v>0</v>
      </c>
      <c r="II40" s="17">
        <v>0</v>
      </c>
      <c r="IJ40" s="17">
        <v>0</v>
      </c>
      <c r="IK40" s="17">
        <v>0</v>
      </c>
      <c r="IL40" s="17">
        <v>0</v>
      </c>
      <c r="IM40" s="17">
        <v>0</v>
      </c>
      <c r="IN40" s="17">
        <v>0</v>
      </c>
      <c r="IO40" s="17">
        <v>0</v>
      </c>
      <c r="IP40" s="17">
        <v>0</v>
      </c>
      <c r="IQ40" s="17">
        <v>0</v>
      </c>
      <c r="IR40" s="17">
        <v>0</v>
      </c>
      <c r="IS40" s="17">
        <v>0</v>
      </c>
      <c r="IT40" s="17">
        <v>0</v>
      </c>
      <c r="IU40" s="17">
        <v>0</v>
      </c>
      <c r="IV40" s="18">
        <v>0</v>
      </c>
      <c r="IW40" s="18">
        <v>0</v>
      </c>
      <c r="IX40" s="18">
        <v>0</v>
      </c>
      <c r="IY40" s="17">
        <v>0</v>
      </c>
      <c r="IZ40" s="17">
        <v>0</v>
      </c>
      <c r="JA40" s="17">
        <v>0</v>
      </c>
      <c r="JB40" s="17">
        <v>0</v>
      </c>
      <c r="JC40" s="17">
        <v>0</v>
      </c>
      <c r="JD40" s="17">
        <v>0</v>
      </c>
      <c r="JE40" s="18">
        <v>0</v>
      </c>
      <c r="JF40" s="18">
        <v>0</v>
      </c>
      <c r="JG40" s="18">
        <v>0</v>
      </c>
      <c r="JH40" s="17">
        <v>0</v>
      </c>
      <c r="JI40" s="17">
        <v>0</v>
      </c>
      <c r="JJ40" s="17">
        <v>0</v>
      </c>
      <c r="JK40" s="17">
        <v>0</v>
      </c>
      <c r="JL40" s="17">
        <v>0</v>
      </c>
      <c r="JM40" s="17">
        <v>0</v>
      </c>
      <c r="JN40" s="18">
        <v>0</v>
      </c>
      <c r="JO40" s="18">
        <v>0</v>
      </c>
      <c r="JP40" s="18">
        <v>0</v>
      </c>
      <c r="JQ40" s="17">
        <v>0</v>
      </c>
      <c r="JR40" s="17">
        <v>0</v>
      </c>
      <c r="JS40" s="17">
        <v>0</v>
      </c>
      <c r="JT40" s="17">
        <v>0</v>
      </c>
      <c r="JU40" s="17">
        <v>0</v>
      </c>
      <c r="JV40" s="17">
        <v>0</v>
      </c>
      <c r="JW40" s="17">
        <v>0</v>
      </c>
      <c r="JX40" s="17">
        <v>0</v>
      </c>
      <c r="JY40" s="17">
        <v>3184203.82</v>
      </c>
      <c r="JZ40" s="17">
        <v>0</v>
      </c>
      <c r="KA40" s="17">
        <v>0</v>
      </c>
      <c r="KB40" s="17">
        <v>42675.33</v>
      </c>
      <c r="KC40" s="17">
        <v>0</v>
      </c>
      <c r="KD40" s="17">
        <v>0</v>
      </c>
      <c r="KE40" s="17">
        <v>0</v>
      </c>
      <c r="KF40" s="17">
        <v>0</v>
      </c>
      <c r="KG40" s="17">
        <v>0</v>
      </c>
      <c r="KH40" s="17">
        <v>0</v>
      </c>
      <c r="KI40" s="17">
        <v>0</v>
      </c>
      <c r="KJ40" s="17">
        <v>0</v>
      </c>
      <c r="KK40" s="17">
        <v>0</v>
      </c>
      <c r="KL40" s="17">
        <v>0</v>
      </c>
      <c r="KM40" s="17">
        <v>0</v>
      </c>
      <c r="KN40" s="17">
        <v>0</v>
      </c>
      <c r="KO40" s="17">
        <v>0</v>
      </c>
      <c r="KP40" s="17">
        <v>0</v>
      </c>
      <c r="KQ40" s="17">
        <v>0</v>
      </c>
      <c r="KR40" s="17">
        <v>0</v>
      </c>
      <c r="KS40" s="17">
        <v>0</v>
      </c>
      <c r="KT40" s="17">
        <v>0</v>
      </c>
      <c r="KU40" s="17">
        <v>0</v>
      </c>
      <c r="KV40" s="17">
        <v>0</v>
      </c>
      <c r="KW40" s="17">
        <v>0</v>
      </c>
      <c r="KX40" s="17">
        <v>0</v>
      </c>
      <c r="KY40" s="17">
        <v>0</v>
      </c>
      <c r="KZ40" s="17">
        <v>0</v>
      </c>
      <c r="LA40" s="18">
        <v>0</v>
      </c>
      <c r="LB40" s="18">
        <v>0</v>
      </c>
      <c r="LC40" s="18">
        <v>0</v>
      </c>
      <c r="LD40" s="17">
        <v>0</v>
      </c>
      <c r="LE40" s="17">
        <v>0</v>
      </c>
      <c r="LF40" s="17">
        <v>0</v>
      </c>
      <c r="LG40" s="17">
        <v>0</v>
      </c>
      <c r="LH40" s="17">
        <v>0</v>
      </c>
      <c r="LI40" s="17">
        <v>0</v>
      </c>
      <c r="LJ40" s="18">
        <v>0</v>
      </c>
      <c r="LK40" s="18">
        <v>0</v>
      </c>
      <c r="LL40" s="18">
        <v>0</v>
      </c>
      <c r="LM40" s="17">
        <v>0</v>
      </c>
      <c r="LN40" s="17">
        <v>0</v>
      </c>
      <c r="LO40" s="17">
        <v>0</v>
      </c>
      <c r="LP40" s="17">
        <v>0</v>
      </c>
      <c r="LQ40" s="17">
        <v>0</v>
      </c>
      <c r="LR40" s="17">
        <v>0</v>
      </c>
      <c r="LS40" s="18">
        <v>0</v>
      </c>
      <c r="LT40" s="18">
        <v>0</v>
      </c>
      <c r="LU40" s="18">
        <v>0</v>
      </c>
      <c r="LV40" s="17">
        <v>0</v>
      </c>
      <c r="LW40" s="17">
        <v>0</v>
      </c>
      <c r="LX40" s="17">
        <v>0</v>
      </c>
      <c r="LY40" s="17">
        <v>0</v>
      </c>
      <c r="LZ40" s="17">
        <v>0</v>
      </c>
      <c r="MA40" s="17">
        <v>0</v>
      </c>
      <c r="MB40" s="17">
        <v>0</v>
      </c>
      <c r="MC40" s="17">
        <v>0</v>
      </c>
      <c r="MD40" s="17">
        <v>0</v>
      </c>
      <c r="ME40" s="17">
        <v>0</v>
      </c>
      <c r="MF40" s="17">
        <v>0</v>
      </c>
      <c r="MG40" s="17">
        <v>673580319.91000021</v>
      </c>
      <c r="MH40" s="17">
        <v>673580319.91000021</v>
      </c>
    </row>
    <row r="41" spans="1:346" ht="12.75" customHeight="1" x14ac:dyDescent="0.3">
      <c r="A41" s="61" t="s">
        <v>215</v>
      </c>
      <c r="B41" s="16">
        <v>1048</v>
      </c>
      <c r="C41" s="62" t="s">
        <v>148</v>
      </c>
      <c r="D41" s="18">
        <v>0</v>
      </c>
      <c r="E41" s="18">
        <v>0</v>
      </c>
      <c r="F41" s="18">
        <v>21219101.569999732</v>
      </c>
      <c r="G41" s="17">
        <v>0</v>
      </c>
      <c r="H41" s="17">
        <v>0</v>
      </c>
      <c r="I41" s="17">
        <v>5419769.4499998866</v>
      </c>
      <c r="J41" s="17">
        <v>0</v>
      </c>
      <c r="K41" s="17">
        <v>0</v>
      </c>
      <c r="L41" s="17">
        <v>7467342.959999972</v>
      </c>
      <c r="M41" s="17">
        <v>0</v>
      </c>
      <c r="N41" s="17">
        <v>0</v>
      </c>
      <c r="O41" s="17">
        <v>8331989.1599998735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55681732.039999865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3505983.5199999982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722619.26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2423701103.1702428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183056123.79999846</v>
      </c>
      <c r="BI41" s="17">
        <v>0</v>
      </c>
      <c r="BJ41" s="17">
        <v>0</v>
      </c>
      <c r="BK41" s="17">
        <v>1539977055.6699703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2901845.4799999981</v>
      </c>
      <c r="BR41" s="17">
        <v>0</v>
      </c>
      <c r="BS41" s="17">
        <v>0</v>
      </c>
      <c r="BT41" s="17">
        <v>2305630.8400000059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1867445.49999998</v>
      </c>
      <c r="CD41" s="17">
        <v>0</v>
      </c>
      <c r="CE41" s="17">
        <v>0</v>
      </c>
      <c r="CF41" s="17">
        <v>1142625.1200000003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54927.310000000056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156807.28999999995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242365587.20999694</v>
      </c>
      <c r="EC41" s="17">
        <v>0</v>
      </c>
      <c r="ED41" s="17">
        <v>0</v>
      </c>
      <c r="EE41" s="17">
        <v>19250003.400000222</v>
      </c>
      <c r="EF41" s="17">
        <v>0</v>
      </c>
      <c r="EG41" s="17">
        <v>0</v>
      </c>
      <c r="EH41" s="17">
        <v>3501529.9599998221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3945480.7499998021</v>
      </c>
      <c r="EO41" s="17">
        <v>0</v>
      </c>
      <c r="EP41" s="17">
        <v>0</v>
      </c>
      <c r="EQ41" s="17">
        <v>0</v>
      </c>
      <c r="ER41" s="17">
        <v>0</v>
      </c>
      <c r="ES41" s="17">
        <v>0</v>
      </c>
      <c r="ET41" s="17">
        <v>0</v>
      </c>
      <c r="EU41" s="17">
        <v>0</v>
      </c>
      <c r="EV41" s="17">
        <v>0</v>
      </c>
      <c r="EW41" s="17">
        <v>0</v>
      </c>
      <c r="EX41" s="17">
        <v>0</v>
      </c>
      <c r="EY41" s="17">
        <v>0</v>
      </c>
      <c r="EZ41" s="17">
        <v>0</v>
      </c>
      <c r="FA41" s="17">
        <v>0</v>
      </c>
      <c r="FB41" s="17">
        <v>0</v>
      </c>
      <c r="FC41" s="17">
        <v>0</v>
      </c>
      <c r="FD41" s="17">
        <v>0</v>
      </c>
      <c r="FE41" s="17">
        <v>0</v>
      </c>
      <c r="FF41" s="17">
        <v>48384793.689996675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0</v>
      </c>
      <c r="FM41" s="17">
        <v>0</v>
      </c>
      <c r="FN41" s="17">
        <v>0</v>
      </c>
      <c r="FO41" s="17">
        <v>0</v>
      </c>
      <c r="FP41" s="17">
        <v>0</v>
      </c>
      <c r="FQ41" s="17">
        <v>0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7269.3199999994504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15659196.319997808</v>
      </c>
      <c r="GK41" s="17">
        <v>0</v>
      </c>
      <c r="GL41" s="17">
        <v>0</v>
      </c>
      <c r="GM41" s="17">
        <v>0</v>
      </c>
      <c r="GN41" s="17">
        <v>0</v>
      </c>
      <c r="GO41" s="17">
        <v>0</v>
      </c>
      <c r="GP41" s="17">
        <v>8863177.4599999972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248929.05999999985</v>
      </c>
      <c r="GW41" s="17">
        <v>0</v>
      </c>
      <c r="GX41" s="17">
        <v>0</v>
      </c>
      <c r="GY41" s="17">
        <v>2912473.7799999709</v>
      </c>
      <c r="GZ41" s="17">
        <v>0</v>
      </c>
      <c r="HA41" s="17">
        <v>0</v>
      </c>
      <c r="HB41" s="17">
        <v>0</v>
      </c>
      <c r="HC41" s="17">
        <v>0</v>
      </c>
      <c r="HD41" s="17">
        <v>0</v>
      </c>
      <c r="HE41" s="17">
        <v>0</v>
      </c>
      <c r="HF41" s="17">
        <v>0</v>
      </c>
      <c r="HG41" s="17">
        <v>0</v>
      </c>
      <c r="HH41" s="17">
        <v>0</v>
      </c>
      <c r="HI41" s="17">
        <v>0</v>
      </c>
      <c r="HJ41" s="17">
        <v>0</v>
      </c>
      <c r="HK41" s="17">
        <v>0</v>
      </c>
      <c r="HL41" s="17">
        <v>0</v>
      </c>
      <c r="HM41" s="17">
        <v>0</v>
      </c>
      <c r="HN41" s="17">
        <v>7837.47</v>
      </c>
      <c r="HO41" s="17">
        <v>0</v>
      </c>
      <c r="HP41" s="17">
        <v>0</v>
      </c>
      <c r="HQ41" s="17">
        <v>0</v>
      </c>
      <c r="HR41" s="17">
        <v>0</v>
      </c>
      <c r="HS41" s="17">
        <v>0</v>
      </c>
      <c r="HT41" s="17">
        <v>0</v>
      </c>
      <c r="HU41" s="17">
        <v>0</v>
      </c>
      <c r="HV41" s="17">
        <v>0</v>
      </c>
      <c r="HW41" s="17">
        <v>3817342.37</v>
      </c>
      <c r="HX41" s="17">
        <v>0</v>
      </c>
      <c r="HY41" s="17">
        <v>0</v>
      </c>
      <c r="HZ41" s="17">
        <v>605787389.09000254</v>
      </c>
      <c r="IA41" s="17">
        <v>0</v>
      </c>
      <c r="IB41" s="17">
        <v>0</v>
      </c>
      <c r="IC41" s="17">
        <v>0</v>
      </c>
      <c r="ID41" s="17">
        <v>0</v>
      </c>
      <c r="IE41" s="17">
        <v>0</v>
      </c>
      <c r="IF41" s="17">
        <v>5043843.6000000015</v>
      </c>
      <c r="IG41" s="17">
        <v>0</v>
      </c>
      <c r="IH41" s="17">
        <v>0</v>
      </c>
      <c r="II41" s="17">
        <v>0</v>
      </c>
      <c r="IJ41" s="17">
        <v>0</v>
      </c>
      <c r="IK41" s="17">
        <v>0</v>
      </c>
      <c r="IL41" s="17">
        <v>0</v>
      </c>
      <c r="IM41" s="17">
        <v>0</v>
      </c>
      <c r="IN41" s="17">
        <v>0</v>
      </c>
      <c r="IO41" s="17">
        <v>266280</v>
      </c>
      <c r="IP41" s="17">
        <v>0</v>
      </c>
      <c r="IQ41" s="17">
        <v>0</v>
      </c>
      <c r="IR41" s="17">
        <v>112507.19</v>
      </c>
      <c r="IS41" s="17">
        <v>0</v>
      </c>
      <c r="IT41" s="17">
        <v>0</v>
      </c>
      <c r="IU41" s="17">
        <v>0</v>
      </c>
      <c r="IV41" s="18">
        <v>0</v>
      </c>
      <c r="IW41" s="18">
        <v>0</v>
      </c>
      <c r="IX41" s="18">
        <v>158967398.53999999</v>
      </c>
      <c r="IY41" s="17">
        <v>0</v>
      </c>
      <c r="IZ41" s="17">
        <v>0</v>
      </c>
      <c r="JA41" s="17">
        <v>0</v>
      </c>
      <c r="JB41" s="17">
        <v>0</v>
      </c>
      <c r="JC41" s="17">
        <v>0</v>
      </c>
      <c r="JD41" s="17">
        <v>0</v>
      </c>
      <c r="JE41" s="18">
        <v>0</v>
      </c>
      <c r="JF41" s="18">
        <v>0</v>
      </c>
      <c r="JG41" s="18">
        <v>158597908</v>
      </c>
      <c r="JH41" s="17">
        <v>0</v>
      </c>
      <c r="JI41" s="17">
        <v>0</v>
      </c>
      <c r="JJ41" s="17">
        <v>0</v>
      </c>
      <c r="JK41" s="17">
        <v>0</v>
      </c>
      <c r="JL41" s="17">
        <v>0</v>
      </c>
      <c r="JM41" s="17">
        <v>158597908</v>
      </c>
      <c r="JN41" s="18">
        <v>0</v>
      </c>
      <c r="JO41" s="18">
        <v>0</v>
      </c>
      <c r="JP41" s="18">
        <v>369490.54</v>
      </c>
      <c r="JQ41" s="17">
        <v>0</v>
      </c>
      <c r="JR41" s="17">
        <v>0</v>
      </c>
      <c r="JS41" s="17">
        <v>0</v>
      </c>
      <c r="JT41" s="17">
        <v>0</v>
      </c>
      <c r="JU41" s="17">
        <v>0</v>
      </c>
      <c r="JV41" s="17">
        <v>369490.54</v>
      </c>
      <c r="JW41" s="17">
        <v>0</v>
      </c>
      <c r="JX41" s="17">
        <v>0</v>
      </c>
      <c r="JY41" s="17">
        <v>130991.03</v>
      </c>
      <c r="JZ41" s="17">
        <v>0</v>
      </c>
      <c r="KA41" s="17">
        <v>0</v>
      </c>
      <c r="KB41" s="17">
        <v>0</v>
      </c>
      <c r="KC41" s="17">
        <v>0</v>
      </c>
      <c r="KD41" s="17">
        <v>0</v>
      </c>
      <c r="KE41" s="17">
        <v>0</v>
      </c>
      <c r="KF41" s="17">
        <v>0</v>
      </c>
      <c r="KG41" s="17">
        <v>0</v>
      </c>
      <c r="KH41" s="17">
        <v>0</v>
      </c>
      <c r="KI41" s="17">
        <v>0</v>
      </c>
      <c r="KJ41" s="17">
        <v>0</v>
      </c>
      <c r="KK41" s="17">
        <v>0</v>
      </c>
      <c r="KL41" s="17">
        <v>0</v>
      </c>
      <c r="KM41" s="17">
        <v>0</v>
      </c>
      <c r="KN41" s="17">
        <v>0</v>
      </c>
      <c r="KO41" s="17">
        <v>0</v>
      </c>
      <c r="KP41" s="17">
        <v>0</v>
      </c>
      <c r="KQ41" s="17">
        <v>0</v>
      </c>
      <c r="KR41" s="17">
        <v>0</v>
      </c>
      <c r="KS41" s="17">
        <v>0</v>
      </c>
      <c r="KT41" s="17">
        <v>0</v>
      </c>
      <c r="KU41" s="17">
        <v>0</v>
      </c>
      <c r="KV41" s="17">
        <v>0</v>
      </c>
      <c r="KW41" s="17">
        <v>0</v>
      </c>
      <c r="KX41" s="17">
        <v>0</v>
      </c>
      <c r="KY41" s="17">
        <v>0</v>
      </c>
      <c r="KZ41" s="17">
        <v>0</v>
      </c>
      <c r="LA41" s="18">
        <v>0</v>
      </c>
      <c r="LB41" s="18">
        <v>0</v>
      </c>
      <c r="LC41" s="18">
        <v>0</v>
      </c>
      <c r="LD41" s="17">
        <v>0</v>
      </c>
      <c r="LE41" s="17">
        <v>0</v>
      </c>
      <c r="LF41" s="17">
        <v>0</v>
      </c>
      <c r="LG41" s="17">
        <v>0</v>
      </c>
      <c r="LH41" s="17">
        <v>0</v>
      </c>
      <c r="LI41" s="17">
        <v>0</v>
      </c>
      <c r="LJ41" s="18">
        <v>0</v>
      </c>
      <c r="LK41" s="18">
        <v>0</v>
      </c>
      <c r="LL41" s="18">
        <v>0</v>
      </c>
      <c r="LM41" s="17">
        <v>0</v>
      </c>
      <c r="LN41" s="17">
        <v>0</v>
      </c>
      <c r="LO41" s="17">
        <v>0</v>
      </c>
      <c r="LP41" s="17">
        <v>0</v>
      </c>
      <c r="LQ41" s="17">
        <v>0</v>
      </c>
      <c r="LR41" s="17">
        <v>0</v>
      </c>
      <c r="LS41" s="18">
        <v>0</v>
      </c>
      <c r="LT41" s="18">
        <v>0</v>
      </c>
      <c r="LU41" s="18">
        <v>0</v>
      </c>
      <c r="LV41" s="17">
        <v>0</v>
      </c>
      <c r="LW41" s="17">
        <v>0</v>
      </c>
      <c r="LX41" s="17">
        <v>0</v>
      </c>
      <c r="LY41" s="17">
        <v>0</v>
      </c>
      <c r="LZ41" s="17">
        <v>0</v>
      </c>
      <c r="MA41" s="17">
        <v>0</v>
      </c>
      <c r="MB41" s="17">
        <v>0</v>
      </c>
      <c r="MC41" s="17">
        <v>0</v>
      </c>
      <c r="MD41" s="17">
        <v>0</v>
      </c>
      <c r="ME41" s="17">
        <v>0</v>
      </c>
      <c r="MF41" s="17">
        <v>0</v>
      </c>
      <c r="MG41" s="17">
        <v>5355565030.8102045</v>
      </c>
      <c r="MH41" s="17">
        <v>5355565030.8102045</v>
      </c>
    </row>
    <row r="42" spans="1:346" ht="14.1" customHeight="1" x14ac:dyDescent="0.3">
      <c r="A42" s="61" t="s">
        <v>217</v>
      </c>
      <c r="B42" s="16">
        <v>1049</v>
      </c>
      <c r="C42" s="62" t="s">
        <v>148</v>
      </c>
      <c r="D42" s="18">
        <v>0</v>
      </c>
      <c r="E42" s="18">
        <v>0</v>
      </c>
      <c r="F42" s="18">
        <v>10076887.76999994</v>
      </c>
      <c r="G42" s="17">
        <v>0</v>
      </c>
      <c r="H42" s="17">
        <v>0</v>
      </c>
      <c r="I42" s="17">
        <v>5643827.7899999535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4433059.9799999874</v>
      </c>
      <c r="P42" s="17">
        <v>0</v>
      </c>
      <c r="Q42" s="17">
        <v>0</v>
      </c>
      <c r="R42" s="17">
        <v>86.02</v>
      </c>
      <c r="S42" s="17">
        <v>0</v>
      </c>
      <c r="T42" s="17">
        <v>0</v>
      </c>
      <c r="U42" s="17">
        <v>51241087.269998893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16667001.969999999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1046367945.9769691</v>
      </c>
      <c r="BC42" s="17">
        <v>0</v>
      </c>
      <c r="BD42" s="17">
        <v>0</v>
      </c>
      <c r="BE42" s="17">
        <v>28785873.10999985</v>
      </c>
      <c r="BF42" s="17">
        <v>0</v>
      </c>
      <c r="BG42" s="17">
        <v>0</v>
      </c>
      <c r="BH42" s="17">
        <v>240954635.73019829</v>
      </c>
      <c r="BI42" s="17">
        <v>0</v>
      </c>
      <c r="BJ42" s="17">
        <v>0</v>
      </c>
      <c r="BK42" s="17">
        <v>799186313.08997202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522434.82</v>
      </c>
      <c r="BR42" s="17">
        <v>0</v>
      </c>
      <c r="BS42" s="17">
        <v>0</v>
      </c>
      <c r="BT42" s="17">
        <v>1888214.5899999992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1232443.6499999969</v>
      </c>
      <c r="CD42" s="17">
        <v>0</v>
      </c>
      <c r="CE42" s="17">
        <v>0</v>
      </c>
      <c r="CF42" s="17">
        <v>1307955.3900000029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45654.27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0</v>
      </c>
      <c r="EB42" s="17">
        <v>48034603.830000341</v>
      </c>
      <c r="EC42" s="17">
        <v>0</v>
      </c>
      <c r="ED42" s="17">
        <v>0</v>
      </c>
      <c r="EE42" s="17">
        <v>824291.79000000295</v>
      </c>
      <c r="EF42" s="17">
        <v>0</v>
      </c>
      <c r="EG42" s="17">
        <v>0</v>
      </c>
      <c r="EH42" s="17">
        <v>715877.04000000353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716770.89000000339</v>
      </c>
      <c r="EO42" s="17">
        <v>0</v>
      </c>
      <c r="EP42" s="17">
        <v>0</v>
      </c>
      <c r="EQ42" s="17">
        <v>0</v>
      </c>
      <c r="ER42" s="17">
        <v>0</v>
      </c>
      <c r="ES42" s="17">
        <v>0</v>
      </c>
      <c r="ET42" s="17">
        <v>0</v>
      </c>
      <c r="EU42" s="17">
        <v>0</v>
      </c>
      <c r="EV42" s="17">
        <v>0</v>
      </c>
      <c r="EW42" s="17">
        <v>0</v>
      </c>
      <c r="EX42" s="17">
        <v>0</v>
      </c>
      <c r="EY42" s="17">
        <v>0</v>
      </c>
      <c r="EZ42" s="17">
        <v>0</v>
      </c>
      <c r="FA42" s="17">
        <v>0</v>
      </c>
      <c r="FB42" s="17">
        <v>0</v>
      </c>
      <c r="FC42" s="17">
        <v>0</v>
      </c>
      <c r="FD42" s="17">
        <v>0</v>
      </c>
      <c r="FE42" s="17">
        <v>0</v>
      </c>
      <c r="FF42" s="17">
        <v>20775114.229993187</v>
      </c>
      <c r="FG42" s="17">
        <v>0</v>
      </c>
      <c r="FH42" s="17">
        <v>0</v>
      </c>
      <c r="FI42" s="17">
        <v>0</v>
      </c>
      <c r="FJ42" s="17">
        <v>0</v>
      </c>
      <c r="FK42" s="17">
        <v>0</v>
      </c>
      <c r="FL42" s="17">
        <v>0</v>
      </c>
      <c r="FM42" s="17">
        <v>0</v>
      </c>
      <c r="FN42" s="17">
        <v>0</v>
      </c>
      <c r="FO42" s="17">
        <v>0</v>
      </c>
      <c r="FP42" s="17">
        <v>0</v>
      </c>
      <c r="FQ42" s="17">
        <v>0</v>
      </c>
      <c r="FR42" s="17">
        <v>0</v>
      </c>
      <c r="FS42" s="17">
        <v>0</v>
      </c>
      <c r="FT42" s="17">
        <v>0</v>
      </c>
      <c r="FU42" s="17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72367301.020004749</v>
      </c>
      <c r="GK42" s="17">
        <v>0</v>
      </c>
      <c r="GL42" s="17">
        <v>0</v>
      </c>
      <c r="GM42" s="17">
        <v>0</v>
      </c>
      <c r="GN42" s="17">
        <v>0</v>
      </c>
      <c r="GO42" s="17">
        <v>0</v>
      </c>
      <c r="GP42" s="17">
        <v>839386.42000000144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313.37</v>
      </c>
      <c r="GW42" s="17">
        <v>0</v>
      </c>
      <c r="GX42" s="17">
        <v>0</v>
      </c>
      <c r="GY42" s="17">
        <v>827996.76000000152</v>
      </c>
      <c r="GZ42" s="17">
        <v>0</v>
      </c>
      <c r="HA42" s="17">
        <v>0</v>
      </c>
      <c r="HB42" s="17">
        <v>0</v>
      </c>
      <c r="HC42" s="17">
        <v>0</v>
      </c>
      <c r="HD42" s="17">
        <v>0</v>
      </c>
      <c r="HE42" s="17">
        <v>0</v>
      </c>
      <c r="HF42" s="17">
        <v>0</v>
      </c>
      <c r="HG42" s="17">
        <v>0</v>
      </c>
      <c r="HH42" s="17">
        <v>0</v>
      </c>
      <c r="HI42" s="17">
        <v>0</v>
      </c>
      <c r="HJ42" s="17">
        <v>0</v>
      </c>
      <c r="HK42" s="17">
        <v>0</v>
      </c>
      <c r="HL42" s="17">
        <v>0</v>
      </c>
      <c r="HM42" s="17">
        <v>0</v>
      </c>
      <c r="HN42" s="17">
        <v>-269.29000000000002</v>
      </c>
      <c r="HO42" s="17">
        <v>0</v>
      </c>
      <c r="HP42" s="17">
        <v>0</v>
      </c>
      <c r="HQ42" s="17">
        <v>0</v>
      </c>
      <c r="HR42" s="17">
        <v>0</v>
      </c>
      <c r="HS42" s="17">
        <v>0</v>
      </c>
      <c r="HT42" s="17">
        <v>0</v>
      </c>
      <c r="HU42" s="17">
        <v>0</v>
      </c>
      <c r="HV42" s="17">
        <v>0</v>
      </c>
      <c r="HW42" s="17">
        <v>966474.63000000012</v>
      </c>
      <c r="HX42" s="17">
        <v>0</v>
      </c>
      <c r="HY42" s="17">
        <v>0</v>
      </c>
      <c r="HZ42" s="17">
        <v>161622956.03999996</v>
      </c>
      <c r="IA42" s="17">
        <v>0</v>
      </c>
      <c r="IB42" s="17">
        <v>0</v>
      </c>
      <c r="IC42" s="17">
        <v>0</v>
      </c>
      <c r="ID42" s="17">
        <v>0</v>
      </c>
      <c r="IE42" s="17">
        <v>0</v>
      </c>
      <c r="IF42" s="17">
        <v>6870897.0600000033</v>
      </c>
      <c r="IG42" s="17">
        <v>0</v>
      </c>
      <c r="IH42" s="17">
        <v>0</v>
      </c>
      <c r="II42" s="17">
        <v>0</v>
      </c>
      <c r="IJ42" s="17">
        <v>0</v>
      </c>
      <c r="IK42" s="17">
        <v>0</v>
      </c>
      <c r="IL42" s="17">
        <v>0</v>
      </c>
      <c r="IM42" s="17">
        <v>0</v>
      </c>
      <c r="IN42" s="17">
        <v>0</v>
      </c>
      <c r="IO42" s="17">
        <v>0</v>
      </c>
      <c r="IP42" s="17">
        <v>0</v>
      </c>
      <c r="IQ42" s="17">
        <v>0</v>
      </c>
      <c r="IR42" s="17">
        <v>116050.02</v>
      </c>
      <c r="IS42" s="17">
        <v>0</v>
      </c>
      <c r="IT42" s="17">
        <v>0</v>
      </c>
      <c r="IU42" s="17">
        <v>0</v>
      </c>
      <c r="IV42" s="18">
        <v>0</v>
      </c>
      <c r="IW42" s="18">
        <v>0</v>
      </c>
      <c r="IX42" s="18">
        <v>87348938.570000097</v>
      </c>
      <c r="IY42" s="17">
        <v>0</v>
      </c>
      <c r="IZ42" s="17">
        <v>0</v>
      </c>
      <c r="JA42" s="17">
        <v>0</v>
      </c>
      <c r="JB42" s="17">
        <v>0</v>
      </c>
      <c r="JC42" s="17">
        <v>0</v>
      </c>
      <c r="JD42" s="17">
        <v>3555172</v>
      </c>
      <c r="JE42" s="18">
        <v>0</v>
      </c>
      <c r="JF42" s="18">
        <v>0</v>
      </c>
      <c r="JG42" s="18">
        <v>83793766.570000097</v>
      </c>
      <c r="JH42" s="17">
        <v>0</v>
      </c>
      <c r="JI42" s="17">
        <v>0</v>
      </c>
      <c r="JJ42" s="17">
        <v>1100650.2200000004</v>
      </c>
      <c r="JK42" s="17">
        <v>0</v>
      </c>
      <c r="JL42" s="17">
        <v>0</v>
      </c>
      <c r="JM42" s="17">
        <v>82693116.350000098</v>
      </c>
      <c r="JN42" s="18">
        <v>0</v>
      </c>
      <c r="JO42" s="18">
        <v>0</v>
      </c>
      <c r="JP42" s="18">
        <v>0</v>
      </c>
      <c r="JQ42" s="17">
        <v>0</v>
      </c>
      <c r="JR42" s="17">
        <v>0</v>
      </c>
      <c r="JS42" s="17">
        <v>0</v>
      </c>
      <c r="JT42" s="17">
        <v>0</v>
      </c>
      <c r="JU42" s="17">
        <v>0</v>
      </c>
      <c r="JV42" s="17">
        <v>0</v>
      </c>
      <c r="JW42" s="17">
        <v>0</v>
      </c>
      <c r="JX42" s="17">
        <v>0</v>
      </c>
      <c r="JY42" s="17">
        <v>6658532.8299999824</v>
      </c>
      <c r="JZ42" s="17">
        <v>0</v>
      </c>
      <c r="KA42" s="17">
        <v>0</v>
      </c>
      <c r="KB42" s="17">
        <v>0</v>
      </c>
      <c r="KC42" s="17">
        <v>0</v>
      </c>
      <c r="KD42" s="17">
        <v>0</v>
      </c>
      <c r="KE42" s="17">
        <v>0</v>
      </c>
      <c r="KF42" s="17">
        <v>0</v>
      </c>
      <c r="KG42" s="17">
        <v>0</v>
      </c>
      <c r="KH42" s="17">
        <v>0</v>
      </c>
      <c r="KI42" s="17">
        <v>0</v>
      </c>
      <c r="KJ42" s="17">
        <v>0</v>
      </c>
      <c r="KK42" s="17">
        <v>0</v>
      </c>
      <c r="KL42" s="17">
        <v>0</v>
      </c>
      <c r="KM42" s="17">
        <v>0</v>
      </c>
      <c r="KN42" s="17">
        <v>0</v>
      </c>
      <c r="KO42" s="17">
        <v>0</v>
      </c>
      <c r="KP42" s="17">
        <v>0</v>
      </c>
      <c r="KQ42" s="17">
        <v>0</v>
      </c>
      <c r="KR42" s="17">
        <v>0</v>
      </c>
      <c r="KS42" s="17">
        <v>0</v>
      </c>
      <c r="KT42" s="17">
        <v>0</v>
      </c>
      <c r="KU42" s="17">
        <v>0</v>
      </c>
      <c r="KV42" s="17">
        <v>0</v>
      </c>
      <c r="KW42" s="17">
        <v>0</v>
      </c>
      <c r="KX42" s="17">
        <v>0</v>
      </c>
      <c r="KY42" s="17">
        <v>0</v>
      </c>
      <c r="KZ42" s="17">
        <v>0</v>
      </c>
      <c r="LA42" s="18">
        <v>0</v>
      </c>
      <c r="LB42" s="18">
        <v>0</v>
      </c>
      <c r="LC42" s="18">
        <v>0</v>
      </c>
      <c r="LD42" s="17">
        <v>0</v>
      </c>
      <c r="LE42" s="17">
        <v>0</v>
      </c>
      <c r="LF42" s="17">
        <v>0</v>
      </c>
      <c r="LG42" s="17">
        <v>0</v>
      </c>
      <c r="LH42" s="17">
        <v>0</v>
      </c>
      <c r="LI42" s="17">
        <v>0</v>
      </c>
      <c r="LJ42" s="18">
        <v>0</v>
      </c>
      <c r="LK42" s="18">
        <v>0</v>
      </c>
      <c r="LL42" s="18">
        <v>0</v>
      </c>
      <c r="LM42" s="17">
        <v>0</v>
      </c>
      <c r="LN42" s="17">
        <v>0</v>
      </c>
      <c r="LO42" s="17">
        <v>0</v>
      </c>
      <c r="LP42" s="17">
        <v>0</v>
      </c>
      <c r="LQ42" s="17">
        <v>0</v>
      </c>
      <c r="LR42" s="17">
        <v>0</v>
      </c>
      <c r="LS42" s="18">
        <v>0</v>
      </c>
      <c r="LT42" s="18">
        <v>0</v>
      </c>
      <c r="LU42" s="18">
        <v>0</v>
      </c>
      <c r="LV42" s="17">
        <v>0</v>
      </c>
      <c r="LW42" s="17">
        <v>0</v>
      </c>
      <c r="LX42" s="17">
        <v>0</v>
      </c>
      <c r="LY42" s="17">
        <v>0</v>
      </c>
      <c r="LZ42" s="17">
        <v>0</v>
      </c>
      <c r="MA42" s="17">
        <v>0</v>
      </c>
      <c r="MB42" s="17">
        <v>0</v>
      </c>
      <c r="MC42" s="17">
        <v>0</v>
      </c>
      <c r="MD42" s="17">
        <v>0</v>
      </c>
      <c r="ME42" s="17">
        <v>0</v>
      </c>
      <c r="MF42" s="17">
        <v>0</v>
      </c>
      <c r="MG42" s="17">
        <v>2606961768.8671374</v>
      </c>
      <c r="MH42" s="17">
        <v>2606961768.8671374</v>
      </c>
    </row>
    <row r="43" spans="1:346" ht="12.75" customHeight="1" x14ac:dyDescent="0.3">
      <c r="A43" s="61" t="s">
        <v>219</v>
      </c>
      <c r="B43" s="16">
        <v>1051</v>
      </c>
      <c r="C43" s="62" t="s">
        <v>148</v>
      </c>
      <c r="D43" s="18">
        <v>0</v>
      </c>
      <c r="E43" s="18">
        <v>0</v>
      </c>
      <c r="F43" s="18">
        <v>-9815.0499999999993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-9815.0499999999993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-1006276.71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-153964.91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-3901.2599999999998</v>
      </c>
      <c r="BI43" s="17">
        <v>0</v>
      </c>
      <c r="BJ43" s="17">
        <v>0</v>
      </c>
      <c r="BK43" s="17">
        <v>-139272.04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-130248.35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-31.64</v>
      </c>
      <c r="CD43" s="17">
        <v>0</v>
      </c>
      <c r="CE43" s="17">
        <v>0</v>
      </c>
      <c r="CF43" s="17">
        <v>-54.97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-48183.09</v>
      </c>
      <c r="EC43" s="17">
        <v>0</v>
      </c>
      <c r="ED43" s="17">
        <v>0</v>
      </c>
      <c r="EE43" s="17">
        <v>-35.6</v>
      </c>
      <c r="EF43" s="17">
        <v>0</v>
      </c>
      <c r="EG43" s="17">
        <v>0</v>
      </c>
      <c r="EH43" s="17">
        <v>-3.56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-3.56</v>
      </c>
      <c r="EO43" s="17">
        <v>0</v>
      </c>
      <c r="EP43" s="17">
        <v>0</v>
      </c>
      <c r="EQ43" s="17">
        <v>0</v>
      </c>
      <c r="ER43" s="17">
        <v>0</v>
      </c>
      <c r="ES43" s="17">
        <v>0</v>
      </c>
      <c r="ET43" s="17">
        <v>0</v>
      </c>
      <c r="EU43" s="17">
        <v>0</v>
      </c>
      <c r="EV43" s="17">
        <v>0</v>
      </c>
      <c r="EW43" s="17">
        <v>0</v>
      </c>
      <c r="EX43" s="17">
        <v>0</v>
      </c>
      <c r="EY43" s="17">
        <v>0</v>
      </c>
      <c r="EZ43" s="17">
        <v>0</v>
      </c>
      <c r="FA43" s="17">
        <v>0</v>
      </c>
      <c r="FB43" s="17">
        <v>0</v>
      </c>
      <c r="FC43" s="17">
        <v>0</v>
      </c>
      <c r="FD43" s="17">
        <v>0</v>
      </c>
      <c r="FE43" s="17">
        <v>0</v>
      </c>
      <c r="FF43" s="17">
        <v>-530.87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-26.37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-102.16</v>
      </c>
      <c r="GK43" s="17">
        <v>0</v>
      </c>
      <c r="GL43" s="17">
        <v>0</v>
      </c>
      <c r="GM43" s="17">
        <v>0</v>
      </c>
      <c r="GN43" s="17">
        <v>0</v>
      </c>
      <c r="GO43" s="17">
        <v>0</v>
      </c>
      <c r="GP43" s="17">
        <v>-1157187.3899999999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-161541.48000000001</v>
      </c>
      <c r="GW43" s="17">
        <v>0</v>
      </c>
      <c r="GX43" s="17">
        <v>0</v>
      </c>
      <c r="GY43" s="17">
        <v>-40.76</v>
      </c>
      <c r="GZ43" s="17">
        <v>0</v>
      </c>
      <c r="HA43" s="17">
        <v>0</v>
      </c>
      <c r="HB43" s="17">
        <v>0</v>
      </c>
      <c r="HC43" s="17">
        <v>0</v>
      </c>
      <c r="HD43" s="17">
        <v>0</v>
      </c>
      <c r="HE43" s="17">
        <v>0</v>
      </c>
      <c r="HF43" s="17">
        <v>0</v>
      </c>
      <c r="HG43" s="17">
        <v>0</v>
      </c>
      <c r="HH43" s="17">
        <v>0</v>
      </c>
      <c r="HI43" s="17">
        <v>0</v>
      </c>
      <c r="HJ43" s="17">
        <v>0</v>
      </c>
      <c r="HK43" s="17">
        <v>0</v>
      </c>
      <c r="HL43" s="17">
        <v>0</v>
      </c>
      <c r="HM43" s="17">
        <v>0</v>
      </c>
      <c r="HN43" s="17">
        <v>0</v>
      </c>
      <c r="HO43" s="17">
        <v>0</v>
      </c>
      <c r="HP43" s="17">
        <v>0</v>
      </c>
      <c r="HQ43" s="17">
        <v>0</v>
      </c>
      <c r="HR43" s="17">
        <v>0</v>
      </c>
      <c r="HS43" s="17">
        <v>0</v>
      </c>
      <c r="HT43" s="17">
        <v>0</v>
      </c>
      <c r="HU43" s="17">
        <v>0</v>
      </c>
      <c r="HV43" s="17">
        <v>0</v>
      </c>
      <c r="HW43" s="17">
        <v>0</v>
      </c>
      <c r="HX43" s="17">
        <v>0</v>
      </c>
      <c r="HY43" s="17">
        <v>0</v>
      </c>
      <c r="HZ43" s="17">
        <v>0</v>
      </c>
      <c r="IA43" s="17">
        <v>0</v>
      </c>
      <c r="IB43" s="17">
        <v>0</v>
      </c>
      <c r="IC43" s="17">
        <v>0</v>
      </c>
      <c r="ID43" s="17">
        <v>0</v>
      </c>
      <c r="IE43" s="17">
        <v>0</v>
      </c>
      <c r="IF43" s="17">
        <v>0</v>
      </c>
      <c r="IG43" s="17">
        <v>0</v>
      </c>
      <c r="IH43" s="17">
        <v>0</v>
      </c>
      <c r="II43" s="17">
        <v>0</v>
      </c>
      <c r="IJ43" s="17">
        <v>0</v>
      </c>
      <c r="IK43" s="17">
        <v>0</v>
      </c>
      <c r="IL43" s="17">
        <v>0</v>
      </c>
      <c r="IM43" s="17">
        <v>0</v>
      </c>
      <c r="IN43" s="17">
        <v>0</v>
      </c>
      <c r="IO43" s="17">
        <v>0</v>
      </c>
      <c r="IP43" s="17">
        <v>0</v>
      </c>
      <c r="IQ43" s="17">
        <v>0</v>
      </c>
      <c r="IR43" s="17">
        <v>0</v>
      </c>
      <c r="IS43" s="17">
        <v>0</v>
      </c>
      <c r="IT43" s="17">
        <v>0</v>
      </c>
      <c r="IU43" s="17">
        <v>0</v>
      </c>
      <c r="IV43" s="18">
        <v>0</v>
      </c>
      <c r="IW43" s="18">
        <v>0</v>
      </c>
      <c r="IX43" s="18">
        <v>0</v>
      </c>
      <c r="IY43" s="17">
        <v>0</v>
      </c>
      <c r="IZ43" s="17">
        <v>0</v>
      </c>
      <c r="JA43" s="17">
        <v>0</v>
      </c>
      <c r="JB43" s="17">
        <v>0</v>
      </c>
      <c r="JC43" s="17">
        <v>0</v>
      </c>
      <c r="JD43" s="17">
        <v>0</v>
      </c>
      <c r="JE43" s="18">
        <v>0</v>
      </c>
      <c r="JF43" s="18">
        <v>0</v>
      </c>
      <c r="JG43" s="18">
        <v>0</v>
      </c>
      <c r="JH43" s="17">
        <v>0</v>
      </c>
      <c r="JI43" s="17">
        <v>0</v>
      </c>
      <c r="JJ43" s="17">
        <v>0</v>
      </c>
      <c r="JK43" s="17">
        <v>0</v>
      </c>
      <c r="JL43" s="17">
        <v>0</v>
      </c>
      <c r="JM43" s="17">
        <v>0</v>
      </c>
      <c r="JN43" s="18">
        <v>0</v>
      </c>
      <c r="JO43" s="18">
        <v>0</v>
      </c>
      <c r="JP43" s="18">
        <v>0</v>
      </c>
      <c r="JQ43" s="17">
        <v>0</v>
      </c>
      <c r="JR43" s="17">
        <v>0</v>
      </c>
      <c r="JS43" s="17">
        <v>0</v>
      </c>
      <c r="JT43" s="17">
        <v>0</v>
      </c>
      <c r="JU43" s="17">
        <v>0</v>
      </c>
      <c r="JV43" s="17">
        <v>0</v>
      </c>
      <c r="JW43" s="17">
        <v>0</v>
      </c>
      <c r="JX43" s="17">
        <v>0</v>
      </c>
      <c r="JY43" s="17">
        <v>0</v>
      </c>
      <c r="JZ43" s="17">
        <v>0</v>
      </c>
      <c r="KA43" s="17">
        <v>0</v>
      </c>
      <c r="KB43" s="17">
        <v>0</v>
      </c>
      <c r="KC43" s="17">
        <v>0</v>
      </c>
      <c r="KD43" s="17">
        <v>0</v>
      </c>
      <c r="KE43" s="17">
        <v>0</v>
      </c>
      <c r="KF43" s="17">
        <v>0</v>
      </c>
      <c r="KG43" s="17">
        <v>0</v>
      </c>
      <c r="KH43" s="17">
        <v>0</v>
      </c>
      <c r="KI43" s="17">
        <v>0</v>
      </c>
      <c r="KJ43" s="17">
        <v>0</v>
      </c>
      <c r="KK43" s="17">
        <v>0</v>
      </c>
      <c r="KL43" s="17">
        <v>0</v>
      </c>
      <c r="KM43" s="17">
        <v>0</v>
      </c>
      <c r="KN43" s="17">
        <v>0</v>
      </c>
      <c r="KO43" s="17">
        <v>0</v>
      </c>
      <c r="KP43" s="17">
        <v>0</v>
      </c>
      <c r="KQ43" s="17">
        <v>0</v>
      </c>
      <c r="KR43" s="17">
        <v>0</v>
      </c>
      <c r="KS43" s="17">
        <v>0</v>
      </c>
      <c r="KT43" s="17">
        <v>0</v>
      </c>
      <c r="KU43" s="17">
        <v>0</v>
      </c>
      <c r="KV43" s="17">
        <v>0</v>
      </c>
      <c r="KW43" s="17">
        <v>0</v>
      </c>
      <c r="KX43" s="17">
        <v>0</v>
      </c>
      <c r="KY43" s="17">
        <v>0</v>
      </c>
      <c r="KZ43" s="17">
        <v>0</v>
      </c>
      <c r="LA43" s="18">
        <v>0</v>
      </c>
      <c r="LB43" s="18">
        <v>0</v>
      </c>
      <c r="LC43" s="18">
        <v>0</v>
      </c>
      <c r="LD43" s="17">
        <v>0</v>
      </c>
      <c r="LE43" s="17">
        <v>0</v>
      </c>
      <c r="LF43" s="17">
        <v>0</v>
      </c>
      <c r="LG43" s="17">
        <v>0</v>
      </c>
      <c r="LH43" s="17">
        <v>0</v>
      </c>
      <c r="LI43" s="17">
        <v>0</v>
      </c>
      <c r="LJ43" s="18">
        <v>0</v>
      </c>
      <c r="LK43" s="18">
        <v>0</v>
      </c>
      <c r="LL43" s="18">
        <v>0</v>
      </c>
      <c r="LM43" s="17">
        <v>0</v>
      </c>
      <c r="LN43" s="17">
        <v>0</v>
      </c>
      <c r="LO43" s="17">
        <v>0</v>
      </c>
      <c r="LP43" s="17">
        <v>0</v>
      </c>
      <c r="LQ43" s="17">
        <v>0</v>
      </c>
      <c r="LR43" s="17">
        <v>0</v>
      </c>
      <c r="LS43" s="18">
        <v>0</v>
      </c>
      <c r="LT43" s="18">
        <v>0</v>
      </c>
      <c r="LU43" s="18">
        <v>0</v>
      </c>
      <c r="LV43" s="17">
        <v>0</v>
      </c>
      <c r="LW43" s="17">
        <v>0</v>
      </c>
      <c r="LX43" s="17">
        <v>0</v>
      </c>
      <c r="LY43" s="17">
        <v>0</v>
      </c>
      <c r="LZ43" s="17">
        <v>0</v>
      </c>
      <c r="MA43" s="17">
        <v>0</v>
      </c>
      <c r="MB43" s="17">
        <v>0</v>
      </c>
      <c r="MC43" s="17">
        <v>0</v>
      </c>
      <c r="MD43" s="17">
        <v>0</v>
      </c>
      <c r="ME43" s="17">
        <v>0</v>
      </c>
      <c r="MF43" s="17">
        <v>0</v>
      </c>
      <c r="MG43" s="17">
        <v>-2811219.77</v>
      </c>
      <c r="MH43" s="17">
        <v>-2811219.77</v>
      </c>
    </row>
    <row r="44" spans="1:346" ht="12.75" customHeight="1" x14ac:dyDescent="0.3">
      <c r="A44" s="61" t="s">
        <v>221</v>
      </c>
      <c r="B44" s="16">
        <v>1052</v>
      </c>
      <c r="C44" s="62" t="s">
        <v>148</v>
      </c>
      <c r="D44" s="18">
        <v>0</v>
      </c>
      <c r="E44" s="18">
        <v>0</v>
      </c>
      <c r="F44" s="18">
        <v>494235.37</v>
      </c>
      <c r="G44" s="17">
        <v>0</v>
      </c>
      <c r="H44" s="17">
        <v>0</v>
      </c>
      <c r="I44" s="17">
        <v>45683.129999999976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448552.24000000005</v>
      </c>
      <c r="P44" s="17">
        <v>0</v>
      </c>
      <c r="Q44" s="17">
        <v>0</v>
      </c>
      <c r="R44" s="17">
        <v>1500.75</v>
      </c>
      <c r="S44" s="17">
        <v>0</v>
      </c>
      <c r="T44" s="17">
        <v>0</v>
      </c>
      <c r="U44" s="17">
        <v>1614096.600000001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952.5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4413064.4899999993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276073.5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3462376.9899999942</v>
      </c>
      <c r="BI44" s="17">
        <v>0</v>
      </c>
      <c r="BJ44" s="17">
        <v>0</v>
      </c>
      <c r="BK44" s="17">
        <v>15533940.700000271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665361.38</v>
      </c>
      <c r="BR44" s="17">
        <v>0</v>
      </c>
      <c r="BS44" s="17">
        <v>0</v>
      </c>
      <c r="BT44" s="17">
        <v>299041.10000000015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5904.5200000000041</v>
      </c>
      <c r="CD44" s="17">
        <v>0</v>
      </c>
      <c r="CE44" s="17">
        <v>0</v>
      </c>
      <c r="CF44" s="17">
        <v>8330.36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117700.20000000001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203.43999999999994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0</v>
      </c>
      <c r="DZ44" s="17">
        <v>0</v>
      </c>
      <c r="EA44" s="17">
        <v>0</v>
      </c>
      <c r="EB44" s="17">
        <v>4894400.5600000024</v>
      </c>
      <c r="EC44" s="17">
        <v>0</v>
      </c>
      <c r="ED44" s="17">
        <v>0</v>
      </c>
      <c r="EE44" s="17">
        <v>155637.08000000002</v>
      </c>
      <c r="EF44" s="17">
        <v>0</v>
      </c>
      <c r="EG44" s="17">
        <v>0</v>
      </c>
      <c r="EH44" s="17">
        <v>26347.059999999998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10845.930000000002</v>
      </c>
      <c r="EO44" s="17">
        <v>0</v>
      </c>
      <c r="EP44" s="17">
        <v>0</v>
      </c>
      <c r="EQ44" s="17">
        <v>0</v>
      </c>
      <c r="ER44" s="17">
        <v>0</v>
      </c>
      <c r="ES44" s="17">
        <v>0</v>
      </c>
      <c r="ET44" s="17">
        <v>0</v>
      </c>
      <c r="EU44" s="17">
        <v>0</v>
      </c>
      <c r="EV44" s="17">
        <v>0</v>
      </c>
      <c r="EW44" s="17">
        <v>0</v>
      </c>
      <c r="EX44" s="17">
        <v>0</v>
      </c>
      <c r="EY44" s="17">
        <v>0</v>
      </c>
      <c r="EZ44" s="17">
        <v>0</v>
      </c>
      <c r="FA44" s="17">
        <v>0</v>
      </c>
      <c r="FB44" s="17">
        <v>0</v>
      </c>
      <c r="FC44" s="17">
        <v>0</v>
      </c>
      <c r="FD44" s="17">
        <v>0</v>
      </c>
      <c r="FE44" s="17">
        <v>0</v>
      </c>
      <c r="FF44" s="17">
        <v>538611.03999999631</v>
      </c>
      <c r="FG44" s="17">
        <v>0</v>
      </c>
      <c r="FH44" s="17">
        <v>0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7">
        <v>0</v>
      </c>
      <c r="FR44" s="17">
        <v>0</v>
      </c>
      <c r="FS44" s="17">
        <v>0</v>
      </c>
      <c r="FT44" s="17">
        <v>0</v>
      </c>
      <c r="FU44" s="17">
        <v>0</v>
      </c>
      <c r="FV44" s="17">
        <v>0</v>
      </c>
      <c r="FW44" s="17">
        <v>0</v>
      </c>
      <c r="FX44" s="17">
        <v>0</v>
      </c>
      <c r="FY44" s="17">
        <v>0</v>
      </c>
      <c r="FZ44" s="17">
        <v>0</v>
      </c>
      <c r="GA44" s="17">
        <v>0</v>
      </c>
      <c r="GB44" s="17">
        <v>0</v>
      </c>
      <c r="GC44" s="17">
        <v>0</v>
      </c>
      <c r="GD44" s="17">
        <v>360.09</v>
      </c>
      <c r="GE44" s="17">
        <v>0</v>
      </c>
      <c r="GF44" s="17">
        <v>0</v>
      </c>
      <c r="GG44" s="17">
        <v>0</v>
      </c>
      <c r="GH44" s="17">
        <v>0</v>
      </c>
      <c r="GI44" s="17">
        <v>0</v>
      </c>
      <c r="GJ44" s="17">
        <v>749514.66000000073</v>
      </c>
      <c r="GK44" s="17">
        <v>0</v>
      </c>
      <c r="GL44" s="17">
        <v>0</v>
      </c>
      <c r="GM44" s="17">
        <v>0</v>
      </c>
      <c r="GN44" s="17">
        <v>0</v>
      </c>
      <c r="GO44" s="17">
        <v>0</v>
      </c>
      <c r="GP44" s="17">
        <v>220475.13</v>
      </c>
      <c r="GQ44" s="17">
        <v>0</v>
      </c>
      <c r="GR44" s="17">
        <v>0</v>
      </c>
      <c r="GS44" s="17">
        <v>152126.26999999999</v>
      </c>
      <c r="GT44" s="17">
        <v>0</v>
      </c>
      <c r="GU44" s="17">
        <v>0</v>
      </c>
      <c r="GV44" s="17">
        <v>226665.84000000008</v>
      </c>
      <c r="GW44" s="17">
        <v>0</v>
      </c>
      <c r="GX44" s="17">
        <v>0</v>
      </c>
      <c r="GY44" s="17">
        <v>14031.720000000001</v>
      </c>
      <c r="GZ44" s="17">
        <v>0</v>
      </c>
      <c r="HA44" s="17">
        <v>0</v>
      </c>
      <c r="HB44" s="17">
        <v>0</v>
      </c>
      <c r="HC44" s="17">
        <v>0</v>
      </c>
      <c r="HD44" s="17">
        <v>0</v>
      </c>
      <c r="HE44" s="17">
        <v>0</v>
      </c>
      <c r="HF44" s="17">
        <v>0</v>
      </c>
      <c r="HG44" s="17">
        <v>0</v>
      </c>
      <c r="HH44" s="17">
        <v>0</v>
      </c>
      <c r="HI44" s="17">
        <v>0</v>
      </c>
      <c r="HJ44" s="17">
        <v>0</v>
      </c>
      <c r="HK44" s="17">
        <v>0</v>
      </c>
      <c r="HL44" s="17">
        <v>0</v>
      </c>
      <c r="HM44" s="17">
        <v>0</v>
      </c>
      <c r="HN44" s="17">
        <v>0</v>
      </c>
      <c r="HO44" s="17">
        <v>0</v>
      </c>
      <c r="HP44" s="17">
        <v>0</v>
      </c>
      <c r="HQ44" s="17">
        <v>0</v>
      </c>
      <c r="HR44" s="17">
        <v>0</v>
      </c>
      <c r="HS44" s="17">
        <v>0</v>
      </c>
      <c r="HT44" s="17">
        <v>0</v>
      </c>
      <c r="HU44" s="17">
        <v>0</v>
      </c>
      <c r="HV44" s="17">
        <v>0</v>
      </c>
      <c r="HW44" s="17">
        <v>0</v>
      </c>
      <c r="HX44" s="17">
        <v>0</v>
      </c>
      <c r="HY44" s="17">
        <v>0</v>
      </c>
      <c r="HZ44" s="17">
        <v>0</v>
      </c>
      <c r="IA44" s="17">
        <v>0</v>
      </c>
      <c r="IB44" s="17">
        <v>0</v>
      </c>
      <c r="IC44" s="17">
        <v>0</v>
      </c>
      <c r="ID44" s="17">
        <v>0</v>
      </c>
      <c r="IE44" s="17">
        <v>0</v>
      </c>
      <c r="IF44" s="17">
        <v>0</v>
      </c>
      <c r="IG44" s="17">
        <v>0</v>
      </c>
      <c r="IH44" s="17">
        <v>0</v>
      </c>
      <c r="II44" s="17">
        <v>0</v>
      </c>
      <c r="IJ44" s="17">
        <v>0</v>
      </c>
      <c r="IK44" s="17">
        <v>0</v>
      </c>
      <c r="IL44" s="17">
        <v>0</v>
      </c>
      <c r="IM44" s="17">
        <v>0</v>
      </c>
      <c r="IN44" s="17">
        <v>0</v>
      </c>
      <c r="IO44" s="17">
        <v>0</v>
      </c>
      <c r="IP44" s="17">
        <v>0</v>
      </c>
      <c r="IQ44" s="17">
        <v>0</v>
      </c>
      <c r="IR44" s="17">
        <v>0</v>
      </c>
      <c r="IS44" s="17">
        <v>0</v>
      </c>
      <c r="IT44" s="17">
        <v>0</v>
      </c>
      <c r="IU44" s="17">
        <v>0</v>
      </c>
      <c r="IV44" s="18">
        <v>0</v>
      </c>
      <c r="IW44" s="18">
        <v>0</v>
      </c>
      <c r="IX44" s="18">
        <v>761390.42000000016</v>
      </c>
      <c r="IY44" s="17">
        <v>0</v>
      </c>
      <c r="IZ44" s="17">
        <v>0</v>
      </c>
      <c r="JA44" s="17">
        <v>0</v>
      </c>
      <c r="JB44" s="17">
        <v>0</v>
      </c>
      <c r="JC44" s="17">
        <v>0</v>
      </c>
      <c r="JD44" s="17">
        <v>0</v>
      </c>
      <c r="JE44" s="18">
        <v>0</v>
      </c>
      <c r="JF44" s="18">
        <v>0</v>
      </c>
      <c r="JG44" s="18">
        <v>761390.42000000016</v>
      </c>
      <c r="JH44" s="17">
        <v>0</v>
      </c>
      <c r="JI44" s="17">
        <v>0</v>
      </c>
      <c r="JJ44" s="17">
        <v>91103.2</v>
      </c>
      <c r="JK44" s="17">
        <v>0</v>
      </c>
      <c r="JL44" s="17">
        <v>0</v>
      </c>
      <c r="JM44" s="17">
        <v>670287.2200000002</v>
      </c>
      <c r="JN44" s="18">
        <v>0</v>
      </c>
      <c r="JO44" s="18">
        <v>0</v>
      </c>
      <c r="JP44" s="18">
        <v>0</v>
      </c>
      <c r="JQ44" s="17">
        <v>0</v>
      </c>
      <c r="JR44" s="17">
        <v>0</v>
      </c>
      <c r="JS44" s="17">
        <v>0</v>
      </c>
      <c r="JT44" s="17">
        <v>0</v>
      </c>
      <c r="JU44" s="17">
        <v>0</v>
      </c>
      <c r="JV44" s="17">
        <v>0</v>
      </c>
      <c r="JW44" s="17">
        <v>0</v>
      </c>
      <c r="JX44" s="17">
        <v>0</v>
      </c>
      <c r="JY44" s="17">
        <v>919092.37000000093</v>
      </c>
      <c r="JZ44" s="17">
        <v>0</v>
      </c>
      <c r="KA44" s="17">
        <v>0</v>
      </c>
      <c r="KB44" s="17">
        <v>0</v>
      </c>
      <c r="KC44" s="17">
        <v>0</v>
      </c>
      <c r="KD44" s="17">
        <v>0</v>
      </c>
      <c r="KE44" s="17">
        <v>0</v>
      </c>
      <c r="KF44" s="17">
        <v>0</v>
      </c>
      <c r="KG44" s="17">
        <v>0</v>
      </c>
      <c r="KH44" s="17">
        <v>0</v>
      </c>
      <c r="KI44" s="17">
        <v>0</v>
      </c>
      <c r="KJ44" s="17">
        <v>0</v>
      </c>
      <c r="KK44" s="17">
        <v>0</v>
      </c>
      <c r="KL44" s="17">
        <v>0</v>
      </c>
      <c r="KM44" s="17">
        <v>0</v>
      </c>
      <c r="KN44" s="17">
        <v>0</v>
      </c>
      <c r="KO44" s="17">
        <v>0</v>
      </c>
      <c r="KP44" s="17">
        <v>0</v>
      </c>
      <c r="KQ44" s="17">
        <v>0</v>
      </c>
      <c r="KR44" s="17">
        <v>0</v>
      </c>
      <c r="KS44" s="17">
        <v>0</v>
      </c>
      <c r="KT44" s="17">
        <v>0</v>
      </c>
      <c r="KU44" s="17">
        <v>0</v>
      </c>
      <c r="KV44" s="17">
        <v>0</v>
      </c>
      <c r="KW44" s="17">
        <v>0</v>
      </c>
      <c r="KX44" s="17">
        <v>0</v>
      </c>
      <c r="KY44" s="17">
        <v>0</v>
      </c>
      <c r="KZ44" s="17">
        <v>0</v>
      </c>
      <c r="LA44" s="18">
        <v>0</v>
      </c>
      <c r="LB44" s="18">
        <v>0</v>
      </c>
      <c r="LC44" s="18">
        <v>0</v>
      </c>
      <c r="LD44" s="17">
        <v>0</v>
      </c>
      <c r="LE44" s="17">
        <v>0</v>
      </c>
      <c r="LF44" s="17">
        <v>0</v>
      </c>
      <c r="LG44" s="17">
        <v>0</v>
      </c>
      <c r="LH44" s="17">
        <v>0</v>
      </c>
      <c r="LI44" s="17">
        <v>0</v>
      </c>
      <c r="LJ44" s="18">
        <v>0</v>
      </c>
      <c r="LK44" s="18">
        <v>0</v>
      </c>
      <c r="LL44" s="18">
        <v>0</v>
      </c>
      <c r="LM44" s="17">
        <v>0</v>
      </c>
      <c r="LN44" s="17">
        <v>0</v>
      </c>
      <c r="LO44" s="17">
        <v>0</v>
      </c>
      <c r="LP44" s="17">
        <v>0</v>
      </c>
      <c r="LQ44" s="17">
        <v>0</v>
      </c>
      <c r="LR44" s="17">
        <v>0</v>
      </c>
      <c r="LS44" s="18">
        <v>0</v>
      </c>
      <c r="LT44" s="18">
        <v>0</v>
      </c>
      <c r="LU44" s="18">
        <v>0</v>
      </c>
      <c r="LV44" s="17">
        <v>0</v>
      </c>
      <c r="LW44" s="17">
        <v>0</v>
      </c>
      <c r="LX44" s="17">
        <v>0</v>
      </c>
      <c r="LY44" s="17">
        <v>0</v>
      </c>
      <c r="LZ44" s="17">
        <v>0</v>
      </c>
      <c r="MA44" s="17">
        <v>0</v>
      </c>
      <c r="MB44" s="17">
        <v>0</v>
      </c>
      <c r="MC44" s="17">
        <v>0</v>
      </c>
      <c r="MD44" s="17">
        <v>0</v>
      </c>
      <c r="ME44" s="17">
        <v>0</v>
      </c>
      <c r="MF44" s="17">
        <v>0</v>
      </c>
      <c r="MG44" s="17">
        <v>35562280.070000261</v>
      </c>
      <c r="MH44" s="17">
        <v>35562280.070000261</v>
      </c>
    </row>
    <row r="45" spans="1:346" ht="12.75" customHeight="1" x14ac:dyDescent="0.3">
      <c r="A45" s="61" t="s">
        <v>223</v>
      </c>
      <c r="B45" s="16">
        <v>1053</v>
      </c>
      <c r="C45" s="62" t="s">
        <v>148</v>
      </c>
      <c r="D45" s="18">
        <v>0</v>
      </c>
      <c r="E45" s="18">
        <v>0</v>
      </c>
      <c r="F45" s="18">
        <v>9830233.6400000006</v>
      </c>
      <c r="G45" s="17">
        <v>0</v>
      </c>
      <c r="H45" s="17">
        <v>0</v>
      </c>
      <c r="I45" s="17">
        <v>9830233.6400000006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213288610.44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8538335295.2099991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176335473.78</v>
      </c>
      <c r="BI45" s="17">
        <v>0</v>
      </c>
      <c r="BJ45" s="17">
        <v>0</v>
      </c>
      <c r="BK45" s="17">
        <v>3083244197.2199998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7394887.2910000002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83336.08</v>
      </c>
      <c r="CD45" s="17">
        <v>0</v>
      </c>
      <c r="CE45" s="17">
        <v>0</v>
      </c>
      <c r="CF45" s="17">
        <v>1306739.31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0</v>
      </c>
      <c r="DW45" s="17">
        <v>0</v>
      </c>
      <c r="DX45" s="17">
        <v>0</v>
      </c>
      <c r="DY45" s="17">
        <v>0</v>
      </c>
      <c r="DZ45" s="17">
        <v>0</v>
      </c>
      <c r="EA45" s="17">
        <v>0</v>
      </c>
      <c r="EB45" s="17">
        <v>68394298.799999997</v>
      </c>
      <c r="EC45" s="17">
        <v>0</v>
      </c>
      <c r="ED45" s="17">
        <v>0</v>
      </c>
      <c r="EE45" s="17">
        <v>389100.27</v>
      </c>
      <c r="EF45" s="17">
        <v>0</v>
      </c>
      <c r="EG45" s="17">
        <v>0</v>
      </c>
      <c r="EH45" s="17">
        <v>1163831.18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568306.34</v>
      </c>
      <c r="EO45" s="17">
        <v>0</v>
      </c>
      <c r="EP45" s="17">
        <v>0</v>
      </c>
      <c r="EQ45" s="17">
        <v>0</v>
      </c>
      <c r="ER45" s="17">
        <v>0</v>
      </c>
      <c r="ES45" s="17">
        <v>0</v>
      </c>
      <c r="ET45" s="17">
        <v>0</v>
      </c>
      <c r="EU45" s="17">
        <v>0</v>
      </c>
      <c r="EV45" s="17">
        <v>0</v>
      </c>
      <c r="EW45" s="17">
        <v>0</v>
      </c>
      <c r="EX45" s="17">
        <v>0</v>
      </c>
      <c r="EY45" s="17">
        <v>0</v>
      </c>
      <c r="EZ45" s="17">
        <v>0</v>
      </c>
      <c r="FA45" s="17">
        <v>0</v>
      </c>
      <c r="FB45" s="17">
        <v>0</v>
      </c>
      <c r="FC45" s="17">
        <v>0</v>
      </c>
      <c r="FD45" s="17">
        <v>0</v>
      </c>
      <c r="FE45" s="17">
        <v>0</v>
      </c>
      <c r="FF45" s="17">
        <v>453288639.19999999</v>
      </c>
      <c r="FG45" s="17">
        <v>0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0</v>
      </c>
      <c r="FP45" s="17">
        <v>0</v>
      </c>
      <c r="FQ45" s="17">
        <v>0</v>
      </c>
      <c r="FR45" s="17">
        <v>0</v>
      </c>
      <c r="FS45" s="17">
        <v>0</v>
      </c>
      <c r="FT45" s="17">
        <v>0</v>
      </c>
      <c r="FU45" s="17">
        <v>0</v>
      </c>
      <c r="FV45" s="17">
        <v>0</v>
      </c>
      <c r="FW45" s="17">
        <v>0</v>
      </c>
      <c r="FX45" s="17">
        <v>0</v>
      </c>
      <c r="FY45" s="17">
        <v>0</v>
      </c>
      <c r="FZ45" s="17">
        <v>0</v>
      </c>
      <c r="GA45" s="17">
        <v>0</v>
      </c>
      <c r="GB45" s="17">
        <v>0</v>
      </c>
      <c r="GC45" s="17">
        <v>0</v>
      </c>
      <c r="GD45" s="17">
        <v>389100.27</v>
      </c>
      <c r="GE45" s="17">
        <v>0</v>
      </c>
      <c r="GF45" s="17">
        <v>0</v>
      </c>
      <c r="GG45" s="17">
        <v>0</v>
      </c>
      <c r="GH45" s="17">
        <v>0</v>
      </c>
      <c r="GI45" s="17">
        <v>0</v>
      </c>
      <c r="GJ45" s="17">
        <v>451928268.66000003</v>
      </c>
      <c r="GK45" s="17">
        <v>0</v>
      </c>
      <c r="GL45" s="17">
        <v>0</v>
      </c>
      <c r="GM45" s="17">
        <v>0</v>
      </c>
      <c r="GN45" s="17">
        <v>0</v>
      </c>
      <c r="GO45" s="17">
        <v>0</v>
      </c>
      <c r="GP45" s="17">
        <v>41231.089999999997</v>
      </c>
      <c r="GQ45" s="17">
        <v>0</v>
      </c>
      <c r="GR45" s="17">
        <v>0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7427.34</v>
      </c>
      <c r="GZ45" s="17">
        <v>0</v>
      </c>
      <c r="HA45" s="17">
        <v>0</v>
      </c>
      <c r="HB45" s="17">
        <v>0</v>
      </c>
      <c r="HC45" s="17">
        <v>0</v>
      </c>
      <c r="HD45" s="17">
        <v>0</v>
      </c>
      <c r="HE45" s="17">
        <v>0</v>
      </c>
      <c r="HF45" s="17">
        <v>0</v>
      </c>
      <c r="HG45" s="17">
        <v>0</v>
      </c>
      <c r="HH45" s="17">
        <v>0</v>
      </c>
      <c r="HI45" s="17">
        <v>0</v>
      </c>
      <c r="HJ45" s="17">
        <v>0</v>
      </c>
      <c r="HK45" s="17">
        <v>0</v>
      </c>
      <c r="HL45" s="17">
        <v>0</v>
      </c>
      <c r="HM45" s="17">
        <v>0</v>
      </c>
      <c r="HN45" s="17">
        <v>0</v>
      </c>
      <c r="HO45" s="17">
        <v>0</v>
      </c>
      <c r="HP45" s="17">
        <v>0</v>
      </c>
      <c r="HQ45" s="17">
        <v>0</v>
      </c>
      <c r="HR45" s="17">
        <v>0</v>
      </c>
      <c r="HS45" s="17">
        <v>0</v>
      </c>
      <c r="HT45" s="17">
        <v>0</v>
      </c>
      <c r="HU45" s="17">
        <v>0</v>
      </c>
      <c r="HV45" s="17">
        <v>0</v>
      </c>
      <c r="HW45" s="17">
        <v>0</v>
      </c>
      <c r="HX45" s="17">
        <v>0</v>
      </c>
      <c r="HY45" s="17">
        <v>0</v>
      </c>
      <c r="HZ45" s="17">
        <v>0</v>
      </c>
      <c r="IA45" s="17">
        <v>0</v>
      </c>
      <c r="IB45" s="17">
        <v>0</v>
      </c>
      <c r="IC45" s="17">
        <v>0</v>
      </c>
      <c r="ID45" s="17">
        <v>0</v>
      </c>
      <c r="IE45" s="17">
        <v>0</v>
      </c>
      <c r="IF45" s="17">
        <v>0</v>
      </c>
      <c r="IG45" s="17">
        <v>0</v>
      </c>
      <c r="IH45" s="17">
        <v>0</v>
      </c>
      <c r="II45" s="17">
        <v>0</v>
      </c>
      <c r="IJ45" s="17">
        <v>0</v>
      </c>
      <c r="IK45" s="17">
        <v>0</v>
      </c>
      <c r="IL45" s="17">
        <v>0</v>
      </c>
      <c r="IM45" s="17">
        <v>0</v>
      </c>
      <c r="IN45" s="17">
        <v>0</v>
      </c>
      <c r="IO45" s="17">
        <v>0</v>
      </c>
      <c r="IP45" s="17">
        <v>0</v>
      </c>
      <c r="IQ45" s="17">
        <v>0</v>
      </c>
      <c r="IR45" s="17">
        <v>0</v>
      </c>
      <c r="IS45" s="17">
        <v>0</v>
      </c>
      <c r="IT45" s="17">
        <v>0</v>
      </c>
      <c r="IU45" s="17">
        <v>0</v>
      </c>
      <c r="IV45" s="18">
        <v>0</v>
      </c>
      <c r="IW45" s="18">
        <v>0</v>
      </c>
      <c r="IX45" s="18">
        <v>249903652.27000001</v>
      </c>
      <c r="IY45" s="17">
        <v>0</v>
      </c>
      <c r="IZ45" s="17">
        <v>0</v>
      </c>
      <c r="JA45" s="17">
        <v>0</v>
      </c>
      <c r="JB45" s="17">
        <v>0</v>
      </c>
      <c r="JC45" s="17">
        <v>0</v>
      </c>
      <c r="JD45" s="17">
        <v>39353362.439999998</v>
      </c>
      <c r="JE45" s="18">
        <v>0</v>
      </c>
      <c r="JF45" s="18">
        <v>0</v>
      </c>
      <c r="JG45" s="18">
        <v>210550289.83000001</v>
      </c>
      <c r="JH45" s="17">
        <v>0</v>
      </c>
      <c r="JI45" s="17">
        <v>0</v>
      </c>
      <c r="JJ45" s="17">
        <v>557252</v>
      </c>
      <c r="JK45" s="17">
        <v>0</v>
      </c>
      <c r="JL45" s="17">
        <v>0</v>
      </c>
      <c r="JM45" s="17">
        <v>209993037.83000001</v>
      </c>
      <c r="JN45" s="18">
        <v>0</v>
      </c>
      <c r="JO45" s="18">
        <v>0</v>
      </c>
      <c r="JP45" s="18">
        <v>0</v>
      </c>
      <c r="JQ45" s="17">
        <v>0</v>
      </c>
      <c r="JR45" s="17">
        <v>0</v>
      </c>
      <c r="JS45" s="17">
        <v>0</v>
      </c>
      <c r="JT45" s="17">
        <v>0</v>
      </c>
      <c r="JU45" s="17">
        <v>0</v>
      </c>
      <c r="JV45" s="17">
        <v>0</v>
      </c>
      <c r="JW45" s="17">
        <v>0</v>
      </c>
      <c r="JX45" s="17">
        <v>0</v>
      </c>
      <c r="JY45" s="17">
        <v>95997678.606999993</v>
      </c>
      <c r="JZ45" s="17">
        <v>0</v>
      </c>
      <c r="KA45" s="17">
        <v>0</v>
      </c>
      <c r="KB45" s="17">
        <v>0</v>
      </c>
      <c r="KC45" s="17">
        <v>0</v>
      </c>
      <c r="KD45" s="17">
        <v>0</v>
      </c>
      <c r="KE45" s="17">
        <v>140324.97</v>
      </c>
      <c r="KF45" s="17">
        <v>0</v>
      </c>
      <c r="KG45" s="17">
        <v>0</v>
      </c>
      <c r="KH45" s="17">
        <v>0</v>
      </c>
      <c r="KI45" s="17">
        <v>0</v>
      </c>
      <c r="KJ45" s="17">
        <v>0</v>
      </c>
      <c r="KK45" s="17">
        <v>0</v>
      </c>
      <c r="KL45" s="17">
        <v>0</v>
      </c>
      <c r="KM45" s="17">
        <v>0</v>
      </c>
      <c r="KN45" s="17">
        <v>0</v>
      </c>
      <c r="KO45" s="17">
        <v>0</v>
      </c>
      <c r="KP45" s="17">
        <v>0</v>
      </c>
      <c r="KQ45" s="17">
        <v>0</v>
      </c>
      <c r="KR45" s="17">
        <v>0</v>
      </c>
      <c r="KS45" s="17">
        <v>0</v>
      </c>
      <c r="KT45" s="17">
        <v>0</v>
      </c>
      <c r="KU45" s="17">
        <v>0</v>
      </c>
      <c r="KV45" s="17">
        <v>0</v>
      </c>
      <c r="KW45" s="17">
        <v>0</v>
      </c>
      <c r="KX45" s="17">
        <v>0</v>
      </c>
      <c r="KY45" s="17">
        <v>0</v>
      </c>
      <c r="KZ45" s="17">
        <v>0</v>
      </c>
      <c r="LA45" s="18">
        <v>0</v>
      </c>
      <c r="LB45" s="18">
        <v>0</v>
      </c>
      <c r="LC45" s="18">
        <v>0</v>
      </c>
      <c r="LD45" s="17">
        <v>0</v>
      </c>
      <c r="LE45" s="17">
        <v>0</v>
      </c>
      <c r="LF45" s="17">
        <v>0</v>
      </c>
      <c r="LG45" s="17">
        <v>0</v>
      </c>
      <c r="LH45" s="17">
        <v>0</v>
      </c>
      <c r="LI45" s="17">
        <v>0</v>
      </c>
      <c r="LJ45" s="18">
        <v>0</v>
      </c>
      <c r="LK45" s="18">
        <v>0</v>
      </c>
      <c r="LL45" s="18">
        <v>0</v>
      </c>
      <c r="LM45" s="17">
        <v>0</v>
      </c>
      <c r="LN45" s="17">
        <v>0</v>
      </c>
      <c r="LO45" s="17">
        <v>0</v>
      </c>
      <c r="LP45" s="17">
        <v>0</v>
      </c>
      <c r="LQ45" s="17">
        <v>0</v>
      </c>
      <c r="LR45" s="17">
        <v>0</v>
      </c>
      <c r="LS45" s="18">
        <v>0</v>
      </c>
      <c r="LT45" s="18">
        <v>0</v>
      </c>
      <c r="LU45" s="18">
        <v>0</v>
      </c>
      <c r="LV45" s="17">
        <v>0</v>
      </c>
      <c r="LW45" s="17">
        <v>0</v>
      </c>
      <c r="LX45" s="17">
        <v>0</v>
      </c>
      <c r="LY45" s="17">
        <v>0</v>
      </c>
      <c r="LZ45" s="17">
        <v>0</v>
      </c>
      <c r="MA45" s="17">
        <v>0</v>
      </c>
      <c r="MB45" s="17">
        <v>0</v>
      </c>
      <c r="MC45" s="17">
        <v>0</v>
      </c>
      <c r="MD45" s="17">
        <v>0</v>
      </c>
      <c r="ME45" s="17">
        <v>0</v>
      </c>
      <c r="MF45" s="17">
        <v>0</v>
      </c>
      <c r="MG45" s="17">
        <v>13352030631.968</v>
      </c>
      <c r="MH45" s="17">
        <v>13352030631.968</v>
      </c>
    </row>
    <row r="46" spans="1:346" ht="12.75" customHeight="1" x14ac:dyDescent="0.3">
      <c r="A46" s="61" t="s">
        <v>225</v>
      </c>
      <c r="B46" s="16">
        <v>1055</v>
      </c>
      <c r="C46" s="62" t="s">
        <v>148</v>
      </c>
      <c r="D46" s="18">
        <v>0</v>
      </c>
      <c r="E46" s="18">
        <v>0</v>
      </c>
      <c r="F46" s="18">
        <v>-37874.379999999997</v>
      </c>
      <c r="G46" s="17">
        <v>0</v>
      </c>
      <c r="H46" s="17">
        <v>0</v>
      </c>
      <c r="I46" s="17">
        <v>-11999.58</v>
      </c>
      <c r="J46" s="17">
        <v>0</v>
      </c>
      <c r="K46" s="17">
        <v>0</v>
      </c>
      <c r="L46" s="17">
        <v>-25874.799999999999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194.18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-374109.28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-568000.82999999996</v>
      </c>
      <c r="BI46" s="17">
        <v>0</v>
      </c>
      <c r="BJ46" s="17">
        <v>0</v>
      </c>
      <c r="BK46" s="17">
        <v>-3496393.47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-30818.51</v>
      </c>
      <c r="BR46" s="17">
        <v>0</v>
      </c>
      <c r="BS46" s="17">
        <v>0</v>
      </c>
      <c r="BT46" s="17">
        <v>-50343.28</v>
      </c>
      <c r="BU46" s="17">
        <v>0</v>
      </c>
      <c r="BV46" s="17">
        <v>0</v>
      </c>
      <c r="BW46" s="17">
        <v>-158.19</v>
      </c>
      <c r="BX46" s="17">
        <v>0</v>
      </c>
      <c r="BY46" s="17">
        <v>0</v>
      </c>
      <c r="BZ46" s="17">
        <v>-1370.24</v>
      </c>
      <c r="CA46" s="17">
        <v>0</v>
      </c>
      <c r="CB46" s="17">
        <v>0</v>
      </c>
      <c r="CC46" s="17">
        <v>-8516.2099999999991</v>
      </c>
      <c r="CD46" s="17">
        <v>0</v>
      </c>
      <c r="CE46" s="17">
        <v>0</v>
      </c>
      <c r="CF46" s="17">
        <v>-18244.59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-781.6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7">
        <v>0</v>
      </c>
      <c r="DT46" s="17">
        <v>0</v>
      </c>
      <c r="DU46" s="17">
        <v>0</v>
      </c>
      <c r="DV46" s="17">
        <v>0</v>
      </c>
      <c r="DW46" s="17">
        <v>0</v>
      </c>
      <c r="DX46" s="17">
        <v>0</v>
      </c>
      <c r="DY46" s="17">
        <v>0</v>
      </c>
      <c r="DZ46" s="17">
        <v>0</v>
      </c>
      <c r="EA46" s="17">
        <v>0</v>
      </c>
      <c r="EB46" s="17">
        <v>-318903.84999999998</v>
      </c>
      <c r="EC46" s="17">
        <v>0</v>
      </c>
      <c r="ED46" s="17">
        <v>0</v>
      </c>
      <c r="EE46" s="17">
        <v>-5510.02</v>
      </c>
      <c r="EF46" s="17">
        <v>0</v>
      </c>
      <c r="EG46" s="17">
        <v>0</v>
      </c>
      <c r="EH46" s="17">
        <v>-15445.5</v>
      </c>
      <c r="EI46" s="17">
        <v>0</v>
      </c>
      <c r="EJ46" s="17">
        <v>0</v>
      </c>
      <c r="EK46" s="17">
        <v>0</v>
      </c>
      <c r="EL46" s="17">
        <v>0</v>
      </c>
      <c r="EM46" s="17">
        <v>0</v>
      </c>
      <c r="EN46" s="17">
        <v>-5148.5</v>
      </c>
      <c r="EO46" s="17">
        <v>0</v>
      </c>
      <c r="EP46" s="17">
        <v>0</v>
      </c>
      <c r="EQ46" s="17">
        <v>0</v>
      </c>
      <c r="ER46" s="17">
        <v>0</v>
      </c>
      <c r="ES46" s="17">
        <v>0</v>
      </c>
      <c r="ET46" s="17">
        <v>0</v>
      </c>
      <c r="EU46" s="17">
        <v>0</v>
      </c>
      <c r="EV46" s="17">
        <v>0</v>
      </c>
      <c r="EW46" s="17">
        <v>0</v>
      </c>
      <c r="EX46" s="17">
        <v>0</v>
      </c>
      <c r="EY46" s="17">
        <v>0</v>
      </c>
      <c r="EZ46" s="17">
        <v>0</v>
      </c>
      <c r="FA46" s="17">
        <v>0</v>
      </c>
      <c r="FB46" s="17">
        <v>0</v>
      </c>
      <c r="FC46" s="17">
        <v>0</v>
      </c>
      <c r="FD46" s="17">
        <v>0</v>
      </c>
      <c r="FE46" s="17">
        <v>0</v>
      </c>
      <c r="FF46" s="17">
        <v>-23279.54</v>
      </c>
      <c r="FG46" s="17">
        <v>0</v>
      </c>
      <c r="FH46" s="17">
        <v>0</v>
      </c>
      <c r="FI46" s="17">
        <v>0</v>
      </c>
      <c r="FJ46" s="17">
        <v>0</v>
      </c>
      <c r="FK46" s="17">
        <v>0</v>
      </c>
      <c r="FL46" s="17">
        <v>0</v>
      </c>
      <c r="FM46" s="17">
        <v>0</v>
      </c>
      <c r="FN46" s="17">
        <v>0</v>
      </c>
      <c r="FO46" s="17">
        <v>0</v>
      </c>
      <c r="FP46" s="17">
        <v>0</v>
      </c>
      <c r="FQ46" s="17">
        <v>0</v>
      </c>
      <c r="FR46" s="17">
        <v>0</v>
      </c>
      <c r="FS46" s="17">
        <v>0</v>
      </c>
      <c r="FT46" s="17">
        <v>0</v>
      </c>
      <c r="FU46" s="17">
        <v>0</v>
      </c>
      <c r="FV46" s="17">
        <v>0</v>
      </c>
      <c r="FW46" s="17">
        <v>0</v>
      </c>
      <c r="FX46" s="17">
        <v>0</v>
      </c>
      <c r="FY46" s="17">
        <v>0</v>
      </c>
      <c r="FZ46" s="17">
        <v>0</v>
      </c>
      <c r="GA46" s="17">
        <v>0</v>
      </c>
      <c r="GB46" s="17">
        <v>0</v>
      </c>
      <c r="GC46" s="17">
        <v>0</v>
      </c>
      <c r="GD46" s="17">
        <v>0</v>
      </c>
      <c r="GE46" s="17">
        <v>0</v>
      </c>
      <c r="GF46" s="17">
        <v>0</v>
      </c>
      <c r="GG46" s="17">
        <v>0</v>
      </c>
      <c r="GH46" s="17">
        <v>0</v>
      </c>
      <c r="GI46" s="17">
        <v>0</v>
      </c>
      <c r="GJ46" s="17">
        <v>-59983.99</v>
      </c>
      <c r="GK46" s="17">
        <v>0</v>
      </c>
      <c r="GL46" s="17">
        <v>0</v>
      </c>
      <c r="GM46" s="17">
        <v>0</v>
      </c>
      <c r="GN46" s="17">
        <v>0</v>
      </c>
      <c r="GO46" s="17">
        <v>0</v>
      </c>
      <c r="GP46" s="17">
        <v>-4635.87</v>
      </c>
      <c r="GQ46" s="17">
        <v>0</v>
      </c>
      <c r="GR46" s="17">
        <v>0</v>
      </c>
      <c r="GS46" s="17">
        <v>0</v>
      </c>
      <c r="GT46" s="17">
        <v>0</v>
      </c>
      <c r="GU46" s="17">
        <v>0</v>
      </c>
      <c r="GV46" s="17">
        <v>-263829.74</v>
      </c>
      <c r="GW46" s="17">
        <v>0</v>
      </c>
      <c r="GX46" s="17">
        <v>0</v>
      </c>
      <c r="GY46" s="17">
        <v>-53254.96</v>
      </c>
      <c r="GZ46" s="17">
        <v>0</v>
      </c>
      <c r="HA46" s="17">
        <v>0</v>
      </c>
      <c r="HB46" s="17">
        <v>0</v>
      </c>
      <c r="HC46" s="17">
        <v>0</v>
      </c>
      <c r="HD46" s="17">
        <v>0</v>
      </c>
      <c r="HE46" s="17">
        <v>0</v>
      </c>
      <c r="HF46" s="17">
        <v>0</v>
      </c>
      <c r="HG46" s="17">
        <v>0</v>
      </c>
      <c r="HH46" s="17">
        <v>0</v>
      </c>
      <c r="HI46" s="17">
        <v>0</v>
      </c>
      <c r="HJ46" s="17">
        <v>0</v>
      </c>
      <c r="HK46" s="17">
        <v>0</v>
      </c>
      <c r="HL46" s="17">
        <v>0</v>
      </c>
      <c r="HM46" s="17">
        <v>0</v>
      </c>
      <c r="HN46" s="17">
        <v>0</v>
      </c>
      <c r="HO46" s="17">
        <v>0</v>
      </c>
      <c r="HP46" s="17">
        <v>0</v>
      </c>
      <c r="HQ46" s="17">
        <v>0</v>
      </c>
      <c r="HR46" s="17">
        <v>0</v>
      </c>
      <c r="HS46" s="17">
        <v>0</v>
      </c>
      <c r="HT46" s="17">
        <v>0</v>
      </c>
      <c r="HU46" s="17">
        <v>0</v>
      </c>
      <c r="HV46" s="17">
        <v>0</v>
      </c>
      <c r="HW46" s="17">
        <v>0</v>
      </c>
      <c r="HX46" s="17">
        <v>0</v>
      </c>
      <c r="HY46" s="17">
        <v>0</v>
      </c>
      <c r="HZ46" s="17">
        <v>-51522.69</v>
      </c>
      <c r="IA46" s="17">
        <v>0</v>
      </c>
      <c r="IB46" s="17">
        <v>0</v>
      </c>
      <c r="IC46" s="17">
        <v>0</v>
      </c>
      <c r="ID46" s="17">
        <v>0</v>
      </c>
      <c r="IE46" s="17">
        <v>0</v>
      </c>
      <c r="IF46" s="17">
        <v>-565.19000000000005</v>
      </c>
      <c r="IG46" s="17">
        <v>0</v>
      </c>
      <c r="IH46" s="17">
        <v>0</v>
      </c>
      <c r="II46" s="17">
        <v>0</v>
      </c>
      <c r="IJ46" s="17">
        <v>0</v>
      </c>
      <c r="IK46" s="17">
        <v>0</v>
      </c>
      <c r="IL46" s="17">
        <v>0</v>
      </c>
      <c r="IM46" s="17">
        <v>0</v>
      </c>
      <c r="IN46" s="17">
        <v>0</v>
      </c>
      <c r="IO46" s="17">
        <v>0</v>
      </c>
      <c r="IP46" s="17">
        <v>0</v>
      </c>
      <c r="IQ46" s="17">
        <v>0</v>
      </c>
      <c r="IR46" s="17">
        <v>0</v>
      </c>
      <c r="IS46" s="17">
        <v>0</v>
      </c>
      <c r="IT46" s="17">
        <v>0</v>
      </c>
      <c r="IU46" s="17">
        <v>0</v>
      </c>
      <c r="IV46" s="18">
        <v>0</v>
      </c>
      <c r="IW46" s="18">
        <v>0</v>
      </c>
      <c r="IX46" s="18">
        <v>-1356214.5100000019</v>
      </c>
      <c r="IY46" s="17">
        <v>0</v>
      </c>
      <c r="IZ46" s="17">
        <v>0</v>
      </c>
      <c r="JA46" s="17">
        <v>-31303.17</v>
      </c>
      <c r="JB46" s="17">
        <v>0</v>
      </c>
      <c r="JC46" s="17">
        <v>0</v>
      </c>
      <c r="JD46" s="17">
        <v>0</v>
      </c>
      <c r="JE46" s="18">
        <v>0</v>
      </c>
      <c r="JF46" s="18">
        <v>0</v>
      </c>
      <c r="JG46" s="18">
        <v>-1079108.340000001</v>
      </c>
      <c r="JH46" s="17">
        <v>0</v>
      </c>
      <c r="JI46" s="17">
        <v>0</v>
      </c>
      <c r="JJ46" s="17">
        <v>-12278.0000000009</v>
      </c>
      <c r="JK46" s="17">
        <v>0</v>
      </c>
      <c r="JL46" s="17">
        <v>0</v>
      </c>
      <c r="JM46" s="17">
        <v>-1066830.3400000001</v>
      </c>
      <c r="JN46" s="18">
        <v>0</v>
      </c>
      <c r="JO46" s="18">
        <v>0</v>
      </c>
      <c r="JP46" s="18">
        <v>-245803.00000000099</v>
      </c>
      <c r="JQ46" s="17">
        <v>0</v>
      </c>
      <c r="JR46" s="17">
        <v>0</v>
      </c>
      <c r="JS46" s="17">
        <v>0</v>
      </c>
      <c r="JT46" s="17">
        <v>0</v>
      </c>
      <c r="JU46" s="17">
        <v>0</v>
      </c>
      <c r="JV46" s="17">
        <v>-245803.00000000099</v>
      </c>
      <c r="JW46" s="17">
        <v>0</v>
      </c>
      <c r="JX46" s="17">
        <v>0</v>
      </c>
      <c r="JY46" s="17">
        <v>-508.98</v>
      </c>
      <c r="JZ46" s="17">
        <v>0</v>
      </c>
      <c r="KA46" s="17">
        <v>0</v>
      </c>
      <c r="KB46" s="17">
        <v>0</v>
      </c>
      <c r="KC46" s="17">
        <v>0</v>
      </c>
      <c r="KD46" s="17">
        <v>0</v>
      </c>
      <c r="KE46" s="17">
        <v>0</v>
      </c>
      <c r="KF46" s="17">
        <v>0</v>
      </c>
      <c r="KG46" s="17">
        <v>0</v>
      </c>
      <c r="KH46" s="17">
        <v>0</v>
      </c>
      <c r="KI46" s="17">
        <v>0</v>
      </c>
      <c r="KJ46" s="17">
        <v>0</v>
      </c>
      <c r="KK46" s="17">
        <v>0</v>
      </c>
      <c r="KL46" s="17">
        <v>0</v>
      </c>
      <c r="KM46" s="17">
        <v>0</v>
      </c>
      <c r="KN46" s="17">
        <v>0</v>
      </c>
      <c r="KO46" s="17">
        <v>0</v>
      </c>
      <c r="KP46" s="17">
        <v>0</v>
      </c>
      <c r="KQ46" s="17">
        <v>0</v>
      </c>
      <c r="KR46" s="17">
        <v>0</v>
      </c>
      <c r="KS46" s="17">
        <v>0</v>
      </c>
      <c r="KT46" s="17">
        <v>0</v>
      </c>
      <c r="KU46" s="17">
        <v>0</v>
      </c>
      <c r="KV46" s="17">
        <v>0</v>
      </c>
      <c r="KW46" s="17">
        <v>0</v>
      </c>
      <c r="KX46" s="17">
        <v>0</v>
      </c>
      <c r="KY46" s="17">
        <v>0</v>
      </c>
      <c r="KZ46" s="17">
        <v>0</v>
      </c>
      <c r="LA46" s="18">
        <v>0</v>
      </c>
      <c r="LB46" s="18">
        <v>0</v>
      </c>
      <c r="LC46" s="18">
        <v>0</v>
      </c>
      <c r="LD46" s="17">
        <v>0</v>
      </c>
      <c r="LE46" s="17">
        <v>0</v>
      </c>
      <c r="LF46" s="17">
        <v>0</v>
      </c>
      <c r="LG46" s="17">
        <v>0</v>
      </c>
      <c r="LH46" s="17">
        <v>0</v>
      </c>
      <c r="LI46" s="17">
        <v>0</v>
      </c>
      <c r="LJ46" s="18">
        <v>0</v>
      </c>
      <c r="LK46" s="18">
        <v>0</v>
      </c>
      <c r="LL46" s="18">
        <v>0</v>
      </c>
      <c r="LM46" s="17">
        <v>0</v>
      </c>
      <c r="LN46" s="17">
        <v>0</v>
      </c>
      <c r="LO46" s="17">
        <v>0</v>
      </c>
      <c r="LP46" s="17">
        <v>0</v>
      </c>
      <c r="LQ46" s="17">
        <v>0</v>
      </c>
      <c r="LR46" s="17">
        <v>0</v>
      </c>
      <c r="LS46" s="18">
        <v>0</v>
      </c>
      <c r="LT46" s="18">
        <v>0</v>
      </c>
      <c r="LU46" s="18">
        <v>0</v>
      </c>
      <c r="LV46" s="17">
        <v>0</v>
      </c>
      <c r="LW46" s="17">
        <v>0</v>
      </c>
      <c r="LX46" s="17">
        <v>0</v>
      </c>
      <c r="LY46" s="17">
        <v>0</v>
      </c>
      <c r="LZ46" s="17">
        <v>0</v>
      </c>
      <c r="MA46" s="17">
        <v>0</v>
      </c>
      <c r="MB46" s="17">
        <v>0</v>
      </c>
      <c r="MC46" s="17">
        <v>0</v>
      </c>
      <c r="MD46" s="17">
        <v>0</v>
      </c>
      <c r="ME46" s="17">
        <v>0</v>
      </c>
      <c r="MF46" s="17">
        <v>0</v>
      </c>
      <c r="MG46" s="17">
        <v>-6745219.7400000058</v>
      </c>
      <c r="MH46" s="17">
        <v>-6745219.7400000058</v>
      </c>
    </row>
    <row r="47" spans="1:346" ht="12.75" customHeight="1" x14ac:dyDescent="0.3">
      <c r="A47" s="61" t="s">
        <v>227</v>
      </c>
      <c r="B47" s="16">
        <v>1056</v>
      </c>
      <c r="C47" s="62" t="s">
        <v>148</v>
      </c>
      <c r="D47" s="18">
        <v>0</v>
      </c>
      <c r="E47" s="18">
        <v>0</v>
      </c>
      <c r="F47" s="18">
        <v>106874.75999999969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68407.759999999689</v>
      </c>
      <c r="M47" s="17">
        <v>0</v>
      </c>
      <c r="N47" s="17">
        <v>0</v>
      </c>
      <c r="O47" s="17">
        <v>38467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5741685.1400000006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2522209356.3798656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4360675.2100000614</v>
      </c>
      <c r="BI47" s="17">
        <v>0</v>
      </c>
      <c r="BJ47" s="17">
        <v>0</v>
      </c>
      <c r="BK47" s="17">
        <v>3265700.4699999988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7897.76</v>
      </c>
      <c r="CD47" s="17">
        <v>0</v>
      </c>
      <c r="CE47" s="17">
        <v>0</v>
      </c>
      <c r="CF47" s="17">
        <v>15707.199999999997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7"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7">
        <v>0</v>
      </c>
      <c r="CY47" s="17">
        <v>0</v>
      </c>
      <c r="CZ47" s="17">
        <v>0</v>
      </c>
      <c r="DA47" s="17">
        <v>0</v>
      </c>
      <c r="DB47" s="17">
        <v>0</v>
      </c>
      <c r="DC47" s="17">
        <v>0</v>
      </c>
      <c r="DD47" s="17">
        <v>0</v>
      </c>
      <c r="DE47" s="17">
        <v>0</v>
      </c>
      <c r="DF47" s="17">
        <v>0</v>
      </c>
      <c r="DG47" s="17">
        <v>0</v>
      </c>
      <c r="DH47" s="17">
        <v>0</v>
      </c>
      <c r="DI47" s="17">
        <v>0</v>
      </c>
      <c r="DJ47" s="17">
        <v>0</v>
      </c>
      <c r="DK47" s="17">
        <v>0</v>
      </c>
      <c r="DL47" s="17">
        <v>0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>
        <v>0</v>
      </c>
      <c r="DS47" s="17">
        <v>0</v>
      </c>
      <c r="DT47" s="17">
        <v>0</v>
      </c>
      <c r="DU47" s="17">
        <v>0</v>
      </c>
      <c r="DV47" s="17">
        <v>0</v>
      </c>
      <c r="DW47" s="17">
        <v>0</v>
      </c>
      <c r="DX47" s="17">
        <v>0</v>
      </c>
      <c r="DY47" s="17">
        <v>0</v>
      </c>
      <c r="DZ47" s="17">
        <v>0</v>
      </c>
      <c r="EA47" s="17">
        <v>0</v>
      </c>
      <c r="EB47" s="17">
        <v>95850</v>
      </c>
      <c r="EC47" s="17">
        <v>0</v>
      </c>
      <c r="ED47" s="17">
        <v>0</v>
      </c>
      <c r="EE47" s="17">
        <v>8052.5299999999888</v>
      </c>
      <c r="EF47" s="17">
        <v>0</v>
      </c>
      <c r="EG47" s="17">
        <v>0</v>
      </c>
      <c r="EH47" s="17">
        <v>0</v>
      </c>
      <c r="EI47" s="17">
        <v>0</v>
      </c>
      <c r="EJ47" s="17">
        <v>0</v>
      </c>
      <c r="EK47" s="17">
        <v>0</v>
      </c>
      <c r="EL47" s="17">
        <v>0</v>
      </c>
      <c r="EM47" s="17">
        <v>0</v>
      </c>
      <c r="EN47" s="17">
        <v>3102.530000000002</v>
      </c>
      <c r="EO47" s="17">
        <v>0</v>
      </c>
      <c r="EP47" s="17">
        <v>0</v>
      </c>
      <c r="EQ47" s="17">
        <v>0</v>
      </c>
      <c r="ER47" s="17">
        <v>0</v>
      </c>
      <c r="ES47" s="17">
        <v>0</v>
      </c>
      <c r="ET47" s="17">
        <v>0</v>
      </c>
      <c r="EU47" s="17">
        <v>0</v>
      </c>
      <c r="EV47" s="17">
        <v>0</v>
      </c>
      <c r="EW47" s="17">
        <v>0</v>
      </c>
      <c r="EX47" s="17">
        <v>0</v>
      </c>
      <c r="EY47" s="17">
        <v>0</v>
      </c>
      <c r="EZ47" s="17">
        <v>0</v>
      </c>
      <c r="FA47" s="17">
        <v>0</v>
      </c>
      <c r="FB47" s="17">
        <v>0</v>
      </c>
      <c r="FC47" s="17">
        <v>0</v>
      </c>
      <c r="FD47" s="17">
        <v>0</v>
      </c>
      <c r="FE47" s="17">
        <v>0</v>
      </c>
      <c r="FF47" s="17">
        <v>4243491.7299999995</v>
      </c>
      <c r="FG47" s="17">
        <v>0</v>
      </c>
      <c r="FH47" s="17">
        <v>0</v>
      </c>
      <c r="FI47" s="17">
        <v>0</v>
      </c>
      <c r="FJ47" s="17">
        <v>0</v>
      </c>
      <c r="FK47" s="17">
        <v>0</v>
      </c>
      <c r="FL47" s="17">
        <v>0</v>
      </c>
      <c r="FM47" s="17">
        <v>0</v>
      </c>
      <c r="FN47" s="17">
        <v>0</v>
      </c>
      <c r="FO47" s="17">
        <v>0</v>
      </c>
      <c r="FP47" s="17">
        <v>0</v>
      </c>
      <c r="FQ47" s="17">
        <v>0</v>
      </c>
      <c r="FR47" s="17">
        <v>0</v>
      </c>
      <c r="FS47" s="17">
        <v>0</v>
      </c>
      <c r="FT47" s="17">
        <v>0</v>
      </c>
      <c r="FU47" s="17">
        <v>0</v>
      </c>
      <c r="FV47" s="17">
        <v>0</v>
      </c>
      <c r="FW47" s="17">
        <v>0</v>
      </c>
      <c r="FX47" s="17">
        <v>0</v>
      </c>
      <c r="FY47" s="17">
        <v>0</v>
      </c>
      <c r="FZ47" s="17">
        <v>0</v>
      </c>
      <c r="GA47" s="17">
        <v>0</v>
      </c>
      <c r="GB47" s="17">
        <v>0</v>
      </c>
      <c r="GC47" s="17">
        <v>0</v>
      </c>
      <c r="GD47" s="17">
        <v>0</v>
      </c>
      <c r="GE47" s="17">
        <v>0</v>
      </c>
      <c r="GF47" s="17">
        <v>0</v>
      </c>
      <c r="GG47" s="17">
        <v>0</v>
      </c>
      <c r="GH47" s="17">
        <v>0</v>
      </c>
      <c r="GI47" s="17">
        <v>0</v>
      </c>
      <c r="GJ47" s="17">
        <v>40527786.239998281</v>
      </c>
      <c r="GK47" s="17">
        <v>0</v>
      </c>
      <c r="GL47" s="17">
        <v>0</v>
      </c>
      <c r="GM47" s="17">
        <v>0</v>
      </c>
      <c r="GN47" s="17">
        <v>0</v>
      </c>
      <c r="GO47" s="17">
        <v>0</v>
      </c>
      <c r="GP47" s="17">
        <v>0</v>
      </c>
      <c r="GQ47" s="17">
        <v>0</v>
      </c>
      <c r="GR47" s="17">
        <v>0</v>
      </c>
      <c r="GS47" s="17">
        <v>0</v>
      </c>
      <c r="GT47" s="17">
        <v>0</v>
      </c>
      <c r="GU47" s="17">
        <v>0</v>
      </c>
      <c r="GV47" s="17">
        <v>0</v>
      </c>
      <c r="GW47" s="17">
        <v>0</v>
      </c>
      <c r="GX47" s="17">
        <v>0</v>
      </c>
      <c r="GY47" s="17">
        <v>0</v>
      </c>
      <c r="GZ47" s="17">
        <v>0</v>
      </c>
      <c r="HA47" s="17">
        <v>0</v>
      </c>
      <c r="HB47" s="17">
        <v>0</v>
      </c>
      <c r="HC47" s="17">
        <v>0</v>
      </c>
      <c r="HD47" s="17">
        <v>0</v>
      </c>
      <c r="HE47" s="17">
        <v>0</v>
      </c>
      <c r="HF47" s="17">
        <v>0</v>
      </c>
      <c r="HG47" s="17">
        <v>0</v>
      </c>
      <c r="HH47" s="17">
        <v>0</v>
      </c>
      <c r="HI47" s="17">
        <v>0</v>
      </c>
      <c r="HJ47" s="17">
        <v>0</v>
      </c>
      <c r="HK47" s="17">
        <v>0</v>
      </c>
      <c r="HL47" s="17">
        <v>0</v>
      </c>
      <c r="HM47" s="17">
        <v>0</v>
      </c>
      <c r="HN47" s="17">
        <v>0</v>
      </c>
      <c r="HO47" s="17">
        <v>0</v>
      </c>
      <c r="HP47" s="17">
        <v>0</v>
      </c>
      <c r="HQ47" s="17">
        <v>0</v>
      </c>
      <c r="HR47" s="17">
        <v>0</v>
      </c>
      <c r="HS47" s="17">
        <v>0</v>
      </c>
      <c r="HT47" s="17">
        <v>0</v>
      </c>
      <c r="HU47" s="17">
        <v>0</v>
      </c>
      <c r="HV47" s="17">
        <v>0</v>
      </c>
      <c r="HW47" s="17">
        <v>0</v>
      </c>
      <c r="HX47" s="17">
        <v>0</v>
      </c>
      <c r="HY47" s="17">
        <v>0</v>
      </c>
      <c r="HZ47" s="17">
        <v>0</v>
      </c>
      <c r="IA47" s="17">
        <v>0</v>
      </c>
      <c r="IB47" s="17">
        <v>0</v>
      </c>
      <c r="IC47" s="17">
        <v>0</v>
      </c>
      <c r="ID47" s="17">
        <v>0</v>
      </c>
      <c r="IE47" s="17">
        <v>0</v>
      </c>
      <c r="IF47" s="17">
        <v>0</v>
      </c>
      <c r="IG47" s="17">
        <v>0</v>
      </c>
      <c r="IH47" s="17">
        <v>0</v>
      </c>
      <c r="II47" s="17">
        <v>0</v>
      </c>
      <c r="IJ47" s="17">
        <v>0</v>
      </c>
      <c r="IK47" s="17">
        <v>0</v>
      </c>
      <c r="IL47" s="17">
        <v>0</v>
      </c>
      <c r="IM47" s="17">
        <v>0</v>
      </c>
      <c r="IN47" s="17">
        <v>0</v>
      </c>
      <c r="IO47" s="17">
        <v>0</v>
      </c>
      <c r="IP47" s="17">
        <v>0</v>
      </c>
      <c r="IQ47" s="17">
        <v>0</v>
      </c>
      <c r="IR47" s="17">
        <v>0</v>
      </c>
      <c r="IS47" s="17">
        <v>0</v>
      </c>
      <c r="IT47" s="17">
        <v>0</v>
      </c>
      <c r="IU47" s="17">
        <v>154671.77999999991</v>
      </c>
      <c r="IV47" s="18">
        <v>0</v>
      </c>
      <c r="IW47" s="18">
        <v>0</v>
      </c>
      <c r="IX47" s="18">
        <v>-100866.16999999993</v>
      </c>
      <c r="IY47" s="17">
        <v>0</v>
      </c>
      <c r="IZ47" s="17">
        <v>0</v>
      </c>
      <c r="JA47" s="17">
        <v>0</v>
      </c>
      <c r="JB47" s="17">
        <v>0</v>
      </c>
      <c r="JC47" s="17">
        <v>0</v>
      </c>
      <c r="JD47" s="17">
        <v>378272</v>
      </c>
      <c r="JE47" s="18">
        <v>0</v>
      </c>
      <c r="JF47" s="18">
        <v>0</v>
      </c>
      <c r="JG47" s="18">
        <v>0</v>
      </c>
      <c r="JH47" s="17">
        <v>0</v>
      </c>
      <c r="JI47" s="17">
        <v>0</v>
      </c>
      <c r="JJ47" s="17">
        <v>0</v>
      </c>
      <c r="JK47" s="17">
        <v>0</v>
      </c>
      <c r="JL47" s="17">
        <v>0</v>
      </c>
      <c r="JM47" s="17">
        <v>0</v>
      </c>
      <c r="JN47" s="18">
        <v>0</v>
      </c>
      <c r="JO47" s="18">
        <v>0</v>
      </c>
      <c r="JP47" s="18">
        <v>-479138.16999999993</v>
      </c>
      <c r="JQ47" s="17">
        <v>0</v>
      </c>
      <c r="JR47" s="17">
        <v>0</v>
      </c>
      <c r="JS47" s="17">
        <v>0</v>
      </c>
      <c r="JT47" s="17">
        <v>0</v>
      </c>
      <c r="JU47" s="17">
        <v>0</v>
      </c>
      <c r="JV47" s="17">
        <v>-479138.16999999993</v>
      </c>
      <c r="JW47" s="17">
        <v>0</v>
      </c>
      <c r="JX47" s="17">
        <v>0</v>
      </c>
      <c r="JY47" s="17">
        <v>48766983.709995948</v>
      </c>
      <c r="JZ47" s="17">
        <v>0</v>
      </c>
      <c r="KA47" s="17">
        <v>0</v>
      </c>
      <c r="KB47" s="17">
        <v>1934015.8400000371</v>
      </c>
      <c r="KC47" s="17">
        <v>0</v>
      </c>
      <c r="KD47" s="17">
        <v>0</v>
      </c>
      <c r="KE47" s="17">
        <v>27304.39</v>
      </c>
      <c r="KF47" s="17">
        <v>0</v>
      </c>
      <c r="KG47" s="17">
        <v>0</v>
      </c>
      <c r="KH47" s="17">
        <v>0</v>
      </c>
      <c r="KI47" s="17">
        <v>0</v>
      </c>
      <c r="KJ47" s="17">
        <v>0</v>
      </c>
      <c r="KK47" s="17">
        <v>0</v>
      </c>
      <c r="KL47" s="17">
        <v>0</v>
      </c>
      <c r="KM47" s="17">
        <v>0</v>
      </c>
      <c r="KN47" s="17">
        <v>0</v>
      </c>
      <c r="KO47" s="17">
        <v>0</v>
      </c>
      <c r="KP47" s="17">
        <v>0</v>
      </c>
      <c r="KQ47" s="17">
        <v>0</v>
      </c>
      <c r="KR47" s="17">
        <v>0</v>
      </c>
      <c r="KS47" s="17">
        <v>0</v>
      </c>
      <c r="KT47" s="17">
        <v>0</v>
      </c>
      <c r="KU47" s="17">
        <v>0</v>
      </c>
      <c r="KV47" s="17">
        <v>0</v>
      </c>
      <c r="KW47" s="17">
        <v>0</v>
      </c>
      <c r="KX47" s="17">
        <v>0</v>
      </c>
      <c r="KY47" s="17">
        <v>0</v>
      </c>
      <c r="KZ47" s="17">
        <v>0</v>
      </c>
      <c r="LA47" s="18">
        <v>0</v>
      </c>
      <c r="LB47" s="18">
        <v>0</v>
      </c>
      <c r="LC47" s="18">
        <v>0</v>
      </c>
      <c r="LD47" s="17">
        <v>0</v>
      </c>
      <c r="LE47" s="17">
        <v>0</v>
      </c>
      <c r="LF47" s="17">
        <v>0</v>
      </c>
      <c r="LG47" s="17">
        <v>0</v>
      </c>
      <c r="LH47" s="17">
        <v>0</v>
      </c>
      <c r="LI47" s="17">
        <v>0</v>
      </c>
      <c r="LJ47" s="18">
        <v>0</v>
      </c>
      <c r="LK47" s="18">
        <v>0</v>
      </c>
      <c r="LL47" s="18">
        <v>0</v>
      </c>
      <c r="LM47" s="17">
        <v>0</v>
      </c>
      <c r="LN47" s="17">
        <v>0</v>
      </c>
      <c r="LO47" s="17">
        <v>0</v>
      </c>
      <c r="LP47" s="17">
        <v>0</v>
      </c>
      <c r="LQ47" s="17">
        <v>0</v>
      </c>
      <c r="LR47" s="17">
        <v>0</v>
      </c>
      <c r="LS47" s="18">
        <v>0</v>
      </c>
      <c r="LT47" s="18">
        <v>0</v>
      </c>
      <c r="LU47" s="18">
        <v>0</v>
      </c>
      <c r="LV47" s="17">
        <v>0</v>
      </c>
      <c r="LW47" s="17">
        <v>0</v>
      </c>
      <c r="LX47" s="17">
        <v>0</v>
      </c>
      <c r="LY47" s="17">
        <v>0</v>
      </c>
      <c r="LZ47" s="17">
        <v>0</v>
      </c>
      <c r="MA47" s="17">
        <v>0</v>
      </c>
      <c r="MB47" s="17">
        <v>0</v>
      </c>
      <c r="MC47" s="17">
        <v>0</v>
      </c>
      <c r="MD47" s="17">
        <v>0</v>
      </c>
      <c r="ME47" s="17">
        <v>0</v>
      </c>
      <c r="MF47" s="17">
        <v>0</v>
      </c>
      <c r="MG47" s="17">
        <v>2631368289.4998603</v>
      </c>
      <c r="MH47" s="17">
        <v>2631368289.4998603</v>
      </c>
    </row>
    <row r="48" spans="1:346" ht="12.75" customHeight="1" x14ac:dyDescent="0.3">
      <c r="A48" s="61" t="s">
        <v>229</v>
      </c>
      <c r="B48" s="16">
        <v>1057</v>
      </c>
      <c r="C48" s="62" t="s">
        <v>148</v>
      </c>
      <c r="D48" s="18">
        <v>0</v>
      </c>
      <c r="E48" s="18">
        <v>0</v>
      </c>
      <c r="F48" s="18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2703.14</v>
      </c>
      <c r="BI48" s="17">
        <v>0</v>
      </c>
      <c r="BJ48" s="17">
        <v>0</v>
      </c>
      <c r="BK48" s="17">
        <v>25687.63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0</v>
      </c>
      <c r="EC48" s="17">
        <v>0</v>
      </c>
      <c r="ED48" s="17">
        <v>0</v>
      </c>
      <c r="EE48" s="17">
        <v>0</v>
      </c>
      <c r="EF48" s="17">
        <v>0</v>
      </c>
      <c r="EG48" s="17">
        <v>0</v>
      </c>
      <c r="EH48" s="17">
        <v>0</v>
      </c>
      <c r="EI48" s="17">
        <v>0</v>
      </c>
      <c r="EJ48" s="17">
        <v>0</v>
      </c>
      <c r="EK48" s="17">
        <v>0</v>
      </c>
      <c r="EL48" s="17">
        <v>0</v>
      </c>
      <c r="EM48" s="17">
        <v>0</v>
      </c>
      <c r="EN48" s="17">
        <v>0</v>
      </c>
      <c r="EO48" s="17">
        <v>0</v>
      </c>
      <c r="EP48" s="17">
        <v>0</v>
      </c>
      <c r="EQ48" s="17">
        <v>0</v>
      </c>
      <c r="ER48" s="17">
        <v>0</v>
      </c>
      <c r="ES48" s="17">
        <v>0</v>
      </c>
      <c r="ET48" s="17">
        <v>0</v>
      </c>
      <c r="EU48" s="17">
        <v>0</v>
      </c>
      <c r="EV48" s="17">
        <v>0</v>
      </c>
      <c r="EW48" s="17">
        <v>0</v>
      </c>
      <c r="EX48" s="17">
        <v>0</v>
      </c>
      <c r="EY48" s="17">
        <v>0</v>
      </c>
      <c r="EZ48" s="17">
        <v>0</v>
      </c>
      <c r="FA48" s="17">
        <v>0</v>
      </c>
      <c r="FB48" s="17">
        <v>0</v>
      </c>
      <c r="FC48" s="17">
        <v>0</v>
      </c>
      <c r="FD48" s="17">
        <v>0</v>
      </c>
      <c r="FE48" s="17">
        <v>0</v>
      </c>
      <c r="FF48" s="17">
        <v>71.09</v>
      </c>
      <c r="FG48" s="17">
        <v>0</v>
      </c>
      <c r="FH48" s="17">
        <v>0</v>
      </c>
      <c r="FI48" s="17">
        <v>0</v>
      </c>
      <c r="FJ48" s="17">
        <v>0</v>
      </c>
      <c r="FK48" s="17">
        <v>0</v>
      </c>
      <c r="FL48" s="17">
        <v>0</v>
      </c>
      <c r="FM48" s="17">
        <v>0</v>
      </c>
      <c r="FN48" s="17">
        <v>0</v>
      </c>
      <c r="FO48" s="17">
        <v>0</v>
      </c>
      <c r="FP48" s="17">
        <v>0</v>
      </c>
      <c r="FQ48" s="17">
        <v>0</v>
      </c>
      <c r="FR48" s="17">
        <v>0</v>
      </c>
      <c r="FS48" s="17">
        <v>0</v>
      </c>
      <c r="FT48" s="17">
        <v>0</v>
      </c>
      <c r="FU48" s="17">
        <v>0</v>
      </c>
      <c r="FV48" s="17">
        <v>0</v>
      </c>
      <c r="FW48" s="17">
        <v>0</v>
      </c>
      <c r="FX48" s="17">
        <v>0</v>
      </c>
      <c r="FY48" s="17">
        <v>0</v>
      </c>
      <c r="FZ48" s="17">
        <v>0</v>
      </c>
      <c r="GA48" s="17">
        <v>0</v>
      </c>
      <c r="GB48" s="17">
        <v>0</v>
      </c>
      <c r="GC48" s="17">
        <v>0</v>
      </c>
      <c r="GD48" s="17">
        <v>0</v>
      </c>
      <c r="GE48" s="17">
        <v>0</v>
      </c>
      <c r="GF48" s="17">
        <v>0</v>
      </c>
      <c r="GG48" s="17">
        <v>0</v>
      </c>
      <c r="GH48" s="17">
        <v>0</v>
      </c>
      <c r="GI48" s="17">
        <v>0</v>
      </c>
      <c r="GJ48" s="17">
        <v>10.01</v>
      </c>
      <c r="GK48" s="17">
        <v>0</v>
      </c>
      <c r="GL48" s="17">
        <v>0</v>
      </c>
      <c r="GM48" s="17">
        <v>0</v>
      </c>
      <c r="GN48" s="17">
        <v>0</v>
      </c>
      <c r="GO48" s="17">
        <v>0</v>
      </c>
      <c r="GP48" s="17">
        <v>0</v>
      </c>
      <c r="GQ48" s="17">
        <v>0</v>
      </c>
      <c r="GR48" s="17">
        <v>0</v>
      </c>
      <c r="GS48" s="17">
        <v>0</v>
      </c>
      <c r="GT48" s="17">
        <v>0</v>
      </c>
      <c r="GU48" s="17">
        <v>0</v>
      </c>
      <c r="GV48" s="17">
        <v>0</v>
      </c>
      <c r="GW48" s="17">
        <v>0</v>
      </c>
      <c r="GX48" s="17">
        <v>0</v>
      </c>
      <c r="GY48" s="17">
        <v>0</v>
      </c>
      <c r="GZ48" s="17">
        <v>0</v>
      </c>
      <c r="HA48" s="17">
        <v>0</v>
      </c>
      <c r="HB48" s="17">
        <v>0</v>
      </c>
      <c r="HC48" s="17">
        <v>0</v>
      </c>
      <c r="HD48" s="17">
        <v>0</v>
      </c>
      <c r="HE48" s="17">
        <v>0</v>
      </c>
      <c r="HF48" s="17">
        <v>0</v>
      </c>
      <c r="HG48" s="17">
        <v>0</v>
      </c>
      <c r="HH48" s="17">
        <v>0</v>
      </c>
      <c r="HI48" s="17">
        <v>0</v>
      </c>
      <c r="HJ48" s="17">
        <v>0</v>
      </c>
      <c r="HK48" s="17">
        <v>0</v>
      </c>
      <c r="HL48" s="17">
        <v>0</v>
      </c>
      <c r="HM48" s="17">
        <v>0</v>
      </c>
      <c r="HN48" s="17">
        <v>0</v>
      </c>
      <c r="HO48" s="17">
        <v>0</v>
      </c>
      <c r="HP48" s="17">
        <v>0</v>
      </c>
      <c r="HQ48" s="17">
        <v>0</v>
      </c>
      <c r="HR48" s="17">
        <v>0</v>
      </c>
      <c r="HS48" s="17">
        <v>0</v>
      </c>
      <c r="HT48" s="17">
        <v>0</v>
      </c>
      <c r="HU48" s="17">
        <v>0</v>
      </c>
      <c r="HV48" s="17">
        <v>0</v>
      </c>
      <c r="HW48" s="17">
        <v>0</v>
      </c>
      <c r="HX48" s="17">
        <v>0</v>
      </c>
      <c r="HY48" s="17">
        <v>0</v>
      </c>
      <c r="HZ48" s="17">
        <v>0</v>
      </c>
      <c r="IA48" s="17">
        <v>0</v>
      </c>
      <c r="IB48" s="17">
        <v>0</v>
      </c>
      <c r="IC48" s="17">
        <v>0</v>
      </c>
      <c r="ID48" s="17">
        <v>0</v>
      </c>
      <c r="IE48" s="17">
        <v>0</v>
      </c>
      <c r="IF48" s="17">
        <v>0</v>
      </c>
      <c r="IG48" s="17">
        <v>0</v>
      </c>
      <c r="IH48" s="17">
        <v>0</v>
      </c>
      <c r="II48" s="17">
        <v>0</v>
      </c>
      <c r="IJ48" s="17">
        <v>0</v>
      </c>
      <c r="IK48" s="17">
        <v>0</v>
      </c>
      <c r="IL48" s="17">
        <v>0</v>
      </c>
      <c r="IM48" s="17">
        <v>0</v>
      </c>
      <c r="IN48" s="17">
        <v>0</v>
      </c>
      <c r="IO48" s="17">
        <v>0</v>
      </c>
      <c r="IP48" s="17">
        <v>0</v>
      </c>
      <c r="IQ48" s="17">
        <v>0</v>
      </c>
      <c r="IR48" s="17">
        <v>0</v>
      </c>
      <c r="IS48" s="17">
        <v>0</v>
      </c>
      <c r="IT48" s="17">
        <v>0</v>
      </c>
      <c r="IU48" s="17">
        <v>0</v>
      </c>
      <c r="IV48" s="18">
        <v>0</v>
      </c>
      <c r="IW48" s="18">
        <v>0</v>
      </c>
      <c r="IX48" s="18">
        <v>0</v>
      </c>
      <c r="IY48" s="17">
        <v>0</v>
      </c>
      <c r="IZ48" s="17">
        <v>0</v>
      </c>
      <c r="JA48" s="17">
        <v>0</v>
      </c>
      <c r="JB48" s="17">
        <v>0</v>
      </c>
      <c r="JC48" s="17">
        <v>0</v>
      </c>
      <c r="JD48" s="17">
        <v>0</v>
      </c>
      <c r="JE48" s="18">
        <v>0</v>
      </c>
      <c r="JF48" s="18">
        <v>0</v>
      </c>
      <c r="JG48" s="18">
        <v>0</v>
      </c>
      <c r="JH48" s="17">
        <v>0</v>
      </c>
      <c r="JI48" s="17">
        <v>0</v>
      </c>
      <c r="JJ48" s="17">
        <v>0</v>
      </c>
      <c r="JK48" s="17">
        <v>0</v>
      </c>
      <c r="JL48" s="17">
        <v>0</v>
      </c>
      <c r="JM48" s="17">
        <v>0</v>
      </c>
      <c r="JN48" s="18">
        <v>0</v>
      </c>
      <c r="JO48" s="18">
        <v>0</v>
      </c>
      <c r="JP48" s="18">
        <v>0</v>
      </c>
      <c r="JQ48" s="17">
        <v>0</v>
      </c>
      <c r="JR48" s="17">
        <v>0</v>
      </c>
      <c r="JS48" s="17">
        <v>0</v>
      </c>
      <c r="JT48" s="17">
        <v>0</v>
      </c>
      <c r="JU48" s="17">
        <v>0</v>
      </c>
      <c r="JV48" s="17">
        <v>0</v>
      </c>
      <c r="JW48" s="17">
        <v>0</v>
      </c>
      <c r="JX48" s="17">
        <v>0</v>
      </c>
      <c r="JY48" s="17">
        <v>27696</v>
      </c>
      <c r="JZ48" s="17">
        <v>0</v>
      </c>
      <c r="KA48" s="17">
        <v>0</v>
      </c>
      <c r="KB48" s="17">
        <v>0</v>
      </c>
      <c r="KC48" s="17">
        <v>0</v>
      </c>
      <c r="KD48" s="17">
        <v>0</v>
      </c>
      <c r="KE48" s="17">
        <v>0</v>
      </c>
      <c r="KF48" s="17">
        <v>0</v>
      </c>
      <c r="KG48" s="17">
        <v>0</v>
      </c>
      <c r="KH48" s="17">
        <v>0</v>
      </c>
      <c r="KI48" s="17">
        <v>0</v>
      </c>
      <c r="KJ48" s="17">
        <v>0</v>
      </c>
      <c r="KK48" s="17">
        <v>0</v>
      </c>
      <c r="KL48" s="17">
        <v>0</v>
      </c>
      <c r="KM48" s="17">
        <v>0</v>
      </c>
      <c r="KN48" s="17">
        <v>0</v>
      </c>
      <c r="KO48" s="17">
        <v>0</v>
      </c>
      <c r="KP48" s="17">
        <v>0</v>
      </c>
      <c r="KQ48" s="17">
        <v>0</v>
      </c>
      <c r="KR48" s="17">
        <v>0</v>
      </c>
      <c r="KS48" s="17">
        <v>0</v>
      </c>
      <c r="KT48" s="17">
        <v>0</v>
      </c>
      <c r="KU48" s="17">
        <v>0</v>
      </c>
      <c r="KV48" s="17">
        <v>0</v>
      </c>
      <c r="KW48" s="17">
        <v>0</v>
      </c>
      <c r="KX48" s="17">
        <v>0</v>
      </c>
      <c r="KY48" s="17">
        <v>0</v>
      </c>
      <c r="KZ48" s="17">
        <v>0</v>
      </c>
      <c r="LA48" s="18">
        <v>0</v>
      </c>
      <c r="LB48" s="18">
        <v>0</v>
      </c>
      <c r="LC48" s="18">
        <v>0</v>
      </c>
      <c r="LD48" s="17">
        <v>0</v>
      </c>
      <c r="LE48" s="17">
        <v>0</v>
      </c>
      <c r="LF48" s="17">
        <v>0</v>
      </c>
      <c r="LG48" s="17">
        <v>0</v>
      </c>
      <c r="LH48" s="17">
        <v>0</v>
      </c>
      <c r="LI48" s="17">
        <v>0</v>
      </c>
      <c r="LJ48" s="18">
        <v>0</v>
      </c>
      <c r="LK48" s="18">
        <v>0</v>
      </c>
      <c r="LL48" s="18">
        <v>0</v>
      </c>
      <c r="LM48" s="17">
        <v>0</v>
      </c>
      <c r="LN48" s="17">
        <v>0</v>
      </c>
      <c r="LO48" s="17">
        <v>0</v>
      </c>
      <c r="LP48" s="17">
        <v>0</v>
      </c>
      <c r="LQ48" s="17">
        <v>0</v>
      </c>
      <c r="LR48" s="17">
        <v>0</v>
      </c>
      <c r="LS48" s="18">
        <v>0</v>
      </c>
      <c r="LT48" s="18">
        <v>0</v>
      </c>
      <c r="LU48" s="18">
        <v>0</v>
      </c>
      <c r="LV48" s="17">
        <v>0</v>
      </c>
      <c r="LW48" s="17">
        <v>0</v>
      </c>
      <c r="LX48" s="17">
        <v>0</v>
      </c>
      <c r="LY48" s="17">
        <v>0</v>
      </c>
      <c r="LZ48" s="17">
        <v>0</v>
      </c>
      <c r="MA48" s="17">
        <v>0</v>
      </c>
      <c r="MB48" s="17">
        <v>0</v>
      </c>
      <c r="MC48" s="17">
        <v>0</v>
      </c>
      <c r="MD48" s="17">
        <v>0</v>
      </c>
      <c r="ME48" s="17">
        <v>0</v>
      </c>
      <c r="MF48" s="17">
        <v>0</v>
      </c>
      <c r="MG48" s="17">
        <v>56167.869999999995</v>
      </c>
      <c r="MH48" s="17">
        <v>56167.869999999995</v>
      </c>
    </row>
    <row r="49" spans="1:346" ht="12.75" customHeight="1" x14ac:dyDescent="0.3">
      <c r="A49" s="61" t="s">
        <v>231</v>
      </c>
      <c r="B49" s="16">
        <v>1058</v>
      </c>
      <c r="C49" s="62" t="s">
        <v>148</v>
      </c>
      <c r="D49" s="18">
        <v>0</v>
      </c>
      <c r="E49" s="18">
        <v>0</v>
      </c>
      <c r="F49" s="18">
        <v>1650378.0999999999</v>
      </c>
      <c r="G49" s="17">
        <v>0</v>
      </c>
      <c r="H49" s="17">
        <v>0</v>
      </c>
      <c r="I49" s="17">
        <v>31301.14</v>
      </c>
      <c r="J49" s="17">
        <v>0</v>
      </c>
      <c r="K49" s="17">
        <v>0</v>
      </c>
      <c r="L49" s="17">
        <v>1619076.96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39772514.380000003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22489365.399999999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1199757.1499999999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10867915.279999999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636270.93999999994</v>
      </c>
      <c r="BR49" s="17">
        <v>0</v>
      </c>
      <c r="BS49" s="17">
        <v>0</v>
      </c>
      <c r="BT49" s="17">
        <v>2429129.8899999997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31027.5</v>
      </c>
      <c r="CD49" s="17">
        <v>0</v>
      </c>
      <c r="CE49" s="17">
        <v>0</v>
      </c>
      <c r="CF49" s="17">
        <v>18872.269999999997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32772493.350000001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7">
        <v>0</v>
      </c>
      <c r="DN49" s="17">
        <v>0</v>
      </c>
      <c r="DO49" s="17">
        <v>0</v>
      </c>
      <c r="DP49" s="17">
        <v>2856.17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0</v>
      </c>
      <c r="EA49" s="17">
        <v>0</v>
      </c>
      <c r="EB49" s="17">
        <v>583779.04</v>
      </c>
      <c r="EC49" s="17">
        <v>0</v>
      </c>
      <c r="ED49" s="17">
        <v>0</v>
      </c>
      <c r="EE49" s="17">
        <v>2478.98</v>
      </c>
      <c r="EF49" s="17">
        <v>0</v>
      </c>
      <c r="EG49" s="17">
        <v>0</v>
      </c>
      <c r="EH49" s="17">
        <v>2478.98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1161.69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1686747.6600000001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2150977.44</v>
      </c>
      <c r="GH49" s="17">
        <v>0</v>
      </c>
      <c r="GI49" s="17">
        <v>0</v>
      </c>
      <c r="GJ49" s="17">
        <v>321378.31</v>
      </c>
      <c r="GK49" s="17">
        <v>0</v>
      </c>
      <c r="GL49" s="17">
        <v>0</v>
      </c>
      <c r="GM49" s="17">
        <v>0</v>
      </c>
      <c r="GN49" s="17">
        <v>0</v>
      </c>
      <c r="GO49" s="17">
        <v>0</v>
      </c>
      <c r="GP49" s="17">
        <v>3959.77</v>
      </c>
      <c r="GQ49" s="17">
        <v>0</v>
      </c>
      <c r="GR49" s="17">
        <v>0</v>
      </c>
      <c r="GS49" s="17">
        <v>0</v>
      </c>
      <c r="GT49" s="17">
        <v>0</v>
      </c>
      <c r="GU49" s="17">
        <v>0</v>
      </c>
      <c r="GV49" s="17">
        <v>0</v>
      </c>
      <c r="GW49" s="17">
        <v>0</v>
      </c>
      <c r="GX49" s="17">
        <v>0</v>
      </c>
      <c r="GY49" s="17">
        <v>645280.30000000005</v>
      </c>
      <c r="GZ49" s="17">
        <v>0</v>
      </c>
      <c r="HA49" s="17">
        <v>0</v>
      </c>
      <c r="HB49" s="17">
        <v>0</v>
      </c>
      <c r="HC49" s="17">
        <v>0</v>
      </c>
      <c r="HD49" s="17">
        <v>0</v>
      </c>
      <c r="HE49" s="17">
        <v>0</v>
      </c>
      <c r="HF49" s="17">
        <v>0</v>
      </c>
      <c r="HG49" s="17">
        <v>0</v>
      </c>
      <c r="HH49" s="17">
        <v>0</v>
      </c>
      <c r="HI49" s="17">
        <v>0</v>
      </c>
      <c r="HJ49" s="17">
        <v>0</v>
      </c>
      <c r="HK49" s="17">
        <v>0</v>
      </c>
      <c r="HL49" s="17">
        <v>0</v>
      </c>
      <c r="HM49" s="17">
        <v>0</v>
      </c>
      <c r="HN49" s="17">
        <v>0</v>
      </c>
      <c r="HO49" s="17">
        <v>0</v>
      </c>
      <c r="HP49" s="17">
        <v>0</v>
      </c>
      <c r="HQ49" s="17">
        <v>0</v>
      </c>
      <c r="HR49" s="17">
        <v>0</v>
      </c>
      <c r="HS49" s="17">
        <v>0</v>
      </c>
      <c r="HT49" s="17">
        <v>0</v>
      </c>
      <c r="HU49" s="17">
        <v>0</v>
      </c>
      <c r="HV49" s="17">
        <v>0</v>
      </c>
      <c r="HW49" s="17">
        <v>0</v>
      </c>
      <c r="HX49" s="17">
        <v>0</v>
      </c>
      <c r="HY49" s="17">
        <v>0</v>
      </c>
      <c r="HZ49" s="17">
        <v>0</v>
      </c>
      <c r="IA49" s="17">
        <v>0</v>
      </c>
      <c r="IB49" s="17">
        <v>0</v>
      </c>
      <c r="IC49" s="17">
        <v>0</v>
      </c>
      <c r="ID49" s="17">
        <v>0</v>
      </c>
      <c r="IE49" s="17">
        <v>0</v>
      </c>
      <c r="IF49" s="17">
        <v>0</v>
      </c>
      <c r="IG49" s="17">
        <v>0</v>
      </c>
      <c r="IH49" s="17">
        <v>0</v>
      </c>
      <c r="II49" s="17">
        <v>170465.22</v>
      </c>
      <c r="IJ49" s="17">
        <v>0</v>
      </c>
      <c r="IK49" s="17">
        <v>0</v>
      </c>
      <c r="IL49" s="17">
        <v>0</v>
      </c>
      <c r="IM49" s="17">
        <v>0</v>
      </c>
      <c r="IN49" s="17">
        <v>0</v>
      </c>
      <c r="IO49" s="17">
        <v>0</v>
      </c>
      <c r="IP49" s="17">
        <v>0</v>
      </c>
      <c r="IQ49" s="17">
        <v>0</v>
      </c>
      <c r="IR49" s="17">
        <v>0</v>
      </c>
      <c r="IS49" s="17">
        <v>0</v>
      </c>
      <c r="IT49" s="17">
        <v>0</v>
      </c>
      <c r="IU49" s="17">
        <v>0</v>
      </c>
      <c r="IV49" s="18">
        <v>0</v>
      </c>
      <c r="IW49" s="18">
        <v>0</v>
      </c>
      <c r="IX49" s="18">
        <v>283000</v>
      </c>
      <c r="IY49" s="17">
        <v>0</v>
      </c>
      <c r="IZ49" s="17">
        <v>0</v>
      </c>
      <c r="JA49" s="17">
        <v>0</v>
      </c>
      <c r="JB49" s="17">
        <v>0</v>
      </c>
      <c r="JC49" s="17">
        <v>0</v>
      </c>
      <c r="JD49" s="17">
        <v>0</v>
      </c>
      <c r="JE49" s="18">
        <v>0</v>
      </c>
      <c r="JF49" s="18">
        <v>0</v>
      </c>
      <c r="JG49" s="18">
        <v>283000</v>
      </c>
      <c r="JH49" s="17">
        <v>0</v>
      </c>
      <c r="JI49" s="17">
        <v>0</v>
      </c>
      <c r="JJ49" s="17">
        <v>283000</v>
      </c>
      <c r="JK49" s="17">
        <v>0</v>
      </c>
      <c r="JL49" s="17">
        <v>0</v>
      </c>
      <c r="JM49" s="17">
        <v>0</v>
      </c>
      <c r="JN49" s="18">
        <v>0</v>
      </c>
      <c r="JO49" s="18">
        <v>0</v>
      </c>
      <c r="JP49" s="18">
        <v>0</v>
      </c>
      <c r="JQ49" s="17">
        <v>0</v>
      </c>
      <c r="JR49" s="17">
        <v>0</v>
      </c>
      <c r="JS49" s="17">
        <v>0</v>
      </c>
      <c r="JT49" s="17">
        <v>0</v>
      </c>
      <c r="JU49" s="17">
        <v>0</v>
      </c>
      <c r="JV49" s="17">
        <v>0</v>
      </c>
      <c r="JW49" s="17">
        <v>0</v>
      </c>
      <c r="JX49" s="17">
        <v>0</v>
      </c>
      <c r="JY49" s="17">
        <v>70845.33</v>
      </c>
      <c r="JZ49" s="17">
        <v>0</v>
      </c>
      <c r="KA49" s="17">
        <v>0</v>
      </c>
      <c r="KB49" s="17">
        <v>0</v>
      </c>
      <c r="KC49" s="17">
        <v>0</v>
      </c>
      <c r="KD49" s="17">
        <v>0</v>
      </c>
      <c r="KE49" s="17">
        <v>0</v>
      </c>
      <c r="KF49" s="17">
        <v>0</v>
      </c>
      <c r="KG49" s="17">
        <v>0</v>
      </c>
      <c r="KH49" s="17">
        <v>0</v>
      </c>
      <c r="KI49" s="17">
        <v>0</v>
      </c>
      <c r="KJ49" s="17">
        <v>0</v>
      </c>
      <c r="KK49" s="17">
        <v>0</v>
      </c>
      <c r="KL49" s="17">
        <v>0</v>
      </c>
      <c r="KM49" s="17">
        <v>0</v>
      </c>
      <c r="KN49" s="17">
        <v>0</v>
      </c>
      <c r="KO49" s="17">
        <v>0</v>
      </c>
      <c r="KP49" s="17">
        <v>0</v>
      </c>
      <c r="KQ49" s="17">
        <v>0</v>
      </c>
      <c r="KR49" s="17">
        <v>0</v>
      </c>
      <c r="KS49" s="17">
        <v>0</v>
      </c>
      <c r="KT49" s="17">
        <v>0</v>
      </c>
      <c r="KU49" s="17">
        <v>0</v>
      </c>
      <c r="KV49" s="17">
        <v>0</v>
      </c>
      <c r="KW49" s="17">
        <v>0</v>
      </c>
      <c r="KX49" s="17">
        <v>0</v>
      </c>
      <c r="KY49" s="17">
        <v>0</v>
      </c>
      <c r="KZ49" s="17">
        <v>0</v>
      </c>
      <c r="LA49" s="18">
        <v>0</v>
      </c>
      <c r="LB49" s="18">
        <v>0</v>
      </c>
      <c r="LC49" s="18">
        <v>0</v>
      </c>
      <c r="LD49" s="17">
        <v>0</v>
      </c>
      <c r="LE49" s="17">
        <v>0</v>
      </c>
      <c r="LF49" s="17">
        <v>0</v>
      </c>
      <c r="LG49" s="17">
        <v>0</v>
      </c>
      <c r="LH49" s="17">
        <v>0</v>
      </c>
      <c r="LI49" s="17">
        <v>0</v>
      </c>
      <c r="LJ49" s="18">
        <v>0</v>
      </c>
      <c r="LK49" s="18">
        <v>0</v>
      </c>
      <c r="LL49" s="18">
        <v>0</v>
      </c>
      <c r="LM49" s="17">
        <v>0</v>
      </c>
      <c r="LN49" s="17">
        <v>0</v>
      </c>
      <c r="LO49" s="17">
        <v>0</v>
      </c>
      <c r="LP49" s="17">
        <v>0</v>
      </c>
      <c r="LQ49" s="17">
        <v>0</v>
      </c>
      <c r="LR49" s="17">
        <v>0</v>
      </c>
      <c r="LS49" s="18">
        <v>0</v>
      </c>
      <c r="LT49" s="18">
        <v>0</v>
      </c>
      <c r="LU49" s="18">
        <v>0</v>
      </c>
      <c r="LV49" s="17">
        <v>0</v>
      </c>
      <c r="LW49" s="17">
        <v>0</v>
      </c>
      <c r="LX49" s="17">
        <v>0</v>
      </c>
      <c r="LY49" s="17">
        <v>0</v>
      </c>
      <c r="LZ49" s="17">
        <v>0</v>
      </c>
      <c r="MA49" s="17">
        <v>0</v>
      </c>
      <c r="MB49" s="17">
        <v>0</v>
      </c>
      <c r="MC49" s="17">
        <v>0</v>
      </c>
      <c r="MD49" s="17">
        <v>0</v>
      </c>
      <c r="ME49" s="17">
        <v>0</v>
      </c>
      <c r="MF49" s="17">
        <v>0</v>
      </c>
      <c r="MG49" s="17">
        <v>117793133.14999999</v>
      </c>
      <c r="MH49" s="17">
        <v>117793133.14999999</v>
      </c>
    </row>
    <row r="50" spans="1:346" ht="12.75" customHeight="1" x14ac:dyDescent="0.3">
      <c r="A50" s="61" t="s">
        <v>233</v>
      </c>
      <c r="B50" s="16">
        <v>1059</v>
      </c>
      <c r="C50" s="62" t="s">
        <v>148</v>
      </c>
      <c r="D50" s="18">
        <v>0</v>
      </c>
      <c r="E50" s="18">
        <v>0</v>
      </c>
      <c r="F50" s="18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25440.63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0</v>
      </c>
      <c r="CY50" s="17">
        <v>0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7"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0</v>
      </c>
      <c r="DL50" s="17"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  <c r="DZ50" s="17">
        <v>0</v>
      </c>
      <c r="EA50" s="17">
        <v>0</v>
      </c>
      <c r="EB50" s="17">
        <v>0</v>
      </c>
      <c r="EC50" s="17">
        <v>0</v>
      </c>
      <c r="ED50" s="17">
        <v>0</v>
      </c>
      <c r="EE50" s="17">
        <v>0</v>
      </c>
      <c r="EF50" s="17">
        <v>0</v>
      </c>
      <c r="EG50" s="17">
        <v>0</v>
      </c>
      <c r="EH50" s="17">
        <v>0</v>
      </c>
      <c r="EI50" s="17">
        <v>0</v>
      </c>
      <c r="EJ50" s="17">
        <v>0</v>
      </c>
      <c r="EK50" s="17">
        <v>0</v>
      </c>
      <c r="EL50" s="17">
        <v>0</v>
      </c>
      <c r="EM50" s="17">
        <v>0</v>
      </c>
      <c r="EN50" s="17">
        <v>0</v>
      </c>
      <c r="EO50" s="17">
        <v>0</v>
      </c>
      <c r="EP50" s="17">
        <v>0</v>
      </c>
      <c r="EQ50" s="17">
        <v>0</v>
      </c>
      <c r="ER50" s="17">
        <v>0</v>
      </c>
      <c r="ES50" s="17">
        <v>0</v>
      </c>
      <c r="ET50" s="17">
        <v>0</v>
      </c>
      <c r="EU50" s="17">
        <v>0</v>
      </c>
      <c r="EV50" s="17">
        <v>0</v>
      </c>
      <c r="EW50" s="17">
        <v>0</v>
      </c>
      <c r="EX50" s="17">
        <v>0</v>
      </c>
      <c r="EY50" s="17">
        <v>0</v>
      </c>
      <c r="EZ50" s="17">
        <v>0</v>
      </c>
      <c r="FA50" s="17">
        <v>0</v>
      </c>
      <c r="FB50" s="17">
        <v>0</v>
      </c>
      <c r="FC50" s="17">
        <v>0</v>
      </c>
      <c r="FD50" s="17">
        <v>-8816.2999999999993</v>
      </c>
      <c r="FE50" s="17">
        <v>23147939.09</v>
      </c>
      <c r="FF50" s="17">
        <v>0</v>
      </c>
      <c r="FG50" s="17">
        <v>0</v>
      </c>
      <c r="FH50" s="17">
        <v>8836771.9900000002</v>
      </c>
      <c r="FI50" s="17">
        <v>0</v>
      </c>
      <c r="FJ50" s="17">
        <v>0</v>
      </c>
      <c r="FK50" s="17">
        <v>0</v>
      </c>
      <c r="FL50" s="17">
        <v>0</v>
      </c>
      <c r="FM50" s="17">
        <v>0</v>
      </c>
      <c r="FN50" s="17">
        <v>0</v>
      </c>
      <c r="FO50" s="17">
        <v>0</v>
      </c>
      <c r="FP50" s="17">
        <v>0</v>
      </c>
      <c r="FQ50" s="17">
        <v>0</v>
      </c>
      <c r="FR50" s="17">
        <v>0</v>
      </c>
      <c r="FS50" s="17">
        <v>0</v>
      </c>
      <c r="FT50" s="17">
        <v>0</v>
      </c>
      <c r="FU50" s="17">
        <v>0</v>
      </c>
      <c r="FV50" s="17">
        <v>0</v>
      </c>
      <c r="FW50" s="17">
        <v>0</v>
      </c>
      <c r="FX50" s="17">
        <v>0</v>
      </c>
      <c r="FY50" s="17">
        <v>0</v>
      </c>
      <c r="FZ50" s="17">
        <v>0</v>
      </c>
      <c r="GA50" s="17">
        <v>0</v>
      </c>
      <c r="GB50" s="17">
        <v>0</v>
      </c>
      <c r="GC50" s="17">
        <v>0</v>
      </c>
      <c r="GD50" s="17">
        <v>0</v>
      </c>
      <c r="GE50" s="17">
        <v>0</v>
      </c>
      <c r="GF50" s="17">
        <v>73689712.5</v>
      </c>
      <c r="GG50" s="17">
        <v>0</v>
      </c>
      <c r="GH50" s="17">
        <v>0</v>
      </c>
      <c r="GI50" s="17">
        <v>0</v>
      </c>
      <c r="GJ50" s="17">
        <v>0</v>
      </c>
      <c r="GK50" s="17">
        <v>0</v>
      </c>
      <c r="GL50" s="17">
        <v>0</v>
      </c>
      <c r="GM50" s="17">
        <v>0</v>
      </c>
      <c r="GN50" s="17">
        <v>0</v>
      </c>
      <c r="GO50" s="17">
        <v>0</v>
      </c>
      <c r="GP50" s="17">
        <v>0</v>
      </c>
      <c r="GQ50" s="17">
        <v>0</v>
      </c>
      <c r="GR50" s="17">
        <v>0</v>
      </c>
      <c r="GS50" s="17">
        <v>0</v>
      </c>
      <c r="GT50" s="17">
        <v>0</v>
      </c>
      <c r="GU50" s="17">
        <v>0</v>
      </c>
      <c r="GV50" s="17">
        <v>0</v>
      </c>
      <c r="GW50" s="17">
        <v>-148021.4</v>
      </c>
      <c r="GX50" s="17">
        <v>295584582.96000004</v>
      </c>
      <c r="GY50" s="17">
        <v>0</v>
      </c>
      <c r="GZ50" s="17">
        <v>0</v>
      </c>
      <c r="HA50" s="17">
        <v>0</v>
      </c>
      <c r="HB50" s="17">
        <v>0</v>
      </c>
      <c r="HC50" s="17">
        <v>0</v>
      </c>
      <c r="HD50" s="17">
        <v>0</v>
      </c>
      <c r="HE50" s="17">
        <v>0</v>
      </c>
      <c r="HF50" s="17">
        <v>0</v>
      </c>
      <c r="HG50" s="17">
        <v>0</v>
      </c>
      <c r="HH50" s="17">
        <v>0</v>
      </c>
      <c r="HI50" s="17">
        <v>0</v>
      </c>
      <c r="HJ50" s="17">
        <v>0</v>
      </c>
      <c r="HK50" s="17">
        <v>0</v>
      </c>
      <c r="HL50" s="17">
        <v>0</v>
      </c>
      <c r="HM50" s="17">
        <v>0</v>
      </c>
      <c r="HN50" s="17">
        <v>0</v>
      </c>
      <c r="HO50" s="17">
        <v>0</v>
      </c>
      <c r="HP50" s="17">
        <v>0</v>
      </c>
      <c r="HQ50" s="17">
        <v>0</v>
      </c>
      <c r="HR50" s="17">
        <v>0</v>
      </c>
      <c r="HS50" s="17">
        <v>0</v>
      </c>
      <c r="HT50" s="17">
        <v>0</v>
      </c>
      <c r="HU50" s="17">
        <v>0</v>
      </c>
      <c r="HV50" s="17">
        <v>0</v>
      </c>
      <c r="HW50" s="17">
        <v>0</v>
      </c>
      <c r="HX50" s="17">
        <v>0</v>
      </c>
      <c r="HY50" s="17">
        <v>0</v>
      </c>
      <c r="HZ50" s="17">
        <v>0</v>
      </c>
      <c r="IA50" s="17">
        <v>0</v>
      </c>
      <c r="IB50" s="17">
        <v>0</v>
      </c>
      <c r="IC50" s="17">
        <v>0</v>
      </c>
      <c r="ID50" s="17">
        <v>0</v>
      </c>
      <c r="IE50" s="17">
        <v>0</v>
      </c>
      <c r="IF50" s="17">
        <v>0</v>
      </c>
      <c r="IG50" s="17">
        <v>0</v>
      </c>
      <c r="IH50" s="17">
        <v>0</v>
      </c>
      <c r="II50" s="17">
        <v>0</v>
      </c>
      <c r="IJ50" s="17">
        <v>0</v>
      </c>
      <c r="IK50" s="17">
        <v>0</v>
      </c>
      <c r="IL50" s="17">
        <v>0</v>
      </c>
      <c r="IM50" s="17">
        <v>0</v>
      </c>
      <c r="IN50" s="17">
        <v>0</v>
      </c>
      <c r="IO50" s="17">
        <v>0</v>
      </c>
      <c r="IP50" s="17">
        <v>0</v>
      </c>
      <c r="IQ50" s="17">
        <v>0</v>
      </c>
      <c r="IR50" s="17">
        <v>0</v>
      </c>
      <c r="IS50" s="17">
        <v>-3877.95</v>
      </c>
      <c r="IT50" s="17">
        <v>105797558.66000001</v>
      </c>
      <c r="IU50" s="17">
        <v>0</v>
      </c>
      <c r="IV50" s="18">
        <v>0</v>
      </c>
      <c r="IW50" s="18">
        <v>0</v>
      </c>
      <c r="IX50" s="18">
        <v>0</v>
      </c>
      <c r="IY50" s="17">
        <v>0</v>
      </c>
      <c r="IZ50" s="17">
        <v>0</v>
      </c>
      <c r="JA50" s="17">
        <v>0</v>
      </c>
      <c r="JB50" s="17">
        <v>0</v>
      </c>
      <c r="JC50" s="17">
        <v>0</v>
      </c>
      <c r="JD50" s="17">
        <v>0</v>
      </c>
      <c r="JE50" s="18">
        <v>0</v>
      </c>
      <c r="JF50" s="18">
        <v>0</v>
      </c>
      <c r="JG50" s="18">
        <v>0</v>
      </c>
      <c r="JH50" s="17">
        <v>0</v>
      </c>
      <c r="JI50" s="17">
        <v>0</v>
      </c>
      <c r="JJ50" s="17">
        <v>0</v>
      </c>
      <c r="JK50" s="17">
        <v>0</v>
      </c>
      <c r="JL50" s="17">
        <v>0</v>
      </c>
      <c r="JM50" s="17">
        <v>0</v>
      </c>
      <c r="JN50" s="18">
        <v>0</v>
      </c>
      <c r="JO50" s="18">
        <v>0</v>
      </c>
      <c r="JP50" s="18">
        <v>0</v>
      </c>
      <c r="JQ50" s="17">
        <v>0</v>
      </c>
      <c r="JR50" s="17">
        <v>0</v>
      </c>
      <c r="JS50" s="17">
        <v>0</v>
      </c>
      <c r="JT50" s="17">
        <v>0</v>
      </c>
      <c r="JU50" s="17">
        <v>0</v>
      </c>
      <c r="JV50" s="17">
        <v>0</v>
      </c>
      <c r="JW50" s="17">
        <v>0</v>
      </c>
      <c r="JX50" s="17">
        <v>0</v>
      </c>
      <c r="JY50" s="17">
        <v>0</v>
      </c>
      <c r="JZ50" s="17">
        <v>0</v>
      </c>
      <c r="KA50" s="17">
        <v>0</v>
      </c>
      <c r="KB50" s="17">
        <v>0</v>
      </c>
      <c r="KC50" s="17">
        <v>0</v>
      </c>
      <c r="KD50" s="17">
        <v>0</v>
      </c>
      <c r="KE50" s="17">
        <v>0</v>
      </c>
      <c r="KF50" s="17">
        <v>0</v>
      </c>
      <c r="KG50" s="17">
        <v>0</v>
      </c>
      <c r="KH50" s="17">
        <v>0</v>
      </c>
      <c r="KI50" s="17">
        <v>0</v>
      </c>
      <c r="KJ50" s="17">
        <v>0</v>
      </c>
      <c r="KK50" s="17">
        <v>0</v>
      </c>
      <c r="KL50" s="17">
        <v>0</v>
      </c>
      <c r="KM50" s="17">
        <v>0</v>
      </c>
      <c r="KN50" s="17">
        <v>0</v>
      </c>
      <c r="KO50" s="17">
        <v>0</v>
      </c>
      <c r="KP50" s="17">
        <v>0</v>
      </c>
      <c r="KQ50" s="17">
        <v>0</v>
      </c>
      <c r="KR50" s="17">
        <v>0</v>
      </c>
      <c r="KS50" s="17">
        <v>0</v>
      </c>
      <c r="KT50" s="17">
        <v>0</v>
      </c>
      <c r="KU50" s="17">
        <v>0</v>
      </c>
      <c r="KV50" s="17">
        <v>0</v>
      </c>
      <c r="KW50" s="17">
        <v>0</v>
      </c>
      <c r="KX50" s="17">
        <v>0</v>
      </c>
      <c r="KY50" s="17">
        <v>0</v>
      </c>
      <c r="KZ50" s="17">
        <v>0</v>
      </c>
      <c r="LA50" s="18">
        <v>0</v>
      </c>
      <c r="LB50" s="18">
        <v>0</v>
      </c>
      <c r="LC50" s="18">
        <v>0</v>
      </c>
      <c r="LD50" s="17">
        <v>0</v>
      </c>
      <c r="LE50" s="17">
        <v>0</v>
      </c>
      <c r="LF50" s="17">
        <v>0</v>
      </c>
      <c r="LG50" s="17">
        <v>0</v>
      </c>
      <c r="LH50" s="17">
        <v>0</v>
      </c>
      <c r="LI50" s="17">
        <v>0</v>
      </c>
      <c r="LJ50" s="18">
        <v>0</v>
      </c>
      <c r="LK50" s="18">
        <v>0</v>
      </c>
      <c r="LL50" s="18">
        <v>0</v>
      </c>
      <c r="LM50" s="17">
        <v>0</v>
      </c>
      <c r="LN50" s="17">
        <v>0</v>
      </c>
      <c r="LO50" s="17">
        <v>0</v>
      </c>
      <c r="LP50" s="17">
        <v>0</v>
      </c>
      <c r="LQ50" s="17">
        <v>0</v>
      </c>
      <c r="LR50" s="17">
        <v>0</v>
      </c>
      <c r="LS50" s="18">
        <v>0</v>
      </c>
      <c r="LT50" s="18">
        <v>0</v>
      </c>
      <c r="LU50" s="18">
        <v>0</v>
      </c>
      <c r="LV50" s="17">
        <v>0</v>
      </c>
      <c r="LW50" s="17">
        <v>0</v>
      </c>
      <c r="LX50" s="17">
        <v>0</v>
      </c>
      <c r="LY50" s="17">
        <v>0</v>
      </c>
      <c r="LZ50" s="17">
        <v>0</v>
      </c>
      <c r="MA50" s="17">
        <v>0</v>
      </c>
      <c r="MB50" s="17">
        <v>0</v>
      </c>
      <c r="MC50" s="17">
        <v>0</v>
      </c>
      <c r="MD50" s="17">
        <v>0</v>
      </c>
      <c r="ME50" s="17">
        <v>-135275.02000000002</v>
      </c>
      <c r="MF50" s="17">
        <v>507056565.20000005</v>
      </c>
      <c r="MG50" s="17">
        <v>0</v>
      </c>
      <c r="MH50" s="17">
        <v>506921290.18000007</v>
      </c>
    </row>
    <row r="51" spans="1:346" ht="12.75" customHeight="1" x14ac:dyDescent="0.3">
      <c r="A51" s="61" t="s">
        <v>235</v>
      </c>
      <c r="B51" s="16">
        <v>1060</v>
      </c>
      <c r="C51" s="62" t="s">
        <v>148</v>
      </c>
      <c r="D51" s="18">
        <v>0</v>
      </c>
      <c r="E51" s="18">
        <v>0</v>
      </c>
      <c r="F51" s="18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0</v>
      </c>
      <c r="CP51" s="17">
        <v>0</v>
      </c>
      <c r="CQ51" s="17"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0</v>
      </c>
      <c r="DE51" s="17">
        <v>0</v>
      </c>
      <c r="DF51" s="17">
        <v>0</v>
      </c>
      <c r="DG51" s="17">
        <v>0</v>
      </c>
      <c r="DH51" s="17">
        <v>0</v>
      </c>
      <c r="DI51" s="17">
        <v>0</v>
      </c>
      <c r="DJ51" s="17">
        <v>0</v>
      </c>
      <c r="DK51" s="17">
        <v>0</v>
      </c>
      <c r="DL51" s="17">
        <v>0</v>
      </c>
      <c r="DM51" s="17">
        <v>0</v>
      </c>
      <c r="DN51" s="17">
        <v>0</v>
      </c>
      <c r="DO51" s="17">
        <v>0</v>
      </c>
      <c r="DP51" s="17">
        <v>0</v>
      </c>
      <c r="DQ51" s="17">
        <v>0</v>
      </c>
      <c r="DR51" s="17">
        <v>0</v>
      </c>
      <c r="DS51" s="17">
        <v>0</v>
      </c>
      <c r="DT51" s="17">
        <v>0</v>
      </c>
      <c r="DU51" s="17">
        <v>0</v>
      </c>
      <c r="DV51" s="17">
        <v>0</v>
      </c>
      <c r="DW51" s="17">
        <v>0</v>
      </c>
      <c r="DX51" s="17">
        <v>0</v>
      </c>
      <c r="DY51" s="17">
        <v>0</v>
      </c>
      <c r="DZ51" s="17">
        <v>0</v>
      </c>
      <c r="EA51" s="17">
        <v>0</v>
      </c>
      <c r="EB51" s="17">
        <v>0</v>
      </c>
      <c r="EC51" s="17">
        <v>0</v>
      </c>
      <c r="ED51" s="17">
        <v>0</v>
      </c>
      <c r="EE51" s="17">
        <v>0</v>
      </c>
      <c r="EF51" s="17">
        <v>0</v>
      </c>
      <c r="EG51" s="17">
        <v>0</v>
      </c>
      <c r="EH51" s="17">
        <v>0</v>
      </c>
      <c r="EI51" s="17">
        <v>0</v>
      </c>
      <c r="EJ51" s="17">
        <v>0</v>
      </c>
      <c r="EK51" s="17">
        <v>0</v>
      </c>
      <c r="EL51" s="17">
        <v>0</v>
      </c>
      <c r="EM51" s="17">
        <v>0</v>
      </c>
      <c r="EN51" s="17">
        <v>0</v>
      </c>
      <c r="EO51" s="17">
        <v>0</v>
      </c>
      <c r="EP51" s="17">
        <v>0</v>
      </c>
      <c r="EQ51" s="17">
        <v>0</v>
      </c>
      <c r="ER51" s="17">
        <v>0</v>
      </c>
      <c r="ES51" s="17">
        <v>0</v>
      </c>
      <c r="ET51" s="17">
        <v>0</v>
      </c>
      <c r="EU51" s="17">
        <v>0</v>
      </c>
      <c r="EV51" s="17">
        <v>0</v>
      </c>
      <c r="EW51" s="17">
        <v>0</v>
      </c>
      <c r="EX51" s="17">
        <v>0</v>
      </c>
      <c r="EY51" s="17">
        <v>0</v>
      </c>
      <c r="EZ51" s="17">
        <v>0</v>
      </c>
      <c r="FA51" s="17">
        <v>0</v>
      </c>
      <c r="FB51" s="17">
        <v>0</v>
      </c>
      <c r="FC51" s="17">
        <v>0</v>
      </c>
      <c r="FD51" s="17">
        <v>0</v>
      </c>
      <c r="FE51" s="17">
        <v>0</v>
      </c>
      <c r="FF51" s="17">
        <v>0</v>
      </c>
      <c r="FG51" s="17">
        <v>0</v>
      </c>
      <c r="FH51" s="17">
        <v>0</v>
      </c>
      <c r="FI51" s="17">
        <v>0</v>
      </c>
      <c r="FJ51" s="17">
        <v>0</v>
      </c>
      <c r="FK51" s="17">
        <v>0</v>
      </c>
      <c r="FL51" s="17">
        <v>0</v>
      </c>
      <c r="FM51" s="17">
        <v>0</v>
      </c>
      <c r="FN51" s="17">
        <v>0</v>
      </c>
      <c r="FO51" s="17">
        <v>0</v>
      </c>
      <c r="FP51" s="17">
        <v>0</v>
      </c>
      <c r="FQ51" s="17">
        <v>0</v>
      </c>
      <c r="FR51" s="17">
        <v>0</v>
      </c>
      <c r="FS51" s="17">
        <v>0</v>
      </c>
      <c r="FT51" s="17">
        <v>0</v>
      </c>
      <c r="FU51" s="17">
        <v>0</v>
      </c>
      <c r="FV51" s="17">
        <v>0</v>
      </c>
      <c r="FW51" s="17">
        <v>0</v>
      </c>
      <c r="FX51" s="17">
        <v>0</v>
      </c>
      <c r="FY51" s="17">
        <v>0</v>
      </c>
      <c r="FZ51" s="17">
        <v>0</v>
      </c>
      <c r="GA51" s="17">
        <v>0</v>
      </c>
      <c r="GB51" s="17">
        <v>0</v>
      </c>
      <c r="GC51" s="17">
        <v>0</v>
      </c>
      <c r="GD51" s="17">
        <v>0</v>
      </c>
      <c r="GE51" s="17">
        <v>0</v>
      </c>
      <c r="GF51" s="17">
        <v>0</v>
      </c>
      <c r="GG51" s="17">
        <v>0</v>
      </c>
      <c r="GH51" s="17">
        <v>0</v>
      </c>
      <c r="GI51" s="17">
        <v>0</v>
      </c>
      <c r="GJ51" s="17">
        <v>0</v>
      </c>
      <c r="GK51" s="17">
        <v>0</v>
      </c>
      <c r="GL51" s="17">
        <v>0</v>
      </c>
      <c r="GM51" s="17">
        <v>0</v>
      </c>
      <c r="GN51" s="17">
        <v>0</v>
      </c>
      <c r="GO51" s="17">
        <v>0</v>
      </c>
      <c r="GP51" s="17">
        <v>0</v>
      </c>
      <c r="GQ51" s="17">
        <v>0</v>
      </c>
      <c r="GR51" s="17">
        <v>0</v>
      </c>
      <c r="GS51" s="17">
        <v>0</v>
      </c>
      <c r="GT51" s="17">
        <v>0</v>
      </c>
      <c r="GU51" s="17">
        <v>0</v>
      </c>
      <c r="GV51" s="17">
        <v>0</v>
      </c>
      <c r="GW51" s="17">
        <v>0</v>
      </c>
      <c r="GX51" s="17">
        <v>0</v>
      </c>
      <c r="GY51" s="17">
        <v>0</v>
      </c>
      <c r="GZ51" s="17">
        <v>0</v>
      </c>
      <c r="HA51" s="17">
        <v>0</v>
      </c>
      <c r="HB51" s="17">
        <v>0</v>
      </c>
      <c r="HC51" s="17">
        <v>0</v>
      </c>
      <c r="HD51" s="17">
        <v>0</v>
      </c>
      <c r="HE51" s="17">
        <v>0</v>
      </c>
      <c r="HF51" s="17">
        <v>0</v>
      </c>
      <c r="HG51" s="17">
        <v>0</v>
      </c>
      <c r="HH51" s="17">
        <v>0</v>
      </c>
      <c r="HI51" s="17">
        <v>0</v>
      </c>
      <c r="HJ51" s="17">
        <v>0</v>
      </c>
      <c r="HK51" s="17">
        <v>0</v>
      </c>
      <c r="HL51" s="17">
        <v>0</v>
      </c>
      <c r="HM51" s="17">
        <v>0</v>
      </c>
      <c r="HN51" s="17">
        <v>0</v>
      </c>
      <c r="HO51" s="17">
        <v>0</v>
      </c>
      <c r="HP51" s="17">
        <v>0</v>
      </c>
      <c r="HQ51" s="17">
        <v>0</v>
      </c>
      <c r="HR51" s="17">
        <v>0</v>
      </c>
      <c r="HS51" s="17">
        <v>0</v>
      </c>
      <c r="HT51" s="17">
        <v>0</v>
      </c>
      <c r="HU51" s="17">
        <v>0</v>
      </c>
      <c r="HV51" s="17">
        <v>0</v>
      </c>
      <c r="HW51" s="17">
        <v>0</v>
      </c>
      <c r="HX51" s="17">
        <v>0</v>
      </c>
      <c r="HY51" s="17">
        <v>0</v>
      </c>
      <c r="HZ51" s="17">
        <v>0</v>
      </c>
      <c r="IA51" s="17">
        <v>0</v>
      </c>
      <c r="IB51" s="17">
        <v>0</v>
      </c>
      <c r="IC51" s="17">
        <v>0</v>
      </c>
      <c r="ID51" s="17">
        <v>0</v>
      </c>
      <c r="IE51" s="17">
        <v>0</v>
      </c>
      <c r="IF51" s="17">
        <v>0</v>
      </c>
      <c r="IG51" s="17">
        <v>0</v>
      </c>
      <c r="IH51" s="17">
        <v>0</v>
      </c>
      <c r="II51" s="17">
        <v>0</v>
      </c>
      <c r="IJ51" s="17">
        <v>0</v>
      </c>
      <c r="IK51" s="17">
        <v>0</v>
      </c>
      <c r="IL51" s="17">
        <v>0</v>
      </c>
      <c r="IM51" s="17">
        <v>0</v>
      </c>
      <c r="IN51" s="17">
        <v>0</v>
      </c>
      <c r="IO51" s="17">
        <v>0</v>
      </c>
      <c r="IP51" s="17">
        <v>0</v>
      </c>
      <c r="IQ51" s="17">
        <v>0</v>
      </c>
      <c r="IR51" s="17">
        <v>0</v>
      </c>
      <c r="IS51" s="17">
        <v>0</v>
      </c>
      <c r="IT51" s="17">
        <v>0</v>
      </c>
      <c r="IU51" s="17">
        <v>0</v>
      </c>
      <c r="IV51" s="18">
        <v>0</v>
      </c>
      <c r="IW51" s="18">
        <v>0</v>
      </c>
      <c r="IX51" s="18">
        <v>0</v>
      </c>
      <c r="IY51" s="17">
        <v>0</v>
      </c>
      <c r="IZ51" s="17">
        <v>0</v>
      </c>
      <c r="JA51" s="17">
        <v>0</v>
      </c>
      <c r="JB51" s="17">
        <v>0</v>
      </c>
      <c r="JC51" s="17">
        <v>0</v>
      </c>
      <c r="JD51" s="17">
        <v>0</v>
      </c>
      <c r="JE51" s="18">
        <v>0</v>
      </c>
      <c r="JF51" s="18">
        <v>0</v>
      </c>
      <c r="JG51" s="18">
        <v>0</v>
      </c>
      <c r="JH51" s="17">
        <v>0</v>
      </c>
      <c r="JI51" s="17">
        <v>0</v>
      </c>
      <c r="JJ51" s="17">
        <v>0</v>
      </c>
      <c r="JK51" s="17">
        <v>0</v>
      </c>
      <c r="JL51" s="17">
        <v>0</v>
      </c>
      <c r="JM51" s="17">
        <v>0</v>
      </c>
      <c r="JN51" s="18">
        <v>0</v>
      </c>
      <c r="JO51" s="18">
        <v>0</v>
      </c>
      <c r="JP51" s="18">
        <v>0</v>
      </c>
      <c r="JQ51" s="17">
        <v>0</v>
      </c>
      <c r="JR51" s="17">
        <v>0</v>
      </c>
      <c r="JS51" s="17">
        <v>0</v>
      </c>
      <c r="JT51" s="17">
        <v>0</v>
      </c>
      <c r="JU51" s="17">
        <v>0</v>
      </c>
      <c r="JV51" s="17">
        <v>0</v>
      </c>
      <c r="JW51" s="17">
        <v>0</v>
      </c>
      <c r="JX51" s="17">
        <v>0</v>
      </c>
      <c r="JY51" s="17">
        <v>0</v>
      </c>
      <c r="JZ51" s="17">
        <v>0</v>
      </c>
      <c r="KA51" s="17">
        <v>0</v>
      </c>
      <c r="KB51" s="17">
        <v>0</v>
      </c>
      <c r="KC51" s="17">
        <v>0</v>
      </c>
      <c r="KD51" s="17">
        <v>0</v>
      </c>
      <c r="KE51" s="17">
        <v>0</v>
      </c>
      <c r="KF51" s="17">
        <v>0</v>
      </c>
      <c r="KG51" s="17">
        <v>0</v>
      </c>
      <c r="KH51" s="17">
        <v>0</v>
      </c>
      <c r="KI51" s="17">
        <v>0</v>
      </c>
      <c r="KJ51" s="17">
        <v>0</v>
      </c>
      <c r="KK51" s="17">
        <v>0</v>
      </c>
      <c r="KL51" s="17">
        <v>0</v>
      </c>
      <c r="KM51" s="17">
        <v>0</v>
      </c>
      <c r="KN51" s="17">
        <v>0</v>
      </c>
      <c r="KO51" s="17">
        <v>0</v>
      </c>
      <c r="KP51" s="17">
        <v>0</v>
      </c>
      <c r="KQ51" s="17">
        <v>0</v>
      </c>
      <c r="KR51" s="17">
        <v>0</v>
      </c>
      <c r="KS51" s="17">
        <v>0</v>
      </c>
      <c r="KT51" s="17">
        <v>0</v>
      </c>
      <c r="KU51" s="17">
        <v>0</v>
      </c>
      <c r="KV51" s="17">
        <v>0</v>
      </c>
      <c r="KW51" s="17">
        <v>0</v>
      </c>
      <c r="KX51" s="17">
        <v>0</v>
      </c>
      <c r="KY51" s="17">
        <v>0</v>
      </c>
      <c r="KZ51" s="17">
        <v>0</v>
      </c>
      <c r="LA51" s="18">
        <v>0</v>
      </c>
      <c r="LB51" s="18">
        <v>0</v>
      </c>
      <c r="LC51" s="18">
        <v>0</v>
      </c>
      <c r="LD51" s="17">
        <v>0</v>
      </c>
      <c r="LE51" s="17">
        <v>0</v>
      </c>
      <c r="LF51" s="17">
        <v>0</v>
      </c>
      <c r="LG51" s="17">
        <v>0</v>
      </c>
      <c r="LH51" s="17">
        <v>0</v>
      </c>
      <c r="LI51" s="17">
        <v>0</v>
      </c>
      <c r="LJ51" s="18">
        <v>0</v>
      </c>
      <c r="LK51" s="18">
        <v>0</v>
      </c>
      <c r="LL51" s="18">
        <v>0</v>
      </c>
      <c r="LM51" s="17">
        <v>0</v>
      </c>
      <c r="LN51" s="17">
        <v>0</v>
      </c>
      <c r="LO51" s="17">
        <v>0</v>
      </c>
      <c r="LP51" s="17">
        <v>0</v>
      </c>
      <c r="LQ51" s="17">
        <v>0</v>
      </c>
      <c r="LR51" s="17">
        <v>0</v>
      </c>
      <c r="LS51" s="18">
        <v>0</v>
      </c>
      <c r="LT51" s="18">
        <v>0</v>
      </c>
      <c r="LU51" s="18">
        <v>0</v>
      </c>
      <c r="LV51" s="17">
        <v>0</v>
      </c>
      <c r="LW51" s="17">
        <v>0</v>
      </c>
      <c r="LX51" s="17">
        <v>0</v>
      </c>
      <c r="LY51" s="17">
        <v>0</v>
      </c>
      <c r="LZ51" s="17">
        <v>0</v>
      </c>
      <c r="MA51" s="17">
        <v>0</v>
      </c>
      <c r="MB51" s="17">
        <v>0</v>
      </c>
      <c r="MC51" s="17">
        <v>0</v>
      </c>
      <c r="MD51" s="17">
        <v>0</v>
      </c>
      <c r="ME51" s="17">
        <v>0</v>
      </c>
      <c r="MF51" s="17">
        <v>0</v>
      </c>
      <c r="MG51" s="17">
        <v>0</v>
      </c>
      <c r="MH51" s="17">
        <v>0</v>
      </c>
    </row>
    <row r="52" spans="1:346" ht="12.75" customHeight="1" x14ac:dyDescent="0.3">
      <c r="A52" s="61" t="s">
        <v>237</v>
      </c>
      <c r="B52" s="16">
        <v>1061</v>
      </c>
      <c r="C52" s="62" t="s">
        <v>148</v>
      </c>
      <c r="D52" s="18">
        <v>0</v>
      </c>
      <c r="E52" s="18">
        <v>0</v>
      </c>
      <c r="F52" s="18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7">
        <v>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7"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7"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  <c r="DZ52" s="17">
        <v>0</v>
      </c>
      <c r="EA52" s="17">
        <v>0</v>
      </c>
      <c r="EB52" s="17">
        <v>0</v>
      </c>
      <c r="EC52" s="17">
        <v>0</v>
      </c>
      <c r="ED52" s="17">
        <v>0</v>
      </c>
      <c r="EE52" s="17">
        <v>0</v>
      </c>
      <c r="EF52" s="17">
        <v>0</v>
      </c>
      <c r="EG52" s="17">
        <v>0</v>
      </c>
      <c r="EH52" s="17">
        <v>0</v>
      </c>
      <c r="EI52" s="17">
        <v>0</v>
      </c>
      <c r="EJ52" s="17">
        <v>0</v>
      </c>
      <c r="EK52" s="17">
        <v>0</v>
      </c>
      <c r="EL52" s="17">
        <v>0</v>
      </c>
      <c r="EM52" s="17">
        <v>0</v>
      </c>
      <c r="EN52" s="17">
        <v>0</v>
      </c>
      <c r="EO52" s="17">
        <v>0</v>
      </c>
      <c r="EP52" s="17">
        <v>0</v>
      </c>
      <c r="EQ52" s="17">
        <v>0</v>
      </c>
      <c r="ER52" s="17">
        <v>0</v>
      </c>
      <c r="ES52" s="17">
        <v>0</v>
      </c>
      <c r="ET52" s="17">
        <v>0</v>
      </c>
      <c r="EU52" s="17">
        <v>0</v>
      </c>
      <c r="EV52" s="17">
        <v>0</v>
      </c>
      <c r="EW52" s="17">
        <v>0</v>
      </c>
      <c r="EX52" s="17">
        <v>0</v>
      </c>
      <c r="EY52" s="17">
        <v>0</v>
      </c>
      <c r="EZ52" s="17">
        <v>0</v>
      </c>
      <c r="FA52" s="17">
        <v>0</v>
      </c>
      <c r="FB52" s="17">
        <v>0</v>
      </c>
      <c r="FC52" s="17">
        <v>0</v>
      </c>
      <c r="FD52" s="17">
        <v>0</v>
      </c>
      <c r="FE52" s="17">
        <v>0</v>
      </c>
      <c r="FF52" s="17">
        <v>0</v>
      </c>
      <c r="FG52" s="17">
        <v>0</v>
      </c>
      <c r="FH52" s="17">
        <v>0</v>
      </c>
      <c r="FI52" s="17">
        <v>0</v>
      </c>
      <c r="FJ52" s="17">
        <v>0</v>
      </c>
      <c r="FK52" s="17">
        <v>0</v>
      </c>
      <c r="FL52" s="17">
        <v>0</v>
      </c>
      <c r="FM52" s="17">
        <v>0</v>
      </c>
      <c r="FN52" s="17">
        <v>0</v>
      </c>
      <c r="FO52" s="17">
        <v>0</v>
      </c>
      <c r="FP52" s="17">
        <v>0</v>
      </c>
      <c r="FQ52" s="17">
        <v>0</v>
      </c>
      <c r="FR52" s="17">
        <v>0</v>
      </c>
      <c r="FS52" s="17">
        <v>0</v>
      </c>
      <c r="FT52" s="17">
        <v>0</v>
      </c>
      <c r="FU52" s="17">
        <v>0</v>
      </c>
      <c r="FV52" s="17">
        <v>0</v>
      </c>
      <c r="FW52" s="17">
        <v>0</v>
      </c>
      <c r="FX52" s="17">
        <v>0</v>
      </c>
      <c r="FY52" s="17">
        <v>0</v>
      </c>
      <c r="FZ52" s="17">
        <v>0</v>
      </c>
      <c r="GA52" s="17">
        <v>0</v>
      </c>
      <c r="GB52" s="17">
        <v>0</v>
      </c>
      <c r="GC52" s="17">
        <v>0</v>
      </c>
      <c r="GD52" s="17">
        <v>0</v>
      </c>
      <c r="GE52" s="17">
        <v>0</v>
      </c>
      <c r="GF52" s="17">
        <v>0</v>
      </c>
      <c r="GG52" s="17">
        <v>0</v>
      </c>
      <c r="GH52" s="17">
        <v>0</v>
      </c>
      <c r="GI52" s="17">
        <v>0</v>
      </c>
      <c r="GJ52" s="17">
        <v>0</v>
      </c>
      <c r="GK52" s="17">
        <v>0</v>
      </c>
      <c r="GL52" s="17">
        <v>0</v>
      </c>
      <c r="GM52" s="17">
        <v>0</v>
      </c>
      <c r="GN52" s="17">
        <v>0</v>
      </c>
      <c r="GO52" s="17">
        <v>0</v>
      </c>
      <c r="GP52" s="17">
        <v>0</v>
      </c>
      <c r="GQ52" s="17">
        <v>0</v>
      </c>
      <c r="GR52" s="17">
        <v>0</v>
      </c>
      <c r="GS52" s="17">
        <v>0</v>
      </c>
      <c r="GT52" s="17">
        <v>0</v>
      </c>
      <c r="GU52" s="17">
        <v>0</v>
      </c>
      <c r="GV52" s="17">
        <v>0</v>
      </c>
      <c r="GW52" s="17">
        <v>0</v>
      </c>
      <c r="GX52" s="17">
        <v>0</v>
      </c>
      <c r="GY52" s="17">
        <v>0</v>
      </c>
      <c r="GZ52" s="17">
        <v>0</v>
      </c>
      <c r="HA52" s="17">
        <v>0</v>
      </c>
      <c r="HB52" s="17">
        <v>0</v>
      </c>
      <c r="HC52" s="17">
        <v>0</v>
      </c>
      <c r="HD52" s="17">
        <v>0</v>
      </c>
      <c r="HE52" s="17">
        <v>0</v>
      </c>
      <c r="HF52" s="17">
        <v>0</v>
      </c>
      <c r="HG52" s="17">
        <v>0</v>
      </c>
      <c r="HH52" s="17">
        <v>0</v>
      </c>
      <c r="HI52" s="17">
        <v>0</v>
      </c>
      <c r="HJ52" s="17">
        <v>0</v>
      </c>
      <c r="HK52" s="17">
        <v>0</v>
      </c>
      <c r="HL52" s="17">
        <v>0</v>
      </c>
      <c r="HM52" s="17">
        <v>0</v>
      </c>
      <c r="HN52" s="17">
        <v>0</v>
      </c>
      <c r="HO52" s="17">
        <v>0</v>
      </c>
      <c r="HP52" s="17">
        <v>0</v>
      </c>
      <c r="HQ52" s="17">
        <v>0</v>
      </c>
      <c r="HR52" s="17">
        <v>0</v>
      </c>
      <c r="HS52" s="17">
        <v>0</v>
      </c>
      <c r="HT52" s="17">
        <v>0</v>
      </c>
      <c r="HU52" s="17">
        <v>0</v>
      </c>
      <c r="HV52" s="17">
        <v>0</v>
      </c>
      <c r="HW52" s="17">
        <v>0</v>
      </c>
      <c r="HX52" s="17">
        <v>0</v>
      </c>
      <c r="HY52" s="17">
        <v>0</v>
      </c>
      <c r="HZ52" s="17">
        <v>0</v>
      </c>
      <c r="IA52" s="17">
        <v>0</v>
      </c>
      <c r="IB52" s="17">
        <v>0</v>
      </c>
      <c r="IC52" s="17">
        <v>0</v>
      </c>
      <c r="ID52" s="17">
        <v>0</v>
      </c>
      <c r="IE52" s="17">
        <v>0</v>
      </c>
      <c r="IF52" s="17">
        <v>0</v>
      </c>
      <c r="IG52" s="17">
        <v>0</v>
      </c>
      <c r="IH52" s="17">
        <v>0</v>
      </c>
      <c r="II52" s="17">
        <v>0</v>
      </c>
      <c r="IJ52" s="17">
        <v>0</v>
      </c>
      <c r="IK52" s="17">
        <v>0</v>
      </c>
      <c r="IL52" s="17">
        <v>0</v>
      </c>
      <c r="IM52" s="17">
        <v>0</v>
      </c>
      <c r="IN52" s="17">
        <v>0</v>
      </c>
      <c r="IO52" s="17">
        <v>0</v>
      </c>
      <c r="IP52" s="17">
        <v>0</v>
      </c>
      <c r="IQ52" s="17">
        <v>0</v>
      </c>
      <c r="IR52" s="17">
        <v>0</v>
      </c>
      <c r="IS52" s="17">
        <v>0</v>
      </c>
      <c r="IT52" s="17">
        <v>0</v>
      </c>
      <c r="IU52" s="17">
        <v>0</v>
      </c>
      <c r="IV52" s="18">
        <v>0</v>
      </c>
      <c r="IW52" s="18">
        <v>0</v>
      </c>
      <c r="IX52" s="18">
        <v>0</v>
      </c>
      <c r="IY52" s="17">
        <v>0</v>
      </c>
      <c r="IZ52" s="17">
        <v>0</v>
      </c>
      <c r="JA52" s="17">
        <v>0</v>
      </c>
      <c r="JB52" s="17">
        <v>0</v>
      </c>
      <c r="JC52" s="17">
        <v>0</v>
      </c>
      <c r="JD52" s="17">
        <v>0</v>
      </c>
      <c r="JE52" s="18">
        <v>0</v>
      </c>
      <c r="JF52" s="18">
        <v>0</v>
      </c>
      <c r="JG52" s="18">
        <v>0</v>
      </c>
      <c r="JH52" s="17">
        <v>0</v>
      </c>
      <c r="JI52" s="17">
        <v>0</v>
      </c>
      <c r="JJ52" s="17">
        <v>0</v>
      </c>
      <c r="JK52" s="17">
        <v>0</v>
      </c>
      <c r="JL52" s="17">
        <v>0</v>
      </c>
      <c r="JM52" s="17">
        <v>0</v>
      </c>
      <c r="JN52" s="18">
        <v>0</v>
      </c>
      <c r="JO52" s="18">
        <v>0</v>
      </c>
      <c r="JP52" s="18">
        <v>0</v>
      </c>
      <c r="JQ52" s="17">
        <v>0</v>
      </c>
      <c r="JR52" s="17">
        <v>0</v>
      </c>
      <c r="JS52" s="17">
        <v>0</v>
      </c>
      <c r="JT52" s="17">
        <v>0</v>
      </c>
      <c r="JU52" s="17">
        <v>0</v>
      </c>
      <c r="JV52" s="17">
        <v>0</v>
      </c>
      <c r="JW52" s="17">
        <v>0</v>
      </c>
      <c r="JX52" s="17">
        <v>0</v>
      </c>
      <c r="JY52" s="17">
        <v>0</v>
      </c>
      <c r="JZ52" s="17">
        <v>0</v>
      </c>
      <c r="KA52" s="17">
        <v>0</v>
      </c>
      <c r="KB52" s="17">
        <v>0</v>
      </c>
      <c r="KC52" s="17">
        <v>0</v>
      </c>
      <c r="KD52" s="17">
        <v>0</v>
      </c>
      <c r="KE52" s="17">
        <v>0</v>
      </c>
      <c r="KF52" s="17">
        <v>0</v>
      </c>
      <c r="KG52" s="17">
        <v>0</v>
      </c>
      <c r="KH52" s="17">
        <v>0</v>
      </c>
      <c r="KI52" s="17">
        <v>0</v>
      </c>
      <c r="KJ52" s="17">
        <v>0</v>
      </c>
      <c r="KK52" s="17">
        <v>0</v>
      </c>
      <c r="KL52" s="17">
        <v>0</v>
      </c>
      <c r="KM52" s="17">
        <v>0</v>
      </c>
      <c r="KN52" s="17">
        <v>0</v>
      </c>
      <c r="KO52" s="17">
        <v>0</v>
      </c>
      <c r="KP52" s="17">
        <v>0</v>
      </c>
      <c r="KQ52" s="17">
        <v>0</v>
      </c>
      <c r="KR52" s="17">
        <v>0</v>
      </c>
      <c r="KS52" s="17">
        <v>0</v>
      </c>
      <c r="KT52" s="17">
        <v>0</v>
      </c>
      <c r="KU52" s="17">
        <v>0</v>
      </c>
      <c r="KV52" s="17">
        <v>0</v>
      </c>
      <c r="KW52" s="17">
        <v>0</v>
      </c>
      <c r="KX52" s="17">
        <v>0</v>
      </c>
      <c r="KY52" s="17">
        <v>0</v>
      </c>
      <c r="KZ52" s="17">
        <v>0</v>
      </c>
      <c r="LA52" s="18">
        <v>0</v>
      </c>
      <c r="LB52" s="18">
        <v>0</v>
      </c>
      <c r="LC52" s="18">
        <v>0</v>
      </c>
      <c r="LD52" s="17">
        <v>0</v>
      </c>
      <c r="LE52" s="17">
        <v>0</v>
      </c>
      <c r="LF52" s="17">
        <v>0</v>
      </c>
      <c r="LG52" s="17">
        <v>0</v>
      </c>
      <c r="LH52" s="17">
        <v>0</v>
      </c>
      <c r="LI52" s="17">
        <v>0</v>
      </c>
      <c r="LJ52" s="18">
        <v>0</v>
      </c>
      <c r="LK52" s="18">
        <v>0</v>
      </c>
      <c r="LL52" s="18">
        <v>0</v>
      </c>
      <c r="LM52" s="17">
        <v>0</v>
      </c>
      <c r="LN52" s="17">
        <v>0</v>
      </c>
      <c r="LO52" s="17">
        <v>0</v>
      </c>
      <c r="LP52" s="17">
        <v>0</v>
      </c>
      <c r="LQ52" s="17">
        <v>0</v>
      </c>
      <c r="LR52" s="17">
        <v>0</v>
      </c>
      <c r="LS52" s="18">
        <v>0</v>
      </c>
      <c r="LT52" s="18">
        <v>0</v>
      </c>
      <c r="LU52" s="18">
        <v>0</v>
      </c>
      <c r="LV52" s="17">
        <v>0</v>
      </c>
      <c r="LW52" s="17">
        <v>0</v>
      </c>
      <c r="LX52" s="17">
        <v>0</v>
      </c>
      <c r="LY52" s="17">
        <v>0</v>
      </c>
      <c r="LZ52" s="17">
        <v>0</v>
      </c>
      <c r="MA52" s="17">
        <v>0</v>
      </c>
      <c r="MB52" s="17">
        <v>0</v>
      </c>
      <c r="MC52" s="17">
        <v>0</v>
      </c>
      <c r="MD52" s="17">
        <v>0</v>
      </c>
      <c r="ME52" s="17">
        <v>0</v>
      </c>
      <c r="MF52" s="17">
        <v>0</v>
      </c>
      <c r="MG52" s="17">
        <v>0</v>
      </c>
      <c r="MH52" s="17">
        <v>0</v>
      </c>
    </row>
    <row r="53" spans="1:346" ht="12.75" customHeight="1" x14ac:dyDescent="0.3">
      <c r="A53" s="61" t="s">
        <v>239</v>
      </c>
      <c r="B53" s="16">
        <v>2001</v>
      </c>
      <c r="C53" s="62" t="s">
        <v>148</v>
      </c>
      <c r="D53" s="18">
        <v>0</v>
      </c>
      <c r="E53" s="18">
        <v>0</v>
      </c>
      <c r="F53" s="18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0</v>
      </c>
      <c r="FD53" s="17">
        <v>0</v>
      </c>
      <c r="FE53" s="17">
        <v>0</v>
      </c>
      <c r="FF53" s="17">
        <v>0</v>
      </c>
      <c r="FG53" s="17">
        <v>0</v>
      </c>
      <c r="FH53" s="17">
        <v>0</v>
      </c>
      <c r="FI53" s="17">
        <v>0</v>
      </c>
      <c r="FJ53" s="17">
        <v>0</v>
      </c>
      <c r="FK53" s="17">
        <v>0</v>
      </c>
      <c r="FL53" s="17">
        <v>0</v>
      </c>
      <c r="FM53" s="17">
        <v>0</v>
      </c>
      <c r="FN53" s="17">
        <v>0</v>
      </c>
      <c r="FO53" s="17">
        <v>0</v>
      </c>
      <c r="FP53" s="17">
        <v>0</v>
      </c>
      <c r="FQ53" s="17">
        <v>0</v>
      </c>
      <c r="FR53" s="17">
        <v>0</v>
      </c>
      <c r="FS53" s="17">
        <v>0</v>
      </c>
      <c r="FT53" s="17">
        <v>0</v>
      </c>
      <c r="FU53" s="17">
        <v>0</v>
      </c>
      <c r="FV53" s="17">
        <v>0</v>
      </c>
      <c r="FW53" s="17">
        <v>0</v>
      </c>
      <c r="FX53" s="17">
        <v>0</v>
      </c>
      <c r="FY53" s="17">
        <v>0</v>
      </c>
      <c r="FZ53" s="17">
        <v>0</v>
      </c>
      <c r="GA53" s="17">
        <v>0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17">
        <v>0</v>
      </c>
      <c r="GL53" s="17">
        <v>0</v>
      </c>
      <c r="GM53" s="17">
        <v>0</v>
      </c>
      <c r="GN53" s="17">
        <v>0</v>
      </c>
      <c r="GO53" s="17">
        <v>0</v>
      </c>
      <c r="GP53" s="17">
        <v>0</v>
      </c>
      <c r="GQ53" s="17">
        <v>0</v>
      </c>
      <c r="GR53" s="17">
        <v>0</v>
      </c>
      <c r="GS53" s="17">
        <v>0</v>
      </c>
      <c r="GT53" s="17">
        <v>0</v>
      </c>
      <c r="GU53" s="17">
        <v>0</v>
      </c>
      <c r="GV53" s="17">
        <v>0</v>
      </c>
      <c r="GW53" s="17">
        <v>0</v>
      </c>
      <c r="GX53" s="17">
        <v>0</v>
      </c>
      <c r="GY53" s="17">
        <v>0</v>
      </c>
      <c r="GZ53" s="17">
        <v>0</v>
      </c>
      <c r="HA53" s="17">
        <v>0</v>
      </c>
      <c r="HB53" s="17">
        <v>0</v>
      </c>
      <c r="HC53" s="17">
        <v>0</v>
      </c>
      <c r="HD53" s="17">
        <v>0</v>
      </c>
      <c r="HE53" s="17">
        <v>0</v>
      </c>
      <c r="HF53" s="17">
        <v>0</v>
      </c>
      <c r="HG53" s="17">
        <v>0</v>
      </c>
      <c r="HH53" s="17">
        <v>0</v>
      </c>
      <c r="HI53" s="17">
        <v>0</v>
      </c>
      <c r="HJ53" s="17">
        <v>0</v>
      </c>
      <c r="HK53" s="17">
        <v>0</v>
      </c>
      <c r="HL53" s="17">
        <v>0</v>
      </c>
      <c r="HM53" s="17">
        <v>0</v>
      </c>
      <c r="HN53" s="17">
        <v>0</v>
      </c>
      <c r="HO53" s="17">
        <v>0</v>
      </c>
      <c r="HP53" s="17">
        <v>0</v>
      </c>
      <c r="HQ53" s="17">
        <v>0</v>
      </c>
      <c r="HR53" s="17">
        <v>0</v>
      </c>
      <c r="HS53" s="17">
        <v>0</v>
      </c>
      <c r="HT53" s="17">
        <v>0</v>
      </c>
      <c r="HU53" s="17">
        <v>0</v>
      </c>
      <c r="HV53" s="17">
        <v>0</v>
      </c>
      <c r="HW53" s="17">
        <v>0</v>
      </c>
      <c r="HX53" s="17">
        <v>0</v>
      </c>
      <c r="HY53" s="17">
        <v>0</v>
      </c>
      <c r="HZ53" s="17">
        <v>0</v>
      </c>
      <c r="IA53" s="17">
        <v>0</v>
      </c>
      <c r="IB53" s="17">
        <v>0</v>
      </c>
      <c r="IC53" s="17">
        <v>0</v>
      </c>
      <c r="ID53" s="17">
        <v>0</v>
      </c>
      <c r="IE53" s="17">
        <v>0</v>
      </c>
      <c r="IF53" s="17">
        <v>0</v>
      </c>
      <c r="IG53" s="17">
        <v>0</v>
      </c>
      <c r="IH53" s="17">
        <v>0</v>
      </c>
      <c r="II53" s="17">
        <v>0</v>
      </c>
      <c r="IJ53" s="17">
        <v>0</v>
      </c>
      <c r="IK53" s="17">
        <v>0</v>
      </c>
      <c r="IL53" s="17">
        <v>0</v>
      </c>
      <c r="IM53" s="17">
        <v>0</v>
      </c>
      <c r="IN53" s="17">
        <v>0</v>
      </c>
      <c r="IO53" s="17">
        <v>0</v>
      </c>
      <c r="IP53" s="17">
        <v>0</v>
      </c>
      <c r="IQ53" s="17">
        <v>0</v>
      </c>
      <c r="IR53" s="17">
        <v>0</v>
      </c>
      <c r="IS53" s="17">
        <v>0</v>
      </c>
      <c r="IT53" s="17">
        <v>0</v>
      </c>
      <c r="IU53" s="17">
        <v>0</v>
      </c>
      <c r="IV53" s="18">
        <v>0</v>
      </c>
      <c r="IW53" s="18">
        <v>0</v>
      </c>
      <c r="IX53" s="18">
        <v>8335657708.9830408</v>
      </c>
      <c r="IY53" s="17">
        <v>0</v>
      </c>
      <c r="IZ53" s="17">
        <v>0</v>
      </c>
      <c r="JA53" s="17">
        <v>217714</v>
      </c>
      <c r="JB53" s="17">
        <v>0</v>
      </c>
      <c r="JC53" s="17">
        <v>0</v>
      </c>
      <c r="JD53" s="17">
        <v>960861.98</v>
      </c>
      <c r="JE53" s="18">
        <v>0</v>
      </c>
      <c r="JF53" s="18">
        <v>0</v>
      </c>
      <c r="JG53" s="18">
        <v>3045697588.4770484</v>
      </c>
      <c r="JH53" s="17">
        <v>0</v>
      </c>
      <c r="JI53" s="17">
        <v>0</v>
      </c>
      <c r="JJ53" s="17">
        <v>150017803.44587651</v>
      </c>
      <c r="JK53" s="17">
        <v>0</v>
      </c>
      <c r="JL53" s="17">
        <v>0</v>
      </c>
      <c r="JM53" s="17">
        <v>2895679785.0311718</v>
      </c>
      <c r="JN53" s="18">
        <v>0</v>
      </c>
      <c r="JO53" s="18">
        <v>0</v>
      </c>
      <c r="JP53" s="18">
        <v>5288781544.5259924</v>
      </c>
      <c r="JQ53" s="17">
        <v>0</v>
      </c>
      <c r="JR53" s="17">
        <v>0</v>
      </c>
      <c r="JS53" s="17">
        <v>796204461</v>
      </c>
      <c r="JT53" s="17">
        <v>0</v>
      </c>
      <c r="JU53" s="17">
        <v>0</v>
      </c>
      <c r="JV53" s="17">
        <v>4492577083.5259924</v>
      </c>
      <c r="JW53" s="17">
        <v>0</v>
      </c>
      <c r="JX53" s="17">
        <v>0</v>
      </c>
      <c r="JY53" s="17">
        <v>2923434.67</v>
      </c>
      <c r="JZ53" s="17">
        <v>0</v>
      </c>
      <c r="KA53" s="17">
        <v>0</v>
      </c>
      <c r="KB53" s="17">
        <v>0</v>
      </c>
      <c r="KC53" s="17">
        <v>0</v>
      </c>
      <c r="KD53" s="17">
        <v>0</v>
      </c>
      <c r="KE53" s="17">
        <v>0</v>
      </c>
      <c r="KF53" s="17">
        <v>0</v>
      </c>
      <c r="KG53" s="17">
        <v>0</v>
      </c>
      <c r="KH53" s="17">
        <v>0</v>
      </c>
      <c r="KI53" s="17">
        <v>0</v>
      </c>
      <c r="KJ53" s="17">
        <v>0</v>
      </c>
      <c r="KK53" s="17">
        <v>0</v>
      </c>
      <c r="KL53" s="17">
        <v>0</v>
      </c>
      <c r="KM53" s="17">
        <v>0</v>
      </c>
      <c r="KN53" s="17">
        <v>0</v>
      </c>
      <c r="KO53" s="17">
        <v>0</v>
      </c>
      <c r="KP53" s="17">
        <v>0</v>
      </c>
      <c r="KQ53" s="17">
        <v>0</v>
      </c>
      <c r="KR53" s="17">
        <v>0</v>
      </c>
      <c r="KS53" s="17">
        <v>0</v>
      </c>
      <c r="KT53" s="17">
        <v>0</v>
      </c>
      <c r="KU53" s="17">
        <v>0</v>
      </c>
      <c r="KV53" s="17">
        <v>0</v>
      </c>
      <c r="KW53" s="17">
        <v>0</v>
      </c>
      <c r="KX53" s="17">
        <v>0</v>
      </c>
      <c r="KY53" s="17">
        <v>0</v>
      </c>
      <c r="KZ53" s="17">
        <v>0</v>
      </c>
      <c r="LA53" s="18">
        <v>0</v>
      </c>
      <c r="LB53" s="18">
        <v>0</v>
      </c>
      <c r="LC53" s="18">
        <v>0</v>
      </c>
      <c r="LD53" s="17">
        <v>0</v>
      </c>
      <c r="LE53" s="17">
        <v>0</v>
      </c>
      <c r="LF53" s="17">
        <v>0</v>
      </c>
      <c r="LG53" s="17">
        <v>0</v>
      </c>
      <c r="LH53" s="17">
        <v>0</v>
      </c>
      <c r="LI53" s="17">
        <v>0</v>
      </c>
      <c r="LJ53" s="18">
        <v>0</v>
      </c>
      <c r="LK53" s="18">
        <v>0</v>
      </c>
      <c r="LL53" s="18">
        <v>0</v>
      </c>
      <c r="LM53" s="17">
        <v>0</v>
      </c>
      <c r="LN53" s="17">
        <v>0</v>
      </c>
      <c r="LO53" s="17">
        <v>0</v>
      </c>
      <c r="LP53" s="17">
        <v>0</v>
      </c>
      <c r="LQ53" s="17">
        <v>0</v>
      </c>
      <c r="LR53" s="17">
        <v>0</v>
      </c>
      <c r="LS53" s="18">
        <v>0</v>
      </c>
      <c r="LT53" s="18">
        <v>0</v>
      </c>
      <c r="LU53" s="18">
        <v>0</v>
      </c>
      <c r="LV53" s="17">
        <v>0</v>
      </c>
      <c r="LW53" s="17">
        <v>0</v>
      </c>
      <c r="LX53" s="17">
        <v>0</v>
      </c>
      <c r="LY53" s="17">
        <v>0</v>
      </c>
      <c r="LZ53" s="17">
        <v>0</v>
      </c>
      <c r="MA53" s="17">
        <v>0</v>
      </c>
      <c r="MB53" s="17">
        <v>0</v>
      </c>
      <c r="MC53" s="17">
        <v>0</v>
      </c>
      <c r="MD53" s="17">
        <v>0</v>
      </c>
      <c r="ME53" s="17">
        <v>0</v>
      </c>
      <c r="MF53" s="17">
        <v>0</v>
      </c>
      <c r="MG53" s="17">
        <v>8338581143.653039</v>
      </c>
      <c r="MH53" s="17">
        <v>8338581143.653039</v>
      </c>
    </row>
    <row r="54" spans="1:346" ht="12.75" customHeight="1" x14ac:dyDescent="0.3">
      <c r="A54" s="61" t="s">
        <v>241</v>
      </c>
      <c r="B54" s="16">
        <v>2002</v>
      </c>
      <c r="C54" s="62" t="s">
        <v>242</v>
      </c>
      <c r="D54" s="18">
        <v>0</v>
      </c>
      <c r="E54" s="18">
        <v>0</v>
      </c>
      <c r="F54" s="18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7"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>
        <v>0</v>
      </c>
      <c r="EA54" s="17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>
        <v>0</v>
      </c>
      <c r="EQ54" s="17">
        <v>0</v>
      </c>
      <c r="ER54" s="17">
        <v>0</v>
      </c>
      <c r="ES54" s="17">
        <v>0</v>
      </c>
      <c r="ET54" s="17">
        <v>0</v>
      </c>
      <c r="EU54" s="17">
        <v>0</v>
      </c>
      <c r="EV54" s="17">
        <v>0</v>
      </c>
      <c r="EW54" s="17">
        <v>0</v>
      </c>
      <c r="EX54" s="17">
        <v>0</v>
      </c>
      <c r="EY54" s="17">
        <v>0</v>
      </c>
      <c r="EZ54" s="17">
        <v>0</v>
      </c>
      <c r="FA54" s="17">
        <v>0</v>
      </c>
      <c r="FB54" s="17">
        <v>0</v>
      </c>
      <c r="FC54" s="17">
        <v>0</v>
      </c>
      <c r="FD54" s="17">
        <v>0</v>
      </c>
      <c r="FE54" s="17">
        <v>0</v>
      </c>
      <c r="FF54" s="17">
        <v>0</v>
      </c>
      <c r="FG54" s="17">
        <v>0</v>
      </c>
      <c r="FH54" s="17">
        <v>0</v>
      </c>
      <c r="FI54" s="17">
        <v>0</v>
      </c>
      <c r="FJ54" s="17">
        <v>0</v>
      </c>
      <c r="FK54" s="17">
        <v>0</v>
      </c>
      <c r="FL54" s="17">
        <v>0</v>
      </c>
      <c r="FM54" s="17">
        <v>0</v>
      </c>
      <c r="FN54" s="17">
        <v>0</v>
      </c>
      <c r="FO54" s="17">
        <v>0</v>
      </c>
      <c r="FP54" s="17">
        <v>0</v>
      </c>
      <c r="FQ54" s="17">
        <v>0</v>
      </c>
      <c r="FR54" s="17">
        <v>0</v>
      </c>
      <c r="FS54" s="17">
        <v>0</v>
      </c>
      <c r="FT54" s="17">
        <v>0</v>
      </c>
      <c r="FU54" s="17">
        <v>0</v>
      </c>
      <c r="FV54" s="17">
        <v>0</v>
      </c>
      <c r="FW54" s="17">
        <v>0</v>
      </c>
      <c r="FX54" s="17">
        <v>0</v>
      </c>
      <c r="FY54" s="17">
        <v>0</v>
      </c>
      <c r="FZ54" s="17">
        <v>0</v>
      </c>
      <c r="GA54" s="17">
        <v>0</v>
      </c>
      <c r="GB54" s="17">
        <v>0</v>
      </c>
      <c r="GC54" s="17">
        <v>0</v>
      </c>
      <c r="GD54" s="17">
        <v>0</v>
      </c>
      <c r="GE54" s="17">
        <v>0</v>
      </c>
      <c r="GF54" s="17">
        <v>0</v>
      </c>
      <c r="GG54" s="17">
        <v>0</v>
      </c>
      <c r="GH54" s="17">
        <v>0</v>
      </c>
      <c r="GI54" s="17">
        <v>0</v>
      </c>
      <c r="GJ54" s="17">
        <v>0</v>
      </c>
      <c r="GK54" s="17">
        <v>0</v>
      </c>
      <c r="GL54" s="17">
        <v>0</v>
      </c>
      <c r="GM54" s="17">
        <v>0</v>
      </c>
      <c r="GN54" s="17">
        <v>0</v>
      </c>
      <c r="GO54" s="17">
        <v>0</v>
      </c>
      <c r="GP54" s="17">
        <v>0</v>
      </c>
      <c r="GQ54" s="17">
        <v>0</v>
      </c>
      <c r="GR54" s="17">
        <v>0</v>
      </c>
      <c r="GS54" s="17">
        <v>0</v>
      </c>
      <c r="GT54" s="17">
        <v>0</v>
      </c>
      <c r="GU54" s="17">
        <v>0</v>
      </c>
      <c r="GV54" s="17">
        <v>0</v>
      </c>
      <c r="GW54" s="17">
        <v>0</v>
      </c>
      <c r="GX54" s="17">
        <v>0</v>
      </c>
      <c r="GY54" s="17">
        <v>0</v>
      </c>
      <c r="GZ54" s="17">
        <v>0</v>
      </c>
      <c r="HA54" s="17">
        <v>0</v>
      </c>
      <c r="HB54" s="17">
        <v>0</v>
      </c>
      <c r="HC54" s="17">
        <v>0</v>
      </c>
      <c r="HD54" s="17">
        <v>0</v>
      </c>
      <c r="HE54" s="17">
        <v>0</v>
      </c>
      <c r="HF54" s="17">
        <v>0</v>
      </c>
      <c r="HG54" s="17">
        <v>0</v>
      </c>
      <c r="HH54" s="17">
        <v>0</v>
      </c>
      <c r="HI54" s="17">
        <v>0</v>
      </c>
      <c r="HJ54" s="17">
        <v>0</v>
      </c>
      <c r="HK54" s="17">
        <v>0</v>
      </c>
      <c r="HL54" s="17">
        <v>0</v>
      </c>
      <c r="HM54" s="17">
        <v>0</v>
      </c>
      <c r="HN54" s="17">
        <v>0</v>
      </c>
      <c r="HO54" s="17">
        <v>0</v>
      </c>
      <c r="HP54" s="17">
        <v>0</v>
      </c>
      <c r="HQ54" s="17">
        <v>0</v>
      </c>
      <c r="HR54" s="17">
        <v>0</v>
      </c>
      <c r="HS54" s="17">
        <v>0</v>
      </c>
      <c r="HT54" s="17">
        <v>0</v>
      </c>
      <c r="HU54" s="17">
        <v>0</v>
      </c>
      <c r="HV54" s="17">
        <v>0</v>
      </c>
      <c r="HW54" s="17">
        <v>0</v>
      </c>
      <c r="HX54" s="17">
        <v>0</v>
      </c>
      <c r="HY54" s="17">
        <v>0</v>
      </c>
      <c r="HZ54" s="17">
        <v>0</v>
      </c>
      <c r="IA54" s="17">
        <v>0</v>
      </c>
      <c r="IB54" s="17">
        <v>0</v>
      </c>
      <c r="IC54" s="17">
        <v>0</v>
      </c>
      <c r="ID54" s="17">
        <v>0</v>
      </c>
      <c r="IE54" s="17">
        <v>0</v>
      </c>
      <c r="IF54" s="17">
        <v>0</v>
      </c>
      <c r="IG54" s="17">
        <v>0</v>
      </c>
      <c r="IH54" s="17">
        <v>0</v>
      </c>
      <c r="II54" s="17">
        <v>0</v>
      </c>
      <c r="IJ54" s="17">
        <v>0</v>
      </c>
      <c r="IK54" s="17">
        <v>0</v>
      </c>
      <c r="IL54" s="17">
        <v>0</v>
      </c>
      <c r="IM54" s="17">
        <v>0</v>
      </c>
      <c r="IN54" s="17">
        <v>0</v>
      </c>
      <c r="IO54" s="17">
        <v>0</v>
      </c>
      <c r="IP54" s="17">
        <v>0</v>
      </c>
      <c r="IQ54" s="17">
        <v>0</v>
      </c>
      <c r="IR54" s="17">
        <v>0</v>
      </c>
      <c r="IS54" s="17">
        <v>0</v>
      </c>
      <c r="IT54" s="17">
        <v>0</v>
      </c>
      <c r="IU54" s="17">
        <v>0</v>
      </c>
      <c r="IV54" s="18">
        <v>0</v>
      </c>
      <c r="IW54" s="18">
        <v>0</v>
      </c>
      <c r="IX54" s="18">
        <v>0</v>
      </c>
      <c r="IY54" s="17">
        <v>0</v>
      </c>
      <c r="IZ54" s="17">
        <v>0</v>
      </c>
      <c r="JA54" s="17">
        <v>0</v>
      </c>
      <c r="JB54" s="17">
        <v>0</v>
      </c>
      <c r="JC54" s="17">
        <v>0</v>
      </c>
      <c r="JD54" s="17">
        <v>0</v>
      </c>
      <c r="JE54" s="18">
        <v>0</v>
      </c>
      <c r="JF54" s="18">
        <v>0</v>
      </c>
      <c r="JG54" s="18">
        <v>0</v>
      </c>
      <c r="JH54" s="17">
        <v>0</v>
      </c>
      <c r="JI54" s="17">
        <v>0</v>
      </c>
      <c r="JJ54" s="17">
        <v>0</v>
      </c>
      <c r="JK54" s="17">
        <v>0</v>
      </c>
      <c r="JL54" s="17">
        <v>0</v>
      </c>
      <c r="JM54" s="17">
        <v>0</v>
      </c>
      <c r="JN54" s="18">
        <v>0</v>
      </c>
      <c r="JO54" s="18">
        <v>0</v>
      </c>
      <c r="JP54" s="18">
        <v>0</v>
      </c>
      <c r="JQ54" s="17">
        <v>0</v>
      </c>
      <c r="JR54" s="17">
        <v>0</v>
      </c>
      <c r="JS54" s="17">
        <v>0</v>
      </c>
      <c r="JT54" s="17">
        <v>0</v>
      </c>
      <c r="JU54" s="17">
        <v>0</v>
      </c>
      <c r="JV54" s="17">
        <v>0</v>
      </c>
      <c r="JW54" s="17">
        <v>0</v>
      </c>
      <c r="JX54" s="17">
        <v>0</v>
      </c>
      <c r="JY54" s="17">
        <v>0</v>
      </c>
      <c r="JZ54" s="17">
        <v>0</v>
      </c>
      <c r="KA54" s="17">
        <v>0</v>
      </c>
      <c r="KB54" s="17">
        <v>0</v>
      </c>
      <c r="KC54" s="17">
        <v>0</v>
      </c>
      <c r="KD54" s="17">
        <v>0</v>
      </c>
      <c r="KE54" s="17">
        <v>0</v>
      </c>
      <c r="KF54" s="17">
        <v>0</v>
      </c>
      <c r="KG54" s="17">
        <v>0</v>
      </c>
      <c r="KH54" s="17">
        <v>0</v>
      </c>
      <c r="KI54" s="17">
        <v>0</v>
      </c>
      <c r="KJ54" s="17">
        <v>0</v>
      </c>
      <c r="KK54" s="17">
        <v>128600113.29666699</v>
      </c>
      <c r="KL54" s="17">
        <v>0</v>
      </c>
      <c r="KM54" s="17">
        <v>0</v>
      </c>
      <c r="KN54" s="17">
        <v>0</v>
      </c>
      <c r="KO54" s="17">
        <v>0</v>
      </c>
      <c r="KP54" s="17">
        <v>0</v>
      </c>
      <c r="KQ54" s="17">
        <v>0</v>
      </c>
      <c r="KR54" s="17">
        <v>0</v>
      </c>
      <c r="KS54" s="17">
        <v>0</v>
      </c>
      <c r="KT54" s="17">
        <v>0</v>
      </c>
      <c r="KU54" s="17">
        <v>0</v>
      </c>
      <c r="KV54" s="17">
        <v>0</v>
      </c>
      <c r="KW54" s="17">
        <v>0</v>
      </c>
      <c r="KX54" s="17">
        <v>0</v>
      </c>
      <c r="KY54" s="17">
        <v>0</v>
      </c>
      <c r="KZ54" s="17">
        <v>0</v>
      </c>
      <c r="LA54" s="18">
        <v>0</v>
      </c>
      <c r="LB54" s="18">
        <v>0</v>
      </c>
      <c r="LC54" s="18">
        <v>0</v>
      </c>
      <c r="LD54" s="17">
        <v>0</v>
      </c>
      <c r="LE54" s="17">
        <v>0</v>
      </c>
      <c r="LF54" s="17">
        <v>0</v>
      </c>
      <c r="LG54" s="17">
        <v>0</v>
      </c>
      <c r="LH54" s="17">
        <v>0</v>
      </c>
      <c r="LI54" s="17">
        <v>0</v>
      </c>
      <c r="LJ54" s="18">
        <v>0</v>
      </c>
      <c r="LK54" s="18">
        <v>0</v>
      </c>
      <c r="LL54" s="18">
        <v>0</v>
      </c>
      <c r="LM54" s="17">
        <v>0</v>
      </c>
      <c r="LN54" s="17">
        <v>0</v>
      </c>
      <c r="LO54" s="17">
        <v>0</v>
      </c>
      <c r="LP54" s="17">
        <v>0</v>
      </c>
      <c r="LQ54" s="17">
        <v>0</v>
      </c>
      <c r="LR54" s="17">
        <v>0</v>
      </c>
      <c r="LS54" s="18">
        <v>0</v>
      </c>
      <c r="LT54" s="18">
        <v>0</v>
      </c>
      <c r="LU54" s="18">
        <v>0</v>
      </c>
      <c r="LV54" s="17">
        <v>0</v>
      </c>
      <c r="LW54" s="17">
        <v>0</v>
      </c>
      <c r="LX54" s="17">
        <v>0</v>
      </c>
      <c r="LY54" s="17">
        <v>0</v>
      </c>
      <c r="LZ54" s="17">
        <v>0</v>
      </c>
      <c r="MA54" s="17">
        <v>0</v>
      </c>
      <c r="MB54" s="17">
        <v>0</v>
      </c>
      <c r="MC54" s="17">
        <v>0</v>
      </c>
      <c r="MD54" s="17">
        <v>0</v>
      </c>
      <c r="ME54" s="17">
        <v>0</v>
      </c>
      <c r="MF54" s="17">
        <v>0</v>
      </c>
      <c r="MG54" s="17">
        <v>128600113.29666699</v>
      </c>
      <c r="MH54" s="17">
        <v>128600113.29666699</v>
      </c>
    </row>
    <row r="55" spans="1:346" ht="12.75" customHeight="1" x14ac:dyDescent="0.3">
      <c r="A55" s="61" t="s">
        <v>244</v>
      </c>
      <c r="B55" s="16">
        <v>2005</v>
      </c>
      <c r="C55" s="62" t="s">
        <v>242</v>
      </c>
      <c r="D55" s="18">
        <v>0</v>
      </c>
      <c r="E55" s="18">
        <v>0</v>
      </c>
      <c r="F55" s="18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  <c r="ES55" s="17">
        <v>0</v>
      </c>
      <c r="ET55" s="17">
        <v>0</v>
      </c>
      <c r="EU55" s="17">
        <v>0</v>
      </c>
      <c r="EV55" s="17">
        <v>0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7003384.3899999717</v>
      </c>
      <c r="FG55" s="17">
        <v>0</v>
      </c>
      <c r="FH55" s="17">
        <v>0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7">
        <v>0</v>
      </c>
      <c r="FR55" s="17">
        <v>0</v>
      </c>
      <c r="FS55" s="17">
        <v>0</v>
      </c>
      <c r="FT55" s="17">
        <v>0</v>
      </c>
      <c r="FU55" s="17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17">
        <v>0</v>
      </c>
      <c r="GL55" s="17">
        <v>0</v>
      </c>
      <c r="GM55" s="17">
        <v>0</v>
      </c>
      <c r="GN55" s="17">
        <v>0</v>
      </c>
      <c r="GO55" s="17">
        <v>0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17">
        <v>0</v>
      </c>
      <c r="HA55" s="17">
        <v>0</v>
      </c>
      <c r="HB55" s="17">
        <v>0</v>
      </c>
      <c r="HC55" s="17">
        <v>0</v>
      </c>
      <c r="HD55" s="17">
        <v>0</v>
      </c>
      <c r="HE55" s="17">
        <v>0</v>
      </c>
      <c r="HF55" s="17">
        <v>0</v>
      </c>
      <c r="HG55" s="17">
        <v>0</v>
      </c>
      <c r="HH55" s="17">
        <v>0</v>
      </c>
      <c r="HI55" s="17">
        <v>0</v>
      </c>
      <c r="HJ55" s="17">
        <v>0</v>
      </c>
      <c r="HK55" s="17">
        <v>0</v>
      </c>
      <c r="HL55" s="17">
        <v>0</v>
      </c>
      <c r="HM55" s="17">
        <v>0</v>
      </c>
      <c r="HN55" s="17">
        <v>0</v>
      </c>
      <c r="HO55" s="17">
        <v>0</v>
      </c>
      <c r="HP55" s="17">
        <v>0</v>
      </c>
      <c r="HQ55" s="17">
        <v>0</v>
      </c>
      <c r="HR55" s="17">
        <v>0</v>
      </c>
      <c r="HS55" s="17">
        <v>0</v>
      </c>
      <c r="HT55" s="17">
        <v>0</v>
      </c>
      <c r="HU55" s="17">
        <v>0</v>
      </c>
      <c r="HV55" s="17">
        <v>0</v>
      </c>
      <c r="HW55" s="17">
        <v>0</v>
      </c>
      <c r="HX55" s="17">
        <v>0</v>
      </c>
      <c r="HY55" s="17">
        <v>0</v>
      </c>
      <c r="HZ55" s="17">
        <v>0</v>
      </c>
      <c r="IA55" s="17">
        <v>0</v>
      </c>
      <c r="IB55" s="17">
        <v>0</v>
      </c>
      <c r="IC55" s="17">
        <v>0</v>
      </c>
      <c r="ID55" s="17">
        <v>0</v>
      </c>
      <c r="IE55" s="17">
        <v>0</v>
      </c>
      <c r="IF55" s="17">
        <v>0</v>
      </c>
      <c r="IG55" s="17">
        <v>0</v>
      </c>
      <c r="IH55" s="17">
        <v>0</v>
      </c>
      <c r="II55" s="17">
        <v>0</v>
      </c>
      <c r="IJ55" s="17">
        <v>0</v>
      </c>
      <c r="IK55" s="17">
        <v>0</v>
      </c>
      <c r="IL55" s="17">
        <v>0</v>
      </c>
      <c r="IM55" s="17">
        <v>0</v>
      </c>
      <c r="IN55" s="17">
        <v>0</v>
      </c>
      <c r="IO55" s="17">
        <v>0</v>
      </c>
      <c r="IP55" s="17">
        <v>0</v>
      </c>
      <c r="IQ55" s="17">
        <v>0</v>
      </c>
      <c r="IR55" s="17">
        <v>0</v>
      </c>
      <c r="IS55" s="17">
        <v>0</v>
      </c>
      <c r="IT55" s="17">
        <v>0</v>
      </c>
      <c r="IU55" s="17">
        <v>0</v>
      </c>
      <c r="IV55" s="18">
        <v>0</v>
      </c>
      <c r="IW55" s="18">
        <v>0</v>
      </c>
      <c r="IX55" s="18">
        <v>366916832.30999994</v>
      </c>
      <c r="IY55" s="17">
        <v>0</v>
      </c>
      <c r="IZ55" s="17">
        <v>0</v>
      </c>
      <c r="JA55" s="17">
        <v>123700.41</v>
      </c>
      <c r="JB55" s="17">
        <v>0</v>
      </c>
      <c r="JC55" s="17">
        <v>0</v>
      </c>
      <c r="JD55" s="17">
        <v>46214226.039999999</v>
      </c>
      <c r="JE55" s="18">
        <v>0</v>
      </c>
      <c r="JF55" s="18">
        <v>0</v>
      </c>
      <c r="JG55" s="18">
        <v>55791690.080000006</v>
      </c>
      <c r="JH55" s="17">
        <v>0</v>
      </c>
      <c r="JI55" s="17">
        <v>0</v>
      </c>
      <c r="JJ55" s="17">
        <v>1099914.6299999999</v>
      </c>
      <c r="JK55" s="17">
        <v>0</v>
      </c>
      <c r="JL55" s="17">
        <v>0</v>
      </c>
      <c r="JM55" s="17">
        <v>54691775.450000003</v>
      </c>
      <c r="JN55" s="18">
        <v>0</v>
      </c>
      <c r="JO55" s="18">
        <v>0</v>
      </c>
      <c r="JP55" s="18">
        <v>264787215.77999997</v>
      </c>
      <c r="JQ55" s="17">
        <v>0</v>
      </c>
      <c r="JR55" s="17">
        <v>0</v>
      </c>
      <c r="JS55" s="17">
        <v>44354402.739999995</v>
      </c>
      <c r="JT55" s="17">
        <v>0</v>
      </c>
      <c r="JU55" s="17">
        <v>0</v>
      </c>
      <c r="JV55" s="17">
        <v>220432813.03999999</v>
      </c>
      <c r="JW55" s="17">
        <v>0</v>
      </c>
      <c r="JX55" s="17">
        <v>3223.87</v>
      </c>
      <c r="JY55" s="17">
        <v>163444250.50999999</v>
      </c>
      <c r="JZ55" s="17">
        <v>0</v>
      </c>
      <c r="KA55" s="17">
        <v>0</v>
      </c>
      <c r="KB55" s="17">
        <v>0</v>
      </c>
      <c r="KC55" s="17">
        <v>0</v>
      </c>
      <c r="KD55" s="17">
        <v>0</v>
      </c>
      <c r="KE55" s="17">
        <v>0</v>
      </c>
      <c r="KF55" s="17">
        <v>0</v>
      </c>
      <c r="KG55" s="17">
        <v>0</v>
      </c>
      <c r="KH55" s="17">
        <v>0</v>
      </c>
      <c r="KI55" s="17">
        <v>0</v>
      </c>
      <c r="KJ55" s="17">
        <v>0</v>
      </c>
      <c r="KK55" s="17">
        <v>49335.439999999944</v>
      </c>
      <c r="KL55" s="17">
        <v>0</v>
      </c>
      <c r="KM55" s="17">
        <v>0</v>
      </c>
      <c r="KN55" s="17">
        <v>0</v>
      </c>
      <c r="KO55" s="17">
        <v>0</v>
      </c>
      <c r="KP55" s="17">
        <v>0</v>
      </c>
      <c r="KQ55" s="17">
        <v>0</v>
      </c>
      <c r="KR55" s="17">
        <v>0</v>
      </c>
      <c r="KS55" s="17">
        <v>0</v>
      </c>
      <c r="KT55" s="17">
        <v>0</v>
      </c>
      <c r="KU55" s="17">
        <v>0</v>
      </c>
      <c r="KV55" s="17">
        <v>0</v>
      </c>
      <c r="KW55" s="17">
        <v>0</v>
      </c>
      <c r="KX55" s="17">
        <v>0</v>
      </c>
      <c r="KY55" s="17">
        <v>0</v>
      </c>
      <c r="KZ55" s="17">
        <v>0</v>
      </c>
      <c r="LA55" s="18">
        <v>0</v>
      </c>
      <c r="LB55" s="18">
        <v>0</v>
      </c>
      <c r="LC55" s="18">
        <v>0</v>
      </c>
      <c r="LD55" s="17">
        <v>0</v>
      </c>
      <c r="LE55" s="17">
        <v>0</v>
      </c>
      <c r="LF55" s="17">
        <v>0</v>
      </c>
      <c r="LG55" s="17">
        <v>0</v>
      </c>
      <c r="LH55" s="17">
        <v>0</v>
      </c>
      <c r="LI55" s="17">
        <v>0</v>
      </c>
      <c r="LJ55" s="18">
        <v>0</v>
      </c>
      <c r="LK55" s="18">
        <v>0</v>
      </c>
      <c r="LL55" s="18">
        <v>0</v>
      </c>
      <c r="LM55" s="17">
        <v>0</v>
      </c>
      <c r="LN55" s="17">
        <v>0</v>
      </c>
      <c r="LO55" s="17">
        <v>0</v>
      </c>
      <c r="LP55" s="17">
        <v>0</v>
      </c>
      <c r="LQ55" s="17">
        <v>0</v>
      </c>
      <c r="LR55" s="17">
        <v>0</v>
      </c>
      <c r="LS55" s="18">
        <v>0</v>
      </c>
      <c r="LT55" s="18">
        <v>0</v>
      </c>
      <c r="LU55" s="18">
        <v>0</v>
      </c>
      <c r="LV55" s="17">
        <v>0</v>
      </c>
      <c r="LW55" s="17">
        <v>0</v>
      </c>
      <c r="LX55" s="17">
        <v>0</v>
      </c>
      <c r="LY55" s="17">
        <v>0</v>
      </c>
      <c r="LZ55" s="17">
        <v>0</v>
      </c>
      <c r="MA55" s="17">
        <v>0</v>
      </c>
      <c r="MB55" s="17">
        <v>0</v>
      </c>
      <c r="MC55" s="17">
        <v>0</v>
      </c>
      <c r="MD55" s="17">
        <v>0</v>
      </c>
      <c r="ME55" s="17">
        <v>0</v>
      </c>
      <c r="MF55" s="17">
        <v>3223.87</v>
      </c>
      <c r="MG55" s="17">
        <v>537413802.64999986</v>
      </c>
      <c r="MH55" s="17">
        <v>537417026.51999986</v>
      </c>
    </row>
    <row r="56" spans="1:346" ht="12.75" customHeight="1" x14ac:dyDescent="0.3">
      <c r="A56" s="61" t="s">
        <v>246</v>
      </c>
      <c r="B56" s="16">
        <v>2006</v>
      </c>
      <c r="C56" s="62" t="s">
        <v>247</v>
      </c>
      <c r="D56" s="18">
        <v>0</v>
      </c>
      <c r="E56" s="18">
        <v>0</v>
      </c>
      <c r="F56" s="18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0</v>
      </c>
      <c r="EL56" s="17">
        <v>0</v>
      </c>
      <c r="EM56" s="17">
        <v>0</v>
      </c>
      <c r="EN56" s="17">
        <v>0</v>
      </c>
      <c r="EO56" s="17">
        <v>0</v>
      </c>
      <c r="EP56" s="17">
        <v>0</v>
      </c>
      <c r="EQ56" s="17">
        <v>0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1269214.2699999996</v>
      </c>
      <c r="FG56" s="17">
        <v>0</v>
      </c>
      <c r="FH56" s="17">
        <v>0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7">
        <v>0</v>
      </c>
      <c r="FR56" s="17">
        <v>0</v>
      </c>
      <c r="FS56" s="17">
        <v>0</v>
      </c>
      <c r="FT56" s="17">
        <v>0</v>
      </c>
      <c r="FU56" s="17">
        <v>0</v>
      </c>
      <c r="FV56" s="17">
        <v>0</v>
      </c>
      <c r="FW56" s="17">
        <v>0</v>
      </c>
      <c r="FX56" s="17">
        <v>0</v>
      </c>
      <c r="FY56" s="17">
        <v>0</v>
      </c>
      <c r="FZ56" s="17">
        <v>0</v>
      </c>
      <c r="GA56" s="17">
        <v>0</v>
      </c>
      <c r="GB56" s="17">
        <v>0</v>
      </c>
      <c r="GC56" s="17">
        <v>0</v>
      </c>
      <c r="GD56" s="17">
        <v>0</v>
      </c>
      <c r="GE56" s="17">
        <v>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17">
        <v>0</v>
      </c>
      <c r="GL56" s="17">
        <v>0</v>
      </c>
      <c r="GM56" s="17">
        <v>0</v>
      </c>
      <c r="GN56" s="17">
        <v>0</v>
      </c>
      <c r="GO56" s="17">
        <v>0</v>
      </c>
      <c r="GP56" s="17">
        <v>0</v>
      </c>
      <c r="GQ56" s="17">
        <v>0</v>
      </c>
      <c r="GR56" s="17">
        <v>0</v>
      </c>
      <c r="GS56" s="17">
        <v>0</v>
      </c>
      <c r="GT56" s="17">
        <v>0</v>
      </c>
      <c r="GU56" s="17">
        <v>0</v>
      </c>
      <c r="GV56" s="17">
        <v>0</v>
      </c>
      <c r="GW56" s="17">
        <v>0</v>
      </c>
      <c r="GX56" s="17">
        <v>0</v>
      </c>
      <c r="GY56" s="17">
        <v>0</v>
      </c>
      <c r="GZ56" s="17">
        <v>0</v>
      </c>
      <c r="HA56" s="17">
        <v>0</v>
      </c>
      <c r="HB56" s="17">
        <v>0</v>
      </c>
      <c r="HC56" s="17">
        <v>0</v>
      </c>
      <c r="HD56" s="17">
        <v>0</v>
      </c>
      <c r="HE56" s="17">
        <v>0</v>
      </c>
      <c r="HF56" s="17">
        <v>0</v>
      </c>
      <c r="HG56" s="17">
        <v>0</v>
      </c>
      <c r="HH56" s="17">
        <v>0</v>
      </c>
      <c r="HI56" s="17">
        <v>0</v>
      </c>
      <c r="HJ56" s="17">
        <v>0</v>
      </c>
      <c r="HK56" s="17">
        <v>0</v>
      </c>
      <c r="HL56" s="17">
        <v>0</v>
      </c>
      <c r="HM56" s="17">
        <v>0</v>
      </c>
      <c r="HN56" s="17">
        <v>0</v>
      </c>
      <c r="HO56" s="17">
        <v>0</v>
      </c>
      <c r="HP56" s="17">
        <v>0</v>
      </c>
      <c r="HQ56" s="17">
        <v>0</v>
      </c>
      <c r="HR56" s="17">
        <v>0</v>
      </c>
      <c r="HS56" s="17">
        <v>0</v>
      </c>
      <c r="HT56" s="17">
        <v>0</v>
      </c>
      <c r="HU56" s="17">
        <v>0</v>
      </c>
      <c r="HV56" s="17">
        <v>0</v>
      </c>
      <c r="HW56" s="17">
        <v>0</v>
      </c>
      <c r="HX56" s="17">
        <v>0</v>
      </c>
      <c r="HY56" s="17">
        <v>0</v>
      </c>
      <c r="HZ56" s="17">
        <v>0</v>
      </c>
      <c r="IA56" s="17">
        <v>0</v>
      </c>
      <c r="IB56" s="17">
        <v>0</v>
      </c>
      <c r="IC56" s="17">
        <v>0</v>
      </c>
      <c r="ID56" s="17">
        <v>0</v>
      </c>
      <c r="IE56" s="17">
        <v>0</v>
      </c>
      <c r="IF56" s="17">
        <v>0</v>
      </c>
      <c r="IG56" s="17">
        <v>0</v>
      </c>
      <c r="IH56" s="17">
        <v>0</v>
      </c>
      <c r="II56" s="17">
        <v>0</v>
      </c>
      <c r="IJ56" s="17">
        <v>0</v>
      </c>
      <c r="IK56" s="17">
        <v>0</v>
      </c>
      <c r="IL56" s="17">
        <v>0</v>
      </c>
      <c r="IM56" s="17">
        <v>0</v>
      </c>
      <c r="IN56" s="17">
        <v>0</v>
      </c>
      <c r="IO56" s="17">
        <v>0</v>
      </c>
      <c r="IP56" s="17">
        <v>0</v>
      </c>
      <c r="IQ56" s="17">
        <v>0</v>
      </c>
      <c r="IR56" s="17">
        <v>0</v>
      </c>
      <c r="IS56" s="17">
        <v>0</v>
      </c>
      <c r="IT56" s="17">
        <v>0</v>
      </c>
      <c r="IU56" s="17">
        <v>0</v>
      </c>
      <c r="IV56" s="18">
        <v>0</v>
      </c>
      <c r="IW56" s="18">
        <v>0</v>
      </c>
      <c r="IX56" s="18">
        <v>46964090.349999994</v>
      </c>
      <c r="IY56" s="17">
        <v>0</v>
      </c>
      <c r="IZ56" s="17">
        <v>0</v>
      </c>
      <c r="JA56" s="17">
        <v>0</v>
      </c>
      <c r="JB56" s="17">
        <v>0</v>
      </c>
      <c r="JC56" s="17">
        <v>0</v>
      </c>
      <c r="JD56" s="17">
        <v>0</v>
      </c>
      <c r="JE56" s="18">
        <v>0</v>
      </c>
      <c r="JF56" s="18">
        <v>0</v>
      </c>
      <c r="JG56" s="18">
        <v>46964090.349999994</v>
      </c>
      <c r="JH56" s="17">
        <v>0</v>
      </c>
      <c r="JI56" s="17">
        <v>0</v>
      </c>
      <c r="JJ56" s="17">
        <v>0</v>
      </c>
      <c r="JK56" s="17">
        <v>0</v>
      </c>
      <c r="JL56" s="17">
        <v>0</v>
      </c>
      <c r="JM56" s="17">
        <v>46964090.349999994</v>
      </c>
      <c r="JN56" s="18">
        <v>0</v>
      </c>
      <c r="JO56" s="18">
        <v>0</v>
      </c>
      <c r="JP56" s="18">
        <v>0</v>
      </c>
      <c r="JQ56" s="17">
        <v>0</v>
      </c>
      <c r="JR56" s="17">
        <v>0</v>
      </c>
      <c r="JS56" s="17">
        <v>0</v>
      </c>
      <c r="JT56" s="17">
        <v>0</v>
      </c>
      <c r="JU56" s="17">
        <v>0</v>
      </c>
      <c r="JV56" s="17">
        <v>0</v>
      </c>
      <c r="JW56" s="17">
        <v>0</v>
      </c>
      <c r="JX56" s="17">
        <v>0</v>
      </c>
      <c r="JY56" s="17">
        <v>0</v>
      </c>
      <c r="JZ56" s="17">
        <v>0</v>
      </c>
      <c r="KA56" s="17">
        <v>0</v>
      </c>
      <c r="KB56" s="17">
        <v>0</v>
      </c>
      <c r="KC56" s="17">
        <v>0</v>
      </c>
      <c r="KD56" s="17">
        <v>0</v>
      </c>
      <c r="KE56" s="17">
        <v>0</v>
      </c>
      <c r="KF56" s="17">
        <v>0</v>
      </c>
      <c r="KG56" s="17">
        <v>0</v>
      </c>
      <c r="KH56" s="17">
        <v>0</v>
      </c>
      <c r="KI56" s="17">
        <v>0</v>
      </c>
      <c r="KJ56" s="17">
        <v>0</v>
      </c>
      <c r="KK56" s="17">
        <v>158584066.91992238</v>
      </c>
      <c r="KL56" s="17">
        <v>0</v>
      </c>
      <c r="KM56" s="17">
        <v>0</v>
      </c>
      <c r="KN56" s="17">
        <v>0</v>
      </c>
      <c r="KO56" s="17">
        <v>0</v>
      </c>
      <c r="KP56" s="17">
        <v>0</v>
      </c>
      <c r="KQ56" s="17">
        <v>0</v>
      </c>
      <c r="KR56" s="17">
        <v>0</v>
      </c>
      <c r="KS56" s="17">
        <v>0</v>
      </c>
      <c r="KT56" s="17">
        <v>0</v>
      </c>
      <c r="KU56" s="17">
        <v>0</v>
      </c>
      <c r="KV56" s="17">
        <v>0</v>
      </c>
      <c r="KW56" s="17">
        <v>0</v>
      </c>
      <c r="KX56" s="17">
        <v>0</v>
      </c>
      <c r="KY56" s="17">
        <v>0</v>
      </c>
      <c r="KZ56" s="17">
        <v>0</v>
      </c>
      <c r="LA56" s="18">
        <v>0</v>
      </c>
      <c r="LB56" s="18">
        <v>0</v>
      </c>
      <c r="LC56" s="18">
        <v>0</v>
      </c>
      <c r="LD56" s="17">
        <v>0</v>
      </c>
      <c r="LE56" s="17">
        <v>0</v>
      </c>
      <c r="LF56" s="17">
        <v>0</v>
      </c>
      <c r="LG56" s="17">
        <v>0</v>
      </c>
      <c r="LH56" s="17">
        <v>0</v>
      </c>
      <c r="LI56" s="17">
        <v>0</v>
      </c>
      <c r="LJ56" s="18">
        <v>0</v>
      </c>
      <c r="LK56" s="18">
        <v>0</v>
      </c>
      <c r="LL56" s="18">
        <v>0</v>
      </c>
      <c r="LM56" s="17">
        <v>0</v>
      </c>
      <c r="LN56" s="17">
        <v>0</v>
      </c>
      <c r="LO56" s="17">
        <v>0</v>
      </c>
      <c r="LP56" s="17">
        <v>0</v>
      </c>
      <c r="LQ56" s="17">
        <v>0</v>
      </c>
      <c r="LR56" s="17">
        <v>0</v>
      </c>
      <c r="LS56" s="18">
        <v>0</v>
      </c>
      <c r="LT56" s="18">
        <v>0</v>
      </c>
      <c r="LU56" s="18">
        <v>0</v>
      </c>
      <c r="LV56" s="17">
        <v>0</v>
      </c>
      <c r="LW56" s="17">
        <v>0</v>
      </c>
      <c r="LX56" s="17">
        <v>0</v>
      </c>
      <c r="LY56" s="17">
        <v>0</v>
      </c>
      <c r="LZ56" s="17">
        <v>0</v>
      </c>
      <c r="MA56" s="17">
        <v>0</v>
      </c>
      <c r="MB56" s="17">
        <v>0</v>
      </c>
      <c r="MC56" s="17">
        <v>0</v>
      </c>
      <c r="MD56" s="17">
        <v>0</v>
      </c>
      <c r="ME56" s="17">
        <v>0</v>
      </c>
      <c r="MF56" s="17">
        <v>0</v>
      </c>
      <c r="MG56" s="17">
        <v>206817371.53992242</v>
      </c>
      <c r="MH56" s="17">
        <v>206817371.53992242</v>
      </c>
    </row>
    <row r="57" spans="1:346" ht="12.75" customHeight="1" x14ac:dyDescent="0.3">
      <c r="A57" s="61" t="s">
        <v>249</v>
      </c>
      <c r="B57" s="16">
        <v>2007</v>
      </c>
      <c r="C57" s="62" t="s">
        <v>242</v>
      </c>
      <c r="D57" s="18">
        <v>0</v>
      </c>
      <c r="E57" s="18">
        <v>0</v>
      </c>
      <c r="F57" s="18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0</v>
      </c>
      <c r="EG57" s="17">
        <v>0</v>
      </c>
      <c r="EH57" s="17">
        <v>0</v>
      </c>
      <c r="EI57" s="17">
        <v>0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  <c r="ES57" s="17">
        <v>0</v>
      </c>
      <c r="ET57" s="17">
        <v>0</v>
      </c>
      <c r="EU57" s="17">
        <v>0</v>
      </c>
      <c r="EV57" s="17">
        <v>0</v>
      </c>
      <c r="EW57" s="17">
        <v>0</v>
      </c>
      <c r="EX57" s="17">
        <v>0</v>
      </c>
      <c r="EY57" s="17">
        <v>0</v>
      </c>
      <c r="EZ57" s="17">
        <v>0</v>
      </c>
      <c r="FA57" s="17">
        <v>0</v>
      </c>
      <c r="FB57" s="17">
        <v>0</v>
      </c>
      <c r="FC57" s="17">
        <v>0</v>
      </c>
      <c r="FD57" s="17">
        <v>0</v>
      </c>
      <c r="FE57" s="17">
        <v>0</v>
      </c>
      <c r="FF57" s="17">
        <v>0</v>
      </c>
      <c r="FG57" s="17">
        <v>0</v>
      </c>
      <c r="FH57" s="17">
        <v>0</v>
      </c>
      <c r="FI57" s="17">
        <v>0</v>
      </c>
      <c r="FJ57" s="17">
        <v>0</v>
      </c>
      <c r="FK57" s="17">
        <v>0</v>
      </c>
      <c r="FL57" s="17">
        <v>0</v>
      </c>
      <c r="FM57" s="17">
        <v>0</v>
      </c>
      <c r="FN57" s="17">
        <v>0</v>
      </c>
      <c r="FO57" s="17">
        <v>0</v>
      </c>
      <c r="FP57" s="17">
        <v>0</v>
      </c>
      <c r="FQ57" s="17">
        <v>0</v>
      </c>
      <c r="FR57" s="17">
        <v>0</v>
      </c>
      <c r="FS57" s="17">
        <v>0</v>
      </c>
      <c r="FT57" s="17">
        <v>0</v>
      </c>
      <c r="FU57" s="17">
        <v>0</v>
      </c>
      <c r="FV57" s="17">
        <v>0</v>
      </c>
      <c r="FW57" s="17">
        <v>0</v>
      </c>
      <c r="FX57" s="17">
        <v>0</v>
      </c>
      <c r="FY57" s="17">
        <v>0</v>
      </c>
      <c r="FZ57" s="17">
        <v>0</v>
      </c>
      <c r="GA57" s="17">
        <v>0</v>
      </c>
      <c r="GB57" s="17">
        <v>0</v>
      </c>
      <c r="GC57" s="17">
        <v>0</v>
      </c>
      <c r="GD57" s="17">
        <v>0</v>
      </c>
      <c r="GE57" s="17">
        <v>0</v>
      </c>
      <c r="GF57" s="17">
        <v>0</v>
      </c>
      <c r="GG57" s="17">
        <v>0</v>
      </c>
      <c r="GH57" s="17">
        <v>0</v>
      </c>
      <c r="GI57" s="17">
        <v>0</v>
      </c>
      <c r="GJ57" s="17">
        <v>0</v>
      </c>
      <c r="GK57" s="17">
        <v>0</v>
      </c>
      <c r="GL57" s="17">
        <v>0</v>
      </c>
      <c r="GM57" s="17">
        <v>0</v>
      </c>
      <c r="GN57" s="17">
        <v>0</v>
      </c>
      <c r="GO57" s="17">
        <v>0</v>
      </c>
      <c r="GP57" s="17">
        <v>0</v>
      </c>
      <c r="GQ57" s="17">
        <v>0</v>
      </c>
      <c r="GR57" s="17">
        <v>0</v>
      </c>
      <c r="GS57" s="17">
        <v>0</v>
      </c>
      <c r="GT57" s="17">
        <v>0</v>
      </c>
      <c r="GU57" s="17">
        <v>0</v>
      </c>
      <c r="GV57" s="17">
        <v>0</v>
      </c>
      <c r="GW57" s="17">
        <v>0</v>
      </c>
      <c r="GX57" s="17">
        <v>0</v>
      </c>
      <c r="GY57" s="17">
        <v>0</v>
      </c>
      <c r="GZ57" s="17">
        <v>0</v>
      </c>
      <c r="HA57" s="17">
        <v>0</v>
      </c>
      <c r="HB57" s="17">
        <v>0</v>
      </c>
      <c r="HC57" s="17">
        <v>0</v>
      </c>
      <c r="HD57" s="17">
        <v>0</v>
      </c>
      <c r="HE57" s="17">
        <v>0</v>
      </c>
      <c r="HF57" s="17">
        <v>0</v>
      </c>
      <c r="HG57" s="17">
        <v>0</v>
      </c>
      <c r="HH57" s="17">
        <v>0</v>
      </c>
      <c r="HI57" s="17">
        <v>0</v>
      </c>
      <c r="HJ57" s="17">
        <v>0</v>
      </c>
      <c r="HK57" s="17">
        <v>0</v>
      </c>
      <c r="HL57" s="17">
        <v>0</v>
      </c>
      <c r="HM57" s="17">
        <v>0</v>
      </c>
      <c r="HN57" s="17">
        <v>0</v>
      </c>
      <c r="HO57" s="17">
        <v>0</v>
      </c>
      <c r="HP57" s="17">
        <v>0</v>
      </c>
      <c r="HQ57" s="17">
        <v>0</v>
      </c>
      <c r="HR57" s="17">
        <v>0</v>
      </c>
      <c r="HS57" s="17">
        <v>0</v>
      </c>
      <c r="HT57" s="17">
        <v>0</v>
      </c>
      <c r="HU57" s="17">
        <v>0</v>
      </c>
      <c r="HV57" s="17">
        <v>0</v>
      </c>
      <c r="HW57" s="17">
        <v>0</v>
      </c>
      <c r="HX57" s="17">
        <v>0</v>
      </c>
      <c r="HY57" s="17">
        <v>0</v>
      </c>
      <c r="HZ57" s="17">
        <v>0</v>
      </c>
      <c r="IA57" s="17">
        <v>0</v>
      </c>
      <c r="IB57" s="17">
        <v>0</v>
      </c>
      <c r="IC57" s="17">
        <v>0</v>
      </c>
      <c r="ID57" s="17">
        <v>0</v>
      </c>
      <c r="IE57" s="17">
        <v>0</v>
      </c>
      <c r="IF57" s="17">
        <v>0</v>
      </c>
      <c r="IG57" s="17">
        <v>0</v>
      </c>
      <c r="IH57" s="17">
        <v>0</v>
      </c>
      <c r="II57" s="17">
        <v>0</v>
      </c>
      <c r="IJ57" s="17">
        <v>0</v>
      </c>
      <c r="IK57" s="17">
        <v>0</v>
      </c>
      <c r="IL57" s="17">
        <v>0</v>
      </c>
      <c r="IM57" s="17">
        <v>0</v>
      </c>
      <c r="IN57" s="17">
        <v>0</v>
      </c>
      <c r="IO57" s="17">
        <v>0</v>
      </c>
      <c r="IP57" s="17">
        <v>0</v>
      </c>
      <c r="IQ57" s="17">
        <v>0</v>
      </c>
      <c r="IR57" s="17">
        <v>0</v>
      </c>
      <c r="IS57" s="17">
        <v>0</v>
      </c>
      <c r="IT57" s="17">
        <v>0</v>
      </c>
      <c r="IU57" s="17">
        <v>0</v>
      </c>
      <c r="IV57" s="18">
        <v>0</v>
      </c>
      <c r="IW57" s="18">
        <v>0</v>
      </c>
      <c r="IX57" s="18">
        <v>0</v>
      </c>
      <c r="IY57" s="17">
        <v>0</v>
      </c>
      <c r="IZ57" s="17">
        <v>0</v>
      </c>
      <c r="JA57" s="17">
        <v>0</v>
      </c>
      <c r="JB57" s="17">
        <v>0</v>
      </c>
      <c r="JC57" s="17">
        <v>0</v>
      </c>
      <c r="JD57" s="17">
        <v>0</v>
      </c>
      <c r="JE57" s="18">
        <v>0</v>
      </c>
      <c r="JF57" s="18">
        <v>0</v>
      </c>
      <c r="JG57" s="18">
        <v>0</v>
      </c>
      <c r="JH57" s="17">
        <v>0</v>
      </c>
      <c r="JI57" s="17">
        <v>0</v>
      </c>
      <c r="JJ57" s="17">
        <v>0</v>
      </c>
      <c r="JK57" s="17">
        <v>0</v>
      </c>
      <c r="JL57" s="17">
        <v>0</v>
      </c>
      <c r="JM57" s="17">
        <v>0</v>
      </c>
      <c r="JN57" s="18">
        <v>0</v>
      </c>
      <c r="JO57" s="18">
        <v>0</v>
      </c>
      <c r="JP57" s="18">
        <v>0</v>
      </c>
      <c r="JQ57" s="17">
        <v>0</v>
      </c>
      <c r="JR57" s="17">
        <v>0</v>
      </c>
      <c r="JS57" s="17">
        <v>0</v>
      </c>
      <c r="JT57" s="17">
        <v>0</v>
      </c>
      <c r="JU57" s="17">
        <v>0</v>
      </c>
      <c r="JV57" s="17">
        <v>0</v>
      </c>
      <c r="JW57" s="17">
        <v>0</v>
      </c>
      <c r="JX57" s="17">
        <v>0</v>
      </c>
      <c r="JY57" s="17">
        <v>0</v>
      </c>
      <c r="JZ57" s="17">
        <v>0</v>
      </c>
      <c r="KA57" s="17">
        <v>0</v>
      </c>
      <c r="KB57" s="17">
        <v>0</v>
      </c>
      <c r="KC57" s="17">
        <v>0</v>
      </c>
      <c r="KD57" s="17">
        <v>0</v>
      </c>
      <c r="KE57" s="17">
        <v>0</v>
      </c>
      <c r="KF57" s="17">
        <v>0</v>
      </c>
      <c r="KG57" s="17">
        <v>0</v>
      </c>
      <c r="KH57" s="17">
        <v>0</v>
      </c>
      <c r="KI57" s="17">
        <v>0</v>
      </c>
      <c r="KJ57" s="17">
        <v>0</v>
      </c>
      <c r="KK57" s="17">
        <v>0</v>
      </c>
      <c r="KL57" s="17">
        <v>0</v>
      </c>
      <c r="KM57" s="17">
        <v>0</v>
      </c>
      <c r="KN57" s="17">
        <v>0</v>
      </c>
      <c r="KO57" s="17">
        <v>0</v>
      </c>
      <c r="KP57" s="17">
        <v>0</v>
      </c>
      <c r="KQ57" s="17">
        <v>0</v>
      </c>
      <c r="KR57" s="17">
        <v>0</v>
      </c>
      <c r="KS57" s="17">
        <v>0</v>
      </c>
      <c r="KT57" s="17">
        <v>0</v>
      </c>
      <c r="KU57" s="17">
        <v>0</v>
      </c>
      <c r="KV57" s="17">
        <v>0</v>
      </c>
      <c r="KW57" s="17">
        <v>0</v>
      </c>
      <c r="KX57" s="17">
        <v>0</v>
      </c>
      <c r="KY57" s="17">
        <v>0</v>
      </c>
      <c r="KZ57" s="17">
        <v>0</v>
      </c>
      <c r="LA57" s="18">
        <v>0</v>
      </c>
      <c r="LB57" s="18">
        <v>0</v>
      </c>
      <c r="LC57" s="18">
        <v>0</v>
      </c>
      <c r="LD57" s="17">
        <v>0</v>
      </c>
      <c r="LE57" s="17">
        <v>0</v>
      </c>
      <c r="LF57" s="17">
        <v>0</v>
      </c>
      <c r="LG57" s="17">
        <v>0</v>
      </c>
      <c r="LH57" s="17">
        <v>0</v>
      </c>
      <c r="LI57" s="17">
        <v>0</v>
      </c>
      <c r="LJ57" s="18">
        <v>0</v>
      </c>
      <c r="LK57" s="18">
        <v>0</v>
      </c>
      <c r="LL57" s="18">
        <v>0</v>
      </c>
      <c r="LM57" s="17">
        <v>0</v>
      </c>
      <c r="LN57" s="17">
        <v>0</v>
      </c>
      <c r="LO57" s="17">
        <v>0</v>
      </c>
      <c r="LP57" s="17">
        <v>0</v>
      </c>
      <c r="LQ57" s="17">
        <v>0</v>
      </c>
      <c r="LR57" s="17">
        <v>0</v>
      </c>
      <c r="LS57" s="18">
        <v>0</v>
      </c>
      <c r="LT57" s="18">
        <v>0</v>
      </c>
      <c r="LU57" s="18">
        <v>0</v>
      </c>
      <c r="LV57" s="17">
        <v>0</v>
      </c>
      <c r="LW57" s="17">
        <v>0</v>
      </c>
      <c r="LX57" s="17">
        <v>0</v>
      </c>
      <c r="LY57" s="17">
        <v>0</v>
      </c>
      <c r="LZ57" s="17">
        <v>0</v>
      </c>
      <c r="MA57" s="17">
        <v>0</v>
      </c>
      <c r="MB57" s="17">
        <v>0</v>
      </c>
      <c r="MC57" s="17">
        <v>0</v>
      </c>
      <c r="MD57" s="17">
        <v>0</v>
      </c>
      <c r="ME57" s="17">
        <v>0</v>
      </c>
      <c r="MF57" s="17">
        <v>0</v>
      </c>
      <c r="MG57" s="17">
        <v>0</v>
      </c>
      <c r="MH57" s="17">
        <v>0</v>
      </c>
    </row>
    <row r="58" spans="1:346" ht="12.75" customHeight="1" x14ac:dyDescent="0.3">
      <c r="A58" s="61" t="s">
        <v>251</v>
      </c>
      <c r="B58" s="16">
        <v>2008</v>
      </c>
      <c r="C58" s="62" t="s">
        <v>242</v>
      </c>
      <c r="D58" s="18">
        <v>0</v>
      </c>
      <c r="E58" s="18">
        <v>0</v>
      </c>
      <c r="F58" s="18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  <c r="EW58" s="17">
        <v>0</v>
      </c>
      <c r="EX58" s="17">
        <v>0</v>
      </c>
      <c r="EY58" s="17">
        <v>0</v>
      </c>
      <c r="EZ58" s="17">
        <v>0</v>
      </c>
      <c r="FA58" s="17">
        <v>0</v>
      </c>
      <c r="FB58" s="17">
        <v>0</v>
      </c>
      <c r="FC58" s="17">
        <v>0</v>
      </c>
      <c r="FD58" s="17">
        <v>0</v>
      </c>
      <c r="FE58" s="17">
        <v>0</v>
      </c>
      <c r="FF58" s="17">
        <v>0</v>
      </c>
      <c r="FG58" s="17">
        <v>0</v>
      </c>
      <c r="FH58" s="17">
        <v>0</v>
      </c>
      <c r="FI58" s="17">
        <v>0</v>
      </c>
      <c r="FJ58" s="17">
        <v>0</v>
      </c>
      <c r="FK58" s="17">
        <v>0</v>
      </c>
      <c r="FL58" s="17">
        <v>0</v>
      </c>
      <c r="FM58" s="17">
        <v>0</v>
      </c>
      <c r="FN58" s="17">
        <v>0</v>
      </c>
      <c r="FO58" s="17">
        <v>0</v>
      </c>
      <c r="FP58" s="17">
        <v>0</v>
      </c>
      <c r="FQ58" s="17">
        <v>0</v>
      </c>
      <c r="FR58" s="17">
        <v>0</v>
      </c>
      <c r="FS58" s="17">
        <v>0</v>
      </c>
      <c r="FT58" s="17">
        <v>0</v>
      </c>
      <c r="FU58" s="17">
        <v>0</v>
      </c>
      <c r="FV58" s="17">
        <v>0</v>
      </c>
      <c r="FW58" s="17">
        <v>0</v>
      </c>
      <c r="FX58" s="17">
        <v>0</v>
      </c>
      <c r="FY58" s="17">
        <v>0</v>
      </c>
      <c r="FZ58" s="17">
        <v>0</v>
      </c>
      <c r="GA58" s="17">
        <v>0</v>
      </c>
      <c r="GB58" s="17">
        <v>0</v>
      </c>
      <c r="GC58" s="17">
        <v>0</v>
      </c>
      <c r="GD58" s="17">
        <v>0</v>
      </c>
      <c r="GE58" s="17">
        <v>0</v>
      </c>
      <c r="GF58" s="17">
        <v>0</v>
      </c>
      <c r="GG58" s="17">
        <v>0</v>
      </c>
      <c r="GH58" s="17">
        <v>0</v>
      </c>
      <c r="GI58" s="17">
        <v>0</v>
      </c>
      <c r="GJ58" s="17">
        <v>0</v>
      </c>
      <c r="GK58" s="17">
        <v>0</v>
      </c>
      <c r="GL58" s="17">
        <v>0</v>
      </c>
      <c r="GM58" s="17">
        <v>0</v>
      </c>
      <c r="GN58" s="17">
        <v>0</v>
      </c>
      <c r="GO58" s="17">
        <v>0</v>
      </c>
      <c r="GP58" s="17">
        <v>0</v>
      </c>
      <c r="GQ58" s="17">
        <v>0</v>
      </c>
      <c r="GR58" s="17">
        <v>0</v>
      </c>
      <c r="GS58" s="17">
        <v>0</v>
      </c>
      <c r="GT58" s="17">
        <v>0</v>
      </c>
      <c r="GU58" s="17">
        <v>0</v>
      </c>
      <c r="GV58" s="17">
        <v>0</v>
      </c>
      <c r="GW58" s="17">
        <v>0</v>
      </c>
      <c r="GX58" s="17">
        <v>0</v>
      </c>
      <c r="GY58" s="17">
        <v>0</v>
      </c>
      <c r="GZ58" s="17">
        <v>0</v>
      </c>
      <c r="HA58" s="17">
        <v>0</v>
      </c>
      <c r="HB58" s="17">
        <v>0</v>
      </c>
      <c r="HC58" s="17">
        <v>0</v>
      </c>
      <c r="HD58" s="17">
        <v>0</v>
      </c>
      <c r="HE58" s="17">
        <v>0</v>
      </c>
      <c r="HF58" s="17">
        <v>0</v>
      </c>
      <c r="HG58" s="17">
        <v>0</v>
      </c>
      <c r="HH58" s="17">
        <v>0</v>
      </c>
      <c r="HI58" s="17">
        <v>0</v>
      </c>
      <c r="HJ58" s="17">
        <v>0</v>
      </c>
      <c r="HK58" s="17">
        <v>0</v>
      </c>
      <c r="HL58" s="17">
        <v>0</v>
      </c>
      <c r="HM58" s="17">
        <v>0</v>
      </c>
      <c r="HN58" s="17">
        <v>0</v>
      </c>
      <c r="HO58" s="17">
        <v>0</v>
      </c>
      <c r="HP58" s="17">
        <v>0</v>
      </c>
      <c r="HQ58" s="17">
        <v>0</v>
      </c>
      <c r="HR58" s="17">
        <v>0</v>
      </c>
      <c r="HS58" s="17">
        <v>0</v>
      </c>
      <c r="HT58" s="17">
        <v>0</v>
      </c>
      <c r="HU58" s="17">
        <v>0</v>
      </c>
      <c r="HV58" s="17">
        <v>0</v>
      </c>
      <c r="HW58" s="17">
        <v>0</v>
      </c>
      <c r="HX58" s="17">
        <v>0</v>
      </c>
      <c r="HY58" s="17">
        <v>0</v>
      </c>
      <c r="HZ58" s="17">
        <v>0</v>
      </c>
      <c r="IA58" s="17">
        <v>0</v>
      </c>
      <c r="IB58" s="17">
        <v>0</v>
      </c>
      <c r="IC58" s="17">
        <v>0</v>
      </c>
      <c r="ID58" s="17">
        <v>0</v>
      </c>
      <c r="IE58" s="17">
        <v>0</v>
      </c>
      <c r="IF58" s="17">
        <v>0</v>
      </c>
      <c r="IG58" s="17">
        <v>0</v>
      </c>
      <c r="IH58" s="17">
        <v>0</v>
      </c>
      <c r="II58" s="17">
        <v>0</v>
      </c>
      <c r="IJ58" s="17">
        <v>0</v>
      </c>
      <c r="IK58" s="17">
        <v>0</v>
      </c>
      <c r="IL58" s="17">
        <v>0</v>
      </c>
      <c r="IM58" s="17">
        <v>0</v>
      </c>
      <c r="IN58" s="17">
        <v>0</v>
      </c>
      <c r="IO58" s="17">
        <v>0</v>
      </c>
      <c r="IP58" s="17">
        <v>0</v>
      </c>
      <c r="IQ58" s="17">
        <v>0</v>
      </c>
      <c r="IR58" s="17">
        <v>0</v>
      </c>
      <c r="IS58" s="17">
        <v>0</v>
      </c>
      <c r="IT58" s="17">
        <v>0</v>
      </c>
      <c r="IU58" s="17">
        <v>0</v>
      </c>
      <c r="IV58" s="18">
        <v>0</v>
      </c>
      <c r="IW58" s="18">
        <v>0</v>
      </c>
      <c r="IX58" s="18">
        <v>0</v>
      </c>
      <c r="IY58" s="17">
        <v>0</v>
      </c>
      <c r="IZ58" s="17">
        <v>0</v>
      </c>
      <c r="JA58" s="17">
        <v>0</v>
      </c>
      <c r="JB58" s="17">
        <v>0</v>
      </c>
      <c r="JC58" s="17">
        <v>0</v>
      </c>
      <c r="JD58" s="17">
        <v>0</v>
      </c>
      <c r="JE58" s="18">
        <v>0</v>
      </c>
      <c r="JF58" s="18">
        <v>0</v>
      </c>
      <c r="JG58" s="18">
        <v>0</v>
      </c>
      <c r="JH58" s="17">
        <v>0</v>
      </c>
      <c r="JI58" s="17">
        <v>0</v>
      </c>
      <c r="JJ58" s="17">
        <v>0</v>
      </c>
      <c r="JK58" s="17">
        <v>0</v>
      </c>
      <c r="JL58" s="17">
        <v>0</v>
      </c>
      <c r="JM58" s="17">
        <v>0</v>
      </c>
      <c r="JN58" s="18">
        <v>0</v>
      </c>
      <c r="JO58" s="18">
        <v>0</v>
      </c>
      <c r="JP58" s="18">
        <v>0</v>
      </c>
      <c r="JQ58" s="17">
        <v>0</v>
      </c>
      <c r="JR58" s="17">
        <v>0</v>
      </c>
      <c r="JS58" s="17">
        <v>0</v>
      </c>
      <c r="JT58" s="17">
        <v>0</v>
      </c>
      <c r="JU58" s="17">
        <v>0</v>
      </c>
      <c r="JV58" s="17">
        <v>0</v>
      </c>
      <c r="JW58" s="17">
        <v>0</v>
      </c>
      <c r="JX58" s="17">
        <v>0</v>
      </c>
      <c r="JY58" s="17">
        <v>0</v>
      </c>
      <c r="JZ58" s="17">
        <v>0</v>
      </c>
      <c r="KA58" s="17">
        <v>0</v>
      </c>
      <c r="KB58" s="17">
        <v>0</v>
      </c>
      <c r="KC58" s="17">
        <v>0</v>
      </c>
      <c r="KD58" s="17">
        <v>0</v>
      </c>
      <c r="KE58" s="17">
        <v>0</v>
      </c>
      <c r="KF58" s="17">
        <v>0</v>
      </c>
      <c r="KG58" s="17">
        <v>0</v>
      </c>
      <c r="KH58" s="17">
        <v>0</v>
      </c>
      <c r="KI58" s="17">
        <v>0</v>
      </c>
      <c r="KJ58" s="17">
        <v>0</v>
      </c>
      <c r="KK58" s="17">
        <v>92206156.350000009</v>
      </c>
      <c r="KL58" s="17">
        <v>0</v>
      </c>
      <c r="KM58" s="17">
        <v>0</v>
      </c>
      <c r="KN58" s="17">
        <v>0</v>
      </c>
      <c r="KO58" s="17">
        <v>0</v>
      </c>
      <c r="KP58" s="17">
        <v>0</v>
      </c>
      <c r="KQ58" s="17">
        <v>0</v>
      </c>
      <c r="KR58" s="17">
        <v>0</v>
      </c>
      <c r="KS58" s="17">
        <v>0</v>
      </c>
      <c r="KT58" s="17">
        <v>0</v>
      </c>
      <c r="KU58" s="17">
        <v>0</v>
      </c>
      <c r="KV58" s="17">
        <v>0</v>
      </c>
      <c r="KW58" s="17">
        <v>0</v>
      </c>
      <c r="KX58" s="17">
        <v>0</v>
      </c>
      <c r="KY58" s="17">
        <v>0</v>
      </c>
      <c r="KZ58" s="17">
        <v>0</v>
      </c>
      <c r="LA58" s="18">
        <v>0</v>
      </c>
      <c r="LB58" s="18">
        <v>0</v>
      </c>
      <c r="LC58" s="18">
        <v>0</v>
      </c>
      <c r="LD58" s="17">
        <v>0</v>
      </c>
      <c r="LE58" s="17">
        <v>0</v>
      </c>
      <c r="LF58" s="17">
        <v>0</v>
      </c>
      <c r="LG58" s="17">
        <v>0</v>
      </c>
      <c r="LH58" s="17">
        <v>0</v>
      </c>
      <c r="LI58" s="17">
        <v>0</v>
      </c>
      <c r="LJ58" s="18">
        <v>0</v>
      </c>
      <c r="LK58" s="18">
        <v>0</v>
      </c>
      <c r="LL58" s="18">
        <v>0</v>
      </c>
      <c r="LM58" s="17">
        <v>0</v>
      </c>
      <c r="LN58" s="17">
        <v>0</v>
      </c>
      <c r="LO58" s="17">
        <v>0</v>
      </c>
      <c r="LP58" s="17">
        <v>0</v>
      </c>
      <c r="LQ58" s="17">
        <v>0</v>
      </c>
      <c r="LR58" s="17">
        <v>0</v>
      </c>
      <c r="LS58" s="18">
        <v>0</v>
      </c>
      <c r="LT58" s="18">
        <v>0</v>
      </c>
      <c r="LU58" s="18">
        <v>0</v>
      </c>
      <c r="LV58" s="17">
        <v>0</v>
      </c>
      <c r="LW58" s="17">
        <v>0</v>
      </c>
      <c r="LX58" s="17">
        <v>0</v>
      </c>
      <c r="LY58" s="17">
        <v>0</v>
      </c>
      <c r="LZ58" s="17">
        <v>0</v>
      </c>
      <c r="MA58" s="17">
        <v>0</v>
      </c>
      <c r="MB58" s="17">
        <v>0</v>
      </c>
      <c r="MC58" s="17">
        <v>0</v>
      </c>
      <c r="MD58" s="17">
        <v>0</v>
      </c>
      <c r="ME58" s="17">
        <v>0</v>
      </c>
      <c r="MF58" s="17">
        <v>0</v>
      </c>
      <c r="MG58" s="17">
        <v>92206156.350000009</v>
      </c>
      <c r="MH58" s="17">
        <v>92206156.350000009</v>
      </c>
    </row>
    <row r="59" spans="1:346" ht="12.75" customHeight="1" x14ac:dyDescent="0.3">
      <c r="A59" s="61" t="s">
        <v>253</v>
      </c>
      <c r="B59" s="16">
        <v>3001</v>
      </c>
      <c r="C59" s="62" t="s">
        <v>247</v>
      </c>
      <c r="D59" s="18">
        <v>0</v>
      </c>
      <c r="E59" s="18">
        <v>0</v>
      </c>
      <c r="F59" s="18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  <c r="DZ59" s="17">
        <v>0</v>
      </c>
      <c r="EA59" s="17">
        <v>0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>
        <v>0</v>
      </c>
      <c r="EQ59" s="17">
        <v>0</v>
      </c>
      <c r="ER59" s="17">
        <v>0</v>
      </c>
      <c r="ES59" s="17">
        <v>0</v>
      </c>
      <c r="ET59" s="17">
        <v>0</v>
      </c>
      <c r="EU59" s="17">
        <v>0</v>
      </c>
      <c r="EV59" s="17">
        <v>0</v>
      </c>
      <c r="EW59" s="17">
        <v>0</v>
      </c>
      <c r="EX59" s="17">
        <v>0</v>
      </c>
      <c r="EY59" s="17">
        <v>0</v>
      </c>
      <c r="EZ59" s="17">
        <v>0</v>
      </c>
      <c r="FA59" s="17">
        <v>0</v>
      </c>
      <c r="FB59" s="17">
        <v>0</v>
      </c>
      <c r="FC59" s="17">
        <v>0</v>
      </c>
      <c r="FD59" s="17">
        <v>0</v>
      </c>
      <c r="FE59" s="17">
        <v>0</v>
      </c>
      <c r="FF59" s="17">
        <v>0</v>
      </c>
      <c r="FG59" s="17">
        <v>0</v>
      </c>
      <c r="FH59" s="17">
        <v>0</v>
      </c>
      <c r="FI59" s="17">
        <v>0</v>
      </c>
      <c r="FJ59" s="17">
        <v>0</v>
      </c>
      <c r="FK59" s="17">
        <v>0</v>
      </c>
      <c r="FL59" s="17">
        <v>0</v>
      </c>
      <c r="FM59" s="17">
        <v>0</v>
      </c>
      <c r="FN59" s="17">
        <v>0</v>
      </c>
      <c r="FO59" s="17">
        <v>0</v>
      </c>
      <c r="FP59" s="17">
        <v>0</v>
      </c>
      <c r="FQ59" s="17">
        <v>0</v>
      </c>
      <c r="FR59" s="17">
        <v>0</v>
      </c>
      <c r="FS59" s="17">
        <v>0</v>
      </c>
      <c r="FT59" s="17">
        <v>0</v>
      </c>
      <c r="FU59" s="17">
        <v>0</v>
      </c>
      <c r="FV59" s="17">
        <v>0</v>
      </c>
      <c r="FW59" s="17">
        <v>0</v>
      </c>
      <c r="FX59" s="17">
        <v>0</v>
      </c>
      <c r="FY59" s="17">
        <v>0</v>
      </c>
      <c r="FZ59" s="17">
        <v>0</v>
      </c>
      <c r="GA59" s="17">
        <v>0</v>
      </c>
      <c r="GB59" s="17">
        <v>0</v>
      </c>
      <c r="GC59" s="17">
        <v>0</v>
      </c>
      <c r="GD59" s="17">
        <v>0</v>
      </c>
      <c r="GE59" s="17">
        <v>0</v>
      </c>
      <c r="GF59" s="17">
        <v>0</v>
      </c>
      <c r="GG59" s="17">
        <v>0</v>
      </c>
      <c r="GH59" s="17">
        <v>0</v>
      </c>
      <c r="GI59" s="17">
        <v>0</v>
      </c>
      <c r="GJ59" s="17">
        <v>0</v>
      </c>
      <c r="GK59" s="17">
        <v>0</v>
      </c>
      <c r="GL59" s="17">
        <v>0</v>
      </c>
      <c r="GM59" s="17">
        <v>0</v>
      </c>
      <c r="GN59" s="17">
        <v>0</v>
      </c>
      <c r="GO59" s="17">
        <v>0</v>
      </c>
      <c r="GP59" s="17">
        <v>0</v>
      </c>
      <c r="GQ59" s="17">
        <v>0</v>
      </c>
      <c r="GR59" s="17">
        <v>0</v>
      </c>
      <c r="GS59" s="17">
        <v>0</v>
      </c>
      <c r="GT59" s="17">
        <v>0</v>
      </c>
      <c r="GU59" s="17">
        <v>0</v>
      </c>
      <c r="GV59" s="17">
        <v>0</v>
      </c>
      <c r="GW59" s="17">
        <v>0</v>
      </c>
      <c r="GX59" s="17">
        <v>0</v>
      </c>
      <c r="GY59" s="17">
        <v>0</v>
      </c>
      <c r="GZ59" s="17">
        <v>0</v>
      </c>
      <c r="HA59" s="17">
        <v>0</v>
      </c>
      <c r="HB59" s="17">
        <v>0</v>
      </c>
      <c r="HC59" s="17">
        <v>0</v>
      </c>
      <c r="HD59" s="17">
        <v>0</v>
      </c>
      <c r="HE59" s="17">
        <v>0</v>
      </c>
      <c r="HF59" s="17">
        <v>0</v>
      </c>
      <c r="HG59" s="17">
        <v>0</v>
      </c>
      <c r="HH59" s="17">
        <v>0</v>
      </c>
      <c r="HI59" s="17">
        <v>0</v>
      </c>
      <c r="HJ59" s="17">
        <v>0</v>
      </c>
      <c r="HK59" s="17">
        <v>0</v>
      </c>
      <c r="HL59" s="17">
        <v>0</v>
      </c>
      <c r="HM59" s="17">
        <v>0</v>
      </c>
      <c r="HN59" s="17">
        <v>0</v>
      </c>
      <c r="HO59" s="17">
        <v>0</v>
      </c>
      <c r="HP59" s="17">
        <v>0</v>
      </c>
      <c r="HQ59" s="17">
        <v>0</v>
      </c>
      <c r="HR59" s="17">
        <v>0</v>
      </c>
      <c r="HS59" s="17">
        <v>0</v>
      </c>
      <c r="HT59" s="17">
        <v>0</v>
      </c>
      <c r="HU59" s="17">
        <v>0</v>
      </c>
      <c r="HV59" s="17">
        <v>0</v>
      </c>
      <c r="HW59" s="17">
        <v>0</v>
      </c>
      <c r="HX59" s="17">
        <v>0</v>
      </c>
      <c r="HY59" s="17">
        <v>0</v>
      </c>
      <c r="HZ59" s="17">
        <v>0</v>
      </c>
      <c r="IA59" s="17">
        <v>0</v>
      </c>
      <c r="IB59" s="17">
        <v>0</v>
      </c>
      <c r="IC59" s="17">
        <v>0</v>
      </c>
      <c r="ID59" s="17">
        <v>0</v>
      </c>
      <c r="IE59" s="17">
        <v>0</v>
      </c>
      <c r="IF59" s="17">
        <v>0</v>
      </c>
      <c r="IG59" s="17">
        <v>0</v>
      </c>
      <c r="IH59" s="17">
        <v>0</v>
      </c>
      <c r="II59" s="17">
        <v>0</v>
      </c>
      <c r="IJ59" s="17">
        <v>0</v>
      </c>
      <c r="IK59" s="17">
        <v>0</v>
      </c>
      <c r="IL59" s="17">
        <v>0</v>
      </c>
      <c r="IM59" s="17">
        <v>0</v>
      </c>
      <c r="IN59" s="17">
        <v>0</v>
      </c>
      <c r="IO59" s="17">
        <v>0</v>
      </c>
      <c r="IP59" s="17">
        <v>0</v>
      </c>
      <c r="IQ59" s="17">
        <v>0</v>
      </c>
      <c r="IR59" s="17">
        <v>0</v>
      </c>
      <c r="IS59" s="17">
        <v>0</v>
      </c>
      <c r="IT59" s="17">
        <v>0</v>
      </c>
      <c r="IU59" s="17">
        <v>0</v>
      </c>
      <c r="IV59" s="18">
        <v>0</v>
      </c>
      <c r="IW59" s="18">
        <v>0</v>
      </c>
      <c r="IX59" s="18">
        <v>0</v>
      </c>
      <c r="IY59" s="17">
        <v>0</v>
      </c>
      <c r="IZ59" s="17">
        <v>0</v>
      </c>
      <c r="JA59" s="17">
        <v>0</v>
      </c>
      <c r="JB59" s="17">
        <v>0</v>
      </c>
      <c r="JC59" s="17">
        <v>0</v>
      </c>
      <c r="JD59" s="17">
        <v>0</v>
      </c>
      <c r="JE59" s="18">
        <v>0</v>
      </c>
      <c r="JF59" s="18">
        <v>0</v>
      </c>
      <c r="JG59" s="18">
        <v>0</v>
      </c>
      <c r="JH59" s="17">
        <v>0</v>
      </c>
      <c r="JI59" s="17">
        <v>0</v>
      </c>
      <c r="JJ59" s="17">
        <v>0</v>
      </c>
      <c r="JK59" s="17">
        <v>0</v>
      </c>
      <c r="JL59" s="17">
        <v>0</v>
      </c>
      <c r="JM59" s="17">
        <v>0</v>
      </c>
      <c r="JN59" s="18">
        <v>0</v>
      </c>
      <c r="JO59" s="18">
        <v>0</v>
      </c>
      <c r="JP59" s="18">
        <v>0</v>
      </c>
      <c r="JQ59" s="17">
        <v>0</v>
      </c>
      <c r="JR59" s="17">
        <v>0</v>
      </c>
      <c r="JS59" s="17">
        <v>0</v>
      </c>
      <c r="JT59" s="17">
        <v>0</v>
      </c>
      <c r="JU59" s="17">
        <v>0</v>
      </c>
      <c r="JV59" s="17">
        <v>0</v>
      </c>
      <c r="JW59" s="17">
        <v>0</v>
      </c>
      <c r="JX59" s="17">
        <v>0</v>
      </c>
      <c r="JY59" s="17">
        <v>0</v>
      </c>
      <c r="JZ59" s="17">
        <v>0</v>
      </c>
      <c r="KA59" s="17">
        <v>0</v>
      </c>
      <c r="KB59" s="17">
        <v>0</v>
      </c>
      <c r="KC59" s="17">
        <v>0</v>
      </c>
      <c r="KD59" s="17">
        <v>0</v>
      </c>
      <c r="KE59" s="17">
        <v>0</v>
      </c>
      <c r="KF59" s="17">
        <v>0</v>
      </c>
      <c r="KG59" s="17">
        <v>0</v>
      </c>
      <c r="KH59" s="17">
        <v>0</v>
      </c>
      <c r="KI59" s="17">
        <v>0</v>
      </c>
      <c r="KJ59" s="17">
        <v>0</v>
      </c>
      <c r="KK59" s="17">
        <v>4789473720.2233353</v>
      </c>
      <c r="KL59" s="17">
        <v>0</v>
      </c>
      <c r="KM59" s="17">
        <v>0</v>
      </c>
      <c r="KN59" s="17">
        <v>0</v>
      </c>
      <c r="KO59" s="17">
        <v>0</v>
      </c>
      <c r="KP59" s="17">
        <v>0</v>
      </c>
      <c r="KQ59" s="17">
        <v>0</v>
      </c>
      <c r="KR59" s="17">
        <v>0</v>
      </c>
      <c r="KS59" s="17">
        <v>0</v>
      </c>
      <c r="KT59" s="17">
        <v>0</v>
      </c>
      <c r="KU59" s="17">
        <v>0</v>
      </c>
      <c r="KV59" s="17">
        <v>0</v>
      </c>
      <c r="KW59" s="17">
        <v>0</v>
      </c>
      <c r="KX59" s="17">
        <v>0</v>
      </c>
      <c r="KY59" s="17">
        <v>0</v>
      </c>
      <c r="KZ59" s="17">
        <v>0</v>
      </c>
      <c r="LA59" s="18">
        <v>0</v>
      </c>
      <c r="LB59" s="18">
        <v>0</v>
      </c>
      <c r="LC59" s="18">
        <v>0</v>
      </c>
      <c r="LD59" s="17">
        <v>0</v>
      </c>
      <c r="LE59" s="17">
        <v>0</v>
      </c>
      <c r="LF59" s="17">
        <v>0</v>
      </c>
      <c r="LG59" s="17">
        <v>0</v>
      </c>
      <c r="LH59" s="17">
        <v>0</v>
      </c>
      <c r="LI59" s="17">
        <v>0</v>
      </c>
      <c r="LJ59" s="18">
        <v>0</v>
      </c>
      <c r="LK59" s="18">
        <v>0</v>
      </c>
      <c r="LL59" s="18">
        <v>0</v>
      </c>
      <c r="LM59" s="17">
        <v>0</v>
      </c>
      <c r="LN59" s="17">
        <v>0</v>
      </c>
      <c r="LO59" s="17">
        <v>0</v>
      </c>
      <c r="LP59" s="17">
        <v>0</v>
      </c>
      <c r="LQ59" s="17">
        <v>0</v>
      </c>
      <c r="LR59" s="17">
        <v>0</v>
      </c>
      <c r="LS59" s="18">
        <v>0</v>
      </c>
      <c r="LT59" s="18">
        <v>0</v>
      </c>
      <c r="LU59" s="18">
        <v>0</v>
      </c>
      <c r="LV59" s="17">
        <v>0</v>
      </c>
      <c r="LW59" s="17">
        <v>0</v>
      </c>
      <c r="LX59" s="17">
        <v>0</v>
      </c>
      <c r="LY59" s="17">
        <v>0</v>
      </c>
      <c r="LZ59" s="17">
        <v>0</v>
      </c>
      <c r="MA59" s="17">
        <v>0</v>
      </c>
      <c r="MB59" s="17">
        <v>0</v>
      </c>
      <c r="MC59" s="17">
        <v>0</v>
      </c>
      <c r="MD59" s="17">
        <v>0</v>
      </c>
      <c r="ME59" s="17">
        <v>0</v>
      </c>
      <c r="MF59" s="17">
        <v>0</v>
      </c>
      <c r="MG59" s="17">
        <v>4789473720.2233353</v>
      </c>
      <c r="MH59" s="17">
        <v>4789473720.2233353</v>
      </c>
    </row>
    <row r="60" spans="1:346" ht="12.75" customHeight="1" x14ac:dyDescent="0.3">
      <c r="A60" s="61" t="s">
        <v>255</v>
      </c>
      <c r="B60" s="16">
        <v>3002</v>
      </c>
      <c r="C60" s="62" t="s">
        <v>247</v>
      </c>
      <c r="D60" s="18">
        <v>0</v>
      </c>
      <c r="E60" s="18">
        <v>0</v>
      </c>
      <c r="F60" s="18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>
        <v>0</v>
      </c>
      <c r="EA60" s="17">
        <v>0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>
        <v>0</v>
      </c>
      <c r="EQ60" s="17">
        <v>0</v>
      </c>
      <c r="ER60" s="17">
        <v>0</v>
      </c>
      <c r="ES60" s="17">
        <v>0</v>
      </c>
      <c r="ET60" s="17">
        <v>0</v>
      </c>
      <c r="EU60" s="17">
        <v>0</v>
      </c>
      <c r="EV60" s="17">
        <v>0</v>
      </c>
      <c r="EW60" s="17">
        <v>0</v>
      </c>
      <c r="EX60" s="17">
        <v>0</v>
      </c>
      <c r="EY60" s="17">
        <v>0</v>
      </c>
      <c r="EZ60" s="17">
        <v>0</v>
      </c>
      <c r="FA60" s="17">
        <v>0</v>
      </c>
      <c r="FB60" s="17">
        <v>0</v>
      </c>
      <c r="FC60" s="17">
        <v>0</v>
      </c>
      <c r="FD60" s="17">
        <v>0</v>
      </c>
      <c r="FE60" s="17">
        <v>0</v>
      </c>
      <c r="FF60" s="17">
        <v>134574.42000000001</v>
      </c>
      <c r="FG60" s="17">
        <v>0</v>
      </c>
      <c r="FH60" s="17">
        <v>0</v>
      </c>
      <c r="FI60" s="17">
        <v>0</v>
      </c>
      <c r="FJ60" s="17">
        <v>0</v>
      </c>
      <c r="FK60" s="17">
        <v>0</v>
      </c>
      <c r="FL60" s="17">
        <v>0</v>
      </c>
      <c r="FM60" s="17">
        <v>0</v>
      </c>
      <c r="FN60" s="17">
        <v>0</v>
      </c>
      <c r="FO60" s="17">
        <v>0</v>
      </c>
      <c r="FP60" s="17">
        <v>0</v>
      </c>
      <c r="FQ60" s="17">
        <v>0</v>
      </c>
      <c r="FR60" s="17">
        <v>0</v>
      </c>
      <c r="FS60" s="17">
        <v>0</v>
      </c>
      <c r="FT60" s="17">
        <v>0</v>
      </c>
      <c r="FU60" s="17">
        <v>0</v>
      </c>
      <c r="FV60" s="17">
        <v>0</v>
      </c>
      <c r="FW60" s="17">
        <v>0</v>
      </c>
      <c r="FX60" s="17">
        <v>0</v>
      </c>
      <c r="FY60" s="17">
        <v>0</v>
      </c>
      <c r="FZ60" s="17">
        <v>0</v>
      </c>
      <c r="GA60" s="17">
        <v>0</v>
      </c>
      <c r="GB60" s="17">
        <v>0</v>
      </c>
      <c r="GC60" s="17">
        <v>0</v>
      </c>
      <c r="GD60" s="17">
        <v>0</v>
      </c>
      <c r="GE60" s="17">
        <v>0</v>
      </c>
      <c r="GF60" s="17">
        <v>0</v>
      </c>
      <c r="GG60" s="17">
        <v>0</v>
      </c>
      <c r="GH60" s="17">
        <v>0</v>
      </c>
      <c r="GI60" s="17">
        <v>0</v>
      </c>
      <c r="GJ60" s="17">
        <v>0</v>
      </c>
      <c r="GK60" s="17">
        <v>0</v>
      </c>
      <c r="GL60" s="17">
        <v>0</v>
      </c>
      <c r="GM60" s="17">
        <v>0</v>
      </c>
      <c r="GN60" s="17">
        <v>0</v>
      </c>
      <c r="GO60" s="17">
        <v>0</v>
      </c>
      <c r="GP60" s="17">
        <v>0</v>
      </c>
      <c r="GQ60" s="17">
        <v>0</v>
      </c>
      <c r="GR60" s="17">
        <v>0</v>
      </c>
      <c r="GS60" s="17">
        <v>0</v>
      </c>
      <c r="GT60" s="17">
        <v>0</v>
      </c>
      <c r="GU60" s="17">
        <v>0</v>
      </c>
      <c r="GV60" s="17">
        <v>0</v>
      </c>
      <c r="GW60" s="17">
        <v>0</v>
      </c>
      <c r="GX60" s="17">
        <v>0</v>
      </c>
      <c r="GY60" s="17">
        <v>0</v>
      </c>
      <c r="GZ60" s="17">
        <v>0</v>
      </c>
      <c r="HA60" s="17">
        <v>0</v>
      </c>
      <c r="HB60" s="17">
        <v>0</v>
      </c>
      <c r="HC60" s="17">
        <v>0</v>
      </c>
      <c r="HD60" s="17">
        <v>0</v>
      </c>
      <c r="HE60" s="17">
        <v>0</v>
      </c>
      <c r="HF60" s="17">
        <v>0</v>
      </c>
      <c r="HG60" s="17">
        <v>0</v>
      </c>
      <c r="HH60" s="17">
        <v>0</v>
      </c>
      <c r="HI60" s="17">
        <v>0</v>
      </c>
      <c r="HJ60" s="17">
        <v>0</v>
      </c>
      <c r="HK60" s="17">
        <v>0</v>
      </c>
      <c r="HL60" s="17">
        <v>0</v>
      </c>
      <c r="HM60" s="17">
        <v>0</v>
      </c>
      <c r="HN60" s="17">
        <v>0</v>
      </c>
      <c r="HO60" s="17">
        <v>0</v>
      </c>
      <c r="HP60" s="17">
        <v>0</v>
      </c>
      <c r="HQ60" s="17">
        <v>0</v>
      </c>
      <c r="HR60" s="17">
        <v>0</v>
      </c>
      <c r="HS60" s="17">
        <v>0</v>
      </c>
      <c r="HT60" s="17">
        <v>0</v>
      </c>
      <c r="HU60" s="17">
        <v>0</v>
      </c>
      <c r="HV60" s="17">
        <v>0</v>
      </c>
      <c r="HW60" s="17">
        <v>0</v>
      </c>
      <c r="HX60" s="17">
        <v>0</v>
      </c>
      <c r="HY60" s="17">
        <v>0</v>
      </c>
      <c r="HZ60" s="17">
        <v>0</v>
      </c>
      <c r="IA60" s="17">
        <v>0</v>
      </c>
      <c r="IB60" s="17">
        <v>0</v>
      </c>
      <c r="IC60" s="17">
        <v>0</v>
      </c>
      <c r="ID60" s="17">
        <v>0</v>
      </c>
      <c r="IE60" s="17">
        <v>0</v>
      </c>
      <c r="IF60" s="17">
        <v>0</v>
      </c>
      <c r="IG60" s="17">
        <v>0</v>
      </c>
      <c r="IH60" s="17">
        <v>0</v>
      </c>
      <c r="II60" s="17">
        <v>0</v>
      </c>
      <c r="IJ60" s="17">
        <v>0</v>
      </c>
      <c r="IK60" s="17">
        <v>0</v>
      </c>
      <c r="IL60" s="17">
        <v>0</v>
      </c>
      <c r="IM60" s="17">
        <v>0</v>
      </c>
      <c r="IN60" s="17">
        <v>0</v>
      </c>
      <c r="IO60" s="17">
        <v>0</v>
      </c>
      <c r="IP60" s="17">
        <v>0</v>
      </c>
      <c r="IQ60" s="17">
        <v>0</v>
      </c>
      <c r="IR60" s="17">
        <v>0</v>
      </c>
      <c r="IS60" s="17">
        <v>0</v>
      </c>
      <c r="IT60" s="17">
        <v>0</v>
      </c>
      <c r="IU60" s="17">
        <v>0</v>
      </c>
      <c r="IV60" s="18">
        <v>0</v>
      </c>
      <c r="IW60" s="18">
        <v>0</v>
      </c>
      <c r="IX60" s="18">
        <v>0</v>
      </c>
      <c r="IY60" s="17">
        <v>0</v>
      </c>
      <c r="IZ60" s="17">
        <v>0</v>
      </c>
      <c r="JA60" s="17">
        <v>0</v>
      </c>
      <c r="JB60" s="17">
        <v>0</v>
      </c>
      <c r="JC60" s="17">
        <v>0</v>
      </c>
      <c r="JD60" s="17">
        <v>0</v>
      </c>
      <c r="JE60" s="18">
        <v>0</v>
      </c>
      <c r="JF60" s="18">
        <v>0</v>
      </c>
      <c r="JG60" s="18">
        <v>0</v>
      </c>
      <c r="JH60" s="17">
        <v>0</v>
      </c>
      <c r="JI60" s="17">
        <v>0</v>
      </c>
      <c r="JJ60" s="17">
        <v>0</v>
      </c>
      <c r="JK60" s="17">
        <v>0</v>
      </c>
      <c r="JL60" s="17">
        <v>0</v>
      </c>
      <c r="JM60" s="17">
        <v>0</v>
      </c>
      <c r="JN60" s="18">
        <v>0</v>
      </c>
      <c r="JO60" s="18">
        <v>0</v>
      </c>
      <c r="JP60" s="18">
        <v>0</v>
      </c>
      <c r="JQ60" s="17">
        <v>0</v>
      </c>
      <c r="JR60" s="17">
        <v>0</v>
      </c>
      <c r="JS60" s="17">
        <v>0</v>
      </c>
      <c r="JT60" s="17">
        <v>0</v>
      </c>
      <c r="JU60" s="17">
        <v>0</v>
      </c>
      <c r="JV60" s="17">
        <v>0</v>
      </c>
      <c r="JW60" s="17">
        <v>0</v>
      </c>
      <c r="JX60" s="17">
        <v>0</v>
      </c>
      <c r="JY60" s="17">
        <v>0</v>
      </c>
      <c r="JZ60" s="17">
        <v>0</v>
      </c>
      <c r="KA60" s="17">
        <v>0</v>
      </c>
      <c r="KB60" s="17">
        <v>0</v>
      </c>
      <c r="KC60" s="17">
        <v>0</v>
      </c>
      <c r="KD60" s="17">
        <v>0</v>
      </c>
      <c r="KE60" s="17">
        <v>0</v>
      </c>
      <c r="KF60" s="17">
        <v>0</v>
      </c>
      <c r="KG60" s="17">
        <v>0</v>
      </c>
      <c r="KH60" s="17">
        <v>0</v>
      </c>
      <c r="KI60" s="17">
        <v>0</v>
      </c>
      <c r="KJ60" s="17">
        <v>0</v>
      </c>
      <c r="KK60" s="17">
        <v>432120788.42999363</v>
      </c>
      <c r="KL60" s="17">
        <v>0</v>
      </c>
      <c r="KM60" s="17">
        <v>0</v>
      </c>
      <c r="KN60" s="17">
        <v>0</v>
      </c>
      <c r="KO60" s="17">
        <v>0</v>
      </c>
      <c r="KP60" s="17">
        <v>0</v>
      </c>
      <c r="KQ60" s="17">
        <v>0</v>
      </c>
      <c r="KR60" s="17">
        <v>0</v>
      </c>
      <c r="KS60" s="17">
        <v>0</v>
      </c>
      <c r="KT60" s="17">
        <v>0</v>
      </c>
      <c r="KU60" s="17">
        <v>0</v>
      </c>
      <c r="KV60" s="17">
        <v>0</v>
      </c>
      <c r="KW60" s="17">
        <v>0</v>
      </c>
      <c r="KX60" s="17">
        <v>0</v>
      </c>
      <c r="KY60" s="17">
        <v>0</v>
      </c>
      <c r="KZ60" s="17">
        <v>0</v>
      </c>
      <c r="LA60" s="18">
        <v>0</v>
      </c>
      <c r="LB60" s="18">
        <v>0</v>
      </c>
      <c r="LC60" s="18">
        <v>0</v>
      </c>
      <c r="LD60" s="17">
        <v>0</v>
      </c>
      <c r="LE60" s="17">
        <v>0</v>
      </c>
      <c r="LF60" s="17">
        <v>0</v>
      </c>
      <c r="LG60" s="17">
        <v>0</v>
      </c>
      <c r="LH60" s="17">
        <v>0</v>
      </c>
      <c r="LI60" s="17">
        <v>0</v>
      </c>
      <c r="LJ60" s="18">
        <v>0</v>
      </c>
      <c r="LK60" s="18">
        <v>0</v>
      </c>
      <c r="LL60" s="18">
        <v>0</v>
      </c>
      <c r="LM60" s="17">
        <v>0</v>
      </c>
      <c r="LN60" s="17">
        <v>0</v>
      </c>
      <c r="LO60" s="17">
        <v>0</v>
      </c>
      <c r="LP60" s="17">
        <v>0</v>
      </c>
      <c r="LQ60" s="17">
        <v>0</v>
      </c>
      <c r="LR60" s="17">
        <v>0</v>
      </c>
      <c r="LS60" s="18">
        <v>0</v>
      </c>
      <c r="LT60" s="18">
        <v>0</v>
      </c>
      <c r="LU60" s="18">
        <v>0</v>
      </c>
      <c r="LV60" s="17">
        <v>0</v>
      </c>
      <c r="LW60" s="17">
        <v>0</v>
      </c>
      <c r="LX60" s="17">
        <v>0</v>
      </c>
      <c r="LY60" s="17">
        <v>0</v>
      </c>
      <c r="LZ60" s="17">
        <v>0</v>
      </c>
      <c r="MA60" s="17">
        <v>0</v>
      </c>
      <c r="MB60" s="17">
        <v>0</v>
      </c>
      <c r="MC60" s="17">
        <v>0</v>
      </c>
      <c r="MD60" s="17">
        <v>0</v>
      </c>
      <c r="ME60" s="17">
        <v>0</v>
      </c>
      <c r="MF60" s="17">
        <v>0</v>
      </c>
      <c r="MG60" s="17">
        <v>432255362.84999365</v>
      </c>
      <c r="MH60" s="17">
        <v>432255362.84999365</v>
      </c>
    </row>
    <row r="61" spans="1:346" ht="12.75" customHeight="1" x14ac:dyDescent="0.3">
      <c r="A61" s="61" t="s">
        <v>257</v>
      </c>
      <c r="B61" s="16">
        <v>3003</v>
      </c>
      <c r="C61" s="62" t="s">
        <v>247</v>
      </c>
      <c r="D61" s="18">
        <v>0</v>
      </c>
      <c r="E61" s="18">
        <v>0</v>
      </c>
      <c r="F61" s="18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0</v>
      </c>
      <c r="DZ61" s="17">
        <v>0</v>
      </c>
      <c r="EA61" s="17">
        <v>0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0</v>
      </c>
      <c r="ES61" s="17">
        <v>0</v>
      </c>
      <c r="ET61" s="17">
        <v>0</v>
      </c>
      <c r="EU61" s="17">
        <v>0</v>
      </c>
      <c r="EV61" s="17">
        <v>0</v>
      </c>
      <c r="EW61" s="17">
        <v>0</v>
      </c>
      <c r="EX61" s="17">
        <v>0</v>
      </c>
      <c r="EY61" s="17">
        <v>0</v>
      </c>
      <c r="EZ61" s="17">
        <v>0</v>
      </c>
      <c r="FA61" s="17">
        <v>0</v>
      </c>
      <c r="FB61" s="17">
        <v>0</v>
      </c>
      <c r="FC61" s="17">
        <v>0</v>
      </c>
      <c r="FD61" s="17">
        <v>0</v>
      </c>
      <c r="FE61" s="17">
        <v>0</v>
      </c>
      <c r="FF61" s="17">
        <v>1848.6</v>
      </c>
      <c r="FG61" s="17">
        <v>0</v>
      </c>
      <c r="FH61" s="17">
        <v>0</v>
      </c>
      <c r="FI61" s="17">
        <v>0</v>
      </c>
      <c r="FJ61" s="17">
        <v>0</v>
      </c>
      <c r="FK61" s="17">
        <v>0</v>
      </c>
      <c r="FL61" s="17">
        <v>0</v>
      </c>
      <c r="FM61" s="17">
        <v>0</v>
      </c>
      <c r="FN61" s="17">
        <v>0</v>
      </c>
      <c r="FO61" s="17">
        <v>0</v>
      </c>
      <c r="FP61" s="17">
        <v>0</v>
      </c>
      <c r="FQ61" s="17">
        <v>0</v>
      </c>
      <c r="FR61" s="17">
        <v>0</v>
      </c>
      <c r="FS61" s="17">
        <v>0</v>
      </c>
      <c r="FT61" s="17">
        <v>0</v>
      </c>
      <c r="FU61" s="17">
        <v>0</v>
      </c>
      <c r="FV61" s="17">
        <v>0</v>
      </c>
      <c r="FW61" s="17">
        <v>0</v>
      </c>
      <c r="FX61" s="17">
        <v>0</v>
      </c>
      <c r="FY61" s="17">
        <v>0</v>
      </c>
      <c r="FZ61" s="17">
        <v>0</v>
      </c>
      <c r="GA61" s="17">
        <v>0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17">
        <v>0</v>
      </c>
      <c r="GL61" s="17">
        <v>0</v>
      </c>
      <c r="GM61" s="17">
        <v>0</v>
      </c>
      <c r="GN61" s="17">
        <v>0</v>
      </c>
      <c r="GO61" s="17">
        <v>0</v>
      </c>
      <c r="GP61" s="17">
        <v>0</v>
      </c>
      <c r="GQ61" s="17">
        <v>0</v>
      </c>
      <c r="GR61" s="17">
        <v>0</v>
      </c>
      <c r="GS61" s="17">
        <v>0</v>
      </c>
      <c r="GT61" s="17">
        <v>0</v>
      </c>
      <c r="GU61" s="17">
        <v>0</v>
      </c>
      <c r="GV61" s="17">
        <v>0</v>
      </c>
      <c r="GW61" s="17">
        <v>0</v>
      </c>
      <c r="GX61" s="17">
        <v>0</v>
      </c>
      <c r="GY61" s="17">
        <v>0</v>
      </c>
      <c r="GZ61" s="17">
        <v>0</v>
      </c>
      <c r="HA61" s="17">
        <v>0</v>
      </c>
      <c r="HB61" s="17">
        <v>0</v>
      </c>
      <c r="HC61" s="17">
        <v>0</v>
      </c>
      <c r="HD61" s="17">
        <v>0</v>
      </c>
      <c r="HE61" s="17">
        <v>0</v>
      </c>
      <c r="HF61" s="17">
        <v>0</v>
      </c>
      <c r="HG61" s="17">
        <v>0</v>
      </c>
      <c r="HH61" s="17">
        <v>0</v>
      </c>
      <c r="HI61" s="17">
        <v>0</v>
      </c>
      <c r="HJ61" s="17">
        <v>0</v>
      </c>
      <c r="HK61" s="17">
        <v>0</v>
      </c>
      <c r="HL61" s="17">
        <v>0</v>
      </c>
      <c r="HM61" s="17">
        <v>0</v>
      </c>
      <c r="HN61" s="17">
        <v>0</v>
      </c>
      <c r="HO61" s="17">
        <v>0</v>
      </c>
      <c r="HP61" s="17">
        <v>0</v>
      </c>
      <c r="HQ61" s="17">
        <v>0</v>
      </c>
      <c r="HR61" s="17">
        <v>0</v>
      </c>
      <c r="HS61" s="17">
        <v>0</v>
      </c>
      <c r="HT61" s="17">
        <v>0</v>
      </c>
      <c r="HU61" s="17">
        <v>0</v>
      </c>
      <c r="HV61" s="17">
        <v>0</v>
      </c>
      <c r="HW61" s="17">
        <v>0</v>
      </c>
      <c r="HX61" s="17">
        <v>0</v>
      </c>
      <c r="HY61" s="17">
        <v>0</v>
      </c>
      <c r="HZ61" s="17">
        <v>0</v>
      </c>
      <c r="IA61" s="17">
        <v>0</v>
      </c>
      <c r="IB61" s="17">
        <v>0</v>
      </c>
      <c r="IC61" s="17">
        <v>0</v>
      </c>
      <c r="ID61" s="17">
        <v>0</v>
      </c>
      <c r="IE61" s="17">
        <v>0</v>
      </c>
      <c r="IF61" s="17">
        <v>0</v>
      </c>
      <c r="IG61" s="17">
        <v>0</v>
      </c>
      <c r="IH61" s="17">
        <v>0</v>
      </c>
      <c r="II61" s="17">
        <v>0</v>
      </c>
      <c r="IJ61" s="17">
        <v>0</v>
      </c>
      <c r="IK61" s="17">
        <v>0</v>
      </c>
      <c r="IL61" s="17">
        <v>0</v>
      </c>
      <c r="IM61" s="17">
        <v>0</v>
      </c>
      <c r="IN61" s="17">
        <v>0</v>
      </c>
      <c r="IO61" s="17">
        <v>0</v>
      </c>
      <c r="IP61" s="17">
        <v>0</v>
      </c>
      <c r="IQ61" s="17">
        <v>0</v>
      </c>
      <c r="IR61" s="17">
        <v>0</v>
      </c>
      <c r="IS61" s="17">
        <v>0</v>
      </c>
      <c r="IT61" s="17">
        <v>0</v>
      </c>
      <c r="IU61" s="17">
        <v>0</v>
      </c>
      <c r="IV61" s="18">
        <v>0</v>
      </c>
      <c r="IW61" s="18">
        <v>0</v>
      </c>
      <c r="IX61" s="18">
        <v>0</v>
      </c>
      <c r="IY61" s="17">
        <v>0</v>
      </c>
      <c r="IZ61" s="17">
        <v>0</v>
      </c>
      <c r="JA61" s="17">
        <v>0</v>
      </c>
      <c r="JB61" s="17">
        <v>0</v>
      </c>
      <c r="JC61" s="17">
        <v>0</v>
      </c>
      <c r="JD61" s="17">
        <v>0</v>
      </c>
      <c r="JE61" s="18">
        <v>0</v>
      </c>
      <c r="JF61" s="18">
        <v>0</v>
      </c>
      <c r="JG61" s="18">
        <v>0</v>
      </c>
      <c r="JH61" s="17">
        <v>0</v>
      </c>
      <c r="JI61" s="17">
        <v>0</v>
      </c>
      <c r="JJ61" s="17">
        <v>0</v>
      </c>
      <c r="JK61" s="17">
        <v>0</v>
      </c>
      <c r="JL61" s="17">
        <v>0</v>
      </c>
      <c r="JM61" s="17">
        <v>0</v>
      </c>
      <c r="JN61" s="18">
        <v>0</v>
      </c>
      <c r="JO61" s="18">
        <v>0</v>
      </c>
      <c r="JP61" s="18">
        <v>0</v>
      </c>
      <c r="JQ61" s="17">
        <v>0</v>
      </c>
      <c r="JR61" s="17">
        <v>0</v>
      </c>
      <c r="JS61" s="17">
        <v>0</v>
      </c>
      <c r="JT61" s="17">
        <v>0</v>
      </c>
      <c r="JU61" s="17">
        <v>0</v>
      </c>
      <c r="JV61" s="17">
        <v>0</v>
      </c>
      <c r="JW61" s="17">
        <v>0</v>
      </c>
      <c r="JX61" s="17">
        <v>0</v>
      </c>
      <c r="JY61" s="17">
        <v>0</v>
      </c>
      <c r="JZ61" s="17">
        <v>0</v>
      </c>
      <c r="KA61" s="17">
        <v>0</v>
      </c>
      <c r="KB61" s="17">
        <v>0</v>
      </c>
      <c r="KC61" s="17">
        <v>0</v>
      </c>
      <c r="KD61" s="17">
        <v>0</v>
      </c>
      <c r="KE61" s="17">
        <v>0</v>
      </c>
      <c r="KF61" s="17">
        <v>0</v>
      </c>
      <c r="KG61" s="17">
        <v>0</v>
      </c>
      <c r="KH61" s="17">
        <v>0</v>
      </c>
      <c r="KI61" s="17">
        <v>0</v>
      </c>
      <c r="KJ61" s="17">
        <v>0</v>
      </c>
      <c r="KK61" s="17">
        <v>1535751284.0299983</v>
      </c>
      <c r="KL61" s="17">
        <v>0</v>
      </c>
      <c r="KM61" s="17">
        <v>0</v>
      </c>
      <c r="KN61" s="17">
        <v>0</v>
      </c>
      <c r="KO61" s="17">
        <v>0</v>
      </c>
      <c r="KP61" s="17">
        <v>0</v>
      </c>
      <c r="KQ61" s="17">
        <v>0</v>
      </c>
      <c r="KR61" s="17">
        <v>0</v>
      </c>
      <c r="KS61" s="17">
        <v>0</v>
      </c>
      <c r="KT61" s="17">
        <v>0</v>
      </c>
      <c r="KU61" s="17">
        <v>0</v>
      </c>
      <c r="KV61" s="17">
        <v>0</v>
      </c>
      <c r="KW61" s="17">
        <v>0</v>
      </c>
      <c r="KX61" s="17">
        <v>0</v>
      </c>
      <c r="KY61" s="17">
        <v>0</v>
      </c>
      <c r="KZ61" s="17">
        <v>0</v>
      </c>
      <c r="LA61" s="18">
        <v>0</v>
      </c>
      <c r="LB61" s="18">
        <v>0</v>
      </c>
      <c r="LC61" s="18">
        <v>0</v>
      </c>
      <c r="LD61" s="17">
        <v>0</v>
      </c>
      <c r="LE61" s="17">
        <v>0</v>
      </c>
      <c r="LF61" s="17">
        <v>0</v>
      </c>
      <c r="LG61" s="17">
        <v>0</v>
      </c>
      <c r="LH61" s="17">
        <v>0</v>
      </c>
      <c r="LI61" s="17">
        <v>0</v>
      </c>
      <c r="LJ61" s="18">
        <v>0</v>
      </c>
      <c r="LK61" s="18">
        <v>0</v>
      </c>
      <c r="LL61" s="18">
        <v>0</v>
      </c>
      <c r="LM61" s="17">
        <v>0</v>
      </c>
      <c r="LN61" s="17">
        <v>0</v>
      </c>
      <c r="LO61" s="17">
        <v>0</v>
      </c>
      <c r="LP61" s="17">
        <v>0</v>
      </c>
      <c r="LQ61" s="17">
        <v>0</v>
      </c>
      <c r="LR61" s="17">
        <v>0</v>
      </c>
      <c r="LS61" s="18">
        <v>0</v>
      </c>
      <c r="LT61" s="18">
        <v>0</v>
      </c>
      <c r="LU61" s="18">
        <v>0</v>
      </c>
      <c r="LV61" s="17">
        <v>0</v>
      </c>
      <c r="LW61" s="17">
        <v>0</v>
      </c>
      <c r="LX61" s="17">
        <v>0</v>
      </c>
      <c r="LY61" s="17">
        <v>0</v>
      </c>
      <c r="LZ61" s="17">
        <v>0</v>
      </c>
      <c r="MA61" s="17">
        <v>0</v>
      </c>
      <c r="MB61" s="17">
        <v>0</v>
      </c>
      <c r="MC61" s="17">
        <v>0</v>
      </c>
      <c r="MD61" s="17">
        <v>0</v>
      </c>
      <c r="ME61" s="17">
        <v>0</v>
      </c>
      <c r="MF61" s="17">
        <v>0</v>
      </c>
      <c r="MG61" s="17">
        <v>1535753132.6299982</v>
      </c>
      <c r="MH61" s="17">
        <v>1535753132.6299982</v>
      </c>
    </row>
    <row r="62" spans="1:346" ht="12.75" customHeight="1" x14ac:dyDescent="0.3">
      <c r="A62" s="61" t="s">
        <v>259</v>
      </c>
      <c r="B62" s="16">
        <v>3004</v>
      </c>
      <c r="C62" s="62" t="s">
        <v>247</v>
      </c>
      <c r="D62" s="18">
        <v>0</v>
      </c>
      <c r="E62" s="18">
        <v>0</v>
      </c>
      <c r="F62" s="18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0</v>
      </c>
      <c r="DL62" s="17"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0</v>
      </c>
      <c r="DW62" s="17">
        <v>0</v>
      </c>
      <c r="DX62" s="17">
        <v>0</v>
      </c>
      <c r="DY62" s="17">
        <v>0</v>
      </c>
      <c r="DZ62" s="17">
        <v>0</v>
      </c>
      <c r="EA62" s="17">
        <v>0</v>
      </c>
      <c r="EB62" s="17">
        <v>0</v>
      </c>
      <c r="EC62" s="17">
        <v>0</v>
      </c>
      <c r="ED62" s="17">
        <v>0</v>
      </c>
      <c r="EE62" s="17">
        <v>0</v>
      </c>
      <c r="EF62" s="17">
        <v>0</v>
      </c>
      <c r="EG62" s="17">
        <v>0</v>
      </c>
      <c r="EH62" s="17">
        <v>0</v>
      </c>
      <c r="EI62" s="17">
        <v>0</v>
      </c>
      <c r="EJ62" s="17">
        <v>0</v>
      </c>
      <c r="EK62" s="17">
        <v>0</v>
      </c>
      <c r="EL62" s="17">
        <v>0</v>
      </c>
      <c r="EM62" s="17">
        <v>0</v>
      </c>
      <c r="EN62" s="17">
        <v>0</v>
      </c>
      <c r="EO62" s="17">
        <v>0</v>
      </c>
      <c r="EP62" s="17">
        <v>0</v>
      </c>
      <c r="EQ62" s="17">
        <v>0</v>
      </c>
      <c r="ER62" s="17">
        <v>0</v>
      </c>
      <c r="ES62" s="17">
        <v>0</v>
      </c>
      <c r="ET62" s="17">
        <v>0</v>
      </c>
      <c r="EU62" s="17">
        <v>0</v>
      </c>
      <c r="EV62" s="17">
        <v>0</v>
      </c>
      <c r="EW62" s="17">
        <v>0</v>
      </c>
      <c r="EX62" s="17">
        <v>0</v>
      </c>
      <c r="EY62" s="17">
        <v>0</v>
      </c>
      <c r="EZ62" s="17">
        <v>0</v>
      </c>
      <c r="FA62" s="17">
        <v>0</v>
      </c>
      <c r="FB62" s="17">
        <v>0</v>
      </c>
      <c r="FC62" s="17">
        <v>0</v>
      </c>
      <c r="FD62" s="17">
        <v>0</v>
      </c>
      <c r="FE62" s="17">
        <v>0</v>
      </c>
      <c r="FF62" s="17">
        <v>-6382.8800000000047</v>
      </c>
      <c r="FG62" s="17">
        <v>0</v>
      </c>
      <c r="FH62" s="17">
        <v>0</v>
      </c>
      <c r="FI62" s="17">
        <v>0</v>
      </c>
      <c r="FJ62" s="17">
        <v>0</v>
      </c>
      <c r="FK62" s="17">
        <v>0</v>
      </c>
      <c r="FL62" s="17">
        <v>0</v>
      </c>
      <c r="FM62" s="17">
        <v>0</v>
      </c>
      <c r="FN62" s="17">
        <v>0</v>
      </c>
      <c r="FO62" s="17">
        <v>0</v>
      </c>
      <c r="FP62" s="17">
        <v>0</v>
      </c>
      <c r="FQ62" s="17">
        <v>0</v>
      </c>
      <c r="FR62" s="17">
        <v>0</v>
      </c>
      <c r="FS62" s="17">
        <v>0</v>
      </c>
      <c r="FT62" s="17">
        <v>0</v>
      </c>
      <c r="FU62" s="17">
        <v>0</v>
      </c>
      <c r="FV62" s="17">
        <v>0</v>
      </c>
      <c r="FW62" s="17">
        <v>0</v>
      </c>
      <c r="FX62" s="17">
        <v>0</v>
      </c>
      <c r="FY62" s="17">
        <v>0</v>
      </c>
      <c r="FZ62" s="17">
        <v>0</v>
      </c>
      <c r="GA62" s="17">
        <v>0</v>
      </c>
      <c r="GB62" s="17">
        <v>0</v>
      </c>
      <c r="GC62" s="17">
        <v>0</v>
      </c>
      <c r="GD62" s="17">
        <v>0</v>
      </c>
      <c r="GE62" s="17">
        <v>0</v>
      </c>
      <c r="GF62" s="17">
        <v>0</v>
      </c>
      <c r="GG62" s="17">
        <v>0</v>
      </c>
      <c r="GH62" s="17">
        <v>0</v>
      </c>
      <c r="GI62" s="17">
        <v>0</v>
      </c>
      <c r="GJ62" s="17">
        <v>0</v>
      </c>
      <c r="GK62" s="17">
        <v>0</v>
      </c>
      <c r="GL62" s="17">
        <v>0</v>
      </c>
      <c r="GM62" s="17">
        <v>0</v>
      </c>
      <c r="GN62" s="17">
        <v>0</v>
      </c>
      <c r="GO62" s="17">
        <v>0</v>
      </c>
      <c r="GP62" s="17">
        <v>0</v>
      </c>
      <c r="GQ62" s="17">
        <v>0</v>
      </c>
      <c r="GR62" s="17">
        <v>0</v>
      </c>
      <c r="GS62" s="17">
        <v>0</v>
      </c>
      <c r="GT62" s="17">
        <v>0</v>
      </c>
      <c r="GU62" s="17">
        <v>0</v>
      </c>
      <c r="GV62" s="17">
        <v>0</v>
      </c>
      <c r="GW62" s="17">
        <v>0</v>
      </c>
      <c r="GX62" s="17">
        <v>0</v>
      </c>
      <c r="GY62" s="17">
        <v>0</v>
      </c>
      <c r="GZ62" s="17">
        <v>0</v>
      </c>
      <c r="HA62" s="17">
        <v>0</v>
      </c>
      <c r="HB62" s="17">
        <v>0</v>
      </c>
      <c r="HC62" s="17">
        <v>0</v>
      </c>
      <c r="HD62" s="17">
        <v>0</v>
      </c>
      <c r="HE62" s="17">
        <v>0</v>
      </c>
      <c r="HF62" s="17">
        <v>0</v>
      </c>
      <c r="HG62" s="17">
        <v>0</v>
      </c>
      <c r="HH62" s="17">
        <v>0</v>
      </c>
      <c r="HI62" s="17">
        <v>0</v>
      </c>
      <c r="HJ62" s="17">
        <v>0</v>
      </c>
      <c r="HK62" s="17">
        <v>0</v>
      </c>
      <c r="HL62" s="17">
        <v>0</v>
      </c>
      <c r="HM62" s="17">
        <v>0</v>
      </c>
      <c r="HN62" s="17">
        <v>0</v>
      </c>
      <c r="HO62" s="17">
        <v>0</v>
      </c>
      <c r="HP62" s="17">
        <v>0</v>
      </c>
      <c r="HQ62" s="17">
        <v>0</v>
      </c>
      <c r="HR62" s="17">
        <v>0</v>
      </c>
      <c r="HS62" s="17">
        <v>0</v>
      </c>
      <c r="HT62" s="17">
        <v>0</v>
      </c>
      <c r="HU62" s="17">
        <v>0</v>
      </c>
      <c r="HV62" s="17">
        <v>0</v>
      </c>
      <c r="HW62" s="17">
        <v>0</v>
      </c>
      <c r="HX62" s="17">
        <v>0</v>
      </c>
      <c r="HY62" s="17">
        <v>0</v>
      </c>
      <c r="HZ62" s="17">
        <v>0</v>
      </c>
      <c r="IA62" s="17">
        <v>0</v>
      </c>
      <c r="IB62" s="17">
        <v>0</v>
      </c>
      <c r="IC62" s="17">
        <v>0</v>
      </c>
      <c r="ID62" s="17">
        <v>0</v>
      </c>
      <c r="IE62" s="17">
        <v>0</v>
      </c>
      <c r="IF62" s="17">
        <v>0</v>
      </c>
      <c r="IG62" s="17">
        <v>0</v>
      </c>
      <c r="IH62" s="17">
        <v>0</v>
      </c>
      <c r="II62" s="17">
        <v>0</v>
      </c>
      <c r="IJ62" s="17">
        <v>0</v>
      </c>
      <c r="IK62" s="17">
        <v>0</v>
      </c>
      <c r="IL62" s="17">
        <v>0</v>
      </c>
      <c r="IM62" s="17">
        <v>0</v>
      </c>
      <c r="IN62" s="17">
        <v>0</v>
      </c>
      <c r="IO62" s="17">
        <v>0</v>
      </c>
      <c r="IP62" s="17">
        <v>0</v>
      </c>
      <c r="IQ62" s="17">
        <v>0</v>
      </c>
      <c r="IR62" s="17">
        <v>0</v>
      </c>
      <c r="IS62" s="17">
        <v>0</v>
      </c>
      <c r="IT62" s="17">
        <v>0</v>
      </c>
      <c r="IU62" s="17">
        <v>0</v>
      </c>
      <c r="IV62" s="18">
        <v>0</v>
      </c>
      <c r="IW62" s="18">
        <v>0</v>
      </c>
      <c r="IX62" s="18">
        <v>0</v>
      </c>
      <c r="IY62" s="17">
        <v>0</v>
      </c>
      <c r="IZ62" s="17">
        <v>0</v>
      </c>
      <c r="JA62" s="17">
        <v>0</v>
      </c>
      <c r="JB62" s="17">
        <v>0</v>
      </c>
      <c r="JC62" s="17">
        <v>0</v>
      </c>
      <c r="JD62" s="17">
        <v>0</v>
      </c>
      <c r="JE62" s="18">
        <v>0</v>
      </c>
      <c r="JF62" s="18">
        <v>0</v>
      </c>
      <c r="JG62" s="18">
        <v>0</v>
      </c>
      <c r="JH62" s="17">
        <v>0</v>
      </c>
      <c r="JI62" s="17">
        <v>0</v>
      </c>
      <c r="JJ62" s="17">
        <v>0</v>
      </c>
      <c r="JK62" s="17">
        <v>0</v>
      </c>
      <c r="JL62" s="17">
        <v>0</v>
      </c>
      <c r="JM62" s="17">
        <v>0</v>
      </c>
      <c r="JN62" s="18">
        <v>0</v>
      </c>
      <c r="JO62" s="18">
        <v>0</v>
      </c>
      <c r="JP62" s="18">
        <v>0</v>
      </c>
      <c r="JQ62" s="17">
        <v>0</v>
      </c>
      <c r="JR62" s="17">
        <v>0</v>
      </c>
      <c r="JS62" s="17">
        <v>0</v>
      </c>
      <c r="JT62" s="17">
        <v>0</v>
      </c>
      <c r="JU62" s="17">
        <v>0</v>
      </c>
      <c r="JV62" s="17">
        <v>0</v>
      </c>
      <c r="JW62" s="17">
        <v>0</v>
      </c>
      <c r="JX62" s="17">
        <v>0</v>
      </c>
      <c r="JY62" s="17">
        <v>0</v>
      </c>
      <c r="JZ62" s="17">
        <v>0</v>
      </c>
      <c r="KA62" s="17">
        <v>0</v>
      </c>
      <c r="KB62" s="17">
        <v>0</v>
      </c>
      <c r="KC62" s="17">
        <v>0</v>
      </c>
      <c r="KD62" s="17">
        <v>0</v>
      </c>
      <c r="KE62" s="17">
        <v>0</v>
      </c>
      <c r="KF62" s="17">
        <v>0</v>
      </c>
      <c r="KG62" s="17">
        <v>0</v>
      </c>
      <c r="KH62" s="17">
        <v>8323786.7099999925</v>
      </c>
      <c r="KI62" s="17">
        <v>0</v>
      </c>
      <c r="KJ62" s="17">
        <v>0</v>
      </c>
      <c r="KK62" s="17">
        <v>3156467979.5000019</v>
      </c>
      <c r="KL62" s="17">
        <v>0</v>
      </c>
      <c r="KM62" s="17">
        <v>0</v>
      </c>
      <c r="KN62" s="17">
        <v>0</v>
      </c>
      <c r="KO62" s="17">
        <v>0</v>
      </c>
      <c r="KP62" s="17">
        <v>0</v>
      </c>
      <c r="KQ62" s="17">
        <v>0</v>
      </c>
      <c r="KR62" s="17">
        <v>0</v>
      </c>
      <c r="KS62" s="17">
        <v>0</v>
      </c>
      <c r="KT62" s="17">
        <v>0</v>
      </c>
      <c r="KU62" s="17">
        <v>0</v>
      </c>
      <c r="KV62" s="17">
        <v>0</v>
      </c>
      <c r="KW62" s="17">
        <v>0</v>
      </c>
      <c r="KX62" s="17">
        <v>0</v>
      </c>
      <c r="KY62" s="17">
        <v>0</v>
      </c>
      <c r="KZ62" s="17">
        <v>0</v>
      </c>
      <c r="LA62" s="18">
        <v>0</v>
      </c>
      <c r="LB62" s="18">
        <v>0</v>
      </c>
      <c r="LC62" s="18">
        <v>0</v>
      </c>
      <c r="LD62" s="17">
        <v>0</v>
      </c>
      <c r="LE62" s="17">
        <v>0</v>
      </c>
      <c r="LF62" s="17">
        <v>0</v>
      </c>
      <c r="LG62" s="17">
        <v>0</v>
      </c>
      <c r="LH62" s="17">
        <v>0</v>
      </c>
      <c r="LI62" s="17">
        <v>0</v>
      </c>
      <c r="LJ62" s="18">
        <v>0</v>
      </c>
      <c r="LK62" s="18">
        <v>0</v>
      </c>
      <c r="LL62" s="18">
        <v>0</v>
      </c>
      <c r="LM62" s="17">
        <v>0</v>
      </c>
      <c r="LN62" s="17">
        <v>0</v>
      </c>
      <c r="LO62" s="17">
        <v>0</v>
      </c>
      <c r="LP62" s="17">
        <v>0</v>
      </c>
      <c r="LQ62" s="17">
        <v>0</v>
      </c>
      <c r="LR62" s="17">
        <v>0</v>
      </c>
      <c r="LS62" s="18">
        <v>0</v>
      </c>
      <c r="LT62" s="18">
        <v>0</v>
      </c>
      <c r="LU62" s="18">
        <v>0</v>
      </c>
      <c r="LV62" s="17">
        <v>0</v>
      </c>
      <c r="LW62" s="17">
        <v>0</v>
      </c>
      <c r="LX62" s="17">
        <v>0</v>
      </c>
      <c r="LY62" s="17">
        <v>0</v>
      </c>
      <c r="LZ62" s="17">
        <v>0</v>
      </c>
      <c r="MA62" s="17">
        <v>0</v>
      </c>
      <c r="MB62" s="17">
        <v>0</v>
      </c>
      <c r="MC62" s="17">
        <v>0</v>
      </c>
      <c r="MD62" s="17">
        <v>0</v>
      </c>
      <c r="ME62" s="17">
        <v>0</v>
      </c>
      <c r="MF62" s="17">
        <v>0</v>
      </c>
      <c r="MG62" s="17">
        <v>3164785383.3300018</v>
      </c>
      <c r="MH62" s="17">
        <v>3164785383.3300018</v>
      </c>
    </row>
    <row r="63" spans="1:346" ht="12.75" customHeight="1" x14ac:dyDescent="0.3">
      <c r="A63" s="61" t="s">
        <v>261</v>
      </c>
      <c r="B63" s="16">
        <v>3005</v>
      </c>
      <c r="C63" s="62" t="s">
        <v>247</v>
      </c>
      <c r="D63" s="18">
        <v>0</v>
      </c>
      <c r="E63" s="18">
        <v>0</v>
      </c>
      <c r="F63" s="18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0</v>
      </c>
      <c r="DZ63" s="17">
        <v>0</v>
      </c>
      <c r="EA63" s="17">
        <v>0</v>
      </c>
      <c r="EB63" s="17">
        <v>0</v>
      </c>
      <c r="EC63" s="17">
        <v>0</v>
      </c>
      <c r="ED63" s="17">
        <v>0</v>
      </c>
      <c r="EE63" s="17">
        <v>0</v>
      </c>
      <c r="EF63" s="17">
        <v>0</v>
      </c>
      <c r="EG63" s="17">
        <v>0</v>
      </c>
      <c r="EH63" s="17">
        <v>0</v>
      </c>
      <c r="EI63" s="17">
        <v>0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>
        <v>0</v>
      </c>
      <c r="EQ63" s="17">
        <v>0</v>
      </c>
      <c r="ER63" s="17">
        <v>0</v>
      </c>
      <c r="ES63" s="17">
        <v>0</v>
      </c>
      <c r="ET63" s="17">
        <v>0</v>
      </c>
      <c r="EU63" s="17">
        <v>0</v>
      </c>
      <c r="EV63" s="17">
        <v>0</v>
      </c>
      <c r="EW63" s="17">
        <v>0</v>
      </c>
      <c r="EX63" s="17">
        <v>0</v>
      </c>
      <c r="EY63" s="17">
        <v>0</v>
      </c>
      <c r="EZ63" s="17">
        <v>0</v>
      </c>
      <c r="FA63" s="17">
        <v>0</v>
      </c>
      <c r="FB63" s="17">
        <v>0</v>
      </c>
      <c r="FC63" s="17">
        <v>0</v>
      </c>
      <c r="FD63" s="17">
        <v>0</v>
      </c>
      <c r="FE63" s="17">
        <v>0</v>
      </c>
      <c r="FF63" s="17">
        <v>0</v>
      </c>
      <c r="FG63" s="17">
        <v>0</v>
      </c>
      <c r="FH63" s="17">
        <v>0</v>
      </c>
      <c r="FI63" s="17">
        <v>0</v>
      </c>
      <c r="FJ63" s="17">
        <v>0</v>
      </c>
      <c r="FK63" s="17">
        <v>0</v>
      </c>
      <c r="FL63" s="17">
        <v>0</v>
      </c>
      <c r="FM63" s="17">
        <v>0</v>
      </c>
      <c r="FN63" s="17">
        <v>0</v>
      </c>
      <c r="FO63" s="17">
        <v>0</v>
      </c>
      <c r="FP63" s="17">
        <v>0</v>
      </c>
      <c r="FQ63" s="17">
        <v>0</v>
      </c>
      <c r="FR63" s="17">
        <v>0</v>
      </c>
      <c r="FS63" s="17">
        <v>0</v>
      </c>
      <c r="FT63" s="17">
        <v>0</v>
      </c>
      <c r="FU63" s="17">
        <v>0</v>
      </c>
      <c r="FV63" s="17">
        <v>0</v>
      </c>
      <c r="FW63" s="17">
        <v>0</v>
      </c>
      <c r="FX63" s="17">
        <v>0</v>
      </c>
      <c r="FY63" s="17">
        <v>0</v>
      </c>
      <c r="FZ63" s="17">
        <v>0</v>
      </c>
      <c r="GA63" s="17">
        <v>0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17">
        <v>0</v>
      </c>
      <c r="GH63" s="17">
        <v>0</v>
      </c>
      <c r="GI63" s="17">
        <v>0</v>
      </c>
      <c r="GJ63" s="17">
        <v>0</v>
      </c>
      <c r="GK63" s="17">
        <v>0</v>
      </c>
      <c r="GL63" s="17">
        <v>0</v>
      </c>
      <c r="GM63" s="17">
        <v>0</v>
      </c>
      <c r="GN63" s="17">
        <v>0</v>
      </c>
      <c r="GO63" s="17">
        <v>0</v>
      </c>
      <c r="GP63" s="17">
        <v>0</v>
      </c>
      <c r="GQ63" s="17">
        <v>0</v>
      </c>
      <c r="GR63" s="17">
        <v>0</v>
      </c>
      <c r="GS63" s="17">
        <v>0</v>
      </c>
      <c r="GT63" s="17">
        <v>0</v>
      </c>
      <c r="GU63" s="17">
        <v>0</v>
      </c>
      <c r="GV63" s="17">
        <v>0</v>
      </c>
      <c r="GW63" s="17">
        <v>0</v>
      </c>
      <c r="GX63" s="17">
        <v>0</v>
      </c>
      <c r="GY63" s="17">
        <v>0</v>
      </c>
      <c r="GZ63" s="17">
        <v>0</v>
      </c>
      <c r="HA63" s="17">
        <v>0</v>
      </c>
      <c r="HB63" s="17">
        <v>0</v>
      </c>
      <c r="HC63" s="17">
        <v>0</v>
      </c>
      <c r="HD63" s="17">
        <v>0</v>
      </c>
      <c r="HE63" s="17">
        <v>0</v>
      </c>
      <c r="HF63" s="17">
        <v>0</v>
      </c>
      <c r="HG63" s="17">
        <v>0</v>
      </c>
      <c r="HH63" s="17">
        <v>0</v>
      </c>
      <c r="HI63" s="17">
        <v>0</v>
      </c>
      <c r="HJ63" s="17">
        <v>0</v>
      </c>
      <c r="HK63" s="17">
        <v>0</v>
      </c>
      <c r="HL63" s="17">
        <v>0</v>
      </c>
      <c r="HM63" s="17">
        <v>0</v>
      </c>
      <c r="HN63" s="17">
        <v>0</v>
      </c>
      <c r="HO63" s="17">
        <v>0</v>
      </c>
      <c r="HP63" s="17">
        <v>0</v>
      </c>
      <c r="HQ63" s="17">
        <v>0</v>
      </c>
      <c r="HR63" s="17">
        <v>0</v>
      </c>
      <c r="HS63" s="17">
        <v>0</v>
      </c>
      <c r="HT63" s="17">
        <v>0</v>
      </c>
      <c r="HU63" s="17">
        <v>0</v>
      </c>
      <c r="HV63" s="17">
        <v>0</v>
      </c>
      <c r="HW63" s="17">
        <v>0</v>
      </c>
      <c r="HX63" s="17">
        <v>0</v>
      </c>
      <c r="HY63" s="17">
        <v>0</v>
      </c>
      <c r="HZ63" s="17">
        <v>0</v>
      </c>
      <c r="IA63" s="17">
        <v>0</v>
      </c>
      <c r="IB63" s="17">
        <v>0</v>
      </c>
      <c r="IC63" s="17">
        <v>0</v>
      </c>
      <c r="ID63" s="17">
        <v>0</v>
      </c>
      <c r="IE63" s="17">
        <v>0</v>
      </c>
      <c r="IF63" s="17">
        <v>0</v>
      </c>
      <c r="IG63" s="17">
        <v>0</v>
      </c>
      <c r="IH63" s="17">
        <v>0</v>
      </c>
      <c r="II63" s="17">
        <v>0</v>
      </c>
      <c r="IJ63" s="17">
        <v>0</v>
      </c>
      <c r="IK63" s="17">
        <v>0</v>
      </c>
      <c r="IL63" s="17">
        <v>0</v>
      </c>
      <c r="IM63" s="17">
        <v>0</v>
      </c>
      <c r="IN63" s="17">
        <v>0</v>
      </c>
      <c r="IO63" s="17">
        <v>0</v>
      </c>
      <c r="IP63" s="17">
        <v>0</v>
      </c>
      <c r="IQ63" s="17">
        <v>0</v>
      </c>
      <c r="IR63" s="17">
        <v>0</v>
      </c>
      <c r="IS63" s="17">
        <v>0</v>
      </c>
      <c r="IT63" s="17">
        <v>0</v>
      </c>
      <c r="IU63" s="17">
        <v>0</v>
      </c>
      <c r="IV63" s="18">
        <v>0</v>
      </c>
      <c r="IW63" s="18">
        <v>0</v>
      </c>
      <c r="IX63" s="18">
        <v>0</v>
      </c>
      <c r="IY63" s="17">
        <v>0</v>
      </c>
      <c r="IZ63" s="17">
        <v>0</v>
      </c>
      <c r="JA63" s="17">
        <v>0</v>
      </c>
      <c r="JB63" s="17">
        <v>0</v>
      </c>
      <c r="JC63" s="17">
        <v>0</v>
      </c>
      <c r="JD63" s="17">
        <v>0</v>
      </c>
      <c r="JE63" s="18">
        <v>0</v>
      </c>
      <c r="JF63" s="18">
        <v>0</v>
      </c>
      <c r="JG63" s="18">
        <v>0</v>
      </c>
      <c r="JH63" s="17">
        <v>0</v>
      </c>
      <c r="JI63" s="17">
        <v>0</v>
      </c>
      <c r="JJ63" s="17">
        <v>0</v>
      </c>
      <c r="JK63" s="17">
        <v>0</v>
      </c>
      <c r="JL63" s="17">
        <v>0</v>
      </c>
      <c r="JM63" s="17">
        <v>0</v>
      </c>
      <c r="JN63" s="18">
        <v>0</v>
      </c>
      <c r="JO63" s="18">
        <v>0</v>
      </c>
      <c r="JP63" s="18">
        <v>0</v>
      </c>
      <c r="JQ63" s="17">
        <v>0</v>
      </c>
      <c r="JR63" s="17">
        <v>0</v>
      </c>
      <c r="JS63" s="17">
        <v>0</v>
      </c>
      <c r="JT63" s="17">
        <v>0</v>
      </c>
      <c r="JU63" s="17">
        <v>0</v>
      </c>
      <c r="JV63" s="17">
        <v>0</v>
      </c>
      <c r="JW63" s="17">
        <v>0</v>
      </c>
      <c r="JX63" s="17">
        <v>0</v>
      </c>
      <c r="JY63" s="17">
        <v>0</v>
      </c>
      <c r="JZ63" s="17">
        <v>0</v>
      </c>
      <c r="KA63" s="17">
        <v>0</v>
      </c>
      <c r="KB63" s="17">
        <v>0</v>
      </c>
      <c r="KC63" s="17">
        <v>0</v>
      </c>
      <c r="KD63" s="17">
        <v>0</v>
      </c>
      <c r="KE63" s="17">
        <v>0</v>
      </c>
      <c r="KF63" s="17">
        <v>0</v>
      </c>
      <c r="KG63" s="17">
        <v>0</v>
      </c>
      <c r="KH63" s="17">
        <v>0</v>
      </c>
      <c r="KI63" s="17">
        <v>0</v>
      </c>
      <c r="KJ63" s="17">
        <v>0</v>
      </c>
      <c r="KK63" s="17">
        <v>28611658.099999901</v>
      </c>
      <c r="KL63" s="17">
        <v>0</v>
      </c>
      <c r="KM63" s="17">
        <v>0</v>
      </c>
      <c r="KN63" s="17">
        <v>0</v>
      </c>
      <c r="KO63" s="17">
        <v>0</v>
      </c>
      <c r="KP63" s="17">
        <v>0</v>
      </c>
      <c r="KQ63" s="17">
        <v>0</v>
      </c>
      <c r="KR63" s="17">
        <v>0</v>
      </c>
      <c r="KS63" s="17">
        <v>0</v>
      </c>
      <c r="KT63" s="17">
        <v>0</v>
      </c>
      <c r="KU63" s="17">
        <v>0</v>
      </c>
      <c r="KV63" s="17">
        <v>0</v>
      </c>
      <c r="KW63" s="17">
        <v>0</v>
      </c>
      <c r="KX63" s="17">
        <v>0</v>
      </c>
      <c r="KY63" s="17">
        <v>0</v>
      </c>
      <c r="KZ63" s="17">
        <v>0</v>
      </c>
      <c r="LA63" s="18">
        <v>0</v>
      </c>
      <c r="LB63" s="18">
        <v>0</v>
      </c>
      <c r="LC63" s="18">
        <v>0</v>
      </c>
      <c r="LD63" s="17">
        <v>0</v>
      </c>
      <c r="LE63" s="17">
        <v>0</v>
      </c>
      <c r="LF63" s="17">
        <v>0</v>
      </c>
      <c r="LG63" s="17">
        <v>0</v>
      </c>
      <c r="LH63" s="17">
        <v>0</v>
      </c>
      <c r="LI63" s="17">
        <v>0</v>
      </c>
      <c r="LJ63" s="18">
        <v>0</v>
      </c>
      <c r="LK63" s="18">
        <v>0</v>
      </c>
      <c r="LL63" s="18">
        <v>0</v>
      </c>
      <c r="LM63" s="17">
        <v>0</v>
      </c>
      <c r="LN63" s="17">
        <v>0</v>
      </c>
      <c r="LO63" s="17">
        <v>0</v>
      </c>
      <c r="LP63" s="17">
        <v>0</v>
      </c>
      <c r="LQ63" s="17">
        <v>0</v>
      </c>
      <c r="LR63" s="17">
        <v>0</v>
      </c>
      <c r="LS63" s="18">
        <v>0</v>
      </c>
      <c r="LT63" s="18">
        <v>0</v>
      </c>
      <c r="LU63" s="18">
        <v>0</v>
      </c>
      <c r="LV63" s="17">
        <v>0</v>
      </c>
      <c r="LW63" s="17">
        <v>0</v>
      </c>
      <c r="LX63" s="17">
        <v>0</v>
      </c>
      <c r="LY63" s="17">
        <v>0</v>
      </c>
      <c r="LZ63" s="17">
        <v>0</v>
      </c>
      <c r="MA63" s="17">
        <v>0</v>
      </c>
      <c r="MB63" s="17">
        <v>0</v>
      </c>
      <c r="MC63" s="17">
        <v>0</v>
      </c>
      <c r="MD63" s="17">
        <v>0</v>
      </c>
      <c r="ME63" s="17">
        <v>0</v>
      </c>
      <c r="MF63" s="17">
        <v>0</v>
      </c>
      <c r="MG63" s="17">
        <v>28611658.099999901</v>
      </c>
      <c r="MH63" s="17">
        <v>28611658.099999901</v>
      </c>
    </row>
    <row r="64" spans="1:346" ht="12.75" customHeight="1" x14ac:dyDescent="0.3">
      <c r="A64" s="61" t="s">
        <v>263</v>
      </c>
      <c r="B64" s="16">
        <v>3006</v>
      </c>
      <c r="C64" s="62" t="s">
        <v>247</v>
      </c>
      <c r="D64" s="18">
        <v>0</v>
      </c>
      <c r="E64" s="18">
        <v>0</v>
      </c>
      <c r="F64" s="18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7"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0</v>
      </c>
      <c r="DL64" s="17">
        <v>0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0</v>
      </c>
      <c r="DS64" s="17">
        <v>0</v>
      </c>
      <c r="DT64" s="17">
        <v>0</v>
      </c>
      <c r="DU64" s="17">
        <v>0</v>
      </c>
      <c r="DV64" s="17">
        <v>0</v>
      </c>
      <c r="DW64" s="17">
        <v>0</v>
      </c>
      <c r="DX64" s="17">
        <v>0</v>
      </c>
      <c r="DY64" s="17">
        <v>0</v>
      </c>
      <c r="DZ64" s="17">
        <v>0</v>
      </c>
      <c r="EA64" s="17">
        <v>0</v>
      </c>
      <c r="EB64" s="17">
        <v>0</v>
      </c>
      <c r="EC64" s="17">
        <v>0</v>
      </c>
      <c r="ED64" s="17">
        <v>0</v>
      </c>
      <c r="EE64" s="17">
        <v>0</v>
      </c>
      <c r="EF64" s="17">
        <v>0</v>
      </c>
      <c r="EG64" s="17">
        <v>0</v>
      </c>
      <c r="EH64" s="17">
        <v>0</v>
      </c>
      <c r="EI64" s="17">
        <v>0</v>
      </c>
      <c r="EJ64" s="17">
        <v>0</v>
      </c>
      <c r="EK64" s="17">
        <v>0</v>
      </c>
      <c r="EL64" s="17">
        <v>0</v>
      </c>
      <c r="EM64" s="17">
        <v>0</v>
      </c>
      <c r="EN64" s="17">
        <v>0</v>
      </c>
      <c r="EO64" s="17">
        <v>0</v>
      </c>
      <c r="EP64" s="17">
        <v>0</v>
      </c>
      <c r="EQ64" s="17">
        <v>0</v>
      </c>
      <c r="ER64" s="17">
        <v>0</v>
      </c>
      <c r="ES64" s="17">
        <v>0</v>
      </c>
      <c r="ET64" s="17">
        <v>0</v>
      </c>
      <c r="EU64" s="17">
        <v>0</v>
      </c>
      <c r="EV64" s="17">
        <v>0</v>
      </c>
      <c r="EW64" s="17">
        <v>0</v>
      </c>
      <c r="EX64" s="17">
        <v>0</v>
      </c>
      <c r="EY64" s="17">
        <v>0</v>
      </c>
      <c r="EZ64" s="17">
        <v>0</v>
      </c>
      <c r="FA64" s="17">
        <v>0</v>
      </c>
      <c r="FB64" s="17">
        <v>0</v>
      </c>
      <c r="FC64" s="17">
        <v>0</v>
      </c>
      <c r="FD64" s="17">
        <v>0</v>
      </c>
      <c r="FE64" s="17">
        <v>0</v>
      </c>
      <c r="FF64" s="17">
        <v>265366.48000000219</v>
      </c>
      <c r="FG64" s="17">
        <v>0</v>
      </c>
      <c r="FH64" s="17">
        <v>0</v>
      </c>
      <c r="FI64" s="17">
        <v>0</v>
      </c>
      <c r="FJ64" s="17">
        <v>0</v>
      </c>
      <c r="FK64" s="17">
        <v>0</v>
      </c>
      <c r="FL64" s="17">
        <v>0</v>
      </c>
      <c r="FM64" s="17">
        <v>0</v>
      </c>
      <c r="FN64" s="17">
        <v>0</v>
      </c>
      <c r="FO64" s="17">
        <v>0</v>
      </c>
      <c r="FP64" s="17">
        <v>0</v>
      </c>
      <c r="FQ64" s="17">
        <v>0</v>
      </c>
      <c r="FR64" s="17">
        <v>0</v>
      </c>
      <c r="FS64" s="17">
        <v>0</v>
      </c>
      <c r="FT64" s="17">
        <v>0</v>
      </c>
      <c r="FU64" s="17">
        <v>0</v>
      </c>
      <c r="FV64" s="17">
        <v>0</v>
      </c>
      <c r="FW64" s="17">
        <v>0</v>
      </c>
      <c r="FX64" s="17">
        <v>0</v>
      </c>
      <c r="FY64" s="17">
        <v>0</v>
      </c>
      <c r="FZ64" s="17">
        <v>0</v>
      </c>
      <c r="GA64" s="17">
        <v>0</v>
      </c>
      <c r="GB64" s="17">
        <v>0</v>
      </c>
      <c r="GC64" s="17">
        <v>0</v>
      </c>
      <c r="GD64" s="17">
        <v>0</v>
      </c>
      <c r="GE64" s="17">
        <v>0</v>
      </c>
      <c r="GF64" s="17">
        <v>0</v>
      </c>
      <c r="GG64" s="17">
        <v>0</v>
      </c>
      <c r="GH64" s="17">
        <v>0</v>
      </c>
      <c r="GI64" s="17">
        <v>0</v>
      </c>
      <c r="GJ64" s="17">
        <v>0</v>
      </c>
      <c r="GK64" s="17">
        <v>0</v>
      </c>
      <c r="GL64" s="17">
        <v>0</v>
      </c>
      <c r="GM64" s="17">
        <v>0</v>
      </c>
      <c r="GN64" s="17">
        <v>0</v>
      </c>
      <c r="GO64" s="17">
        <v>0</v>
      </c>
      <c r="GP64" s="17">
        <v>0</v>
      </c>
      <c r="GQ64" s="17">
        <v>0</v>
      </c>
      <c r="GR64" s="17">
        <v>0</v>
      </c>
      <c r="GS64" s="17">
        <v>0</v>
      </c>
      <c r="GT64" s="17">
        <v>0</v>
      </c>
      <c r="GU64" s="17">
        <v>0</v>
      </c>
      <c r="GV64" s="17">
        <v>0</v>
      </c>
      <c r="GW64" s="17">
        <v>0</v>
      </c>
      <c r="GX64" s="17">
        <v>0</v>
      </c>
      <c r="GY64" s="17">
        <v>0</v>
      </c>
      <c r="GZ64" s="17">
        <v>0</v>
      </c>
      <c r="HA64" s="17">
        <v>0</v>
      </c>
      <c r="HB64" s="17">
        <v>0</v>
      </c>
      <c r="HC64" s="17">
        <v>0</v>
      </c>
      <c r="HD64" s="17">
        <v>0</v>
      </c>
      <c r="HE64" s="17">
        <v>0</v>
      </c>
      <c r="HF64" s="17">
        <v>0</v>
      </c>
      <c r="HG64" s="17">
        <v>0</v>
      </c>
      <c r="HH64" s="17">
        <v>0</v>
      </c>
      <c r="HI64" s="17">
        <v>0</v>
      </c>
      <c r="HJ64" s="17">
        <v>0</v>
      </c>
      <c r="HK64" s="17">
        <v>0</v>
      </c>
      <c r="HL64" s="17">
        <v>0</v>
      </c>
      <c r="HM64" s="17">
        <v>0</v>
      </c>
      <c r="HN64" s="17">
        <v>0</v>
      </c>
      <c r="HO64" s="17">
        <v>0</v>
      </c>
      <c r="HP64" s="17">
        <v>0</v>
      </c>
      <c r="HQ64" s="17">
        <v>0</v>
      </c>
      <c r="HR64" s="17">
        <v>0</v>
      </c>
      <c r="HS64" s="17">
        <v>0</v>
      </c>
      <c r="HT64" s="17">
        <v>0</v>
      </c>
      <c r="HU64" s="17">
        <v>0</v>
      </c>
      <c r="HV64" s="17">
        <v>0</v>
      </c>
      <c r="HW64" s="17">
        <v>0</v>
      </c>
      <c r="HX64" s="17">
        <v>0</v>
      </c>
      <c r="HY64" s="17">
        <v>0</v>
      </c>
      <c r="HZ64" s="17">
        <v>0</v>
      </c>
      <c r="IA64" s="17">
        <v>0</v>
      </c>
      <c r="IB64" s="17">
        <v>0</v>
      </c>
      <c r="IC64" s="17">
        <v>0</v>
      </c>
      <c r="ID64" s="17">
        <v>0</v>
      </c>
      <c r="IE64" s="17">
        <v>0</v>
      </c>
      <c r="IF64" s="17">
        <v>0</v>
      </c>
      <c r="IG64" s="17">
        <v>0</v>
      </c>
      <c r="IH64" s="17">
        <v>0</v>
      </c>
      <c r="II64" s="17">
        <v>0</v>
      </c>
      <c r="IJ64" s="17">
        <v>0</v>
      </c>
      <c r="IK64" s="17">
        <v>0</v>
      </c>
      <c r="IL64" s="17">
        <v>0</v>
      </c>
      <c r="IM64" s="17">
        <v>0</v>
      </c>
      <c r="IN64" s="17">
        <v>0</v>
      </c>
      <c r="IO64" s="17">
        <v>0</v>
      </c>
      <c r="IP64" s="17">
        <v>0</v>
      </c>
      <c r="IQ64" s="17">
        <v>0</v>
      </c>
      <c r="IR64" s="17">
        <v>0</v>
      </c>
      <c r="IS64" s="17">
        <v>0</v>
      </c>
      <c r="IT64" s="17">
        <v>0</v>
      </c>
      <c r="IU64" s="17">
        <v>0</v>
      </c>
      <c r="IV64" s="18">
        <v>0</v>
      </c>
      <c r="IW64" s="18">
        <v>0</v>
      </c>
      <c r="IX64" s="18">
        <v>0</v>
      </c>
      <c r="IY64" s="17">
        <v>0</v>
      </c>
      <c r="IZ64" s="17">
        <v>0</v>
      </c>
      <c r="JA64" s="17">
        <v>0</v>
      </c>
      <c r="JB64" s="17">
        <v>0</v>
      </c>
      <c r="JC64" s="17">
        <v>0</v>
      </c>
      <c r="JD64" s="17">
        <v>0</v>
      </c>
      <c r="JE64" s="18">
        <v>0</v>
      </c>
      <c r="JF64" s="18">
        <v>0</v>
      </c>
      <c r="JG64" s="18">
        <v>0</v>
      </c>
      <c r="JH64" s="17">
        <v>0</v>
      </c>
      <c r="JI64" s="17">
        <v>0</v>
      </c>
      <c r="JJ64" s="17">
        <v>0</v>
      </c>
      <c r="JK64" s="17">
        <v>0</v>
      </c>
      <c r="JL64" s="17">
        <v>0</v>
      </c>
      <c r="JM64" s="17">
        <v>0</v>
      </c>
      <c r="JN64" s="18">
        <v>0</v>
      </c>
      <c r="JO64" s="18">
        <v>0</v>
      </c>
      <c r="JP64" s="18">
        <v>0</v>
      </c>
      <c r="JQ64" s="17">
        <v>0</v>
      </c>
      <c r="JR64" s="17">
        <v>0</v>
      </c>
      <c r="JS64" s="17">
        <v>0</v>
      </c>
      <c r="JT64" s="17">
        <v>0</v>
      </c>
      <c r="JU64" s="17">
        <v>0</v>
      </c>
      <c r="JV64" s="17">
        <v>0</v>
      </c>
      <c r="JW64" s="17">
        <v>0</v>
      </c>
      <c r="JX64" s="17">
        <v>0</v>
      </c>
      <c r="JY64" s="17">
        <v>0</v>
      </c>
      <c r="JZ64" s="17">
        <v>0</v>
      </c>
      <c r="KA64" s="17">
        <v>0</v>
      </c>
      <c r="KB64" s="17">
        <v>0</v>
      </c>
      <c r="KC64" s="17">
        <v>0</v>
      </c>
      <c r="KD64" s="17">
        <v>0</v>
      </c>
      <c r="KE64" s="17">
        <v>0</v>
      </c>
      <c r="KF64" s="17">
        <v>0</v>
      </c>
      <c r="KG64" s="17">
        <v>0</v>
      </c>
      <c r="KH64" s="17">
        <v>0</v>
      </c>
      <c r="KI64" s="17">
        <v>0</v>
      </c>
      <c r="KJ64" s="17">
        <v>0</v>
      </c>
      <c r="KK64" s="17">
        <v>2474505540.3078356</v>
      </c>
      <c r="KL64" s="17">
        <v>0</v>
      </c>
      <c r="KM64" s="17">
        <v>0</v>
      </c>
      <c r="KN64" s="17">
        <v>0</v>
      </c>
      <c r="KO64" s="17">
        <v>0</v>
      </c>
      <c r="KP64" s="17">
        <v>0</v>
      </c>
      <c r="KQ64" s="17">
        <v>0</v>
      </c>
      <c r="KR64" s="17">
        <v>0</v>
      </c>
      <c r="KS64" s="17">
        <v>0</v>
      </c>
      <c r="KT64" s="17">
        <v>0</v>
      </c>
      <c r="KU64" s="17">
        <v>0</v>
      </c>
      <c r="KV64" s="17">
        <v>0</v>
      </c>
      <c r="KW64" s="17">
        <v>0</v>
      </c>
      <c r="KX64" s="17">
        <v>0</v>
      </c>
      <c r="KY64" s="17">
        <v>0</v>
      </c>
      <c r="KZ64" s="17">
        <v>0</v>
      </c>
      <c r="LA64" s="18">
        <v>0</v>
      </c>
      <c r="LB64" s="18">
        <v>0</v>
      </c>
      <c r="LC64" s="18">
        <v>0</v>
      </c>
      <c r="LD64" s="17">
        <v>0</v>
      </c>
      <c r="LE64" s="17">
        <v>0</v>
      </c>
      <c r="LF64" s="17">
        <v>0</v>
      </c>
      <c r="LG64" s="17">
        <v>0</v>
      </c>
      <c r="LH64" s="17">
        <v>0</v>
      </c>
      <c r="LI64" s="17">
        <v>0</v>
      </c>
      <c r="LJ64" s="18">
        <v>0</v>
      </c>
      <c r="LK64" s="18">
        <v>0</v>
      </c>
      <c r="LL64" s="18">
        <v>0</v>
      </c>
      <c r="LM64" s="17">
        <v>0</v>
      </c>
      <c r="LN64" s="17">
        <v>0</v>
      </c>
      <c r="LO64" s="17">
        <v>0</v>
      </c>
      <c r="LP64" s="17">
        <v>0</v>
      </c>
      <c r="LQ64" s="17">
        <v>0</v>
      </c>
      <c r="LR64" s="17">
        <v>0</v>
      </c>
      <c r="LS64" s="18">
        <v>0</v>
      </c>
      <c r="LT64" s="18">
        <v>0</v>
      </c>
      <c r="LU64" s="18">
        <v>0</v>
      </c>
      <c r="LV64" s="17">
        <v>0</v>
      </c>
      <c r="LW64" s="17">
        <v>0</v>
      </c>
      <c r="LX64" s="17">
        <v>0</v>
      </c>
      <c r="LY64" s="17">
        <v>0</v>
      </c>
      <c r="LZ64" s="17">
        <v>0</v>
      </c>
      <c r="MA64" s="17">
        <v>0</v>
      </c>
      <c r="MB64" s="17">
        <v>0</v>
      </c>
      <c r="MC64" s="17">
        <v>0</v>
      </c>
      <c r="MD64" s="17">
        <v>0</v>
      </c>
      <c r="ME64" s="17">
        <v>0</v>
      </c>
      <c r="MF64" s="17">
        <v>0</v>
      </c>
      <c r="MG64" s="17">
        <v>2474770906.7878356</v>
      </c>
      <c r="MH64" s="17">
        <v>2474770906.7878356</v>
      </c>
    </row>
    <row r="65" spans="1:346" ht="12.75" customHeight="1" x14ac:dyDescent="0.3">
      <c r="A65" s="61" t="s">
        <v>265</v>
      </c>
      <c r="B65" s="16">
        <v>3007</v>
      </c>
      <c r="C65" s="62" t="s">
        <v>247</v>
      </c>
      <c r="D65" s="18">
        <v>0</v>
      </c>
      <c r="E65" s="18">
        <v>0</v>
      </c>
      <c r="F65" s="18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7"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7">
        <v>0</v>
      </c>
      <c r="CY65" s="17">
        <v>0</v>
      </c>
      <c r="CZ65" s="17">
        <v>0</v>
      </c>
      <c r="DA65" s="17">
        <v>0</v>
      </c>
      <c r="DB65" s="17">
        <v>0</v>
      </c>
      <c r="DC65" s="17">
        <v>0</v>
      </c>
      <c r="DD65" s="17">
        <v>0</v>
      </c>
      <c r="DE65" s="17">
        <v>0</v>
      </c>
      <c r="DF65" s="17">
        <v>0</v>
      </c>
      <c r="DG65" s="17">
        <v>0</v>
      </c>
      <c r="DH65" s="17">
        <v>0</v>
      </c>
      <c r="DI65" s="17">
        <v>0</v>
      </c>
      <c r="DJ65" s="17">
        <v>0</v>
      </c>
      <c r="DK65" s="17">
        <v>0</v>
      </c>
      <c r="DL65" s="17">
        <v>0</v>
      </c>
      <c r="DM65" s="17">
        <v>0</v>
      </c>
      <c r="DN65" s="17">
        <v>0</v>
      </c>
      <c r="DO65" s="17">
        <v>0</v>
      </c>
      <c r="DP65" s="17">
        <v>0</v>
      </c>
      <c r="DQ65" s="17">
        <v>0</v>
      </c>
      <c r="DR65" s="17">
        <v>0</v>
      </c>
      <c r="DS65" s="17">
        <v>0</v>
      </c>
      <c r="DT65" s="17">
        <v>0</v>
      </c>
      <c r="DU65" s="17">
        <v>0</v>
      </c>
      <c r="DV65" s="17">
        <v>0</v>
      </c>
      <c r="DW65" s="17">
        <v>0</v>
      </c>
      <c r="DX65" s="17">
        <v>0</v>
      </c>
      <c r="DY65" s="17">
        <v>0</v>
      </c>
      <c r="DZ65" s="17">
        <v>0</v>
      </c>
      <c r="EA65" s="17">
        <v>0</v>
      </c>
      <c r="EB65" s="17">
        <v>0</v>
      </c>
      <c r="EC65" s="17">
        <v>0</v>
      </c>
      <c r="ED65" s="17">
        <v>0</v>
      </c>
      <c r="EE65" s="17">
        <v>0</v>
      </c>
      <c r="EF65" s="17">
        <v>0</v>
      </c>
      <c r="EG65" s="17">
        <v>0</v>
      </c>
      <c r="EH65" s="17">
        <v>0</v>
      </c>
      <c r="EI65" s="17">
        <v>0</v>
      </c>
      <c r="EJ65" s="17">
        <v>0</v>
      </c>
      <c r="EK65" s="17">
        <v>0</v>
      </c>
      <c r="EL65" s="17">
        <v>0</v>
      </c>
      <c r="EM65" s="17">
        <v>0</v>
      </c>
      <c r="EN65" s="17">
        <v>0</v>
      </c>
      <c r="EO65" s="17">
        <v>0</v>
      </c>
      <c r="EP65" s="17">
        <v>0</v>
      </c>
      <c r="EQ65" s="17">
        <v>0</v>
      </c>
      <c r="ER65" s="17">
        <v>0</v>
      </c>
      <c r="ES65" s="17">
        <v>0</v>
      </c>
      <c r="ET65" s="17">
        <v>0</v>
      </c>
      <c r="EU65" s="17">
        <v>0</v>
      </c>
      <c r="EV65" s="17">
        <v>0</v>
      </c>
      <c r="EW65" s="17">
        <v>0</v>
      </c>
      <c r="EX65" s="17">
        <v>0</v>
      </c>
      <c r="EY65" s="17">
        <v>0</v>
      </c>
      <c r="EZ65" s="17">
        <v>0</v>
      </c>
      <c r="FA65" s="17">
        <v>0</v>
      </c>
      <c r="FB65" s="17">
        <v>0</v>
      </c>
      <c r="FC65" s="17">
        <v>0</v>
      </c>
      <c r="FD65" s="17">
        <v>0</v>
      </c>
      <c r="FE65" s="17">
        <v>0</v>
      </c>
      <c r="FF65" s="17">
        <v>7276605.8700000001</v>
      </c>
      <c r="FG65" s="17">
        <v>0</v>
      </c>
      <c r="FH65" s="17">
        <v>0</v>
      </c>
      <c r="FI65" s="17">
        <v>0</v>
      </c>
      <c r="FJ65" s="17">
        <v>0</v>
      </c>
      <c r="FK65" s="17">
        <v>0</v>
      </c>
      <c r="FL65" s="17">
        <v>0</v>
      </c>
      <c r="FM65" s="17">
        <v>0</v>
      </c>
      <c r="FN65" s="17">
        <v>0</v>
      </c>
      <c r="FO65" s="17">
        <v>0</v>
      </c>
      <c r="FP65" s="17">
        <v>0</v>
      </c>
      <c r="FQ65" s="17">
        <v>0</v>
      </c>
      <c r="FR65" s="17">
        <v>0</v>
      </c>
      <c r="FS65" s="17">
        <v>0</v>
      </c>
      <c r="FT65" s="17">
        <v>0</v>
      </c>
      <c r="FU65" s="17">
        <v>0</v>
      </c>
      <c r="FV65" s="17">
        <v>0</v>
      </c>
      <c r="FW65" s="17">
        <v>0</v>
      </c>
      <c r="FX65" s="17">
        <v>0</v>
      </c>
      <c r="FY65" s="17">
        <v>0</v>
      </c>
      <c r="FZ65" s="17">
        <v>0</v>
      </c>
      <c r="GA65" s="17">
        <v>0</v>
      </c>
      <c r="GB65" s="17">
        <v>0</v>
      </c>
      <c r="GC65" s="17">
        <v>0</v>
      </c>
      <c r="GD65" s="17">
        <v>0</v>
      </c>
      <c r="GE65" s="17">
        <v>0</v>
      </c>
      <c r="GF65" s="17">
        <v>0</v>
      </c>
      <c r="GG65" s="17">
        <v>0</v>
      </c>
      <c r="GH65" s="17">
        <v>0</v>
      </c>
      <c r="GI65" s="17">
        <v>0</v>
      </c>
      <c r="GJ65" s="17">
        <v>0</v>
      </c>
      <c r="GK65" s="17">
        <v>0</v>
      </c>
      <c r="GL65" s="17">
        <v>0</v>
      </c>
      <c r="GM65" s="17">
        <v>0</v>
      </c>
      <c r="GN65" s="17">
        <v>0</v>
      </c>
      <c r="GO65" s="17">
        <v>0</v>
      </c>
      <c r="GP65" s="17">
        <v>0</v>
      </c>
      <c r="GQ65" s="17">
        <v>0</v>
      </c>
      <c r="GR65" s="17">
        <v>0</v>
      </c>
      <c r="GS65" s="17">
        <v>0</v>
      </c>
      <c r="GT65" s="17">
        <v>0</v>
      </c>
      <c r="GU65" s="17">
        <v>0</v>
      </c>
      <c r="GV65" s="17">
        <v>0</v>
      </c>
      <c r="GW65" s="17">
        <v>0</v>
      </c>
      <c r="GX65" s="17">
        <v>0</v>
      </c>
      <c r="GY65" s="17">
        <v>0</v>
      </c>
      <c r="GZ65" s="17">
        <v>0</v>
      </c>
      <c r="HA65" s="17">
        <v>0</v>
      </c>
      <c r="HB65" s="17">
        <v>0</v>
      </c>
      <c r="HC65" s="17">
        <v>0</v>
      </c>
      <c r="HD65" s="17">
        <v>0</v>
      </c>
      <c r="HE65" s="17">
        <v>0</v>
      </c>
      <c r="HF65" s="17">
        <v>0</v>
      </c>
      <c r="HG65" s="17">
        <v>0</v>
      </c>
      <c r="HH65" s="17">
        <v>0</v>
      </c>
      <c r="HI65" s="17">
        <v>0</v>
      </c>
      <c r="HJ65" s="17">
        <v>0</v>
      </c>
      <c r="HK65" s="17">
        <v>0</v>
      </c>
      <c r="HL65" s="17">
        <v>0</v>
      </c>
      <c r="HM65" s="17">
        <v>0</v>
      </c>
      <c r="HN65" s="17">
        <v>0</v>
      </c>
      <c r="HO65" s="17">
        <v>0</v>
      </c>
      <c r="HP65" s="17">
        <v>0</v>
      </c>
      <c r="HQ65" s="17">
        <v>0</v>
      </c>
      <c r="HR65" s="17">
        <v>0</v>
      </c>
      <c r="HS65" s="17">
        <v>0</v>
      </c>
      <c r="HT65" s="17">
        <v>0</v>
      </c>
      <c r="HU65" s="17">
        <v>0</v>
      </c>
      <c r="HV65" s="17">
        <v>0</v>
      </c>
      <c r="HW65" s="17">
        <v>0</v>
      </c>
      <c r="HX65" s="17">
        <v>0</v>
      </c>
      <c r="HY65" s="17">
        <v>0</v>
      </c>
      <c r="HZ65" s="17">
        <v>0</v>
      </c>
      <c r="IA65" s="17">
        <v>0</v>
      </c>
      <c r="IB65" s="17">
        <v>0</v>
      </c>
      <c r="IC65" s="17">
        <v>0</v>
      </c>
      <c r="ID65" s="17">
        <v>0</v>
      </c>
      <c r="IE65" s="17">
        <v>0</v>
      </c>
      <c r="IF65" s="17">
        <v>0</v>
      </c>
      <c r="IG65" s="17">
        <v>0</v>
      </c>
      <c r="IH65" s="17">
        <v>0</v>
      </c>
      <c r="II65" s="17">
        <v>0</v>
      </c>
      <c r="IJ65" s="17">
        <v>0</v>
      </c>
      <c r="IK65" s="17">
        <v>0</v>
      </c>
      <c r="IL65" s="17">
        <v>0</v>
      </c>
      <c r="IM65" s="17">
        <v>0</v>
      </c>
      <c r="IN65" s="17">
        <v>0</v>
      </c>
      <c r="IO65" s="17">
        <v>0</v>
      </c>
      <c r="IP65" s="17">
        <v>0</v>
      </c>
      <c r="IQ65" s="17">
        <v>0</v>
      </c>
      <c r="IR65" s="17">
        <v>0</v>
      </c>
      <c r="IS65" s="17">
        <v>0</v>
      </c>
      <c r="IT65" s="17">
        <v>0</v>
      </c>
      <c r="IU65" s="17">
        <v>0</v>
      </c>
      <c r="IV65" s="18">
        <v>0</v>
      </c>
      <c r="IW65" s="18">
        <v>0</v>
      </c>
      <c r="IX65" s="18">
        <v>0</v>
      </c>
      <c r="IY65" s="17">
        <v>0</v>
      </c>
      <c r="IZ65" s="17">
        <v>0</v>
      </c>
      <c r="JA65" s="17">
        <v>0</v>
      </c>
      <c r="JB65" s="17">
        <v>0</v>
      </c>
      <c r="JC65" s="17">
        <v>0</v>
      </c>
      <c r="JD65" s="17">
        <v>0</v>
      </c>
      <c r="JE65" s="18">
        <v>0</v>
      </c>
      <c r="JF65" s="18">
        <v>0</v>
      </c>
      <c r="JG65" s="18">
        <v>0</v>
      </c>
      <c r="JH65" s="17">
        <v>0</v>
      </c>
      <c r="JI65" s="17">
        <v>0</v>
      </c>
      <c r="JJ65" s="17">
        <v>0</v>
      </c>
      <c r="JK65" s="17">
        <v>0</v>
      </c>
      <c r="JL65" s="17">
        <v>0</v>
      </c>
      <c r="JM65" s="17">
        <v>0</v>
      </c>
      <c r="JN65" s="18">
        <v>0</v>
      </c>
      <c r="JO65" s="18">
        <v>0</v>
      </c>
      <c r="JP65" s="18">
        <v>0</v>
      </c>
      <c r="JQ65" s="17">
        <v>0</v>
      </c>
      <c r="JR65" s="17">
        <v>0</v>
      </c>
      <c r="JS65" s="17">
        <v>0</v>
      </c>
      <c r="JT65" s="17">
        <v>0</v>
      </c>
      <c r="JU65" s="17">
        <v>0</v>
      </c>
      <c r="JV65" s="17">
        <v>0</v>
      </c>
      <c r="JW65" s="17">
        <v>0</v>
      </c>
      <c r="JX65" s="17">
        <v>0</v>
      </c>
      <c r="JY65" s="17">
        <v>0</v>
      </c>
      <c r="JZ65" s="17">
        <v>0</v>
      </c>
      <c r="KA65" s="17">
        <v>0</v>
      </c>
      <c r="KB65" s="17">
        <v>0</v>
      </c>
      <c r="KC65" s="17">
        <v>0</v>
      </c>
      <c r="KD65" s="17">
        <v>0</v>
      </c>
      <c r="KE65" s="17">
        <v>0</v>
      </c>
      <c r="KF65" s="17">
        <v>0</v>
      </c>
      <c r="KG65" s="17">
        <v>0</v>
      </c>
      <c r="KH65" s="17">
        <v>0</v>
      </c>
      <c r="KI65" s="17">
        <v>0</v>
      </c>
      <c r="KJ65" s="17">
        <v>0</v>
      </c>
      <c r="KK65" s="17">
        <v>195191930.47</v>
      </c>
      <c r="KL65" s="17">
        <v>0</v>
      </c>
      <c r="KM65" s="17">
        <v>0</v>
      </c>
      <c r="KN65" s="17">
        <v>0</v>
      </c>
      <c r="KO65" s="17">
        <v>0</v>
      </c>
      <c r="KP65" s="17">
        <v>0</v>
      </c>
      <c r="KQ65" s="17">
        <v>0</v>
      </c>
      <c r="KR65" s="17">
        <v>0</v>
      </c>
      <c r="KS65" s="17">
        <v>0</v>
      </c>
      <c r="KT65" s="17">
        <v>0</v>
      </c>
      <c r="KU65" s="17">
        <v>0</v>
      </c>
      <c r="KV65" s="17">
        <v>0</v>
      </c>
      <c r="KW65" s="17">
        <v>0</v>
      </c>
      <c r="KX65" s="17">
        <v>0</v>
      </c>
      <c r="KY65" s="17">
        <v>0</v>
      </c>
      <c r="KZ65" s="17">
        <v>0</v>
      </c>
      <c r="LA65" s="18">
        <v>0</v>
      </c>
      <c r="LB65" s="18">
        <v>0</v>
      </c>
      <c r="LC65" s="18">
        <v>0</v>
      </c>
      <c r="LD65" s="17">
        <v>0</v>
      </c>
      <c r="LE65" s="17">
        <v>0</v>
      </c>
      <c r="LF65" s="17">
        <v>0</v>
      </c>
      <c r="LG65" s="17">
        <v>0</v>
      </c>
      <c r="LH65" s="17">
        <v>0</v>
      </c>
      <c r="LI65" s="17">
        <v>0</v>
      </c>
      <c r="LJ65" s="18">
        <v>0</v>
      </c>
      <c r="LK65" s="18">
        <v>0</v>
      </c>
      <c r="LL65" s="18">
        <v>0</v>
      </c>
      <c r="LM65" s="17">
        <v>0</v>
      </c>
      <c r="LN65" s="17">
        <v>0</v>
      </c>
      <c r="LO65" s="17">
        <v>0</v>
      </c>
      <c r="LP65" s="17">
        <v>0</v>
      </c>
      <c r="LQ65" s="17">
        <v>0</v>
      </c>
      <c r="LR65" s="17">
        <v>0</v>
      </c>
      <c r="LS65" s="18">
        <v>0</v>
      </c>
      <c r="LT65" s="18">
        <v>0</v>
      </c>
      <c r="LU65" s="18">
        <v>0</v>
      </c>
      <c r="LV65" s="17">
        <v>0</v>
      </c>
      <c r="LW65" s="17">
        <v>0</v>
      </c>
      <c r="LX65" s="17">
        <v>0</v>
      </c>
      <c r="LY65" s="17">
        <v>0</v>
      </c>
      <c r="LZ65" s="17">
        <v>0</v>
      </c>
      <c r="MA65" s="17">
        <v>0</v>
      </c>
      <c r="MB65" s="17">
        <v>0</v>
      </c>
      <c r="MC65" s="17">
        <v>0</v>
      </c>
      <c r="MD65" s="17">
        <v>0</v>
      </c>
      <c r="ME65" s="17">
        <v>0</v>
      </c>
      <c r="MF65" s="17">
        <v>0</v>
      </c>
      <c r="MG65" s="17">
        <v>202468536.34</v>
      </c>
      <c r="MH65" s="17">
        <v>202468536.34</v>
      </c>
    </row>
    <row r="66" spans="1:346" ht="12.75" customHeight="1" x14ac:dyDescent="0.3">
      <c r="A66" s="61" t="s">
        <v>267</v>
      </c>
      <c r="B66" s="16">
        <v>3008</v>
      </c>
      <c r="C66" s="62" t="s">
        <v>247</v>
      </c>
      <c r="D66" s="18">
        <v>0</v>
      </c>
      <c r="E66" s="18">
        <v>0</v>
      </c>
      <c r="F66" s="18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0</v>
      </c>
      <c r="DS66" s="17">
        <v>0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  <c r="DZ66" s="17">
        <v>0</v>
      </c>
      <c r="EA66" s="17">
        <v>0</v>
      </c>
      <c r="EB66" s="17">
        <v>0</v>
      </c>
      <c r="EC66" s="17">
        <v>0</v>
      </c>
      <c r="ED66" s="17">
        <v>0</v>
      </c>
      <c r="EE66" s="17">
        <v>0</v>
      </c>
      <c r="EF66" s="17">
        <v>0</v>
      </c>
      <c r="EG66" s="17">
        <v>0</v>
      </c>
      <c r="EH66" s="17">
        <v>0</v>
      </c>
      <c r="EI66" s="17">
        <v>0</v>
      </c>
      <c r="EJ66" s="17">
        <v>0</v>
      </c>
      <c r="EK66" s="17">
        <v>0</v>
      </c>
      <c r="EL66" s="17">
        <v>0</v>
      </c>
      <c r="EM66" s="17">
        <v>0</v>
      </c>
      <c r="EN66" s="17">
        <v>0</v>
      </c>
      <c r="EO66" s="17">
        <v>0</v>
      </c>
      <c r="EP66" s="17">
        <v>0</v>
      </c>
      <c r="EQ66" s="17">
        <v>0</v>
      </c>
      <c r="ER66" s="17">
        <v>0</v>
      </c>
      <c r="ES66" s="17">
        <v>0</v>
      </c>
      <c r="ET66" s="17">
        <v>0</v>
      </c>
      <c r="EU66" s="17">
        <v>0</v>
      </c>
      <c r="EV66" s="17">
        <v>0</v>
      </c>
      <c r="EW66" s="17">
        <v>0</v>
      </c>
      <c r="EX66" s="17">
        <v>0</v>
      </c>
      <c r="EY66" s="17">
        <v>0</v>
      </c>
      <c r="EZ66" s="17">
        <v>0</v>
      </c>
      <c r="FA66" s="17">
        <v>0</v>
      </c>
      <c r="FB66" s="17">
        <v>0</v>
      </c>
      <c r="FC66" s="17">
        <v>0</v>
      </c>
      <c r="FD66" s="17">
        <v>0</v>
      </c>
      <c r="FE66" s="17">
        <v>0</v>
      </c>
      <c r="FF66" s="17">
        <v>1791831.66</v>
      </c>
      <c r="FG66" s="17">
        <v>0</v>
      </c>
      <c r="FH66" s="17">
        <v>0</v>
      </c>
      <c r="FI66" s="17">
        <v>0</v>
      </c>
      <c r="FJ66" s="17">
        <v>0</v>
      </c>
      <c r="FK66" s="17">
        <v>0</v>
      </c>
      <c r="FL66" s="17">
        <v>0</v>
      </c>
      <c r="FM66" s="17">
        <v>0</v>
      </c>
      <c r="FN66" s="17">
        <v>0</v>
      </c>
      <c r="FO66" s="17">
        <v>0</v>
      </c>
      <c r="FP66" s="17">
        <v>0</v>
      </c>
      <c r="FQ66" s="17">
        <v>0</v>
      </c>
      <c r="FR66" s="17">
        <v>0</v>
      </c>
      <c r="FS66" s="17">
        <v>0</v>
      </c>
      <c r="FT66" s="17">
        <v>0</v>
      </c>
      <c r="FU66" s="17">
        <v>0</v>
      </c>
      <c r="FV66" s="17">
        <v>0</v>
      </c>
      <c r="FW66" s="17">
        <v>0</v>
      </c>
      <c r="FX66" s="17">
        <v>0</v>
      </c>
      <c r="FY66" s="17">
        <v>0</v>
      </c>
      <c r="FZ66" s="17">
        <v>0</v>
      </c>
      <c r="GA66" s="17">
        <v>0</v>
      </c>
      <c r="GB66" s="17">
        <v>0</v>
      </c>
      <c r="GC66" s="17">
        <v>0</v>
      </c>
      <c r="GD66" s="17">
        <v>0</v>
      </c>
      <c r="GE66" s="17">
        <v>0</v>
      </c>
      <c r="GF66" s="17">
        <v>0</v>
      </c>
      <c r="GG66" s="17">
        <v>0</v>
      </c>
      <c r="GH66" s="17">
        <v>0</v>
      </c>
      <c r="GI66" s="17">
        <v>0</v>
      </c>
      <c r="GJ66" s="17">
        <v>0</v>
      </c>
      <c r="GK66" s="17">
        <v>0</v>
      </c>
      <c r="GL66" s="17">
        <v>0</v>
      </c>
      <c r="GM66" s="17">
        <v>0</v>
      </c>
      <c r="GN66" s="17">
        <v>0</v>
      </c>
      <c r="GO66" s="17">
        <v>0</v>
      </c>
      <c r="GP66" s="17">
        <v>0</v>
      </c>
      <c r="GQ66" s="17">
        <v>0</v>
      </c>
      <c r="GR66" s="17">
        <v>0</v>
      </c>
      <c r="GS66" s="17">
        <v>0</v>
      </c>
      <c r="GT66" s="17">
        <v>0</v>
      </c>
      <c r="GU66" s="17">
        <v>0</v>
      </c>
      <c r="GV66" s="17">
        <v>0</v>
      </c>
      <c r="GW66" s="17">
        <v>0</v>
      </c>
      <c r="GX66" s="17">
        <v>0</v>
      </c>
      <c r="GY66" s="17">
        <v>0</v>
      </c>
      <c r="GZ66" s="17">
        <v>0</v>
      </c>
      <c r="HA66" s="17">
        <v>0</v>
      </c>
      <c r="HB66" s="17">
        <v>0</v>
      </c>
      <c r="HC66" s="17">
        <v>0</v>
      </c>
      <c r="HD66" s="17">
        <v>0</v>
      </c>
      <c r="HE66" s="17">
        <v>0</v>
      </c>
      <c r="HF66" s="17">
        <v>0</v>
      </c>
      <c r="HG66" s="17">
        <v>0</v>
      </c>
      <c r="HH66" s="17">
        <v>0</v>
      </c>
      <c r="HI66" s="17">
        <v>0</v>
      </c>
      <c r="HJ66" s="17">
        <v>0</v>
      </c>
      <c r="HK66" s="17">
        <v>0</v>
      </c>
      <c r="HL66" s="17">
        <v>0</v>
      </c>
      <c r="HM66" s="17">
        <v>0</v>
      </c>
      <c r="HN66" s="17">
        <v>0</v>
      </c>
      <c r="HO66" s="17">
        <v>0</v>
      </c>
      <c r="HP66" s="17">
        <v>0</v>
      </c>
      <c r="HQ66" s="17">
        <v>0</v>
      </c>
      <c r="HR66" s="17">
        <v>0</v>
      </c>
      <c r="HS66" s="17">
        <v>0</v>
      </c>
      <c r="HT66" s="17">
        <v>0</v>
      </c>
      <c r="HU66" s="17">
        <v>0</v>
      </c>
      <c r="HV66" s="17">
        <v>0</v>
      </c>
      <c r="HW66" s="17">
        <v>0</v>
      </c>
      <c r="HX66" s="17">
        <v>0</v>
      </c>
      <c r="HY66" s="17">
        <v>0</v>
      </c>
      <c r="HZ66" s="17">
        <v>0</v>
      </c>
      <c r="IA66" s="17">
        <v>0</v>
      </c>
      <c r="IB66" s="17">
        <v>0</v>
      </c>
      <c r="IC66" s="17">
        <v>0</v>
      </c>
      <c r="ID66" s="17">
        <v>0</v>
      </c>
      <c r="IE66" s="17">
        <v>0</v>
      </c>
      <c r="IF66" s="17">
        <v>0</v>
      </c>
      <c r="IG66" s="17">
        <v>0</v>
      </c>
      <c r="IH66" s="17">
        <v>0</v>
      </c>
      <c r="II66" s="17">
        <v>0</v>
      </c>
      <c r="IJ66" s="17">
        <v>0</v>
      </c>
      <c r="IK66" s="17">
        <v>0</v>
      </c>
      <c r="IL66" s="17">
        <v>0</v>
      </c>
      <c r="IM66" s="17">
        <v>0</v>
      </c>
      <c r="IN66" s="17">
        <v>0</v>
      </c>
      <c r="IO66" s="17">
        <v>0</v>
      </c>
      <c r="IP66" s="17">
        <v>0</v>
      </c>
      <c r="IQ66" s="17">
        <v>0</v>
      </c>
      <c r="IR66" s="17">
        <v>0</v>
      </c>
      <c r="IS66" s="17">
        <v>0</v>
      </c>
      <c r="IT66" s="17">
        <v>0</v>
      </c>
      <c r="IU66" s="17">
        <v>0</v>
      </c>
      <c r="IV66" s="18">
        <v>0</v>
      </c>
      <c r="IW66" s="18">
        <v>0</v>
      </c>
      <c r="IX66" s="18">
        <v>0</v>
      </c>
      <c r="IY66" s="17">
        <v>0</v>
      </c>
      <c r="IZ66" s="17">
        <v>0</v>
      </c>
      <c r="JA66" s="17">
        <v>0</v>
      </c>
      <c r="JB66" s="17">
        <v>0</v>
      </c>
      <c r="JC66" s="17">
        <v>0</v>
      </c>
      <c r="JD66" s="17">
        <v>0</v>
      </c>
      <c r="JE66" s="18">
        <v>0</v>
      </c>
      <c r="JF66" s="18">
        <v>0</v>
      </c>
      <c r="JG66" s="18">
        <v>0</v>
      </c>
      <c r="JH66" s="17">
        <v>0</v>
      </c>
      <c r="JI66" s="17">
        <v>0</v>
      </c>
      <c r="JJ66" s="17">
        <v>0</v>
      </c>
      <c r="JK66" s="17">
        <v>0</v>
      </c>
      <c r="JL66" s="17">
        <v>0</v>
      </c>
      <c r="JM66" s="17">
        <v>0</v>
      </c>
      <c r="JN66" s="18">
        <v>0</v>
      </c>
      <c r="JO66" s="18">
        <v>0</v>
      </c>
      <c r="JP66" s="18">
        <v>0</v>
      </c>
      <c r="JQ66" s="17">
        <v>0</v>
      </c>
      <c r="JR66" s="17">
        <v>0</v>
      </c>
      <c r="JS66" s="17">
        <v>0</v>
      </c>
      <c r="JT66" s="17">
        <v>0</v>
      </c>
      <c r="JU66" s="17">
        <v>0</v>
      </c>
      <c r="JV66" s="17">
        <v>0</v>
      </c>
      <c r="JW66" s="17">
        <v>0</v>
      </c>
      <c r="JX66" s="17">
        <v>0</v>
      </c>
      <c r="JY66" s="17">
        <v>0</v>
      </c>
      <c r="JZ66" s="17">
        <v>0</v>
      </c>
      <c r="KA66" s="17">
        <v>0</v>
      </c>
      <c r="KB66" s="17">
        <v>0</v>
      </c>
      <c r="KC66" s="17">
        <v>0</v>
      </c>
      <c r="KD66" s="17">
        <v>0</v>
      </c>
      <c r="KE66" s="17">
        <v>0</v>
      </c>
      <c r="KF66" s="17">
        <v>0</v>
      </c>
      <c r="KG66" s="17">
        <v>0</v>
      </c>
      <c r="KH66" s="17">
        <v>0</v>
      </c>
      <c r="KI66" s="17">
        <v>0</v>
      </c>
      <c r="KJ66" s="17">
        <v>0</v>
      </c>
      <c r="KK66" s="17">
        <v>10485619</v>
      </c>
      <c r="KL66" s="17">
        <v>0</v>
      </c>
      <c r="KM66" s="17">
        <v>0</v>
      </c>
      <c r="KN66" s="17">
        <v>0</v>
      </c>
      <c r="KO66" s="17">
        <v>0</v>
      </c>
      <c r="KP66" s="17">
        <v>0</v>
      </c>
      <c r="KQ66" s="17">
        <v>0</v>
      </c>
      <c r="KR66" s="17">
        <v>0</v>
      </c>
      <c r="KS66" s="17">
        <v>0</v>
      </c>
      <c r="KT66" s="17">
        <v>0</v>
      </c>
      <c r="KU66" s="17">
        <v>0</v>
      </c>
      <c r="KV66" s="17">
        <v>0</v>
      </c>
      <c r="KW66" s="17">
        <v>0</v>
      </c>
      <c r="KX66" s="17">
        <v>0</v>
      </c>
      <c r="KY66" s="17">
        <v>0</v>
      </c>
      <c r="KZ66" s="17">
        <v>0</v>
      </c>
      <c r="LA66" s="18">
        <v>0</v>
      </c>
      <c r="LB66" s="18">
        <v>0</v>
      </c>
      <c r="LC66" s="18">
        <v>0</v>
      </c>
      <c r="LD66" s="17">
        <v>0</v>
      </c>
      <c r="LE66" s="17">
        <v>0</v>
      </c>
      <c r="LF66" s="17">
        <v>0</v>
      </c>
      <c r="LG66" s="17">
        <v>0</v>
      </c>
      <c r="LH66" s="17">
        <v>0</v>
      </c>
      <c r="LI66" s="17">
        <v>0</v>
      </c>
      <c r="LJ66" s="18">
        <v>0</v>
      </c>
      <c r="LK66" s="18">
        <v>0</v>
      </c>
      <c r="LL66" s="18">
        <v>0</v>
      </c>
      <c r="LM66" s="17">
        <v>0</v>
      </c>
      <c r="LN66" s="17">
        <v>0</v>
      </c>
      <c r="LO66" s="17">
        <v>0</v>
      </c>
      <c r="LP66" s="17">
        <v>0</v>
      </c>
      <c r="LQ66" s="17">
        <v>0</v>
      </c>
      <c r="LR66" s="17">
        <v>0</v>
      </c>
      <c r="LS66" s="18">
        <v>0</v>
      </c>
      <c r="LT66" s="18">
        <v>0</v>
      </c>
      <c r="LU66" s="18">
        <v>0</v>
      </c>
      <c r="LV66" s="17">
        <v>0</v>
      </c>
      <c r="LW66" s="17">
        <v>0</v>
      </c>
      <c r="LX66" s="17">
        <v>0</v>
      </c>
      <c r="LY66" s="17">
        <v>0</v>
      </c>
      <c r="LZ66" s="17">
        <v>0</v>
      </c>
      <c r="MA66" s="17">
        <v>0</v>
      </c>
      <c r="MB66" s="17">
        <v>0</v>
      </c>
      <c r="MC66" s="17">
        <v>0</v>
      </c>
      <c r="MD66" s="17">
        <v>0</v>
      </c>
      <c r="ME66" s="17">
        <v>0</v>
      </c>
      <c r="MF66" s="17">
        <v>0</v>
      </c>
      <c r="MG66" s="17">
        <v>12277450.66</v>
      </c>
      <c r="MH66" s="17">
        <v>12277450.66</v>
      </c>
    </row>
    <row r="67" spans="1:346" ht="12.75" customHeight="1" x14ac:dyDescent="0.3">
      <c r="A67" s="61" t="s">
        <v>269</v>
      </c>
      <c r="B67" s="16">
        <v>3009</v>
      </c>
      <c r="C67" s="62" t="s">
        <v>247</v>
      </c>
      <c r="D67" s="18">
        <v>0</v>
      </c>
      <c r="E67" s="18">
        <v>0</v>
      </c>
      <c r="F67" s="18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  <c r="EL67" s="17">
        <v>0</v>
      </c>
      <c r="EM67" s="17">
        <v>0</v>
      </c>
      <c r="EN67" s="17">
        <v>0</v>
      </c>
      <c r="EO67" s="17">
        <v>0</v>
      </c>
      <c r="EP67" s="17">
        <v>0</v>
      </c>
      <c r="EQ67" s="17">
        <v>0</v>
      </c>
      <c r="ER67" s="17">
        <v>0</v>
      </c>
      <c r="ES67" s="17">
        <v>0</v>
      </c>
      <c r="ET67" s="17">
        <v>0</v>
      </c>
      <c r="EU67" s="17">
        <v>0</v>
      </c>
      <c r="EV67" s="17">
        <v>0</v>
      </c>
      <c r="EW67" s="17">
        <v>0</v>
      </c>
      <c r="EX67" s="17">
        <v>0</v>
      </c>
      <c r="EY67" s="17">
        <v>0</v>
      </c>
      <c r="EZ67" s="17">
        <v>0</v>
      </c>
      <c r="FA67" s="17">
        <v>0</v>
      </c>
      <c r="FB67" s="17">
        <v>0</v>
      </c>
      <c r="FC67" s="17">
        <v>0</v>
      </c>
      <c r="FD67" s="17">
        <v>0</v>
      </c>
      <c r="FE67" s="17">
        <v>0</v>
      </c>
      <c r="FF67" s="17">
        <v>0</v>
      </c>
      <c r="FG67" s="17">
        <v>0</v>
      </c>
      <c r="FH67" s="17">
        <v>0</v>
      </c>
      <c r="FI67" s="17">
        <v>0</v>
      </c>
      <c r="FJ67" s="17">
        <v>0</v>
      </c>
      <c r="FK67" s="17">
        <v>0</v>
      </c>
      <c r="FL67" s="17">
        <v>0</v>
      </c>
      <c r="FM67" s="17">
        <v>0</v>
      </c>
      <c r="FN67" s="17">
        <v>0</v>
      </c>
      <c r="FO67" s="17">
        <v>0</v>
      </c>
      <c r="FP67" s="17">
        <v>0</v>
      </c>
      <c r="FQ67" s="17">
        <v>0</v>
      </c>
      <c r="FR67" s="17">
        <v>0</v>
      </c>
      <c r="FS67" s="17">
        <v>0</v>
      </c>
      <c r="FT67" s="17">
        <v>0</v>
      </c>
      <c r="FU67" s="17">
        <v>0</v>
      </c>
      <c r="FV67" s="17">
        <v>0</v>
      </c>
      <c r="FW67" s="17">
        <v>0</v>
      </c>
      <c r="FX67" s="17">
        <v>0</v>
      </c>
      <c r="FY67" s="17">
        <v>0</v>
      </c>
      <c r="FZ67" s="17">
        <v>0</v>
      </c>
      <c r="GA67" s="17">
        <v>0</v>
      </c>
      <c r="GB67" s="17">
        <v>0</v>
      </c>
      <c r="GC67" s="17">
        <v>0</v>
      </c>
      <c r="GD67" s="17">
        <v>0</v>
      </c>
      <c r="GE67" s="17">
        <v>0</v>
      </c>
      <c r="GF67" s="17">
        <v>0</v>
      </c>
      <c r="GG67" s="17">
        <v>0</v>
      </c>
      <c r="GH67" s="17">
        <v>0</v>
      </c>
      <c r="GI67" s="17">
        <v>0</v>
      </c>
      <c r="GJ67" s="17">
        <v>0</v>
      </c>
      <c r="GK67" s="17">
        <v>0</v>
      </c>
      <c r="GL67" s="17">
        <v>0</v>
      </c>
      <c r="GM67" s="17">
        <v>0</v>
      </c>
      <c r="GN67" s="17">
        <v>0</v>
      </c>
      <c r="GO67" s="17">
        <v>0</v>
      </c>
      <c r="GP67" s="17">
        <v>0</v>
      </c>
      <c r="GQ67" s="17">
        <v>0</v>
      </c>
      <c r="GR67" s="17">
        <v>0</v>
      </c>
      <c r="GS67" s="17">
        <v>0</v>
      </c>
      <c r="GT67" s="17">
        <v>0</v>
      </c>
      <c r="GU67" s="17">
        <v>0</v>
      </c>
      <c r="GV67" s="17">
        <v>0</v>
      </c>
      <c r="GW67" s="17">
        <v>0</v>
      </c>
      <c r="GX67" s="17">
        <v>0</v>
      </c>
      <c r="GY67" s="17">
        <v>0</v>
      </c>
      <c r="GZ67" s="17">
        <v>0</v>
      </c>
      <c r="HA67" s="17">
        <v>0</v>
      </c>
      <c r="HB67" s="17">
        <v>0</v>
      </c>
      <c r="HC67" s="17">
        <v>0</v>
      </c>
      <c r="HD67" s="17">
        <v>0</v>
      </c>
      <c r="HE67" s="17">
        <v>0</v>
      </c>
      <c r="HF67" s="17">
        <v>0</v>
      </c>
      <c r="HG67" s="17">
        <v>0</v>
      </c>
      <c r="HH67" s="17">
        <v>0</v>
      </c>
      <c r="HI67" s="17">
        <v>0</v>
      </c>
      <c r="HJ67" s="17">
        <v>0</v>
      </c>
      <c r="HK67" s="17">
        <v>0</v>
      </c>
      <c r="HL67" s="17">
        <v>0</v>
      </c>
      <c r="HM67" s="17">
        <v>0</v>
      </c>
      <c r="HN67" s="17">
        <v>0</v>
      </c>
      <c r="HO67" s="17">
        <v>0</v>
      </c>
      <c r="HP67" s="17">
        <v>0</v>
      </c>
      <c r="HQ67" s="17">
        <v>0</v>
      </c>
      <c r="HR67" s="17">
        <v>0</v>
      </c>
      <c r="HS67" s="17">
        <v>0</v>
      </c>
      <c r="HT67" s="17">
        <v>0</v>
      </c>
      <c r="HU67" s="17">
        <v>0</v>
      </c>
      <c r="HV67" s="17">
        <v>0</v>
      </c>
      <c r="HW67" s="17">
        <v>0</v>
      </c>
      <c r="HX67" s="17">
        <v>0</v>
      </c>
      <c r="HY67" s="17">
        <v>0</v>
      </c>
      <c r="HZ67" s="17">
        <v>0</v>
      </c>
      <c r="IA67" s="17">
        <v>0</v>
      </c>
      <c r="IB67" s="17">
        <v>0</v>
      </c>
      <c r="IC67" s="17">
        <v>0</v>
      </c>
      <c r="ID67" s="17">
        <v>0</v>
      </c>
      <c r="IE67" s="17">
        <v>0</v>
      </c>
      <c r="IF67" s="17">
        <v>0</v>
      </c>
      <c r="IG67" s="17">
        <v>0</v>
      </c>
      <c r="IH67" s="17">
        <v>0</v>
      </c>
      <c r="II67" s="17">
        <v>0</v>
      </c>
      <c r="IJ67" s="17">
        <v>0</v>
      </c>
      <c r="IK67" s="17">
        <v>0</v>
      </c>
      <c r="IL67" s="17">
        <v>0</v>
      </c>
      <c r="IM67" s="17">
        <v>0</v>
      </c>
      <c r="IN67" s="17">
        <v>0</v>
      </c>
      <c r="IO67" s="17">
        <v>0</v>
      </c>
      <c r="IP67" s="17">
        <v>0</v>
      </c>
      <c r="IQ67" s="17">
        <v>0</v>
      </c>
      <c r="IR67" s="17">
        <v>0</v>
      </c>
      <c r="IS67" s="17">
        <v>0</v>
      </c>
      <c r="IT67" s="17">
        <v>0</v>
      </c>
      <c r="IU67" s="17">
        <v>0</v>
      </c>
      <c r="IV67" s="18">
        <v>0</v>
      </c>
      <c r="IW67" s="18">
        <v>0</v>
      </c>
      <c r="IX67" s="18">
        <v>2489.7600000000002</v>
      </c>
      <c r="IY67" s="17">
        <v>0</v>
      </c>
      <c r="IZ67" s="17">
        <v>0</v>
      </c>
      <c r="JA67" s="17">
        <v>0</v>
      </c>
      <c r="JB67" s="17">
        <v>0</v>
      </c>
      <c r="JC67" s="17">
        <v>0</v>
      </c>
      <c r="JD67" s="17">
        <v>0</v>
      </c>
      <c r="JE67" s="18">
        <v>0</v>
      </c>
      <c r="JF67" s="18">
        <v>0</v>
      </c>
      <c r="JG67" s="18">
        <v>2489.7600000000002</v>
      </c>
      <c r="JH67" s="17">
        <v>0</v>
      </c>
      <c r="JI67" s="17">
        <v>0</v>
      </c>
      <c r="JJ67" s="17">
        <v>0</v>
      </c>
      <c r="JK67" s="17">
        <v>0</v>
      </c>
      <c r="JL67" s="17">
        <v>0</v>
      </c>
      <c r="JM67" s="17">
        <v>2489.7600000000002</v>
      </c>
      <c r="JN67" s="18">
        <v>0</v>
      </c>
      <c r="JO67" s="18">
        <v>0</v>
      </c>
      <c r="JP67" s="18">
        <v>0</v>
      </c>
      <c r="JQ67" s="17">
        <v>0</v>
      </c>
      <c r="JR67" s="17">
        <v>0</v>
      </c>
      <c r="JS67" s="17">
        <v>0</v>
      </c>
      <c r="JT67" s="17">
        <v>0</v>
      </c>
      <c r="JU67" s="17">
        <v>0</v>
      </c>
      <c r="JV67" s="17">
        <v>0</v>
      </c>
      <c r="JW67" s="17">
        <v>0</v>
      </c>
      <c r="JX67" s="17">
        <v>0</v>
      </c>
      <c r="JY67" s="17">
        <v>0</v>
      </c>
      <c r="JZ67" s="17">
        <v>0</v>
      </c>
      <c r="KA67" s="17">
        <v>0</v>
      </c>
      <c r="KB67" s="17">
        <v>0</v>
      </c>
      <c r="KC67" s="17">
        <v>0</v>
      </c>
      <c r="KD67" s="17">
        <v>0</v>
      </c>
      <c r="KE67" s="17">
        <v>0</v>
      </c>
      <c r="KF67" s="17">
        <v>0</v>
      </c>
      <c r="KG67" s="17">
        <v>0</v>
      </c>
      <c r="KH67" s="17">
        <v>0</v>
      </c>
      <c r="KI67" s="17">
        <v>0</v>
      </c>
      <c r="KJ67" s="17">
        <v>0</v>
      </c>
      <c r="KK67" s="17">
        <v>23920788.680000007</v>
      </c>
      <c r="KL67" s="17">
        <v>0</v>
      </c>
      <c r="KM67" s="17">
        <v>0</v>
      </c>
      <c r="KN67" s="17">
        <v>0</v>
      </c>
      <c r="KO67" s="17">
        <v>0</v>
      </c>
      <c r="KP67" s="17">
        <v>0</v>
      </c>
      <c r="KQ67" s="17">
        <v>0</v>
      </c>
      <c r="KR67" s="17">
        <v>0</v>
      </c>
      <c r="KS67" s="17">
        <v>0</v>
      </c>
      <c r="KT67" s="17">
        <v>0</v>
      </c>
      <c r="KU67" s="17">
        <v>0</v>
      </c>
      <c r="KV67" s="17">
        <v>0</v>
      </c>
      <c r="KW67" s="17">
        <v>0</v>
      </c>
      <c r="KX67" s="17">
        <v>0</v>
      </c>
      <c r="KY67" s="17">
        <v>0</v>
      </c>
      <c r="KZ67" s="17">
        <v>0</v>
      </c>
      <c r="LA67" s="18">
        <v>0</v>
      </c>
      <c r="LB67" s="18">
        <v>0</v>
      </c>
      <c r="LC67" s="18">
        <v>0</v>
      </c>
      <c r="LD67" s="17">
        <v>0</v>
      </c>
      <c r="LE67" s="17">
        <v>0</v>
      </c>
      <c r="LF67" s="17">
        <v>0</v>
      </c>
      <c r="LG67" s="17">
        <v>0</v>
      </c>
      <c r="LH67" s="17">
        <v>0</v>
      </c>
      <c r="LI67" s="17">
        <v>0</v>
      </c>
      <c r="LJ67" s="18">
        <v>0</v>
      </c>
      <c r="LK67" s="18">
        <v>0</v>
      </c>
      <c r="LL67" s="18">
        <v>0</v>
      </c>
      <c r="LM67" s="17">
        <v>0</v>
      </c>
      <c r="LN67" s="17">
        <v>0</v>
      </c>
      <c r="LO67" s="17">
        <v>0</v>
      </c>
      <c r="LP67" s="17">
        <v>0</v>
      </c>
      <c r="LQ67" s="17">
        <v>0</v>
      </c>
      <c r="LR67" s="17">
        <v>0</v>
      </c>
      <c r="LS67" s="18">
        <v>0</v>
      </c>
      <c r="LT67" s="18">
        <v>0</v>
      </c>
      <c r="LU67" s="18">
        <v>0</v>
      </c>
      <c r="LV67" s="17">
        <v>0</v>
      </c>
      <c r="LW67" s="17">
        <v>0</v>
      </c>
      <c r="LX67" s="17">
        <v>0</v>
      </c>
      <c r="LY67" s="17">
        <v>0</v>
      </c>
      <c r="LZ67" s="17">
        <v>0</v>
      </c>
      <c r="MA67" s="17">
        <v>0</v>
      </c>
      <c r="MB67" s="17">
        <v>0</v>
      </c>
      <c r="MC67" s="17">
        <v>0</v>
      </c>
      <c r="MD67" s="17">
        <v>0</v>
      </c>
      <c r="ME67" s="17">
        <v>0</v>
      </c>
      <c r="MF67" s="17">
        <v>0</v>
      </c>
      <c r="MG67" s="17">
        <v>23923278.440000005</v>
      </c>
      <c r="MH67" s="17">
        <v>23923278.440000005</v>
      </c>
    </row>
    <row r="68" spans="1:346" ht="12.75" customHeight="1" x14ac:dyDescent="0.3">
      <c r="A68" s="61" t="s">
        <v>271</v>
      </c>
      <c r="B68" s="16">
        <v>3011</v>
      </c>
      <c r="C68" s="62" t="s">
        <v>247</v>
      </c>
      <c r="D68" s="18">
        <v>0</v>
      </c>
      <c r="E68" s="18">
        <v>0</v>
      </c>
      <c r="F68" s="18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  <c r="DZ68" s="17">
        <v>0</v>
      </c>
      <c r="EA68" s="17">
        <v>0</v>
      </c>
      <c r="EB68" s="17">
        <v>0</v>
      </c>
      <c r="EC68" s="17">
        <v>0</v>
      </c>
      <c r="ED68" s="17">
        <v>0</v>
      </c>
      <c r="EE68" s="17">
        <v>0</v>
      </c>
      <c r="EF68" s="17">
        <v>0</v>
      </c>
      <c r="EG68" s="17">
        <v>0</v>
      </c>
      <c r="EH68" s="17">
        <v>0</v>
      </c>
      <c r="EI68" s="17">
        <v>0</v>
      </c>
      <c r="EJ68" s="17">
        <v>0</v>
      </c>
      <c r="EK68" s="17">
        <v>0</v>
      </c>
      <c r="EL68" s="17">
        <v>0</v>
      </c>
      <c r="EM68" s="17">
        <v>0</v>
      </c>
      <c r="EN68" s="17">
        <v>0</v>
      </c>
      <c r="EO68" s="17">
        <v>0</v>
      </c>
      <c r="EP68" s="17">
        <v>0</v>
      </c>
      <c r="EQ68" s="17">
        <v>0</v>
      </c>
      <c r="ER68" s="17">
        <v>0</v>
      </c>
      <c r="ES68" s="17">
        <v>0</v>
      </c>
      <c r="ET68" s="17">
        <v>0</v>
      </c>
      <c r="EU68" s="17">
        <v>0</v>
      </c>
      <c r="EV68" s="17">
        <v>0</v>
      </c>
      <c r="EW68" s="17">
        <v>0</v>
      </c>
      <c r="EX68" s="17">
        <v>0</v>
      </c>
      <c r="EY68" s="17">
        <v>0</v>
      </c>
      <c r="EZ68" s="17">
        <v>0</v>
      </c>
      <c r="FA68" s="17">
        <v>0</v>
      </c>
      <c r="FB68" s="17">
        <v>0</v>
      </c>
      <c r="FC68" s="17">
        <v>0</v>
      </c>
      <c r="FD68" s="17">
        <v>0</v>
      </c>
      <c r="FE68" s="17">
        <v>0</v>
      </c>
      <c r="FF68" s="17">
        <v>20786355.515528999</v>
      </c>
      <c r="FG68" s="17">
        <v>0</v>
      </c>
      <c r="FH68" s="17">
        <v>0</v>
      </c>
      <c r="FI68" s="17">
        <v>0</v>
      </c>
      <c r="FJ68" s="17">
        <v>0</v>
      </c>
      <c r="FK68" s="17">
        <v>0</v>
      </c>
      <c r="FL68" s="17">
        <v>0</v>
      </c>
      <c r="FM68" s="17">
        <v>0</v>
      </c>
      <c r="FN68" s="17">
        <v>0</v>
      </c>
      <c r="FO68" s="17">
        <v>0</v>
      </c>
      <c r="FP68" s="17">
        <v>0</v>
      </c>
      <c r="FQ68" s="17">
        <v>0</v>
      </c>
      <c r="FR68" s="17">
        <v>0</v>
      </c>
      <c r="FS68" s="17">
        <v>0</v>
      </c>
      <c r="FT68" s="17">
        <v>0</v>
      </c>
      <c r="FU68" s="17">
        <v>0</v>
      </c>
      <c r="FV68" s="17">
        <v>0</v>
      </c>
      <c r="FW68" s="17">
        <v>0</v>
      </c>
      <c r="FX68" s="17">
        <v>0</v>
      </c>
      <c r="FY68" s="17">
        <v>0</v>
      </c>
      <c r="FZ68" s="17">
        <v>0</v>
      </c>
      <c r="GA68" s="17">
        <v>0</v>
      </c>
      <c r="GB68" s="17">
        <v>0</v>
      </c>
      <c r="GC68" s="17">
        <v>0</v>
      </c>
      <c r="GD68" s="17">
        <v>0</v>
      </c>
      <c r="GE68" s="17">
        <v>0</v>
      </c>
      <c r="GF68" s="17">
        <v>0</v>
      </c>
      <c r="GG68" s="17">
        <v>0</v>
      </c>
      <c r="GH68" s="17">
        <v>0</v>
      </c>
      <c r="GI68" s="17">
        <v>0</v>
      </c>
      <c r="GJ68" s="17">
        <v>0</v>
      </c>
      <c r="GK68" s="17">
        <v>0</v>
      </c>
      <c r="GL68" s="17">
        <v>0</v>
      </c>
      <c r="GM68" s="17">
        <v>0</v>
      </c>
      <c r="GN68" s="17">
        <v>0</v>
      </c>
      <c r="GO68" s="17">
        <v>0</v>
      </c>
      <c r="GP68" s="17">
        <v>0</v>
      </c>
      <c r="GQ68" s="17">
        <v>0</v>
      </c>
      <c r="GR68" s="17">
        <v>0</v>
      </c>
      <c r="GS68" s="17">
        <v>0</v>
      </c>
      <c r="GT68" s="17">
        <v>0</v>
      </c>
      <c r="GU68" s="17">
        <v>0</v>
      </c>
      <c r="GV68" s="17">
        <v>0</v>
      </c>
      <c r="GW68" s="17">
        <v>0</v>
      </c>
      <c r="GX68" s="17">
        <v>0</v>
      </c>
      <c r="GY68" s="17">
        <v>0</v>
      </c>
      <c r="GZ68" s="17">
        <v>0</v>
      </c>
      <c r="HA68" s="17">
        <v>0</v>
      </c>
      <c r="HB68" s="17">
        <v>0</v>
      </c>
      <c r="HC68" s="17">
        <v>0</v>
      </c>
      <c r="HD68" s="17">
        <v>0</v>
      </c>
      <c r="HE68" s="17">
        <v>0</v>
      </c>
      <c r="HF68" s="17">
        <v>0</v>
      </c>
      <c r="HG68" s="17">
        <v>0</v>
      </c>
      <c r="HH68" s="17">
        <v>0</v>
      </c>
      <c r="HI68" s="17">
        <v>0</v>
      </c>
      <c r="HJ68" s="17">
        <v>0</v>
      </c>
      <c r="HK68" s="17">
        <v>0</v>
      </c>
      <c r="HL68" s="17">
        <v>0</v>
      </c>
      <c r="HM68" s="17">
        <v>0</v>
      </c>
      <c r="HN68" s="17">
        <v>0</v>
      </c>
      <c r="HO68" s="17">
        <v>0</v>
      </c>
      <c r="HP68" s="17">
        <v>0</v>
      </c>
      <c r="HQ68" s="17">
        <v>0</v>
      </c>
      <c r="HR68" s="17">
        <v>0</v>
      </c>
      <c r="HS68" s="17">
        <v>0</v>
      </c>
      <c r="HT68" s="17">
        <v>0</v>
      </c>
      <c r="HU68" s="17">
        <v>0</v>
      </c>
      <c r="HV68" s="17">
        <v>0</v>
      </c>
      <c r="HW68" s="17">
        <v>0</v>
      </c>
      <c r="HX68" s="17">
        <v>0</v>
      </c>
      <c r="HY68" s="17">
        <v>0</v>
      </c>
      <c r="HZ68" s="17">
        <v>0</v>
      </c>
      <c r="IA68" s="17">
        <v>0</v>
      </c>
      <c r="IB68" s="17">
        <v>0</v>
      </c>
      <c r="IC68" s="17">
        <v>0</v>
      </c>
      <c r="ID68" s="17">
        <v>0</v>
      </c>
      <c r="IE68" s="17">
        <v>0</v>
      </c>
      <c r="IF68" s="17">
        <v>0</v>
      </c>
      <c r="IG68" s="17">
        <v>0</v>
      </c>
      <c r="IH68" s="17">
        <v>0</v>
      </c>
      <c r="II68" s="17">
        <v>0</v>
      </c>
      <c r="IJ68" s="17">
        <v>0</v>
      </c>
      <c r="IK68" s="17">
        <v>0</v>
      </c>
      <c r="IL68" s="17">
        <v>0</v>
      </c>
      <c r="IM68" s="17">
        <v>0</v>
      </c>
      <c r="IN68" s="17">
        <v>0</v>
      </c>
      <c r="IO68" s="17">
        <v>0</v>
      </c>
      <c r="IP68" s="17">
        <v>0</v>
      </c>
      <c r="IQ68" s="17">
        <v>0</v>
      </c>
      <c r="IR68" s="17">
        <v>0</v>
      </c>
      <c r="IS68" s="17">
        <v>0</v>
      </c>
      <c r="IT68" s="17">
        <v>0</v>
      </c>
      <c r="IU68" s="17">
        <v>0</v>
      </c>
      <c r="IV68" s="18">
        <v>0</v>
      </c>
      <c r="IW68" s="18">
        <v>0</v>
      </c>
      <c r="IX68" s="18">
        <v>5503</v>
      </c>
      <c r="IY68" s="17">
        <v>0</v>
      </c>
      <c r="IZ68" s="17">
        <v>0</v>
      </c>
      <c r="JA68" s="17">
        <v>0</v>
      </c>
      <c r="JB68" s="17">
        <v>0</v>
      </c>
      <c r="JC68" s="17">
        <v>0</v>
      </c>
      <c r="JD68" s="17">
        <v>0</v>
      </c>
      <c r="JE68" s="18">
        <v>0</v>
      </c>
      <c r="JF68" s="18">
        <v>0</v>
      </c>
      <c r="JG68" s="18">
        <v>5503</v>
      </c>
      <c r="JH68" s="17">
        <v>0</v>
      </c>
      <c r="JI68" s="17">
        <v>0</v>
      </c>
      <c r="JJ68" s="17">
        <v>0</v>
      </c>
      <c r="JK68" s="17">
        <v>0</v>
      </c>
      <c r="JL68" s="17">
        <v>0</v>
      </c>
      <c r="JM68" s="17">
        <v>5503</v>
      </c>
      <c r="JN68" s="18">
        <v>0</v>
      </c>
      <c r="JO68" s="18">
        <v>0</v>
      </c>
      <c r="JP68" s="18">
        <v>0</v>
      </c>
      <c r="JQ68" s="17">
        <v>0</v>
      </c>
      <c r="JR68" s="17">
        <v>0</v>
      </c>
      <c r="JS68" s="17">
        <v>0</v>
      </c>
      <c r="JT68" s="17">
        <v>0</v>
      </c>
      <c r="JU68" s="17">
        <v>0</v>
      </c>
      <c r="JV68" s="17">
        <v>0</v>
      </c>
      <c r="JW68" s="17">
        <v>0</v>
      </c>
      <c r="JX68" s="17">
        <v>0</v>
      </c>
      <c r="JY68" s="17">
        <v>0</v>
      </c>
      <c r="JZ68" s="17">
        <v>0</v>
      </c>
      <c r="KA68" s="17">
        <v>0</v>
      </c>
      <c r="KB68" s="17">
        <v>0</v>
      </c>
      <c r="KC68" s="17">
        <v>0</v>
      </c>
      <c r="KD68" s="17">
        <v>0</v>
      </c>
      <c r="KE68" s="17">
        <v>0</v>
      </c>
      <c r="KF68" s="17">
        <v>0</v>
      </c>
      <c r="KG68" s="17">
        <v>0</v>
      </c>
      <c r="KH68" s="17">
        <v>0</v>
      </c>
      <c r="KI68" s="17">
        <v>0</v>
      </c>
      <c r="KJ68" s="17">
        <v>0</v>
      </c>
      <c r="KK68" s="17">
        <v>438742432.73934901</v>
      </c>
      <c r="KL68" s="17">
        <v>0</v>
      </c>
      <c r="KM68" s="17">
        <v>0</v>
      </c>
      <c r="KN68" s="17">
        <v>0</v>
      </c>
      <c r="KO68" s="17">
        <v>0</v>
      </c>
      <c r="KP68" s="17">
        <v>0</v>
      </c>
      <c r="KQ68" s="17">
        <v>0</v>
      </c>
      <c r="KR68" s="17">
        <v>0</v>
      </c>
      <c r="KS68" s="17">
        <v>0</v>
      </c>
      <c r="KT68" s="17">
        <v>0</v>
      </c>
      <c r="KU68" s="17">
        <v>0</v>
      </c>
      <c r="KV68" s="17">
        <v>0</v>
      </c>
      <c r="KW68" s="17">
        <v>0</v>
      </c>
      <c r="KX68" s="17">
        <v>0</v>
      </c>
      <c r="KY68" s="17">
        <v>0</v>
      </c>
      <c r="KZ68" s="17">
        <v>0</v>
      </c>
      <c r="LA68" s="18">
        <v>0</v>
      </c>
      <c r="LB68" s="18">
        <v>0</v>
      </c>
      <c r="LC68" s="18">
        <v>0</v>
      </c>
      <c r="LD68" s="17">
        <v>0</v>
      </c>
      <c r="LE68" s="17">
        <v>0</v>
      </c>
      <c r="LF68" s="17">
        <v>0</v>
      </c>
      <c r="LG68" s="17">
        <v>0</v>
      </c>
      <c r="LH68" s="17">
        <v>0</v>
      </c>
      <c r="LI68" s="17">
        <v>0</v>
      </c>
      <c r="LJ68" s="18">
        <v>0</v>
      </c>
      <c r="LK68" s="18">
        <v>0</v>
      </c>
      <c r="LL68" s="18">
        <v>0</v>
      </c>
      <c r="LM68" s="17">
        <v>0</v>
      </c>
      <c r="LN68" s="17">
        <v>0</v>
      </c>
      <c r="LO68" s="17">
        <v>0</v>
      </c>
      <c r="LP68" s="17">
        <v>0</v>
      </c>
      <c r="LQ68" s="17">
        <v>0</v>
      </c>
      <c r="LR68" s="17">
        <v>0</v>
      </c>
      <c r="LS68" s="18">
        <v>0</v>
      </c>
      <c r="LT68" s="18">
        <v>0</v>
      </c>
      <c r="LU68" s="18">
        <v>0</v>
      </c>
      <c r="LV68" s="17">
        <v>0</v>
      </c>
      <c r="LW68" s="17">
        <v>0</v>
      </c>
      <c r="LX68" s="17">
        <v>0</v>
      </c>
      <c r="LY68" s="17">
        <v>0</v>
      </c>
      <c r="LZ68" s="17">
        <v>0</v>
      </c>
      <c r="MA68" s="17">
        <v>0</v>
      </c>
      <c r="MB68" s="17">
        <v>0</v>
      </c>
      <c r="MC68" s="17">
        <v>0</v>
      </c>
      <c r="MD68" s="17">
        <v>0</v>
      </c>
      <c r="ME68" s="17">
        <v>0</v>
      </c>
      <c r="MF68" s="17">
        <v>0</v>
      </c>
      <c r="MG68" s="17">
        <v>459534291.25487798</v>
      </c>
      <c r="MH68" s="17">
        <v>459534291.25487798</v>
      </c>
    </row>
    <row r="69" spans="1:346" ht="12.75" customHeight="1" x14ac:dyDescent="0.3">
      <c r="A69" s="61" t="s">
        <v>273</v>
      </c>
      <c r="B69" s="16">
        <v>3012</v>
      </c>
      <c r="C69" s="62" t="s">
        <v>247</v>
      </c>
      <c r="D69" s="18">
        <v>0</v>
      </c>
      <c r="E69" s="18">
        <v>0</v>
      </c>
      <c r="F69" s="18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7"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0</v>
      </c>
      <c r="DE69" s="17">
        <v>0</v>
      </c>
      <c r="DF69" s="17">
        <v>0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0</v>
      </c>
      <c r="DY69" s="17">
        <v>0</v>
      </c>
      <c r="DZ69" s="17">
        <v>0</v>
      </c>
      <c r="EA69" s="17">
        <v>0</v>
      </c>
      <c r="EB69" s="17">
        <v>0</v>
      </c>
      <c r="EC69" s="17">
        <v>0</v>
      </c>
      <c r="ED69" s="17">
        <v>0</v>
      </c>
      <c r="EE69" s="17">
        <v>0</v>
      </c>
      <c r="EF69" s="17">
        <v>0</v>
      </c>
      <c r="EG69" s="17">
        <v>0</v>
      </c>
      <c r="EH69" s="17">
        <v>0</v>
      </c>
      <c r="EI69" s="17">
        <v>0</v>
      </c>
      <c r="EJ69" s="17">
        <v>0</v>
      </c>
      <c r="EK69" s="17">
        <v>0</v>
      </c>
      <c r="EL69" s="17">
        <v>0</v>
      </c>
      <c r="EM69" s="17">
        <v>0</v>
      </c>
      <c r="EN69" s="17">
        <v>0</v>
      </c>
      <c r="EO69" s="17">
        <v>0</v>
      </c>
      <c r="EP69" s="17">
        <v>0</v>
      </c>
      <c r="EQ69" s="17">
        <v>0</v>
      </c>
      <c r="ER69" s="17">
        <v>0</v>
      </c>
      <c r="ES69" s="17">
        <v>0</v>
      </c>
      <c r="ET69" s="17">
        <v>0</v>
      </c>
      <c r="EU69" s="17">
        <v>0</v>
      </c>
      <c r="EV69" s="17">
        <v>0</v>
      </c>
      <c r="EW69" s="17">
        <v>0</v>
      </c>
      <c r="EX69" s="17">
        <v>0</v>
      </c>
      <c r="EY69" s="17">
        <v>0</v>
      </c>
      <c r="EZ69" s="17">
        <v>0</v>
      </c>
      <c r="FA69" s="17">
        <v>0</v>
      </c>
      <c r="FB69" s="17">
        <v>0</v>
      </c>
      <c r="FC69" s="17">
        <v>0</v>
      </c>
      <c r="FD69" s="17">
        <v>0</v>
      </c>
      <c r="FE69" s="17">
        <v>0</v>
      </c>
      <c r="FF69" s="17">
        <v>0</v>
      </c>
      <c r="FG69" s="17">
        <v>0</v>
      </c>
      <c r="FH69" s="17">
        <v>0</v>
      </c>
      <c r="FI69" s="17">
        <v>0</v>
      </c>
      <c r="FJ69" s="17">
        <v>0</v>
      </c>
      <c r="FK69" s="17">
        <v>0</v>
      </c>
      <c r="FL69" s="17">
        <v>0</v>
      </c>
      <c r="FM69" s="17">
        <v>0</v>
      </c>
      <c r="FN69" s="17">
        <v>0</v>
      </c>
      <c r="FO69" s="17">
        <v>0</v>
      </c>
      <c r="FP69" s="17">
        <v>0</v>
      </c>
      <c r="FQ69" s="17">
        <v>0</v>
      </c>
      <c r="FR69" s="17">
        <v>0</v>
      </c>
      <c r="FS69" s="17">
        <v>0</v>
      </c>
      <c r="FT69" s="17">
        <v>0</v>
      </c>
      <c r="FU69" s="17">
        <v>0</v>
      </c>
      <c r="FV69" s="17">
        <v>0</v>
      </c>
      <c r="FW69" s="17">
        <v>0</v>
      </c>
      <c r="FX69" s="17">
        <v>0</v>
      </c>
      <c r="FY69" s="17">
        <v>0</v>
      </c>
      <c r="FZ69" s="17">
        <v>0</v>
      </c>
      <c r="GA69" s="17">
        <v>0</v>
      </c>
      <c r="GB69" s="17">
        <v>0</v>
      </c>
      <c r="GC69" s="17">
        <v>0</v>
      </c>
      <c r="GD69" s="17">
        <v>0</v>
      </c>
      <c r="GE69" s="17">
        <v>0</v>
      </c>
      <c r="GF69" s="17">
        <v>0</v>
      </c>
      <c r="GG69" s="17">
        <v>0</v>
      </c>
      <c r="GH69" s="17">
        <v>0</v>
      </c>
      <c r="GI69" s="17">
        <v>0</v>
      </c>
      <c r="GJ69" s="17">
        <v>0</v>
      </c>
      <c r="GK69" s="17">
        <v>0</v>
      </c>
      <c r="GL69" s="17">
        <v>0</v>
      </c>
      <c r="GM69" s="17">
        <v>0</v>
      </c>
      <c r="GN69" s="17">
        <v>0</v>
      </c>
      <c r="GO69" s="17">
        <v>0</v>
      </c>
      <c r="GP69" s="17">
        <v>0</v>
      </c>
      <c r="GQ69" s="17">
        <v>0</v>
      </c>
      <c r="GR69" s="17">
        <v>0</v>
      </c>
      <c r="GS69" s="17">
        <v>0</v>
      </c>
      <c r="GT69" s="17">
        <v>0</v>
      </c>
      <c r="GU69" s="17">
        <v>0</v>
      </c>
      <c r="GV69" s="17">
        <v>0</v>
      </c>
      <c r="GW69" s="17">
        <v>0</v>
      </c>
      <c r="GX69" s="17">
        <v>0</v>
      </c>
      <c r="GY69" s="17">
        <v>0</v>
      </c>
      <c r="GZ69" s="17">
        <v>0</v>
      </c>
      <c r="HA69" s="17">
        <v>0</v>
      </c>
      <c r="HB69" s="17">
        <v>0</v>
      </c>
      <c r="HC69" s="17">
        <v>0</v>
      </c>
      <c r="HD69" s="17">
        <v>0</v>
      </c>
      <c r="HE69" s="17">
        <v>0</v>
      </c>
      <c r="HF69" s="17">
        <v>0</v>
      </c>
      <c r="HG69" s="17">
        <v>0</v>
      </c>
      <c r="HH69" s="17">
        <v>0</v>
      </c>
      <c r="HI69" s="17">
        <v>0</v>
      </c>
      <c r="HJ69" s="17">
        <v>0</v>
      </c>
      <c r="HK69" s="17">
        <v>0</v>
      </c>
      <c r="HL69" s="17">
        <v>0</v>
      </c>
      <c r="HM69" s="17">
        <v>0</v>
      </c>
      <c r="HN69" s="17">
        <v>0</v>
      </c>
      <c r="HO69" s="17">
        <v>0</v>
      </c>
      <c r="HP69" s="17">
        <v>0</v>
      </c>
      <c r="HQ69" s="17">
        <v>0</v>
      </c>
      <c r="HR69" s="17">
        <v>0</v>
      </c>
      <c r="HS69" s="17">
        <v>0</v>
      </c>
      <c r="HT69" s="17">
        <v>0</v>
      </c>
      <c r="HU69" s="17">
        <v>0</v>
      </c>
      <c r="HV69" s="17">
        <v>0</v>
      </c>
      <c r="HW69" s="17">
        <v>0</v>
      </c>
      <c r="HX69" s="17">
        <v>0</v>
      </c>
      <c r="HY69" s="17">
        <v>0</v>
      </c>
      <c r="HZ69" s="17">
        <v>0</v>
      </c>
      <c r="IA69" s="17">
        <v>0</v>
      </c>
      <c r="IB69" s="17">
        <v>0</v>
      </c>
      <c r="IC69" s="17">
        <v>0</v>
      </c>
      <c r="ID69" s="17">
        <v>0</v>
      </c>
      <c r="IE69" s="17">
        <v>0</v>
      </c>
      <c r="IF69" s="17">
        <v>0</v>
      </c>
      <c r="IG69" s="17">
        <v>0</v>
      </c>
      <c r="IH69" s="17">
        <v>0</v>
      </c>
      <c r="II69" s="17">
        <v>0</v>
      </c>
      <c r="IJ69" s="17">
        <v>0</v>
      </c>
      <c r="IK69" s="17">
        <v>0</v>
      </c>
      <c r="IL69" s="17">
        <v>0</v>
      </c>
      <c r="IM69" s="17">
        <v>0</v>
      </c>
      <c r="IN69" s="17">
        <v>0</v>
      </c>
      <c r="IO69" s="17">
        <v>0</v>
      </c>
      <c r="IP69" s="17">
        <v>0</v>
      </c>
      <c r="IQ69" s="17">
        <v>0</v>
      </c>
      <c r="IR69" s="17">
        <v>0</v>
      </c>
      <c r="IS69" s="17">
        <v>0</v>
      </c>
      <c r="IT69" s="17">
        <v>0</v>
      </c>
      <c r="IU69" s="17">
        <v>0</v>
      </c>
      <c r="IV69" s="18">
        <v>7206551.1999999946</v>
      </c>
      <c r="IW69" s="18">
        <v>0</v>
      </c>
      <c r="IX69" s="18">
        <v>38469.699999999997</v>
      </c>
      <c r="IY69" s="17">
        <v>0</v>
      </c>
      <c r="IZ69" s="17">
        <v>0</v>
      </c>
      <c r="JA69" s="17">
        <v>0</v>
      </c>
      <c r="JB69" s="17">
        <v>0</v>
      </c>
      <c r="JC69" s="17">
        <v>0</v>
      </c>
      <c r="JD69" s="17">
        <v>0</v>
      </c>
      <c r="JE69" s="18">
        <v>7206551.1999999946</v>
      </c>
      <c r="JF69" s="18">
        <v>0</v>
      </c>
      <c r="JG69" s="18">
        <v>38469.699999999997</v>
      </c>
      <c r="JH69" s="17">
        <v>89993.55</v>
      </c>
      <c r="JI69" s="17">
        <v>0</v>
      </c>
      <c r="JJ69" s="17">
        <v>0</v>
      </c>
      <c r="JK69" s="17">
        <v>7116557.6499999948</v>
      </c>
      <c r="JL69" s="17">
        <v>0</v>
      </c>
      <c r="JM69" s="17">
        <v>38469.699999999997</v>
      </c>
      <c r="JN69" s="18">
        <v>0</v>
      </c>
      <c r="JO69" s="18">
        <v>0</v>
      </c>
      <c r="JP69" s="18">
        <v>0</v>
      </c>
      <c r="JQ69" s="17">
        <v>0</v>
      </c>
      <c r="JR69" s="17">
        <v>0</v>
      </c>
      <c r="JS69" s="17">
        <v>0</v>
      </c>
      <c r="JT69" s="17">
        <v>0</v>
      </c>
      <c r="JU69" s="17">
        <v>0</v>
      </c>
      <c r="JV69" s="17">
        <v>0</v>
      </c>
      <c r="JW69" s="17">
        <v>0</v>
      </c>
      <c r="JX69" s="17">
        <v>0</v>
      </c>
      <c r="JY69" s="17">
        <v>0</v>
      </c>
      <c r="JZ69" s="17">
        <v>0</v>
      </c>
      <c r="KA69" s="17">
        <v>0</v>
      </c>
      <c r="KB69" s="17">
        <v>0</v>
      </c>
      <c r="KC69" s="17">
        <v>0</v>
      </c>
      <c r="KD69" s="17">
        <v>0</v>
      </c>
      <c r="KE69" s="17">
        <v>0</v>
      </c>
      <c r="KF69" s="17">
        <v>0</v>
      </c>
      <c r="KG69" s="17">
        <v>0</v>
      </c>
      <c r="KH69" s="17">
        <v>0</v>
      </c>
      <c r="KI69" s="17">
        <v>27799516.850000001</v>
      </c>
      <c r="KJ69" s="17">
        <v>0</v>
      </c>
      <c r="KK69" s="17">
        <v>0</v>
      </c>
      <c r="KL69" s="17">
        <v>0</v>
      </c>
      <c r="KM69" s="17">
        <v>0</v>
      </c>
      <c r="KN69" s="17">
        <v>0</v>
      </c>
      <c r="KO69" s="17">
        <v>0</v>
      </c>
      <c r="KP69" s="17">
        <v>0</v>
      </c>
      <c r="KQ69" s="17">
        <v>0</v>
      </c>
      <c r="KR69" s="17">
        <v>0</v>
      </c>
      <c r="KS69" s="17">
        <v>0</v>
      </c>
      <c r="KT69" s="17">
        <v>0</v>
      </c>
      <c r="KU69" s="17">
        <v>0</v>
      </c>
      <c r="KV69" s="17">
        <v>0</v>
      </c>
      <c r="KW69" s="17">
        <v>0</v>
      </c>
      <c r="KX69" s="17">
        <v>0</v>
      </c>
      <c r="KY69" s="17">
        <v>0</v>
      </c>
      <c r="KZ69" s="17">
        <v>0</v>
      </c>
      <c r="LA69" s="18">
        <v>0</v>
      </c>
      <c r="LB69" s="18">
        <v>0</v>
      </c>
      <c r="LC69" s="18">
        <v>0</v>
      </c>
      <c r="LD69" s="17">
        <v>0</v>
      </c>
      <c r="LE69" s="17">
        <v>0</v>
      </c>
      <c r="LF69" s="17">
        <v>0</v>
      </c>
      <c r="LG69" s="17">
        <v>0</v>
      </c>
      <c r="LH69" s="17">
        <v>0</v>
      </c>
      <c r="LI69" s="17">
        <v>0</v>
      </c>
      <c r="LJ69" s="18">
        <v>0</v>
      </c>
      <c r="LK69" s="18">
        <v>0</v>
      </c>
      <c r="LL69" s="18">
        <v>0</v>
      </c>
      <c r="LM69" s="17">
        <v>0</v>
      </c>
      <c r="LN69" s="17">
        <v>0</v>
      </c>
      <c r="LO69" s="17">
        <v>0</v>
      </c>
      <c r="LP69" s="17">
        <v>0</v>
      </c>
      <c r="LQ69" s="17">
        <v>0</v>
      </c>
      <c r="LR69" s="17">
        <v>0</v>
      </c>
      <c r="LS69" s="18">
        <v>0</v>
      </c>
      <c r="LT69" s="18">
        <v>0</v>
      </c>
      <c r="LU69" s="18">
        <v>0</v>
      </c>
      <c r="LV69" s="17">
        <v>0</v>
      </c>
      <c r="LW69" s="17">
        <v>0</v>
      </c>
      <c r="LX69" s="17">
        <v>0</v>
      </c>
      <c r="LY69" s="17">
        <v>0</v>
      </c>
      <c r="LZ69" s="17">
        <v>0</v>
      </c>
      <c r="MA69" s="17">
        <v>0</v>
      </c>
      <c r="MB69" s="17">
        <v>0</v>
      </c>
      <c r="MC69" s="17">
        <v>0</v>
      </c>
      <c r="MD69" s="17">
        <v>0</v>
      </c>
      <c r="ME69" s="17">
        <v>35006068.049999997</v>
      </c>
      <c r="MF69" s="17">
        <v>0</v>
      </c>
      <c r="MG69" s="17">
        <v>38469.699999999997</v>
      </c>
      <c r="MH69" s="17">
        <v>35044537.75</v>
      </c>
    </row>
    <row r="70" spans="1:346" ht="12.75" customHeight="1" x14ac:dyDescent="0.3">
      <c r="A70" s="61" t="s">
        <v>275</v>
      </c>
      <c r="B70" s="16">
        <v>3016</v>
      </c>
      <c r="C70" s="62" t="s">
        <v>247</v>
      </c>
      <c r="D70" s="18">
        <v>0</v>
      </c>
      <c r="E70" s="18">
        <v>0</v>
      </c>
      <c r="F70" s="18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0</v>
      </c>
      <c r="CP70" s="17">
        <v>0</v>
      </c>
      <c r="CQ70" s="17">
        <v>0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7">
        <v>0</v>
      </c>
      <c r="DF70" s="17">
        <v>0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0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0</v>
      </c>
      <c r="DZ70" s="17">
        <v>0</v>
      </c>
      <c r="EA70" s="17">
        <v>0</v>
      </c>
      <c r="EB70" s="17">
        <v>0</v>
      </c>
      <c r="EC70" s="17">
        <v>0</v>
      </c>
      <c r="ED70" s="17">
        <v>0</v>
      </c>
      <c r="EE70" s="17">
        <v>0</v>
      </c>
      <c r="EF70" s="17">
        <v>0</v>
      </c>
      <c r="EG70" s="17">
        <v>0</v>
      </c>
      <c r="EH70" s="17">
        <v>0</v>
      </c>
      <c r="EI70" s="17">
        <v>0</v>
      </c>
      <c r="EJ70" s="17">
        <v>0</v>
      </c>
      <c r="EK70" s="17">
        <v>0</v>
      </c>
      <c r="EL70" s="17">
        <v>0</v>
      </c>
      <c r="EM70" s="17">
        <v>0</v>
      </c>
      <c r="EN70" s="17">
        <v>0</v>
      </c>
      <c r="EO70" s="17">
        <v>0</v>
      </c>
      <c r="EP70" s="17">
        <v>0</v>
      </c>
      <c r="EQ70" s="17">
        <v>0</v>
      </c>
      <c r="ER70" s="17">
        <v>0</v>
      </c>
      <c r="ES70" s="17">
        <v>0</v>
      </c>
      <c r="ET70" s="17">
        <v>0</v>
      </c>
      <c r="EU70" s="17">
        <v>0</v>
      </c>
      <c r="EV70" s="17">
        <v>0</v>
      </c>
      <c r="EW70" s="17">
        <v>0</v>
      </c>
      <c r="EX70" s="17">
        <v>0</v>
      </c>
      <c r="EY70" s="17">
        <v>0</v>
      </c>
      <c r="EZ70" s="17">
        <v>0</v>
      </c>
      <c r="FA70" s="17">
        <v>0</v>
      </c>
      <c r="FB70" s="17">
        <v>0</v>
      </c>
      <c r="FC70" s="17">
        <v>0</v>
      </c>
      <c r="FD70" s="17">
        <v>0</v>
      </c>
      <c r="FE70" s="17">
        <v>0</v>
      </c>
      <c r="FF70" s="17">
        <v>1196167.68000006</v>
      </c>
      <c r="FG70" s="17">
        <v>0</v>
      </c>
      <c r="FH70" s="17">
        <v>0</v>
      </c>
      <c r="FI70" s="17">
        <v>0</v>
      </c>
      <c r="FJ70" s="17">
        <v>0</v>
      </c>
      <c r="FK70" s="17">
        <v>0</v>
      </c>
      <c r="FL70" s="17">
        <v>0</v>
      </c>
      <c r="FM70" s="17">
        <v>0</v>
      </c>
      <c r="FN70" s="17">
        <v>0</v>
      </c>
      <c r="FO70" s="17">
        <v>0</v>
      </c>
      <c r="FP70" s="17">
        <v>0</v>
      </c>
      <c r="FQ70" s="17">
        <v>0</v>
      </c>
      <c r="FR70" s="17">
        <v>0</v>
      </c>
      <c r="FS70" s="17">
        <v>0</v>
      </c>
      <c r="FT70" s="17">
        <v>0</v>
      </c>
      <c r="FU70" s="17">
        <v>0</v>
      </c>
      <c r="FV70" s="17">
        <v>0</v>
      </c>
      <c r="FW70" s="17">
        <v>0</v>
      </c>
      <c r="FX70" s="17">
        <v>0</v>
      </c>
      <c r="FY70" s="17">
        <v>0</v>
      </c>
      <c r="FZ70" s="17">
        <v>0</v>
      </c>
      <c r="GA70" s="17">
        <v>0</v>
      </c>
      <c r="GB70" s="17">
        <v>0</v>
      </c>
      <c r="GC70" s="17">
        <v>0</v>
      </c>
      <c r="GD70" s="17">
        <v>0</v>
      </c>
      <c r="GE70" s="17">
        <v>0</v>
      </c>
      <c r="GF70" s="17">
        <v>0</v>
      </c>
      <c r="GG70" s="17">
        <v>0</v>
      </c>
      <c r="GH70" s="17">
        <v>0</v>
      </c>
      <c r="GI70" s="17">
        <v>0</v>
      </c>
      <c r="GJ70" s="17">
        <v>0</v>
      </c>
      <c r="GK70" s="17">
        <v>0</v>
      </c>
      <c r="GL70" s="17">
        <v>0</v>
      </c>
      <c r="GM70" s="17">
        <v>0</v>
      </c>
      <c r="GN70" s="17">
        <v>0</v>
      </c>
      <c r="GO70" s="17">
        <v>0</v>
      </c>
      <c r="GP70" s="17">
        <v>0</v>
      </c>
      <c r="GQ70" s="17">
        <v>0</v>
      </c>
      <c r="GR70" s="17">
        <v>0</v>
      </c>
      <c r="GS70" s="17">
        <v>0</v>
      </c>
      <c r="GT70" s="17">
        <v>0</v>
      </c>
      <c r="GU70" s="17">
        <v>0</v>
      </c>
      <c r="GV70" s="17">
        <v>0</v>
      </c>
      <c r="GW70" s="17">
        <v>0</v>
      </c>
      <c r="GX70" s="17">
        <v>0</v>
      </c>
      <c r="GY70" s="17">
        <v>0</v>
      </c>
      <c r="GZ70" s="17">
        <v>0</v>
      </c>
      <c r="HA70" s="17">
        <v>0</v>
      </c>
      <c r="HB70" s="17">
        <v>0</v>
      </c>
      <c r="HC70" s="17">
        <v>0</v>
      </c>
      <c r="HD70" s="17">
        <v>0</v>
      </c>
      <c r="HE70" s="17">
        <v>0</v>
      </c>
      <c r="HF70" s="17">
        <v>0</v>
      </c>
      <c r="HG70" s="17">
        <v>0</v>
      </c>
      <c r="HH70" s="17">
        <v>0</v>
      </c>
      <c r="HI70" s="17">
        <v>0</v>
      </c>
      <c r="HJ70" s="17">
        <v>0</v>
      </c>
      <c r="HK70" s="17">
        <v>0</v>
      </c>
      <c r="HL70" s="17">
        <v>0</v>
      </c>
      <c r="HM70" s="17">
        <v>0</v>
      </c>
      <c r="HN70" s="17">
        <v>0</v>
      </c>
      <c r="HO70" s="17">
        <v>0</v>
      </c>
      <c r="HP70" s="17">
        <v>0</v>
      </c>
      <c r="HQ70" s="17">
        <v>0</v>
      </c>
      <c r="HR70" s="17">
        <v>0</v>
      </c>
      <c r="HS70" s="17">
        <v>0</v>
      </c>
      <c r="HT70" s="17">
        <v>0</v>
      </c>
      <c r="HU70" s="17">
        <v>0</v>
      </c>
      <c r="HV70" s="17">
        <v>0</v>
      </c>
      <c r="HW70" s="17">
        <v>0</v>
      </c>
      <c r="HX70" s="17">
        <v>0</v>
      </c>
      <c r="HY70" s="17">
        <v>0</v>
      </c>
      <c r="HZ70" s="17">
        <v>0</v>
      </c>
      <c r="IA70" s="17">
        <v>0</v>
      </c>
      <c r="IB70" s="17">
        <v>0</v>
      </c>
      <c r="IC70" s="17">
        <v>0</v>
      </c>
      <c r="ID70" s="17">
        <v>0</v>
      </c>
      <c r="IE70" s="17">
        <v>0</v>
      </c>
      <c r="IF70" s="17">
        <v>0</v>
      </c>
      <c r="IG70" s="17">
        <v>0</v>
      </c>
      <c r="IH70" s="17">
        <v>0</v>
      </c>
      <c r="II70" s="17">
        <v>0</v>
      </c>
      <c r="IJ70" s="17">
        <v>0</v>
      </c>
      <c r="IK70" s="17">
        <v>0</v>
      </c>
      <c r="IL70" s="17">
        <v>0</v>
      </c>
      <c r="IM70" s="17">
        <v>0</v>
      </c>
      <c r="IN70" s="17">
        <v>0</v>
      </c>
      <c r="IO70" s="17">
        <v>0</v>
      </c>
      <c r="IP70" s="17">
        <v>0</v>
      </c>
      <c r="IQ70" s="17">
        <v>0</v>
      </c>
      <c r="IR70" s="17">
        <v>0</v>
      </c>
      <c r="IS70" s="17">
        <v>0</v>
      </c>
      <c r="IT70" s="17">
        <v>0</v>
      </c>
      <c r="IU70" s="17">
        <v>0</v>
      </c>
      <c r="IV70" s="18">
        <v>0</v>
      </c>
      <c r="IW70" s="18">
        <v>0</v>
      </c>
      <c r="IX70" s="18">
        <v>46813774.939999878</v>
      </c>
      <c r="IY70" s="17">
        <v>0</v>
      </c>
      <c r="IZ70" s="17">
        <v>0</v>
      </c>
      <c r="JA70" s="17">
        <v>0</v>
      </c>
      <c r="JB70" s="17">
        <v>0</v>
      </c>
      <c r="JC70" s="17">
        <v>0</v>
      </c>
      <c r="JD70" s="17">
        <v>53130.04</v>
      </c>
      <c r="JE70" s="18">
        <v>0</v>
      </c>
      <c r="JF70" s="18">
        <v>0</v>
      </c>
      <c r="JG70" s="18">
        <v>45002770.489999875</v>
      </c>
      <c r="JH70" s="17">
        <v>0</v>
      </c>
      <c r="JI70" s="17">
        <v>0</v>
      </c>
      <c r="JJ70" s="17">
        <v>106398.5</v>
      </c>
      <c r="JK70" s="17">
        <v>0</v>
      </c>
      <c r="JL70" s="17">
        <v>0</v>
      </c>
      <c r="JM70" s="17">
        <v>44896371.989999875</v>
      </c>
      <c r="JN70" s="18">
        <v>0</v>
      </c>
      <c r="JO70" s="18">
        <v>0</v>
      </c>
      <c r="JP70" s="18">
        <v>1757874.4100000001</v>
      </c>
      <c r="JQ70" s="17">
        <v>0</v>
      </c>
      <c r="JR70" s="17">
        <v>0</v>
      </c>
      <c r="JS70" s="17">
        <v>791133.96</v>
      </c>
      <c r="JT70" s="17">
        <v>0</v>
      </c>
      <c r="JU70" s="17">
        <v>0</v>
      </c>
      <c r="JV70" s="17">
        <v>966740.4500000003</v>
      </c>
      <c r="JW70" s="17">
        <v>0</v>
      </c>
      <c r="JX70" s="17">
        <v>0</v>
      </c>
      <c r="JY70" s="17">
        <v>4163.9299999999994</v>
      </c>
      <c r="JZ70" s="17">
        <v>0</v>
      </c>
      <c r="KA70" s="17">
        <v>0</v>
      </c>
      <c r="KB70" s="17">
        <v>0</v>
      </c>
      <c r="KC70" s="17">
        <v>0</v>
      </c>
      <c r="KD70" s="17">
        <v>0</v>
      </c>
      <c r="KE70" s="17">
        <v>0</v>
      </c>
      <c r="KF70" s="17">
        <v>0</v>
      </c>
      <c r="KG70" s="17">
        <v>0</v>
      </c>
      <c r="KH70" s="17">
        <v>0</v>
      </c>
      <c r="KI70" s="17">
        <v>0</v>
      </c>
      <c r="KJ70" s="17">
        <v>0</v>
      </c>
      <c r="KK70" s="17">
        <v>22027947.489999801</v>
      </c>
      <c r="KL70" s="17">
        <v>0</v>
      </c>
      <c r="KM70" s="17">
        <v>0</v>
      </c>
      <c r="KN70" s="17">
        <v>0</v>
      </c>
      <c r="KO70" s="17">
        <v>0</v>
      </c>
      <c r="KP70" s="17">
        <v>0</v>
      </c>
      <c r="KQ70" s="17">
        <v>0</v>
      </c>
      <c r="KR70" s="17">
        <v>0</v>
      </c>
      <c r="KS70" s="17">
        <v>0</v>
      </c>
      <c r="KT70" s="17">
        <v>0</v>
      </c>
      <c r="KU70" s="17">
        <v>0</v>
      </c>
      <c r="KV70" s="17">
        <v>0</v>
      </c>
      <c r="KW70" s="17">
        <v>0</v>
      </c>
      <c r="KX70" s="17">
        <v>0</v>
      </c>
      <c r="KY70" s="17">
        <v>0</v>
      </c>
      <c r="KZ70" s="17">
        <v>0</v>
      </c>
      <c r="LA70" s="18">
        <v>0</v>
      </c>
      <c r="LB70" s="18">
        <v>0</v>
      </c>
      <c r="LC70" s="18">
        <v>0</v>
      </c>
      <c r="LD70" s="17">
        <v>0</v>
      </c>
      <c r="LE70" s="17">
        <v>0</v>
      </c>
      <c r="LF70" s="17">
        <v>0</v>
      </c>
      <c r="LG70" s="17">
        <v>0</v>
      </c>
      <c r="LH70" s="17">
        <v>0</v>
      </c>
      <c r="LI70" s="17">
        <v>0</v>
      </c>
      <c r="LJ70" s="18">
        <v>0</v>
      </c>
      <c r="LK70" s="18">
        <v>0</v>
      </c>
      <c r="LL70" s="18">
        <v>0</v>
      </c>
      <c r="LM70" s="17">
        <v>0</v>
      </c>
      <c r="LN70" s="17">
        <v>0</v>
      </c>
      <c r="LO70" s="17">
        <v>0</v>
      </c>
      <c r="LP70" s="17">
        <v>0</v>
      </c>
      <c r="LQ70" s="17">
        <v>0</v>
      </c>
      <c r="LR70" s="17">
        <v>0</v>
      </c>
      <c r="LS70" s="18">
        <v>0</v>
      </c>
      <c r="LT70" s="18">
        <v>0</v>
      </c>
      <c r="LU70" s="18">
        <v>0</v>
      </c>
      <c r="LV70" s="17">
        <v>0</v>
      </c>
      <c r="LW70" s="17">
        <v>0</v>
      </c>
      <c r="LX70" s="17">
        <v>0</v>
      </c>
      <c r="LY70" s="17">
        <v>0</v>
      </c>
      <c r="LZ70" s="17">
        <v>0</v>
      </c>
      <c r="MA70" s="17">
        <v>0</v>
      </c>
      <c r="MB70" s="17">
        <v>0</v>
      </c>
      <c r="MC70" s="17">
        <v>0</v>
      </c>
      <c r="MD70" s="17">
        <v>0</v>
      </c>
      <c r="ME70" s="17">
        <v>0</v>
      </c>
      <c r="MF70" s="17">
        <v>0</v>
      </c>
      <c r="MG70" s="17">
        <v>70042054.039999753</v>
      </c>
      <c r="MH70" s="17">
        <v>70042054.039999753</v>
      </c>
    </row>
    <row r="71" spans="1:346" ht="13.8" x14ac:dyDescent="0.3">
      <c r="A71" s="61" t="s">
        <v>277</v>
      </c>
      <c r="B71" s="16">
        <v>3017</v>
      </c>
      <c r="C71" s="62" t="s">
        <v>247</v>
      </c>
      <c r="D71" s="18">
        <v>0</v>
      </c>
      <c r="E71" s="18">
        <v>0</v>
      </c>
      <c r="F71" s="18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7">
        <v>0</v>
      </c>
      <c r="CQ71" s="17"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0</v>
      </c>
      <c r="DY71" s="17">
        <v>0</v>
      </c>
      <c r="DZ71" s="17">
        <v>0</v>
      </c>
      <c r="EA71" s="17">
        <v>0</v>
      </c>
      <c r="EB71" s="17">
        <v>0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>
        <v>0</v>
      </c>
      <c r="EI71" s="17">
        <v>0</v>
      </c>
      <c r="EJ71" s="17">
        <v>0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0</v>
      </c>
      <c r="EQ71" s="17">
        <v>0</v>
      </c>
      <c r="ER71" s="17">
        <v>0</v>
      </c>
      <c r="ES71" s="17">
        <v>0</v>
      </c>
      <c r="ET71" s="17">
        <v>0</v>
      </c>
      <c r="EU71" s="17">
        <v>0</v>
      </c>
      <c r="EV71" s="17">
        <v>0</v>
      </c>
      <c r="EW71" s="17">
        <v>0</v>
      </c>
      <c r="EX71" s="17">
        <v>0</v>
      </c>
      <c r="EY71" s="17">
        <v>0</v>
      </c>
      <c r="EZ71" s="17">
        <v>0</v>
      </c>
      <c r="FA71" s="17">
        <v>0</v>
      </c>
      <c r="FB71" s="17">
        <v>0</v>
      </c>
      <c r="FC71" s="17">
        <v>0</v>
      </c>
      <c r="FD71" s="17">
        <v>-25110.110000000004</v>
      </c>
      <c r="FE71" s="17">
        <v>662.14</v>
      </c>
      <c r="FF71" s="17">
        <v>43782930.525007002</v>
      </c>
      <c r="FG71" s="17">
        <v>0</v>
      </c>
      <c r="FH71" s="17">
        <v>24857749.039999995</v>
      </c>
      <c r="FI71" s="17">
        <v>0</v>
      </c>
      <c r="FJ71" s="17">
        <v>0</v>
      </c>
      <c r="FK71" s="17">
        <v>0</v>
      </c>
      <c r="FL71" s="17">
        <v>0</v>
      </c>
      <c r="FM71" s="17">
        <v>0</v>
      </c>
      <c r="FN71" s="17">
        <v>0</v>
      </c>
      <c r="FO71" s="17">
        <v>0</v>
      </c>
      <c r="FP71" s="17">
        <v>0</v>
      </c>
      <c r="FQ71" s="17">
        <v>0</v>
      </c>
      <c r="FR71" s="17">
        <v>0</v>
      </c>
      <c r="FS71" s="17">
        <v>0</v>
      </c>
      <c r="FT71" s="17">
        <v>0</v>
      </c>
      <c r="FU71" s="17">
        <v>0</v>
      </c>
      <c r="FV71" s="17">
        <v>0</v>
      </c>
      <c r="FW71" s="17">
        <v>0</v>
      </c>
      <c r="FX71" s="17">
        <v>0</v>
      </c>
      <c r="FY71" s="17">
        <v>0</v>
      </c>
      <c r="FZ71" s="17">
        <v>0</v>
      </c>
      <c r="GA71" s="17">
        <v>0</v>
      </c>
      <c r="GB71" s="17">
        <v>0</v>
      </c>
      <c r="GC71" s="17">
        <v>0</v>
      </c>
      <c r="GD71" s="17">
        <v>0</v>
      </c>
      <c r="GE71" s="17">
        <v>0</v>
      </c>
      <c r="GF71" s="17">
        <v>0</v>
      </c>
      <c r="GG71" s="17">
        <v>0</v>
      </c>
      <c r="GH71" s="17">
        <v>0</v>
      </c>
      <c r="GI71" s="17">
        <v>0</v>
      </c>
      <c r="GJ71" s="17">
        <v>0</v>
      </c>
      <c r="GK71" s="17">
        <v>0</v>
      </c>
      <c r="GL71" s="17">
        <v>0</v>
      </c>
      <c r="GM71" s="17">
        <v>0</v>
      </c>
      <c r="GN71" s="17">
        <v>0</v>
      </c>
      <c r="GO71" s="17">
        <v>0</v>
      </c>
      <c r="GP71" s="17">
        <v>0</v>
      </c>
      <c r="GQ71" s="17">
        <v>0</v>
      </c>
      <c r="GR71" s="17">
        <v>0</v>
      </c>
      <c r="GS71" s="17">
        <v>0</v>
      </c>
      <c r="GT71" s="17">
        <v>0</v>
      </c>
      <c r="GU71" s="17">
        <v>0</v>
      </c>
      <c r="GV71" s="17">
        <v>0</v>
      </c>
      <c r="GW71" s="17">
        <v>0</v>
      </c>
      <c r="GX71" s="17">
        <v>0</v>
      </c>
      <c r="GY71" s="17">
        <v>0</v>
      </c>
      <c r="GZ71" s="17">
        <v>0</v>
      </c>
      <c r="HA71" s="17">
        <v>0</v>
      </c>
      <c r="HB71" s="17">
        <v>0</v>
      </c>
      <c r="HC71" s="17">
        <v>0</v>
      </c>
      <c r="HD71" s="17">
        <v>0</v>
      </c>
      <c r="HE71" s="17">
        <v>0</v>
      </c>
      <c r="HF71" s="17">
        <v>0</v>
      </c>
      <c r="HG71" s="17">
        <v>0</v>
      </c>
      <c r="HH71" s="17">
        <v>0</v>
      </c>
      <c r="HI71" s="17">
        <v>0</v>
      </c>
      <c r="HJ71" s="17">
        <v>0</v>
      </c>
      <c r="HK71" s="17">
        <v>0</v>
      </c>
      <c r="HL71" s="17">
        <v>0</v>
      </c>
      <c r="HM71" s="17">
        <v>0</v>
      </c>
      <c r="HN71" s="17">
        <v>0</v>
      </c>
      <c r="HO71" s="17">
        <v>0</v>
      </c>
      <c r="HP71" s="17">
        <v>0</v>
      </c>
      <c r="HQ71" s="17">
        <v>0</v>
      </c>
      <c r="HR71" s="17">
        <v>0</v>
      </c>
      <c r="HS71" s="17">
        <v>0</v>
      </c>
      <c r="HT71" s="17">
        <v>0</v>
      </c>
      <c r="HU71" s="17">
        <v>0</v>
      </c>
      <c r="HV71" s="17">
        <v>0</v>
      </c>
      <c r="HW71" s="17">
        <v>0</v>
      </c>
      <c r="HX71" s="17">
        <v>0</v>
      </c>
      <c r="HY71" s="17">
        <v>0</v>
      </c>
      <c r="HZ71" s="17">
        <v>0</v>
      </c>
      <c r="IA71" s="17">
        <v>0</v>
      </c>
      <c r="IB71" s="17">
        <v>0</v>
      </c>
      <c r="IC71" s="17">
        <v>0</v>
      </c>
      <c r="ID71" s="17">
        <v>0</v>
      </c>
      <c r="IE71" s="17">
        <v>0</v>
      </c>
      <c r="IF71" s="17">
        <v>0</v>
      </c>
      <c r="IG71" s="17">
        <v>0</v>
      </c>
      <c r="IH71" s="17">
        <v>0</v>
      </c>
      <c r="II71" s="17">
        <v>0</v>
      </c>
      <c r="IJ71" s="17">
        <v>0</v>
      </c>
      <c r="IK71" s="17">
        <v>0</v>
      </c>
      <c r="IL71" s="17">
        <v>0</v>
      </c>
      <c r="IM71" s="17">
        <v>0</v>
      </c>
      <c r="IN71" s="17">
        <v>0</v>
      </c>
      <c r="IO71" s="17">
        <v>0</v>
      </c>
      <c r="IP71" s="17">
        <v>0</v>
      </c>
      <c r="IQ71" s="17">
        <v>0</v>
      </c>
      <c r="IR71" s="17">
        <v>0</v>
      </c>
      <c r="IS71" s="17">
        <v>0</v>
      </c>
      <c r="IT71" s="17">
        <v>0</v>
      </c>
      <c r="IU71" s="17">
        <v>0</v>
      </c>
      <c r="IV71" s="18">
        <v>12440.91</v>
      </c>
      <c r="IW71" s="18">
        <v>0</v>
      </c>
      <c r="IX71" s="18">
        <v>4765240.1000000006</v>
      </c>
      <c r="IY71" s="17">
        <v>0</v>
      </c>
      <c r="IZ71" s="17">
        <v>0</v>
      </c>
      <c r="JA71" s="17">
        <v>0</v>
      </c>
      <c r="JB71" s="17">
        <v>0</v>
      </c>
      <c r="JC71" s="17">
        <v>0</v>
      </c>
      <c r="JD71" s="17">
        <v>0</v>
      </c>
      <c r="JE71" s="18">
        <v>12440.91</v>
      </c>
      <c r="JF71" s="18">
        <v>0</v>
      </c>
      <c r="JG71" s="18">
        <v>4765240.1000000006</v>
      </c>
      <c r="JH71" s="17">
        <v>0</v>
      </c>
      <c r="JI71" s="17">
        <v>0</v>
      </c>
      <c r="JJ71" s="17">
        <v>602126.09000000008</v>
      </c>
      <c r="JK71" s="17">
        <v>12440.91</v>
      </c>
      <c r="JL71" s="17">
        <v>0</v>
      </c>
      <c r="JM71" s="17">
        <v>4163114.0100000002</v>
      </c>
      <c r="JN71" s="18">
        <v>0</v>
      </c>
      <c r="JO71" s="18">
        <v>0</v>
      </c>
      <c r="JP71" s="18">
        <v>0</v>
      </c>
      <c r="JQ71" s="17">
        <v>0</v>
      </c>
      <c r="JR71" s="17">
        <v>0</v>
      </c>
      <c r="JS71" s="17">
        <v>0</v>
      </c>
      <c r="JT71" s="17">
        <v>0</v>
      </c>
      <c r="JU71" s="17">
        <v>0</v>
      </c>
      <c r="JV71" s="17">
        <v>0</v>
      </c>
      <c r="JW71" s="17">
        <v>0</v>
      </c>
      <c r="JX71" s="17">
        <v>0</v>
      </c>
      <c r="JY71" s="17">
        <v>0</v>
      </c>
      <c r="JZ71" s="17">
        <v>0</v>
      </c>
      <c r="KA71" s="17">
        <v>0</v>
      </c>
      <c r="KB71" s="17">
        <v>0</v>
      </c>
      <c r="KC71" s="17">
        <v>0</v>
      </c>
      <c r="KD71" s="17">
        <v>0</v>
      </c>
      <c r="KE71" s="17">
        <v>0</v>
      </c>
      <c r="KF71" s="17">
        <v>0</v>
      </c>
      <c r="KG71" s="17">
        <v>0</v>
      </c>
      <c r="KH71" s="17">
        <v>0</v>
      </c>
      <c r="KI71" s="17">
        <v>0</v>
      </c>
      <c r="KJ71" s="17">
        <v>7615162.8400093941</v>
      </c>
      <c r="KK71" s="17">
        <v>4928900.0899906103</v>
      </c>
      <c r="KL71" s="17">
        <v>0</v>
      </c>
      <c r="KM71" s="17">
        <v>0</v>
      </c>
      <c r="KN71" s="17">
        <v>0</v>
      </c>
      <c r="KO71" s="17">
        <v>0</v>
      </c>
      <c r="KP71" s="17">
        <v>0</v>
      </c>
      <c r="KQ71" s="17">
        <v>0</v>
      </c>
      <c r="KR71" s="17">
        <v>0</v>
      </c>
      <c r="KS71" s="17">
        <v>0</v>
      </c>
      <c r="KT71" s="17">
        <v>0</v>
      </c>
      <c r="KU71" s="17">
        <v>0</v>
      </c>
      <c r="KV71" s="17">
        <v>0</v>
      </c>
      <c r="KW71" s="17">
        <v>0</v>
      </c>
      <c r="KX71" s="17">
        <v>0</v>
      </c>
      <c r="KY71" s="17">
        <v>0</v>
      </c>
      <c r="KZ71" s="17">
        <v>0</v>
      </c>
      <c r="LA71" s="18">
        <v>0</v>
      </c>
      <c r="LB71" s="18">
        <v>0</v>
      </c>
      <c r="LC71" s="18">
        <v>0</v>
      </c>
      <c r="LD71" s="17">
        <v>0</v>
      </c>
      <c r="LE71" s="17">
        <v>0</v>
      </c>
      <c r="LF71" s="17">
        <v>0</v>
      </c>
      <c r="LG71" s="17">
        <v>0</v>
      </c>
      <c r="LH71" s="17">
        <v>0</v>
      </c>
      <c r="LI71" s="17">
        <v>0</v>
      </c>
      <c r="LJ71" s="18">
        <v>0</v>
      </c>
      <c r="LK71" s="18">
        <v>0</v>
      </c>
      <c r="LL71" s="18">
        <v>0</v>
      </c>
      <c r="LM71" s="17">
        <v>0</v>
      </c>
      <c r="LN71" s="17">
        <v>0</v>
      </c>
      <c r="LO71" s="17">
        <v>0</v>
      </c>
      <c r="LP71" s="17">
        <v>0</v>
      </c>
      <c r="LQ71" s="17">
        <v>0</v>
      </c>
      <c r="LR71" s="17">
        <v>0</v>
      </c>
      <c r="LS71" s="18">
        <v>0</v>
      </c>
      <c r="LT71" s="18">
        <v>0</v>
      </c>
      <c r="LU71" s="18">
        <v>0</v>
      </c>
      <c r="LV71" s="17">
        <v>0</v>
      </c>
      <c r="LW71" s="17">
        <v>0</v>
      </c>
      <c r="LX71" s="17">
        <v>0</v>
      </c>
      <c r="LY71" s="17">
        <v>0</v>
      </c>
      <c r="LZ71" s="17">
        <v>0</v>
      </c>
      <c r="MA71" s="17">
        <v>0</v>
      </c>
      <c r="MB71" s="17">
        <v>0</v>
      </c>
      <c r="MC71" s="17">
        <v>0</v>
      </c>
      <c r="MD71" s="17">
        <v>0</v>
      </c>
      <c r="ME71" s="17">
        <v>-12669.200000000004</v>
      </c>
      <c r="MF71" s="17">
        <v>32473574.020009391</v>
      </c>
      <c r="MG71" s="17">
        <v>53477070.714997612</v>
      </c>
      <c r="MH71" s="17">
        <v>85937975.535007</v>
      </c>
    </row>
    <row r="72" spans="1:346" ht="12.75" customHeight="1" x14ac:dyDescent="0.3">
      <c r="A72" s="61" t="s">
        <v>279</v>
      </c>
      <c r="B72" s="16">
        <v>3018</v>
      </c>
      <c r="C72" s="62" t="s">
        <v>247</v>
      </c>
      <c r="D72" s="18">
        <v>0</v>
      </c>
      <c r="E72" s="18">
        <v>0</v>
      </c>
      <c r="F72" s="18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  <c r="DZ72" s="17">
        <v>0</v>
      </c>
      <c r="EA72" s="17">
        <v>0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0</v>
      </c>
      <c r="EJ72" s="17">
        <v>0</v>
      </c>
      <c r="EK72" s="17">
        <v>0</v>
      </c>
      <c r="EL72" s="17">
        <v>0</v>
      </c>
      <c r="EM72" s="17">
        <v>0</v>
      </c>
      <c r="EN72" s="17">
        <v>0</v>
      </c>
      <c r="EO72" s="17">
        <v>0</v>
      </c>
      <c r="EP72" s="17">
        <v>0</v>
      </c>
      <c r="EQ72" s="17">
        <v>0</v>
      </c>
      <c r="ER72" s="17">
        <v>0</v>
      </c>
      <c r="ES72" s="17">
        <v>0</v>
      </c>
      <c r="ET72" s="17">
        <v>0</v>
      </c>
      <c r="EU72" s="17">
        <v>0</v>
      </c>
      <c r="EV72" s="17">
        <v>0</v>
      </c>
      <c r="EW72" s="17">
        <v>0</v>
      </c>
      <c r="EX72" s="17">
        <v>0</v>
      </c>
      <c r="EY72" s="17">
        <v>0</v>
      </c>
      <c r="EZ72" s="17">
        <v>0</v>
      </c>
      <c r="FA72" s="17">
        <v>0</v>
      </c>
      <c r="FB72" s="17">
        <v>0</v>
      </c>
      <c r="FC72" s="17">
        <v>0</v>
      </c>
      <c r="FD72" s="17">
        <v>0</v>
      </c>
      <c r="FE72" s="17">
        <v>0</v>
      </c>
      <c r="FF72" s="17">
        <v>888774</v>
      </c>
      <c r="FG72" s="17">
        <v>0</v>
      </c>
      <c r="FH72" s="17">
        <v>0</v>
      </c>
      <c r="FI72" s="17">
        <v>0</v>
      </c>
      <c r="FJ72" s="17">
        <v>0</v>
      </c>
      <c r="FK72" s="17">
        <v>0</v>
      </c>
      <c r="FL72" s="17">
        <v>0</v>
      </c>
      <c r="FM72" s="17">
        <v>0</v>
      </c>
      <c r="FN72" s="17">
        <v>0</v>
      </c>
      <c r="FO72" s="17">
        <v>0</v>
      </c>
      <c r="FP72" s="17">
        <v>0</v>
      </c>
      <c r="FQ72" s="17">
        <v>0</v>
      </c>
      <c r="FR72" s="17">
        <v>0</v>
      </c>
      <c r="FS72" s="17">
        <v>0</v>
      </c>
      <c r="FT72" s="17">
        <v>0</v>
      </c>
      <c r="FU72" s="17">
        <v>0</v>
      </c>
      <c r="FV72" s="17">
        <v>0</v>
      </c>
      <c r="FW72" s="17">
        <v>0</v>
      </c>
      <c r="FX72" s="17">
        <v>0</v>
      </c>
      <c r="FY72" s="17">
        <v>0</v>
      </c>
      <c r="FZ72" s="17">
        <v>0</v>
      </c>
      <c r="GA72" s="17">
        <v>0</v>
      </c>
      <c r="GB72" s="17">
        <v>0</v>
      </c>
      <c r="GC72" s="17">
        <v>0</v>
      </c>
      <c r="GD72" s="17">
        <v>0</v>
      </c>
      <c r="GE72" s="17">
        <v>0</v>
      </c>
      <c r="GF72" s="17">
        <v>0</v>
      </c>
      <c r="GG72" s="17">
        <v>0</v>
      </c>
      <c r="GH72" s="17">
        <v>0</v>
      </c>
      <c r="GI72" s="17">
        <v>0</v>
      </c>
      <c r="GJ72" s="17">
        <v>0</v>
      </c>
      <c r="GK72" s="17">
        <v>0</v>
      </c>
      <c r="GL72" s="17">
        <v>0</v>
      </c>
      <c r="GM72" s="17">
        <v>0</v>
      </c>
      <c r="GN72" s="17">
        <v>0</v>
      </c>
      <c r="GO72" s="17">
        <v>0</v>
      </c>
      <c r="GP72" s="17">
        <v>0</v>
      </c>
      <c r="GQ72" s="17">
        <v>0</v>
      </c>
      <c r="GR72" s="17">
        <v>0</v>
      </c>
      <c r="GS72" s="17">
        <v>0</v>
      </c>
      <c r="GT72" s="17">
        <v>0</v>
      </c>
      <c r="GU72" s="17">
        <v>0</v>
      </c>
      <c r="GV72" s="17">
        <v>0</v>
      </c>
      <c r="GW72" s="17">
        <v>0</v>
      </c>
      <c r="GX72" s="17">
        <v>0</v>
      </c>
      <c r="GY72" s="17">
        <v>0</v>
      </c>
      <c r="GZ72" s="17">
        <v>0</v>
      </c>
      <c r="HA72" s="17">
        <v>0</v>
      </c>
      <c r="HB72" s="17">
        <v>0</v>
      </c>
      <c r="HC72" s="17">
        <v>0</v>
      </c>
      <c r="HD72" s="17">
        <v>0</v>
      </c>
      <c r="HE72" s="17">
        <v>0</v>
      </c>
      <c r="HF72" s="17">
        <v>0</v>
      </c>
      <c r="HG72" s="17">
        <v>0</v>
      </c>
      <c r="HH72" s="17">
        <v>0</v>
      </c>
      <c r="HI72" s="17">
        <v>0</v>
      </c>
      <c r="HJ72" s="17">
        <v>0</v>
      </c>
      <c r="HK72" s="17">
        <v>0</v>
      </c>
      <c r="HL72" s="17">
        <v>0</v>
      </c>
      <c r="HM72" s="17">
        <v>0</v>
      </c>
      <c r="HN72" s="17">
        <v>0</v>
      </c>
      <c r="HO72" s="17">
        <v>0</v>
      </c>
      <c r="HP72" s="17">
        <v>0</v>
      </c>
      <c r="HQ72" s="17">
        <v>0</v>
      </c>
      <c r="HR72" s="17">
        <v>0</v>
      </c>
      <c r="HS72" s="17">
        <v>0</v>
      </c>
      <c r="HT72" s="17">
        <v>0</v>
      </c>
      <c r="HU72" s="17">
        <v>0</v>
      </c>
      <c r="HV72" s="17">
        <v>0</v>
      </c>
      <c r="HW72" s="17">
        <v>0</v>
      </c>
      <c r="HX72" s="17">
        <v>0</v>
      </c>
      <c r="HY72" s="17">
        <v>0</v>
      </c>
      <c r="HZ72" s="17">
        <v>0</v>
      </c>
      <c r="IA72" s="17">
        <v>0</v>
      </c>
      <c r="IB72" s="17">
        <v>0</v>
      </c>
      <c r="IC72" s="17">
        <v>0</v>
      </c>
      <c r="ID72" s="17">
        <v>0</v>
      </c>
      <c r="IE72" s="17">
        <v>0</v>
      </c>
      <c r="IF72" s="17">
        <v>0</v>
      </c>
      <c r="IG72" s="17">
        <v>0</v>
      </c>
      <c r="IH72" s="17">
        <v>0</v>
      </c>
      <c r="II72" s="17">
        <v>0</v>
      </c>
      <c r="IJ72" s="17">
        <v>0</v>
      </c>
      <c r="IK72" s="17">
        <v>0</v>
      </c>
      <c r="IL72" s="17">
        <v>0</v>
      </c>
      <c r="IM72" s="17">
        <v>0</v>
      </c>
      <c r="IN72" s="17">
        <v>0</v>
      </c>
      <c r="IO72" s="17">
        <v>0</v>
      </c>
      <c r="IP72" s="17">
        <v>0</v>
      </c>
      <c r="IQ72" s="17">
        <v>0</v>
      </c>
      <c r="IR72" s="17">
        <v>0</v>
      </c>
      <c r="IS72" s="17">
        <v>0</v>
      </c>
      <c r="IT72" s="17">
        <v>0</v>
      </c>
      <c r="IU72" s="17">
        <v>0</v>
      </c>
      <c r="IV72" s="18">
        <v>0</v>
      </c>
      <c r="IW72" s="18">
        <v>0</v>
      </c>
      <c r="IX72" s="18">
        <v>0</v>
      </c>
      <c r="IY72" s="17">
        <v>0</v>
      </c>
      <c r="IZ72" s="17">
        <v>0</v>
      </c>
      <c r="JA72" s="17">
        <v>0</v>
      </c>
      <c r="JB72" s="17">
        <v>0</v>
      </c>
      <c r="JC72" s="17">
        <v>0</v>
      </c>
      <c r="JD72" s="17">
        <v>0</v>
      </c>
      <c r="JE72" s="18">
        <v>0</v>
      </c>
      <c r="JF72" s="18">
        <v>0</v>
      </c>
      <c r="JG72" s="18">
        <v>0</v>
      </c>
      <c r="JH72" s="17">
        <v>0</v>
      </c>
      <c r="JI72" s="17">
        <v>0</v>
      </c>
      <c r="JJ72" s="17">
        <v>0</v>
      </c>
      <c r="JK72" s="17">
        <v>0</v>
      </c>
      <c r="JL72" s="17">
        <v>0</v>
      </c>
      <c r="JM72" s="17">
        <v>0</v>
      </c>
      <c r="JN72" s="18">
        <v>0</v>
      </c>
      <c r="JO72" s="18">
        <v>0</v>
      </c>
      <c r="JP72" s="18">
        <v>0</v>
      </c>
      <c r="JQ72" s="17">
        <v>0</v>
      </c>
      <c r="JR72" s="17">
        <v>0</v>
      </c>
      <c r="JS72" s="17">
        <v>0</v>
      </c>
      <c r="JT72" s="17">
        <v>0</v>
      </c>
      <c r="JU72" s="17">
        <v>0</v>
      </c>
      <c r="JV72" s="17">
        <v>0</v>
      </c>
      <c r="JW72" s="17">
        <v>0</v>
      </c>
      <c r="JX72" s="17">
        <v>0</v>
      </c>
      <c r="JY72" s="17">
        <v>0</v>
      </c>
      <c r="JZ72" s="17">
        <v>0</v>
      </c>
      <c r="KA72" s="17">
        <v>0</v>
      </c>
      <c r="KB72" s="17">
        <v>0</v>
      </c>
      <c r="KC72" s="17">
        <v>0</v>
      </c>
      <c r="KD72" s="17">
        <v>0</v>
      </c>
      <c r="KE72" s="17">
        <v>0</v>
      </c>
      <c r="KF72" s="17">
        <v>0</v>
      </c>
      <c r="KG72" s="17">
        <v>0</v>
      </c>
      <c r="KH72" s="17">
        <v>0</v>
      </c>
      <c r="KI72" s="17">
        <v>0</v>
      </c>
      <c r="KJ72" s="17">
        <v>0</v>
      </c>
      <c r="KK72" s="17">
        <v>1476096797.7299986</v>
      </c>
      <c r="KL72" s="17">
        <v>0</v>
      </c>
      <c r="KM72" s="17">
        <v>0</v>
      </c>
      <c r="KN72" s="17">
        <v>0</v>
      </c>
      <c r="KO72" s="17">
        <v>0</v>
      </c>
      <c r="KP72" s="17">
        <v>0</v>
      </c>
      <c r="KQ72" s="17">
        <v>0</v>
      </c>
      <c r="KR72" s="17">
        <v>0</v>
      </c>
      <c r="KS72" s="17">
        <v>0</v>
      </c>
      <c r="KT72" s="17">
        <v>0</v>
      </c>
      <c r="KU72" s="17">
        <v>0</v>
      </c>
      <c r="KV72" s="17">
        <v>0</v>
      </c>
      <c r="KW72" s="17">
        <v>0</v>
      </c>
      <c r="KX72" s="17">
        <v>0</v>
      </c>
      <c r="KY72" s="17">
        <v>0</v>
      </c>
      <c r="KZ72" s="17">
        <v>0</v>
      </c>
      <c r="LA72" s="18">
        <v>0</v>
      </c>
      <c r="LB72" s="18">
        <v>0</v>
      </c>
      <c r="LC72" s="18">
        <v>0</v>
      </c>
      <c r="LD72" s="17">
        <v>0</v>
      </c>
      <c r="LE72" s="17">
        <v>0</v>
      </c>
      <c r="LF72" s="17">
        <v>0</v>
      </c>
      <c r="LG72" s="17">
        <v>0</v>
      </c>
      <c r="LH72" s="17">
        <v>0</v>
      </c>
      <c r="LI72" s="17">
        <v>0</v>
      </c>
      <c r="LJ72" s="18">
        <v>0</v>
      </c>
      <c r="LK72" s="18">
        <v>0</v>
      </c>
      <c r="LL72" s="18">
        <v>0</v>
      </c>
      <c r="LM72" s="17">
        <v>0</v>
      </c>
      <c r="LN72" s="17">
        <v>0</v>
      </c>
      <c r="LO72" s="17">
        <v>0</v>
      </c>
      <c r="LP72" s="17">
        <v>0</v>
      </c>
      <c r="LQ72" s="17">
        <v>0</v>
      </c>
      <c r="LR72" s="17">
        <v>0</v>
      </c>
      <c r="LS72" s="18">
        <v>0</v>
      </c>
      <c r="LT72" s="18">
        <v>0</v>
      </c>
      <c r="LU72" s="18">
        <v>0</v>
      </c>
      <c r="LV72" s="17">
        <v>0</v>
      </c>
      <c r="LW72" s="17">
        <v>0</v>
      </c>
      <c r="LX72" s="17">
        <v>0</v>
      </c>
      <c r="LY72" s="17">
        <v>0</v>
      </c>
      <c r="LZ72" s="17">
        <v>0</v>
      </c>
      <c r="MA72" s="17">
        <v>0</v>
      </c>
      <c r="MB72" s="17">
        <v>0</v>
      </c>
      <c r="MC72" s="17">
        <v>0</v>
      </c>
      <c r="MD72" s="17">
        <v>0</v>
      </c>
      <c r="ME72" s="17">
        <v>0</v>
      </c>
      <c r="MF72" s="17">
        <v>0</v>
      </c>
      <c r="MG72" s="17">
        <v>1476985571.7299986</v>
      </c>
      <c r="MH72" s="17">
        <v>1476985571.7299986</v>
      </c>
    </row>
    <row r="73" spans="1:346" ht="12.75" customHeight="1" x14ac:dyDescent="0.3">
      <c r="A73" s="63" t="s">
        <v>281</v>
      </c>
      <c r="B73" s="52">
        <v>9000</v>
      </c>
      <c r="C73" s="62" t="s">
        <v>282</v>
      </c>
      <c r="D73" s="53">
        <v>1218761.71</v>
      </c>
      <c r="E73" s="53">
        <v>11445298.039995302</v>
      </c>
      <c r="F73" s="53">
        <v>22517595141.582043</v>
      </c>
      <c r="G73" s="53">
        <v>966701.06</v>
      </c>
      <c r="H73" s="53">
        <v>11360332.979995301</v>
      </c>
      <c r="I73" s="53">
        <v>5192273562.4402132</v>
      </c>
      <c r="J73" s="53">
        <v>252060.65</v>
      </c>
      <c r="K73" s="53">
        <v>84965.06</v>
      </c>
      <c r="L73" s="53">
        <v>9647731549.0143414</v>
      </c>
      <c r="M73" s="53">
        <v>0</v>
      </c>
      <c r="N73" s="53">
        <v>0</v>
      </c>
      <c r="O73" s="53">
        <v>7677590030.1275005</v>
      </c>
      <c r="P73" s="53">
        <v>0</v>
      </c>
      <c r="Q73" s="53">
        <v>0</v>
      </c>
      <c r="R73" s="53">
        <v>540782620.9463408</v>
      </c>
      <c r="S73" s="53">
        <v>28231.58</v>
      </c>
      <c r="T73" s="53">
        <v>58284406.149993509</v>
      </c>
      <c r="U73" s="53">
        <v>7559169000.9875278</v>
      </c>
      <c r="V73" s="53">
        <v>0</v>
      </c>
      <c r="W73" s="53">
        <v>0</v>
      </c>
      <c r="X73" s="53">
        <v>107047106.79999989</v>
      </c>
      <c r="Y73" s="53">
        <v>0</v>
      </c>
      <c r="Z73" s="53">
        <v>0</v>
      </c>
      <c r="AA73" s="53">
        <v>129921037.52999997</v>
      </c>
      <c r="AB73" s="53">
        <v>0</v>
      </c>
      <c r="AC73" s="53">
        <v>0</v>
      </c>
      <c r="AD73" s="53">
        <v>56731224.86999999</v>
      </c>
      <c r="AE73" s="53">
        <v>0</v>
      </c>
      <c r="AF73" s="53">
        <v>0</v>
      </c>
      <c r="AG73" s="53">
        <v>5314285.6900000004</v>
      </c>
      <c r="AH73" s="53">
        <v>0</v>
      </c>
      <c r="AI73" s="53">
        <v>0</v>
      </c>
      <c r="AJ73" s="53">
        <v>26950275.229999997</v>
      </c>
      <c r="AK73" s="53">
        <v>216.42</v>
      </c>
      <c r="AL73" s="53">
        <v>657175.99</v>
      </c>
      <c r="AM73" s="53">
        <v>4221640868.6155353</v>
      </c>
      <c r="AN73" s="53">
        <v>0</v>
      </c>
      <c r="AO73" s="53">
        <v>0</v>
      </c>
      <c r="AP73" s="53">
        <v>636903.49</v>
      </c>
      <c r="AQ73" s="53">
        <v>0</v>
      </c>
      <c r="AR73" s="53">
        <v>0</v>
      </c>
      <c r="AS73" s="53">
        <v>1885697393.7172346</v>
      </c>
      <c r="AT73" s="53">
        <v>0</v>
      </c>
      <c r="AU73" s="53">
        <v>0</v>
      </c>
      <c r="AV73" s="53">
        <v>0</v>
      </c>
      <c r="AW73" s="53">
        <v>0</v>
      </c>
      <c r="AX73" s="53">
        <v>0</v>
      </c>
      <c r="AY73" s="53">
        <v>0</v>
      </c>
      <c r="AZ73" s="53">
        <v>4745205.66</v>
      </c>
      <c r="BA73" s="53">
        <v>59304076.440018199</v>
      </c>
      <c r="BB73" s="53">
        <v>120456654627.22954</v>
      </c>
      <c r="BC73" s="53">
        <v>0</v>
      </c>
      <c r="BD73" s="53">
        <v>7051.56</v>
      </c>
      <c r="BE73" s="53">
        <v>1288646643.5716894</v>
      </c>
      <c r="BF73" s="53">
        <v>299080.49</v>
      </c>
      <c r="BG73" s="53">
        <v>13672934.490003001</v>
      </c>
      <c r="BH73" s="53">
        <v>9572869029.8468685</v>
      </c>
      <c r="BI73" s="53">
        <v>2726884.7099999995</v>
      </c>
      <c r="BJ73" s="53">
        <v>212496976.3999908</v>
      </c>
      <c r="BK73" s="53">
        <v>65292514232.494743</v>
      </c>
      <c r="BL73" s="53">
        <v>0</v>
      </c>
      <c r="BM73" s="53">
        <v>0</v>
      </c>
      <c r="BN73" s="53">
        <v>107384933.60000859</v>
      </c>
      <c r="BO73" s="53">
        <v>0</v>
      </c>
      <c r="BP73" s="53">
        <v>10093.33</v>
      </c>
      <c r="BQ73" s="53">
        <v>1355940459.5574167</v>
      </c>
      <c r="BR73" s="53">
        <v>10960.29</v>
      </c>
      <c r="BS73" s="53">
        <v>58628.279991999996</v>
      </c>
      <c r="BT73" s="53">
        <v>1276134395.6501846</v>
      </c>
      <c r="BU73" s="53">
        <v>0</v>
      </c>
      <c r="BV73" s="53">
        <v>36</v>
      </c>
      <c r="BW73" s="53">
        <v>1011911.0599999998</v>
      </c>
      <c r="BX73" s="53">
        <v>0</v>
      </c>
      <c r="BY73" s="53">
        <v>0</v>
      </c>
      <c r="BZ73" s="53">
        <v>1429.76</v>
      </c>
      <c r="CA73" s="53">
        <v>5520.56</v>
      </c>
      <c r="CB73" s="53">
        <v>27569.419997500001</v>
      </c>
      <c r="CC73" s="53">
        <v>157134978.62821254</v>
      </c>
      <c r="CD73" s="53">
        <v>1613642.19</v>
      </c>
      <c r="CE73" s="53">
        <v>43168.569995999998</v>
      </c>
      <c r="CF73" s="53">
        <v>399845210.3874591</v>
      </c>
      <c r="CG73" s="53">
        <v>0</v>
      </c>
      <c r="CH73" s="53">
        <v>0</v>
      </c>
      <c r="CI73" s="53">
        <v>20464858.609999999</v>
      </c>
      <c r="CJ73" s="53">
        <v>0</v>
      </c>
      <c r="CK73" s="53">
        <v>0</v>
      </c>
      <c r="CL73" s="53">
        <v>222189191.14010412</v>
      </c>
      <c r="CM73" s="53">
        <v>0</v>
      </c>
      <c r="CN73" s="53">
        <v>0</v>
      </c>
      <c r="CO73" s="53">
        <v>175538542.82787198</v>
      </c>
      <c r="CP73" s="53">
        <v>0</v>
      </c>
      <c r="CQ73" s="53">
        <v>0</v>
      </c>
      <c r="CR73" s="53">
        <v>174856909.3650648</v>
      </c>
      <c r="CS73" s="53">
        <v>0</v>
      </c>
      <c r="CT73" s="53">
        <v>0</v>
      </c>
      <c r="CU73" s="53">
        <v>24297059.419999998</v>
      </c>
      <c r="CV73" s="53">
        <v>0</v>
      </c>
      <c r="CW73" s="53">
        <v>0</v>
      </c>
      <c r="CX73" s="53">
        <v>107342813.22999999</v>
      </c>
      <c r="CY73" s="53">
        <v>0</v>
      </c>
      <c r="CZ73" s="53">
        <v>0</v>
      </c>
      <c r="DA73" s="53">
        <v>34366057.059723511</v>
      </c>
      <c r="DB73" s="53">
        <v>0</v>
      </c>
      <c r="DC73" s="53">
        <v>0</v>
      </c>
      <c r="DD73" s="53">
        <v>0</v>
      </c>
      <c r="DE73" s="53">
        <v>0</v>
      </c>
      <c r="DF73" s="53">
        <v>123</v>
      </c>
      <c r="DG73" s="53">
        <v>802226573.16183329</v>
      </c>
      <c r="DH73" s="53">
        <v>0</v>
      </c>
      <c r="DI73" s="53">
        <v>0</v>
      </c>
      <c r="DJ73" s="53">
        <v>18991182.752292</v>
      </c>
      <c r="DK73" s="53">
        <v>0</v>
      </c>
      <c r="DL73" s="53">
        <v>0</v>
      </c>
      <c r="DM73" s="53">
        <v>100537609.72749999</v>
      </c>
      <c r="DN73" s="53">
        <v>229</v>
      </c>
      <c r="DO73" s="53">
        <v>37.86</v>
      </c>
      <c r="DP73" s="53">
        <v>42041709.23018793</v>
      </c>
      <c r="DQ73" s="53">
        <v>0</v>
      </c>
      <c r="DR73" s="53">
        <v>0</v>
      </c>
      <c r="DS73" s="53">
        <v>0</v>
      </c>
      <c r="DT73" s="53">
        <v>0</v>
      </c>
      <c r="DU73" s="53">
        <v>0</v>
      </c>
      <c r="DV73" s="53">
        <v>0</v>
      </c>
      <c r="DW73" s="53">
        <v>0</v>
      </c>
      <c r="DX73" s="53">
        <v>0</v>
      </c>
      <c r="DY73" s="53">
        <v>0</v>
      </c>
      <c r="DZ73" s="53">
        <v>0</v>
      </c>
      <c r="EA73" s="53">
        <v>495.45</v>
      </c>
      <c r="EB73" s="53">
        <v>8549386326.2242231</v>
      </c>
      <c r="EC73" s="53">
        <v>0</v>
      </c>
      <c r="ED73" s="53">
        <v>0</v>
      </c>
      <c r="EE73" s="53">
        <v>296553506.13583058</v>
      </c>
      <c r="EF73" s="53">
        <v>0</v>
      </c>
      <c r="EG73" s="53">
        <v>0</v>
      </c>
      <c r="EH73" s="53">
        <v>121458510.08392194</v>
      </c>
      <c r="EI73" s="53">
        <v>0</v>
      </c>
      <c r="EJ73" s="53">
        <v>0</v>
      </c>
      <c r="EK73" s="53">
        <v>0</v>
      </c>
      <c r="EL73" s="53">
        <v>0</v>
      </c>
      <c r="EM73" s="53">
        <v>0</v>
      </c>
      <c r="EN73" s="53">
        <v>80571079.099309355</v>
      </c>
      <c r="EO73" s="53">
        <v>0</v>
      </c>
      <c r="EP73" s="53">
        <v>0</v>
      </c>
      <c r="EQ73" s="53">
        <v>0</v>
      </c>
      <c r="ER73" s="53">
        <v>0</v>
      </c>
      <c r="ES73" s="53">
        <v>0</v>
      </c>
      <c r="ET73" s="53">
        <v>0</v>
      </c>
      <c r="EU73" s="53">
        <v>0</v>
      </c>
      <c r="EV73" s="53">
        <v>0</v>
      </c>
      <c r="EW73" s="53">
        <v>0</v>
      </c>
      <c r="EX73" s="53">
        <v>0</v>
      </c>
      <c r="EY73" s="53">
        <v>0</v>
      </c>
      <c r="EZ73" s="53">
        <v>43289.78</v>
      </c>
      <c r="FA73" s="53">
        <v>0</v>
      </c>
      <c r="FB73" s="53">
        <v>0</v>
      </c>
      <c r="FC73" s="53">
        <v>0</v>
      </c>
      <c r="FD73" s="53">
        <v>2563294.66</v>
      </c>
      <c r="FE73" s="53">
        <v>29379125.340004601</v>
      </c>
      <c r="FF73" s="53">
        <v>2983364057.3815851</v>
      </c>
      <c r="FG73" s="53">
        <v>0</v>
      </c>
      <c r="FH73" s="53">
        <v>8836771.9900000002</v>
      </c>
      <c r="FI73" s="53">
        <v>19630850.790000003</v>
      </c>
      <c r="FJ73" s="53">
        <v>0</v>
      </c>
      <c r="FK73" s="53">
        <v>0</v>
      </c>
      <c r="FL73" s="53">
        <v>0</v>
      </c>
      <c r="FM73" s="53">
        <v>0</v>
      </c>
      <c r="FN73" s="53">
        <v>0</v>
      </c>
      <c r="FO73" s="53">
        <v>0</v>
      </c>
      <c r="FP73" s="53">
        <v>0</v>
      </c>
      <c r="FQ73" s="53">
        <v>0</v>
      </c>
      <c r="FR73" s="53">
        <v>2210095.9400000004</v>
      </c>
      <c r="FS73" s="53">
        <v>0</v>
      </c>
      <c r="FT73" s="53">
        <v>0</v>
      </c>
      <c r="FU73" s="53">
        <v>199490543.86844426</v>
      </c>
      <c r="FV73" s="53">
        <v>0</v>
      </c>
      <c r="FW73" s="53">
        <v>0</v>
      </c>
      <c r="FX73" s="53">
        <v>10558809.092234001</v>
      </c>
      <c r="FY73" s="53">
        <v>0</v>
      </c>
      <c r="FZ73" s="53">
        <v>0</v>
      </c>
      <c r="GA73" s="53">
        <v>940224.71999999799</v>
      </c>
      <c r="GB73" s="53">
        <v>0</v>
      </c>
      <c r="GC73" s="53">
        <v>0</v>
      </c>
      <c r="GD73" s="53">
        <v>2894448.470275999</v>
      </c>
      <c r="GE73" s="53">
        <v>0</v>
      </c>
      <c r="GF73" s="53">
        <v>73691221.309999898</v>
      </c>
      <c r="GG73" s="53">
        <v>127517355.7390479</v>
      </c>
      <c r="GH73" s="53">
        <v>20742.339999999982</v>
      </c>
      <c r="GI73" s="53">
        <v>282150.05000500008</v>
      </c>
      <c r="GJ73" s="53">
        <v>2467034619.8256464</v>
      </c>
      <c r="GK73" s="53">
        <v>0</v>
      </c>
      <c r="GL73" s="53">
        <v>0</v>
      </c>
      <c r="GM73" s="53">
        <v>0</v>
      </c>
      <c r="GN73" s="53">
        <v>887.95</v>
      </c>
      <c r="GO73" s="53">
        <v>11452.4299983</v>
      </c>
      <c r="GP73" s="53">
        <v>4358265559.6790981</v>
      </c>
      <c r="GQ73" s="53">
        <v>0</v>
      </c>
      <c r="GR73" s="53">
        <v>19377.949999999997</v>
      </c>
      <c r="GS73" s="53">
        <v>487162833.11968076</v>
      </c>
      <c r="GT73" s="53">
        <v>0</v>
      </c>
      <c r="GU73" s="53">
        <v>0</v>
      </c>
      <c r="GV73" s="53">
        <v>1969915147.5017431</v>
      </c>
      <c r="GW73" s="53">
        <v>-124191.64</v>
      </c>
      <c r="GX73" s="53">
        <v>296405188.03999704</v>
      </c>
      <c r="GY73" s="53">
        <v>1795266293.7815526</v>
      </c>
      <c r="GZ73" s="53">
        <v>0</v>
      </c>
      <c r="HA73" s="53">
        <v>0</v>
      </c>
      <c r="HB73" s="53">
        <v>0</v>
      </c>
      <c r="HC73" s="53">
        <v>0</v>
      </c>
      <c r="HD73" s="53">
        <v>0</v>
      </c>
      <c r="HE73" s="53">
        <v>0</v>
      </c>
      <c r="HF73" s="53">
        <v>0</v>
      </c>
      <c r="HG73" s="53">
        <v>25</v>
      </c>
      <c r="HH73" s="53">
        <v>524535079.5707671</v>
      </c>
      <c r="HI73" s="53">
        <v>0</v>
      </c>
      <c r="HJ73" s="53">
        <v>0</v>
      </c>
      <c r="HK73" s="53">
        <v>0</v>
      </c>
      <c r="HL73" s="53">
        <v>0</v>
      </c>
      <c r="HM73" s="53">
        <v>0</v>
      </c>
      <c r="HN73" s="53">
        <v>1222091.1799999962</v>
      </c>
      <c r="HO73" s="53">
        <v>0</v>
      </c>
      <c r="HP73" s="53">
        <v>0</v>
      </c>
      <c r="HQ73" s="53">
        <v>0</v>
      </c>
      <c r="HR73" s="53">
        <v>0</v>
      </c>
      <c r="HS73" s="53">
        <v>0</v>
      </c>
      <c r="HT73" s="53">
        <v>0</v>
      </c>
      <c r="HU73" s="53">
        <v>0</v>
      </c>
      <c r="HV73" s="53">
        <v>0</v>
      </c>
      <c r="HW73" s="53">
        <v>101124195.49000008</v>
      </c>
      <c r="HX73" s="53">
        <v>0</v>
      </c>
      <c r="HY73" s="53">
        <v>0</v>
      </c>
      <c r="HZ73" s="53">
        <v>11025043883.439993</v>
      </c>
      <c r="IA73" s="53">
        <v>0</v>
      </c>
      <c r="IB73" s="53">
        <v>0</v>
      </c>
      <c r="IC73" s="53">
        <v>78578709.500000075</v>
      </c>
      <c r="ID73" s="53">
        <v>0</v>
      </c>
      <c r="IE73" s="53">
        <v>0</v>
      </c>
      <c r="IF73" s="53">
        <v>411013089.41999996</v>
      </c>
      <c r="IG73" s="53">
        <v>6369</v>
      </c>
      <c r="IH73" s="53">
        <v>0</v>
      </c>
      <c r="II73" s="53">
        <v>3652475.65</v>
      </c>
      <c r="IJ73" s="53">
        <v>0</v>
      </c>
      <c r="IK73" s="53">
        <v>0</v>
      </c>
      <c r="IL73" s="53">
        <v>0</v>
      </c>
      <c r="IM73" s="53">
        <v>0</v>
      </c>
      <c r="IN73" s="53">
        <v>0</v>
      </c>
      <c r="IO73" s="53">
        <v>43041126.109999999</v>
      </c>
      <c r="IP73" s="53">
        <v>0</v>
      </c>
      <c r="IQ73" s="53">
        <v>0</v>
      </c>
      <c r="IR73" s="53">
        <v>12494058.209999943</v>
      </c>
      <c r="IS73" s="53">
        <v>-3877.95</v>
      </c>
      <c r="IT73" s="53">
        <v>105797558.66000001</v>
      </c>
      <c r="IU73" s="53">
        <v>114202285.19000001</v>
      </c>
      <c r="IV73" s="53">
        <v>482043.06</v>
      </c>
      <c r="IW73" s="53">
        <v>280509491.81000096</v>
      </c>
      <c r="IX73" s="53">
        <v>71432437767.150131</v>
      </c>
      <c r="IY73" s="53">
        <v>0</v>
      </c>
      <c r="IZ73" s="53">
        <v>5079.83</v>
      </c>
      <c r="JA73" s="53">
        <v>53967163.569996312</v>
      </c>
      <c r="JB73" s="53">
        <v>26082.750000000015</v>
      </c>
      <c r="JC73" s="53">
        <v>10413.65</v>
      </c>
      <c r="JD73" s="53">
        <v>156528463.71948597</v>
      </c>
      <c r="JE73" s="53">
        <v>455960.31</v>
      </c>
      <c r="JF73" s="53">
        <v>206976687.91000101</v>
      </c>
      <c r="JG73" s="53">
        <v>31764390294.456596</v>
      </c>
      <c r="JH73" s="53">
        <v>0</v>
      </c>
      <c r="JI73" s="53">
        <v>1607370.21</v>
      </c>
      <c r="JJ73" s="53">
        <v>4150904666.785944</v>
      </c>
      <c r="JK73" s="53">
        <v>455960.31</v>
      </c>
      <c r="JL73" s="53">
        <v>205369317.700001</v>
      </c>
      <c r="JM73" s="53">
        <v>27613485627.670654</v>
      </c>
      <c r="JN73" s="53">
        <v>0</v>
      </c>
      <c r="JO73" s="53">
        <v>73517310.419999987</v>
      </c>
      <c r="JP73" s="53">
        <v>39457551845.40406</v>
      </c>
      <c r="JQ73" s="53">
        <v>0</v>
      </c>
      <c r="JR73" s="53">
        <v>25181422.469999999</v>
      </c>
      <c r="JS73" s="53">
        <v>12760113652.381828</v>
      </c>
      <c r="JT73" s="53">
        <v>0</v>
      </c>
      <c r="JU73" s="53">
        <v>48335887.949999996</v>
      </c>
      <c r="JV73" s="53">
        <v>26697438193.022228</v>
      </c>
      <c r="JW73" s="53">
        <v>61640296.810000002</v>
      </c>
      <c r="JX73" s="53">
        <v>68237942.059996605</v>
      </c>
      <c r="JY73" s="53">
        <v>737896485.91586983</v>
      </c>
      <c r="JZ73" s="53">
        <v>0</v>
      </c>
      <c r="KA73" s="53">
        <v>0</v>
      </c>
      <c r="KB73" s="53">
        <v>1644887373.2900012</v>
      </c>
      <c r="KC73" s="53">
        <v>0</v>
      </c>
      <c r="KD73" s="53">
        <v>0</v>
      </c>
      <c r="KE73" s="53">
        <v>423744</v>
      </c>
      <c r="KF73" s="53">
        <v>0</v>
      </c>
      <c r="KG73" s="53">
        <v>0</v>
      </c>
      <c r="KH73" s="53">
        <v>0</v>
      </c>
      <c r="KI73" s="53">
        <v>0</v>
      </c>
      <c r="KJ73" s="53">
        <v>0</v>
      </c>
      <c r="KK73" s="53">
        <v>0</v>
      </c>
      <c r="KL73" s="53">
        <v>0</v>
      </c>
      <c r="KM73" s="53">
        <v>0</v>
      </c>
      <c r="KN73" s="53">
        <v>0</v>
      </c>
      <c r="KO73" s="53">
        <v>0</v>
      </c>
      <c r="KP73" s="53">
        <v>0</v>
      </c>
      <c r="KQ73" s="53">
        <v>0</v>
      </c>
      <c r="KR73" s="53">
        <v>0</v>
      </c>
      <c r="KS73" s="53">
        <v>0</v>
      </c>
      <c r="KT73" s="53">
        <v>0</v>
      </c>
      <c r="KU73" s="53">
        <v>0</v>
      </c>
      <c r="KV73" s="53">
        <v>0</v>
      </c>
      <c r="KW73" s="53">
        <v>0</v>
      </c>
      <c r="KX73" s="53">
        <v>0</v>
      </c>
      <c r="KY73" s="53">
        <v>0</v>
      </c>
      <c r="KZ73" s="53">
        <v>0</v>
      </c>
      <c r="LA73" s="53">
        <v>0</v>
      </c>
      <c r="LB73" s="53">
        <v>0</v>
      </c>
      <c r="LC73" s="53">
        <v>0</v>
      </c>
      <c r="LD73" s="53">
        <v>0</v>
      </c>
      <c r="LE73" s="53">
        <v>0</v>
      </c>
      <c r="LF73" s="53">
        <v>0</v>
      </c>
      <c r="LG73" s="53">
        <v>0</v>
      </c>
      <c r="LH73" s="53">
        <v>0</v>
      </c>
      <c r="LI73" s="53">
        <v>0</v>
      </c>
      <c r="LJ73" s="53">
        <v>0</v>
      </c>
      <c r="LK73" s="53">
        <v>0</v>
      </c>
      <c r="LL73" s="53">
        <v>0</v>
      </c>
      <c r="LM73" s="53">
        <v>0</v>
      </c>
      <c r="LN73" s="53">
        <v>0</v>
      </c>
      <c r="LO73" s="53">
        <v>0</v>
      </c>
      <c r="LP73" s="53">
        <v>0</v>
      </c>
      <c r="LQ73" s="53">
        <v>0</v>
      </c>
      <c r="LR73" s="53">
        <v>0</v>
      </c>
      <c r="LS73" s="53">
        <v>0</v>
      </c>
      <c r="LT73" s="53">
        <v>0</v>
      </c>
      <c r="LU73" s="53">
        <v>0</v>
      </c>
      <c r="LV73" s="53">
        <v>0</v>
      </c>
      <c r="LW73" s="53">
        <v>0</v>
      </c>
      <c r="LX73" s="53">
        <v>0</v>
      </c>
      <c r="LY73" s="53">
        <v>0</v>
      </c>
      <c r="LZ73" s="53">
        <v>0</v>
      </c>
      <c r="MA73" s="53">
        <v>0</v>
      </c>
      <c r="MB73" s="53">
        <v>0</v>
      </c>
      <c r="MC73" s="53">
        <v>0</v>
      </c>
      <c r="MD73" s="53">
        <v>0</v>
      </c>
      <c r="ME73" s="53">
        <v>75234296.840000004</v>
      </c>
      <c r="MF73" s="53">
        <v>1219178375.6199884</v>
      </c>
      <c r="MG73" s="53">
        <v>348285292133.11877</v>
      </c>
      <c r="MH73" s="53">
        <v>349579704805.57874</v>
      </c>
    </row>
    <row r="74" spans="1:346" ht="13.8" x14ac:dyDescent="0.3">
      <c r="A74" s="63" t="s">
        <v>284</v>
      </c>
      <c r="B74" s="52">
        <v>9001</v>
      </c>
      <c r="C74" s="62" t="s">
        <v>285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>
        <v>0</v>
      </c>
      <c r="AI74" s="53">
        <v>0</v>
      </c>
      <c r="AJ74" s="53">
        <v>0</v>
      </c>
      <c r="AK74" s="53">
        <v>0</v>
      </c>
      <c r="AL74" s="53">
        <v>0</v>
      </c>
      <c r="AM74" s="53">
        <v>0</v>
      </c>
      <c r="AN74" s="53">
        <v>0</v>
      </c>
      <c r="AO74" s="53">
        <v>0</v>
      </c>
      <c r="AP74" s="53">
        <v>0</v>
      </c>
      <c r="AQ74" s="53">
        <v>0</v>
      </c>
      <c r="AR74" s="53">
        <v>0</v>
      </c>
      <c r="AS74" s="53">
        <v>0</v>
      </c>
      <c r="AT74" s="53">
        <v>0</v>
      </c>
      <c r="AU74" s="53">
        <v>0</v>
      </c>
      <c r="AV74" s="53">
        <v>0</v>
      </c>
      <c r="AW74" s="53">
        <v>0</v>
      </c>
      <c r="AX74" s="53">
        <v>0</v>
      </c>
      <c r="AY74" s="53">
        <v>0</v>
      </c>
      <c r="AZ74" s="53">
        <v>0</v>
      </c>
      <c r="BA74" s="53">
        <v>0</v>
      </c>
      <c r="BB74" s="53">
        <v>0</v>
      </c>
      <c r="BC74" s="53">
        <v>0</v>
      </c>
      <c r="BD74" s="53">
        <v>0</v>
      </c>
      <c r="BE74" s="53">
        <v>0</v>
      </c>
      <c r="BF74" s="53">
        <v>0</v>
      </c>
      <c r="BG74" s="53">
        <v>0</v>
      </c>
      <c r="BH74" s="53">
        <v>0</v>
      </c>
      <c r="BI74" s="53">
        <v>0</v>
      </c>
      <c r="BJ74" s="53">
        <v>0</v>
      </c>
      <c r="BK74" s="53">
        <v>0</v>
      </c>
      <c r="BL74" s="53">
        <v>0</v>
      </c>
      <c r="BM74" s="53">
        <v>0</v>
      </c>
      <c r="BN74" s="53">
        <v>0</v>
      </c>
      <c r="BO74" s="53">
        <v>0</v>
      </c>
      <c r="BP74" s="53">
        <v>0</v>
      </c>
      <c r="BQ74" s="53">
        <v>0</v>
      </c>
      <c r="BR74" s="53">
        <v>0</v>
      </c>
      <c r="BS74" s="53">
        <v>0</v>
      </c>
      <c r="BT74" s="53">
        <v>0</v>
      </c>
      <c r="BU74" s="53">
        <v>0</v>
      </c>
      <c r="BV74" s="53">
        <v>0</v>
      </c>
      <c r="BW74" s="53">
        <v>0</v>
      </c>
      <c r="BX74" s="53">
        <v>0</v>
      </c>
      <c r="BY74" s="53">
        <v>0</v>
      </c>
      <c r="BZ74" s="53">
        <v>0</v>
      </c>
      <c r="CA74" s="53">
        <v>0</v>
      </c>
      <c r="CB74" s="53">
        <v>0</v>
      </c>
      <c r="CC74" s="53">
        <v>0</v>
      </c>
      <c r="CD74" s="53">
        <v>0</v>
      </c>
      <c r="CE74" s="53">
        <v>0</v>
      </c>
      <c r="CF74" s="53">
        <v>0</v>
      </c>
      <c r="CG74" s="53">
        <v>0</v>
      </c>
      <c r="CH74" s="53">
        <v>0</v>
      </c>
      <c r="CI74" s="53">
        <v>0</v>
      </c>
      <c r="CJ74" s="53">
        <v>0</v>
      </c>
      <c r="CK74" s="53">
        <v>0</v>
      </c>
      <c r="CL74" s="53">
        <v>0</v>
      </c>
      <c r="CM74" s="53">
        <v>0</v>
      </c>
      <c r="CN74" s="53">
        <v>0</v>
      </c>
      <c r="CO74" s="53">
        <v>0</v>
      </c>
      <c r="CP74" s="53">
        <v>0</v>
      </c>
      <c r="CQ74" s="53">
        <v>0</v>
      </c>
      <c r="CR74" s="53">
        <v>0</v>
      </c>
      <c r="CS74" s="53">
        <v>0</v>
      </c>
      <c r="CT74" s="53">
        <v>0</v>
      </c>
      <c r="CU74" s="53">
        <v>0</v>
      </c>
      <c r="CV74" s="53">
        <v>0</v>
      </c>
      <c r="CW74" s="53">
        <v>0</v>
      </c>
      <c r="CX74" s="53">
        <v>0</v>
      </c>
      <c r="CY74" s="53">
        <v>0</v>
      </c>
      <c r="CZ74" s="53">
        <v>0</v>
      </c>
      <c r="DA74" s="53">
        <v>0</v>
      </c>
      <c r="DB74" s="53">
        <v>0</v>
      </c>
      <c r="DC74" s="53">
        <v>0</v>
      </c>
      <c r="DD74" s="53">
        <v>0</v>
      </c>
      <c r="DE74" s="53">
        <v>0</v>
      </c>
      <c r="DF74" s="53">
        <v>0</v>
      </c>
      <c r="DG74" s="53">
        <v>0</v>
      </c>
      <c r="DH74" s="53">
        <v>0</v>
      </c>
      <c r="DI74" s="53">
        <v>0</v>
      </c>
      <c r="DJ74" s="53">
        <v>0</v>
      </c>
      <c r="DK74" s="53">
        <v>0</v>
      </c>
      <c r="DL74" s="53">
        <v>0</v>
      </c>
      <c r="DM74" s="53">
        <v>0</v>
      </c>
      <c r="DN74" s="53">
        <v>0</v>
      </c>
      <c r="DO74" s="53">
        <v>0</v>
      </c>
      <c r="DP74" s="53">
        <v>0</v>
      </c>
      <c r="DQ74" s="53">
        <v>0</v>
      </c>
      <c r="DR74" s="53">
        <v>0</v>
      </c>
      <c r="DS74" s="53">
        <v>0</v>
      </c>
      <c r="DT74" s="53">
        <v>0</v>
      </c>
      <c r="DU74" s="53">
        <v>0</v>
      </c>
      <c r="DV74" s="53">
        <v>0</v>
      </c>
      <c r="DW74" s="53">
        <v>0</v>
      </c>
      <c r="DX74" s="53">
        <v>0</v>
      </c>
      <c r="DY74" s="53">
        <v>0</v>
      </c>
      <c r="DZ74" s="53">
        <v>0</v>
      </c>
      <c r="EA74" s="53">
        <v>0</v>
      </c>
      <c r="EB74" s="53">
        <v>0</v>
      </c>
      <c r="EC74" s="53">
        <v>0</v>
      </c>
      <c r="ED74" s="53">
        <v>0</v>
      </c>
      <c r="EE74" s="53">
        <v>0</v>
      </c>
      <c r="EF74" s="53">
        <v>0</v>
      </c>
      <c r="EG74" s="53">
        <v>0</v>
      </c>
      <c r="EH74" s="53">
        <v>0</v>
      </c>
      <c r="EI74" s="53">
        <v>0</v>
      </c>
      <c r="EJ74" s="53">
        <v>0</v>
      </c>
      <c r="EK74" s="53">
        <v>0</v>
      </c>
      <c r="EL74" s="53">
        <v>0</v>
      </c>
      <c r="EM74" s="53">
        <v>0</v>
      </c>
      <c r="EN74" s="53">
        <v>0</v>
      </c>
      <c r="EO74" s="53">
        <v>0</v>
      </c>
      <c r="EP74" s="53">
        <v>0</v>
      </c>
      <c r="EQ74" s="53">
        <v>0</v>
      </c>
      <c r="ER74" s="53">
        <v>0</v>
      </c>
      <c r="ES74" s="53">
        <v>0</v>
      </c>
      <c r="ET74" s="53">
        <v>0</v>
      </c>
      <c r="EU74" s="53">
        <v>0</v>
      </c>
      <c r="EV74" s="53">
        <v>0</v>
      </c>
      <c r="EW74" s="53">
        <v>0</v>
      </c>
      <c r="EX74" s="53">
        <v>0</v>
      </c>
      <c r="EY74" s="53">
        <v>0</v>
      </c>
      <c r="EZ74" s="53">
        <v>0</v>
      </c>
      <c r="FA74" s="53">
        <v>0</v>
      </c>
      <c r="FB74" s="53">
        <v>0</v>
      </c>
      <c r="FC74" s="53">
        <v>0</v>
      </c>
      <c r="FD74" s="53">
        <v>-25110.110000000004</v>
      </c>
      <c r="FE74" s="53">
        <v>662.14</v>
      </c>
      <c r="FF74" s="53">
        <v>84390670.530536041</v>
      </c>
      <c r="FG74" s="53">
        <v>0</v>
      </c>
      <c r="FH74" s="53">
        <v>24857749.039999995</v>
      </c>
      <c r="FI74" s="53">
        <v>0</v>
      </c>
      <c r="FJ74" s="53">
        <v>0</v>
      </c>
      <c r="FK74" s="53">
        <v>0</v>
      </c>
      <c r="FL74" s="53">
        <v>0</v>
      </c>
      <c r="FM74" s="53">
        <v>0</v>
      </c>
      <c r="FN74" s="53">
        <v>0</v>
      </c>
      <c r="FO74" s="53">
        <v>0</v>
      </c>
      <c r="FP74" s="53">
        <v>0</v>
      </c>
      <c r="FQ74" s="53">
        <v>0</v>
      </c>
      <c r="FR74" s="53">
        <v>0</v>
      </c>
      <c r="FS74" s="53">
        <v>0</v>
      </c>
      <c r="FT74" s="53">
        <v>0</v>
      </c>
      <c r="FU74" s="53">
        <v>0</v>
      </c>
      <c r="FV74" s="53">
        <v>0</v>
      </c>
      <c r="FW74" s="53">
        <v>0</v>
      </c>
      <c r="FX74" s="53">
        <v>0</v>
      </c>
      <c r="FY74" s="53">
        <v>0</v>
      </c>
      <c r="FZ74" s="53">
        <v>0</v>
      </c>
      <c r="GA74" s="53">
        <v>0</v>
      </c>
      <c r="GB74" s="53">
        <v>0</v>
      </c>
      <c r="GC74" s="53">
        <v>0</v>
      </c>
      <c r="GD74" s="53">
        <v>0</v>
      </c>
      <c r="GE74" s="53">
        <v>0</v>
      </c>
      <c r="GF74" s="53">
        <v>0</v>
      </c>
      <c r="GG74" s="53">
        <v>0</v>
      </c>
      <c r="GH74" s="53">
        <v>0</v>
      </c>
      <c r="GI74" s="53">
        <v>0</v>
      </c>
      <c r="GJ74" s="53">
        <v>0</v>
      </c>
      <c r="GK74" s="53">
        <v>0</v>
      </c>
      <c r="GL74" s="53">
        <v>0</v>
      </c>
      <c r="GM74" s="53">
        <v>0</v>
      </c>
      <c r="GN74" s="53">
        <v>0</v>
      </c>
      <c r="GO74" s="53">
        <v>0</v>
      </c>
      <c r="GP74" s="53">
        <v>0</v>
      </c>
      <c r="GQ74" s="53">
        <v>0</v>
      </c>
      <c r="GR74" s="53">
        <v>0</v>
      </c>
      <c r="GS74" s="53">
        <v>0</v>
      </c>
      <c r="GT74" s="53">
        <v>0</v>
      </c>
      <c r="GU74" s="53">
        <v>0</v>
      </c>
      <c r="GV74" s="53">
        <v>0</v>
      </c>
      <c r="GW74" s="53">
        <v>0</v>
      </c>
      <c r="GX74" s="53">
        <v>0</v>
      </c>
      <c r="GY74" s="53">
        <v>0</v>
      </c>
      <c r="GZ74" s="53">
        <v>0</v>
      </c>
      <c r="HA74" s="53">
        <v>0</v>
      </c>
      <c r="HB74" s="53">
        <v>0</v>
      </c>
      <c r="HC74" s="53">
        <v>0</v>
      </c>
      <c r="HD74" s="53">
        <v>0</v>
      </c>
      <c r="HE74" s="53">
        <v>0</v>
      </c>
      <c r="HF74" s="53">
        <v>0</v>
      </c>
      <c r="HG74" s="53">
        <v>0</v>
      </c>
      <c r="HH74" s="53">
        <v>0</v>
      </c>
      <c r="HI74" s="53">
        <v>0</v>
      </c>
      <c r="HJ74" s="53">
        <v>0</v>
      </c>
      <c r="HK74" s="53">
        <v>0</v>
      </c>
      <c r="HL74" s="53">
        <v>0</v>
      </c>
      <c r="HM74" s="53">
        <v>0</v>
      </c>
      <c r="HN74" s="53">
        <v>0</v>
      </c>
      <c r="HO74" s="53">
        <v>0</v>
      </c>
      <c r="HP74" s="53">
        <v>0</v>
      </c>
      <c r="HQ74" s="53">
        <v>0</v>
      </c>
      <c r="HR74" s="53">
        <v>0</v>
      </c>
      <c r="HS74" s="53">
        <v>0</v>
      </c>
      <c r="HT74" s="53">
        <v>0</v>
      </c>
      <c r="HU74" s="53">
        <v>0</v>
      </c>
      <c r="HV74" s="53">
        <v>0</v>
      </c>
      <c r="HW74" s="53">
        <v>0</v>
      </c>
      <c r="HX74" s="53">
        <v>0</v>
      </c>
      <c r="HY74" s="53">
        <v>0</v>
      </c>
      <c r="HZ74" s="53">
        <v>0</v>
      </c>
      <c r="IA74" s="53">
        <v>0</v>
      </c>
      <c r="IB74" s="53">
        <v>0</v>
      </c>
      <c r="IC74" s="53">
        <v>0</v>
      </c>
      <c r="ID74" s="53">
        <v>0</v>
      </c>
      <c r="IE74" s="53">
        <v>0</v>
      </c>
      <c r="IF74" s="53">
        <v>0</v>
      </c>
      <c r="IG74" s="53">
        <v>0</v>
      </c>
      <c r="IH74" s="53">
        <v>0</v>
      </c>
      <c r="II74" s="53">
        <v>0</v>
      </c>
      <c r="IJ74" s="53">
        <v>0</v>
      </c>
      <c r="IK74" s="53">
        <v>0</v>
      </c>
      <c r="IL74" s="53">
        <v>0</v>
      </c>
      <c r="IM74" s="53">
        <v>0</v>
      </c>
      <c r="IN74" s="53">
        <v>0</v>
      </c>
      <c r="IO74" s="53">
        <v>0</v>
      </c>
      <c r="IP74" s="53">
        <v>0</v>
      </c>
      <c r="IQ74" s="53">
        <v>0</v>
      </c>
      <c r="IR74" s="53">
        <v>0</v>
      </c>
      <c r="IS74" s="53">
        <v>0</v>
      </c>
      <c r="IT74" s="53">
        <v>0</v>
      </c>
      <c r="IU74" s="53">
        <v>0</v>
      </c>
      <c r="IV74" s="53">
        <v>7218992.1099999947</v>
      </c>
      <c r="IW74" s="53">
        <v>0</v>
      </c>
      <c r="IX74" s="53">
        <v>465506400.15999985</v>
      </c>
      <c r="IY74" s="53">
        <v>0</v>
      </c>
      <c r="IZ74" s="53">
        <v>0</v>
      </c>
      <c r="JA74" s="53">
        <v>123700.41</v>
      </c>
      <c r="JB74" s="53">
        <v>0</v>
      </c>
      <c r="JC74" s="53">
        <v>0</v>
      </c>
      <c r="JD74" s="53">
        <v>46267356.079999998</v>
      </c>
      <c r="JE74" s="53">
        <v>7218992.1099999947</v>
      </c>
      <c r="JF74" s="53">
        <v>0</v>
      </c>
      <c r="JG74" s="53">
        <v>152570253.47999987</v>
      </c>
      <c r="JH74" s="53">
        <v>89993.55</v>
      </c>
      <c r="JI74" s="53">
        <v>0</v>
      </c>
      <c r="JJ74" s="53">
        <v>1808439.22</v>
      </c>
      <c r="JK74" s="53">
        <v>7128998.5599999949</v>
      </c>
      <c r="JL74" s="53">
        <v>0</v>
      </c>
      <c r="JM74" s="53">
        <v>150761814.25999987</v>
      </c>
      <c r="JN74" s="53">
        <v>0</v>
      </c>
      <c r="JO74" s="53">
        <v>0</v>
      </c>
      <c r="JP74" s="53">
        <v>266545090.18999997</v>
      </c>
      <c r="JQ74" s="53">
        <v>0</v>
      </c>
      <c r="JR74" s="53">
        <v>0</v>
      </c>
      <c r="JS74" s="53">
        <v>45145536.699999996</v>
      </c>
      <c r="JT74" s="53">
        <v>0</v>
      </c>
      <c r="JU74" s="53">
        <v>0</v>
      </c>
      <c r="JV74" s="53">
        <v>221399553.48999998</v>
      </c>
      <c r="JW74" s="53">
        <v>0</v>
      </c>
      <c r="JX74" s="53">
        <v>3223.87</v>
      </c>
      <c r="JY74" s="53">
        <v>163448414.44</v>
      </c>
      <c r="JZ74" s="53">
        <v>0</v>
      </c>
      <c r="KA74" s="53">
        <v>0</v>
      </c>
      <c r="KB74" s="53">
        <v>0</v>
      </c>
      <c r="KC74" s="53">
        <v>0</v>
      </c>
      <c r="KD74" s="53">
        <v>0</v>
      </c>
      <c r="KE74" s="53">
        <v>0</v>
      </c>
      <c r="KF74" s="53">
        <v>0</v>
      </c>
      <c r="KG74" s="53">
        <v>0</v>
      </c>
      <c r="KH74" s="53">
        <v>8323786.7099999925</v>
      </c>
      <c r="KI74" s="53">
        <v>27799516.850000001</v>
      </c>
      <c r="KJ74" s="53">
        <v>7615162.8400093941</v>
      </c>
      <c r="KK74" s="53">
        <v>14967765058.797092</v>
      </c>
      <c r="KL74" s="53">
        <v>0</v>
      </c>
      <c r="KM74" s="53">
        <v>0</v>
      </c>
      <c r="KN74" s="53">
        <v>0</v>
      </c>
      <c r="KO74" s="53">
        <v>0</v>
      </c>
      <c r="KP74" s="53">
        <v>0</v>
      </c>
      <c r="KQ74" s="53">
        <v>0</v>
      </c>
      <c r="KR74" s="53">
        <v>0</v>
      </c>
      <c r="KS74" s="53">
        <v>0</v>
      </c>
      <c r="KT74" s="53">
        <v>0</v>
      </c>
      <c r="KU74" s="53">
        <v>0</v>
      </c>
      <c r="KV74" s="53">
        <v>0</v>
      </c>
      <c r="KW74" s="53">
        <v>0</v>
      </c>
      <c r="KX74" s="53">
        <v>0</v>
      </c>
      <c r="KY74" s="53">
        <v>0</v>
      </c>
      <c r="KZ74" s="53">
        <v>0</v>
      </c>
      <c r="LA74" s="53">
        <v>0</v>
      </c>
      <c r="LB74" s="53">
        <v>0</v>
      </c>
      <c r="LC74" s="53">
        <v>0</v>
      </c>
      <c r="LD74" s="53">
        <v>0</v>
      </c>
      <c r="LE74" s="53">
        <v>0</v>
      </c>
      <c r="LF74" s="53">
        <v>0</v>
      </c>
      <c r="LG74" s="53">
        <v>0</v>
      </c>
      <c r="LH74" s="53">
        <v>0</v>
      </c>
      <c r="LI74" s="53">
        <v>0</v>
      </c>
      <c r="LJ74" s="53">
        <v>0</v>
      </c>
      <c r="LK74" s="53">
        <v>0</v>
      </c>
      <c r="LL74" s="53">
        <v>0</v>
      </c>
      <c r="LM74" s="53">
        <v>0</v>
      </c>
      <c r="LN74" s="53">
        <v>0</v>
      </c>
      <c r="LO74" s="53">
        <v>0</v>
      </c>
      <c r="LP74" s="53">
        <v>0</v>
      </c>
      <c r="LQ74" s="53">
        <v>0</v>
      </c>
      <c r="LR74" s="53">
        <v>0</v>
      </c>
      <c r="LS74" s="53">
        <v>0</v>
      </c>
      <c r="LT74" s="53">
        <v>0</v>
      </c>
      <c r="LU74" s="53">
        <v>0</v>
      </c>
      <c r="LV74" s="53">
        <v>0</v>
      </c>
      <c r="LW74" s="53">
        <v>0</v>
      </c>
      <c r="LX74" s="53">
        <v>0</v>
      </c>
      <c r="LY74" s="53">
        <v>0</v>
      </c>
      <c r="LZ74" s="53">
        <v>0</v>
      </c>
      <c r="MA74" s="53">
        <v>0</v>
      </c>
      <c r="MB74" s="53">
        <v>0</v>
      </c>
      <c r="MC74" s="53">
        <v>0</v>
      </c>
      <c r="MD74" s="53">
        <v>0</v>
      </c>
      <c r="ME74" s="53">
        <v>34993398.849999994</v>
      </c>
      <c r="MF74" s="53">
        <v>32476797.890009392</v>
      </c>
      <c r="MG74" s="53">
        <v>15689434330.637629</v>
      </c>
      <c r="MH74" s="53">
        <v>15756904527.377638</v>
      </c>
    </row>
    <row r="75" spans="1:346" ht="13.8" x14ac:dyDescent="0.3">
      <c r="A75" s="63" t="s">
        <v>287</v>
      </c>
      <c r="B75" s="52">
        <v>9003</v>
      </c>
      <c r="C75" s="62" t="s">
        <v>288</v>
      </c>
      <c r="D75" s="53">
        <v>1218761.71</v>
      </c>
      <c r="E75" s="53">
        <v>11445298.039995302</v>
      </c>
      <c r="F75" s="53">
        <v>22517595141.582043</v>
      </c>
      <c r="G75" s="53">
        <v>966701.06</v>
      </c>
      <c r="H75" s="53">
        <v>11360332.979995301</v>
      </c>
      <c r="I75" s="53">
        <v>5192273562.4402132</v>
      </c>
      <c r="J75" s="53">
        <v>252060.65</v>
      </c>
      <c r="K75" s="53">
        <v>84965.06</v>
      </c>
      <c r="L75" s="53">
        <v>9647731549.0143414</v>
      </c>
      <c r="M75" s="53">
        <v>0</v>
      </c>
      <c r="N75" s="53">
        <v>0</v>
      </c>
      <c r="O75" s="53">
        <v>7677590030.1275005</v>
      </c>
      <c r="P75" s="53">
        <v>0</v>
      </c>
      <c r="Q75" s="53">
        <v>0</v>
      </c>
      <c r="R75" s="53">
        <v>540782620.9463408</v>
      </c>
      <c r="S75" s="53">
        <v>28231.58</v>
      </c>
      <c r="T75" s="53">
        <v>58284406.149993509</v>
      </c>
      <c r="U75" s="53">
        <v>7559169000.9875278</v>
      </c>
      <c r="V75" s="53">
        <v>0</v>
      </c>
      <c r="W75" s="53">
        <v>0</v>
      </c>
      <c r="X75" s="53">
        <v>107047106.79999989</v>
      </c>
      <c r="Y75" s="53">
        <v>0</v>
      </c>
      <c r="Z75" s="53">
        <v>0</v>
      </c>
      <c r="AA75" s="53">
        <v>129921037.52999997</v>
      </c>
      <c r="AB75" s="53">
        <v>0</v>
      </c>
      <c r="AC75" s="53">
        <v>0</v>
      </c>
      <c r="AD75" s="53">
        <v>56731224.86999999</v>
      </c>
      <c r="AE75" s="53">
        <v>0</v>
      </c>
      <c r="AF75" s="53">
        <v>0</v>
      </c>
      <c r="AG75" s="53">
        <v>5314285.6900000004</v>
      </c>
      <c r="AH75" s="53">
        <v>0</v>
      </c>
      <c r="AI75" s="53">
        <v>0</v>
      </c>
      <c r="AJ75" s="53">
        <v>26950275.229999997</v>
      </c>
      <c r="AK75" s="53">
        <v>216.42</v>
      </c>
      <c r="AL75" s="53">
        <v>657175.99</v>
      </c>
      <c r="AM75" s="53">
        <v>4221640868.6155353</v>
      </c>
      <c r="AN75" s="53">
        <v>0</v>
      </c>
      <c r="AO75" s="53">
        <v>0</v>
      </c>
      <c r="AP75" s="53">
        <v>636903.49</v>
      </c>
      <c r="AQ75" s="53">
        <v>0</v>
      </c>
      <c r="AR75" s="53">
        <v>0</v>
      </c>
      <c r="AS75" s="53">
        <v>1885697393.7172346</v>
      </c>
      <c r="AT75" s="53">
        <v>0</v>
      </c>
      <c r="AU75" s="53">
        <v>0</v>
      </c>
      <c r="AV75" s="53">
        <v>0</v>
      </c>
      <c r="AW75" s="53">
        <v>0</v>
      </c>
      <c r="AX75" s="53">
        <v>0</v>
      </c>
      <c r="AY75" s="53">
        <v>0</v>
      </c>
      <c r="AZ75" s="53">
        <v>4745205.66</v>
      </c>
      <c r="BA75" s="53">
        <v>59304076.440018199</v>
      </c>
      <c r="BB75" s="53">
        <v>120456654627.22954</v>
      </c>
      <c r="BC75" s="53">
        <v>0</v>
      </c>
      <c r="BD75" s="53">
        <v>7051.56</v>
      </c>
      <c r="BE75" s="53">
        <v>1288646643.5716894</v>
      </c>
      <c r="BF75" s="53">
        <v>299080.49</v>
      </c>
      <c r="BG75" s="53">
        <v>13672934.490003001</v>
      </c>
      <c r="BH75" s="53">
        <v>9572869029.8468685</v>
      </c>
      <c r="BI75" s="53">
        <v>2726884.7099999995</v>
      </c>
      <c r="BJ75" s="53">
        <v>212496976.3999908</v>
      </c>
      <c r="BK75" s="53">
        <v>65292514232.494743</v>
      </c>
      <c r="BL75" s="53">
        <v>0</v>
      </c>
      <c r="BM75" s="53">
        <v>0</v>
      </c>
      <c r="BN75" s="53">
        <v>107384933.60000859</v>
      </c>
      <c r="BO75" s="53">
        <v>0</v>
      </c>
      <c r="BP75" s="53">
        <v>10093.33</v>
      </c>
      <c r="BQ75" s="53">
        <v>1355940459.5574167</v>
      </c>
      <c r="BR75" s="53">
        <v>10960.29</v>
      </c>
      <c r="BS75" s="53">
        <v>58628.279991999996</v>
      </c>
      <c r="BT75" s="53">
        <v>1276134395.6501846</v>
      </c>
      <c r="BU75" s="53">
        <v>0</v>
      </c>
      <c r="BV75" s="53">
        <v>36</v>
      </c>
      <c r="BW75" s="53">
        <v>1011911.0599999998</v>
      </c>
      <c r="BX75" s="53">
        <v>0</v>
      </c>
      <c r="BY75" s="53">
        <v>0</v>
      </c>
      <c r="BZ75" s="53">
        <v>1429.76</v>
      </c>
      <c r="CA75" s="53">
        <v>5520.56</v>
      </c>
      <c r="CB75" s="53">
        <v>27569.419997500001</v>
      </c>
      <c r="CC75" s="53">
        <v>157134978.62821254</v>
      </c>
      <c r="CD75" s="53">
        <v>1613642.19</v>
      </c>
      <c r="CE75" s="53">
        <v>43168.569995999998</v>
      </c>
      <c r="CF75" s="53">
        <v>399845210.3874591</v>
      </c>
      <c r="CG75" s="53">
        <v>0</v>
      </c>
      <c r="CH75" s="53">
        <v>0</v>
      </c>
      <c r="CI75" s="53">
        <v>20464858.609999999</v>
      </c>
      <c r="CJ75" s="53">
        <v>0</v>
      </c>
      <c r="CK75" s="53">
        <v>0</v>
      </c>
      <c r="CL75" s="53">
        <v>222189191.14010412</v>
      </c>
      <c r="CM75" s="53">
        <v>0</v>
      </c>
      <c r="CN75" s="53">
        <v>0</v>
      </c>
      <c r="CO75" s="53">
        <v>175538542.82787198</v>
      </c>
      <c r="CP75" s="53">
        <v>0</v>
      </c>
      <c r="CQ75" s="53">
        <v>0</v>
      </c>
      <c r="CR75" s="53">
        <v>174856909.3650648</v>
      </c>
      <c r="CS75" s="53">
        <v>0</v>
      </c>
      <c r="CT75" s="53">
        <v>0</v>
      </c>
      <c r="CU75" s="53">
        <v>24297059.419999998</v>
      </c>
      <c r="CV75" s="53">
        <v>0</v>
      </c>
      <c r="CW75" s="53">
        <v>0</v>
      </c>
      <c r="CX75" s="53">
        <v>107342813.22999999</v>
      </c>
      <c r="CY75" s="53">
        <v>0</v>
      </c>
      <c r="CZ75" s="53">
        <v>0</v>
      </c>
      <c r="DA75" s="53">
        <v>34366057.059723511</v>
      </c>
      <c r="DB75" s="53">
        <v>0</v>
      </c>
      <c r="DC75" s="53">
        <v>0</v>
      </c>
      <c r="DD75" s="53">
        <v>0</v>
      </c>
      <c r="DE75" s="53">
        <v>0</v>
      </c>
      <c r="DF75" s="53">
        <v>123</v>
      </c>
      <c r="DG75" s="53">
        <v>802226573.16183329</v>
      </c>
      <c r="DH75" s="53">
        <v>0</v>
      </c>
      <c r="DI75" s="53">
        <v>0</v>
      </c>
      <c r="DJ75" s="53">
        <v>18991182.752292</v>
      </c>
      <c r="DK75" s="53">
        <v>0</v>
      </c>
      <c r="DL75" s="53">
        <v>0</v>
      </c>
      <c r="DM75" s="53">
        <v>100537609.72749999</v>
      </c>
      <c r="DN75" s="53">
        <v>229</v>
      </c>
      <c r="DO75" s="53">
        <v>37.86</v>
      </c>
      <c r="DP75" s="53">
        <v>42041709.23018793</v>
      </c>
      <c r="DQ75" s="53">
        <v>0</v>
      </c>
      <c r="DR75" s="53">
        <v>0</v>
      </c>
      <c r="DS75" s="53">
        <v>0</v>
      </c>
      <c r="DT75" s="53">
        <v>0</v>
      </c>
      <c r="DU75" s="53">
        <v>0</v>
      </c>
      <c r="DV75" s="53">
        <v>0</v>
      </c>
      <c r="DW75" s="53">
        <v>0</v>
      </c>
      <c r="DX75" s="53">
        <v>0</v>
      </c>
      <c r="DY75" s="53">
        <v>0</v>
      </c>
      <c r="DZ75" s="53">
        <v>0</v>
      </c>
      <c r="EA75" s="53">
        <v>495.45</v>
      </c>
      <c r="EB75" s="53">
        <v>8549386326.2242231</v>
      </c>
      <c r="EC75" s="53">
        <v>0</v>
      </c>
      <c r="ED75" s="53">
        <v>0</v>
      </c>
      <c r="EE75" s="53">
        <v>296553506.13583058</v>
      </c>
      <c r="EF75" s="53">
        <v>0</v>
      </c>
      <c r="EG75" s="53">
        <v>0</v>
      </c>
      <c r="EH75" s="53">
        <v>121458510.08392194</v>
      </c>
      <c r="EI75" s="53">
        <v>0</v>
      </c>
      <c r="EJ75" s="53">
        <v>0</v>
      </c>
      <c r="EK75" s="53">
        <v>0</v>
      </c>
      <c r="EL75" s="53">
        <v>0</v>
      </c>
      <c r="EM75" s="53">
        <v>0</v>
      </c>
      <c r="EN75" s="53">
        <v>80571079.099309355</v>
      </c>
      <c r="EO75" s="53">
        <v>0</v>
      </c>
      <c r="EP75" s="53">
        <v>0</v>
      </c>
      <c r="EQ75" s="53">
        <v>0</v>
      </c>
      <c r="ER75" s="53">
        <v>0</v>
      </c>
      <c r="ES75" s="53">
        <v>0</v>
      </c>
      <c r="ET75" s="53">
        <v>0</v>
      </c>
      <c r="EU75" s="53">
        <v>0</v>
      </c>
      <c r="EV75" s="53">
        <v>0</v>
      </c>
      <c r="EW75" s="53">
        <v>0</v>
      </c>
      <c r="EX75" s="53">
        <v>0</v>
      </c>
      <c r="EY75" s="53">
        <v>0</v>
      </c>
      <c r="EZ75" s="53">
        <v>43289.78</v>
      </c>
      <c r="FA75" s="53">
        <v>0</v>
      </c>
      <c r="FB75" s="53">
        <v>0</v>
      </c>
      <c r="FC75" s="53">
        <v>0</v>
      </c>
      <c r="FD75" s="53">
        <v>2538184.5500000003</v>
      </c>
      <c r="FE75" s="53">
        <v>29379787.480004601</v>
      </c>
      <c r="FF75" s="53">
        <v>3067754727.9121213</v>
      </c>
      <c r="FG75" s="53">
        <v>0</v>
      </c>
      <c r="FH75" s="53">
        <v>33694521.029999994</v>
      </c>
      <c r="FI75" s="53">
        <v>19630850.790000003</v>
      </c>
      <c r="FJ75" s="53">
        <v>0</v>
      </c>
      <c r="FK75" s="53">
        <v>0</v>
      </c>
      <c r="FL75" s="53">
        <v>0</v>
      </c>
      <c r="FM75" s="53">
        <v>0</v>
      </c>
      <c r="FN75" s="53">
        <v>0</v>
      </c>
      <c r="FO75" s="53">
        <v>0</v>
      </c>
      <c r="FP75" s="53">
        <v>0</v>
      </c>
      <c r="FQ75" s="53">
        <v>0</v>
      </c>
      <c r="FR75" s="53">
        <v>2210095.9400000004</v>
      </c>
      <c r="FS75" s="53">
        <v>0</v>
      </c>
      <c r="FT75" s="53">
        <v>0</v>
      </c>
      <c r="FU75" s="53">
        <v>199490543.86844426</v>
      </c>
      <c r="FV75" s="53">
        <v>0</v>
      </c>
      <c r="FW75" s="53">
        <v>0</v>
      </c>
      <c r="FX75" s="53">
        <v>10558809.092234001</v>
      </c>
      <c r="FY75" s="53">
        <v>0</v>
      </c>
      <c r="FZ75" s="53">
        <v>0</v>
      </c>
      <c r="GA75" s="53">
        <v>940224.71999999799</v>
      </c>
      <c r="GB75" s="53">
        <v>0</v>
      </c>
      <c r="GC75" s="53">
        <v>0</v>
      </c>
      <c r="GD75" s="53">
        <v>2894448.470275999</v>
      </c>
      <c r="GE75" s="53">
        <v>0</v>
      </c>
      <c r="GF75" s="53">
        <v>73691221.309999898</v>
      </c>
      <c r="GG75" s="53">
        <v>127517355.7390479</v>
      </c>
      <c r="GH75" s="53">
        <v>20742.339999999982</v>
      </c>
      <c r="GI75" s="53">
        <v>282150.05000500008</v>
      </c>
      <c r="GJ75" s="53">
        <v>2467034619.8256464</v>
      </c>
      <c r="GK75" s="53">
        <v>0</v>
      </c>
      <c r="GL75" s="53">
        <v>0</v>
      </c>
      <c r="GM75" s="53">
        <v>0</v>
      </c>
      <c r="GN75" s="53">
        <v>887.95</v>
      </c>
      <c r="GO75" s="53">
        <v>11452.4299983</v>
      </c>
      <c r="GP75" s="53">
        <v>4358265559.6790981</v>
      </c>
      <c r="GQ75" s="53">
        <v>0</v>
      </c>
      <c r="GR75" s="53">
        <v>19377.949999999997</v>
      </c>
      <c r="GS75" s="53">
        <v>487162833.11968076</v>
      </c>
      <c r="GT75" s="53">
        <v>0</v>
      </c>
      <c r="GU75" s="53">
        <v>0</v>
      </c>
      <c r="GV75" s="53">
        <v>1969915147.5017431</v>
      </c>
      <c r="GW75" s="53">
        <v>-124191.64</v>
      </c>
      <c r="GX75" s="53">
        <v>296405188.03999704</v>
      </c>
      <c r="GY75" s="53">
        <v>1795266293.7815526</v>
      </c>
      <c r="GZ75" s="53">
        <v>0</v>
      </c>
      <c r="HA75" s="53">
        <v>0</v>
      </c>
      <c r="HB75" s="53">
        <v>0</v>
      </c>
      <c r="HC75" s="53">
        <v>0</v>
      </c>
      <c r="HD75" s="53">
        <v>0</v>
      </c>
      <c r="HE75" s="53">
        <v>0</v>
      </c>
      <c r="HF75" s="53">
        <v>0</v>
      </c>
      <c r="HG75" s="53">
        <v>25</v>
      </c>
      <c r="HH75" s="53">
        <v>524535079.5707671</v>
      </c>
      <c r="HI75" s="53">
        <v>0</v>
      </c>
      <c r="HJ75" s="53">
        <v>0</v>
      </c>
      <c r="HK75" s="53">
        <v>0</v>
      </c>
      <c r="HL75" s="53">
        <v>0</v>
      </c>
      <c r="HM75" s="53">
        <v>0</v>
      </c>
      <c r="HN75" s="53">
        <v>1222091.1799999962</v>
      </c>
      <c r="HO75" s="53">
        <v>0</v>
      </c>
      <c r="HP75" s="53">
        <v>0</v>
      </c>
      <c r="HQ75" s="53">
        <v>0</v>
      </c>
      <c r="HR75" s="53">
        <v>0</v>
      </c>
      <c r="HS75" s="53">
        <v>0</v>
      </c>
      <c r="HT75" s="53">
        <v>0</v>
      </c>
      <c r="HU75" s="53">
        <v>0</v>
      </c>
      <c r="HV75" s="53">
        <v>0</v>
      </c>
      <c r="HW75" s="53">
        <v>101124195.49000008</v>
      </c>
      <c r="HX75" s="53">
        <v>0</v>
      </c>
      <c r="HY75" s="53">
        <v>0</v>
      </c>
      <c r="HZ75" s="53">
        <v>11025043883.439993</v>
      </c>
      <c r="IA75" s="53">
        <v>0</v>
      </c>
      <c r="IB75" s="53">
        <v>0</v>
      </c>
      <c r="IC75" s="53">
        <v>78578709.500000075</v>
      </c>
      <c r="ID75" s="53">
        <v>0</v>
      </c>
      <c r="IE75" s="53">
        <v>0</v>
      </c>
      <c r="IF75" s="53">
        <v>411013089.41999996</v>
      </c>
      <c r="IG75" s="53">
        <v>6369</v>
      </c>
      <c r="IH75" s="53">
        <v>0</v>
      </c>
      <c r="II75" s="53">
        <v>3652475.65</v>
      </c>
      <c r="IJ75" s="53">
        <v>0</v>
      </c>
      <c r="IK75" s="53">
        <v>0</v>
      </c>
      <c r="IL75" s="53">
        <v>0</v>
      </c>
      <c r="IM75" s="53">
        <v>0</v>
      </c>
      <c r="IN75" s="53">
        <v>0</v>
      </c>
      <c r="IO75" s="53">
        <v>43041126.109999999</v>
      </c>
      <c r="IP75" s="53">
        <v>0</v>
      </c>
      <c r="IQ75" s="53">
        <v>0</v>
      </c>
      <c r="IR75" s="53">
        <v>12494058.209999943</v>
      </c>
      <c r="IS75" s="53">
        <v>-3877.95</v>
      </c>
      <c r="IT75" s="53">
        <v>105797558.66000001</v>
      </c>
      <c r="IU75" s="53">
        <v>114202285.19000001</v>
      </c>
      <c r="IV75" s="53">
        <v>7701035.1699999943</v>
      </c>
      <c r="IW75" s="53">
        <v>280509491.81000096</v>
      </c>
      <c r="IX75" s="53">
        <v>71897944167.310135</v>
      </c>
      <c r="IY75" s="53">
        <v>0</v>
      </c>
      <c r="IZ75" s="53">
        <v>5079.83</v>
      </c>
      <c r="JA75" s="53">
        <v>54090863.979996309</v>
      </c>
      <c r="JB75" s="53">
        <v>26082.750000000015</v>
      </c>
      <c r="JC75" s="53">
        <v>10413.65</v>
      </c>
      <c r="JD75" s="53">
        <v>202795819.79948598</v>
      </c>
      <c r="JE75" s="53">
        <v>7674952.4199999943</v>
      </c>
      <c r="JF75" s="53">
        <v>206976687.91000101</v>
      </c>
      <c r="JG75" s="53">
        <v>31916960547.936596</v>
      </c>
      <c r="JH75" s="53">
        <v>89993.55</v>
      </c>
      <c r="JI75" s="53">
        <v>1607370.21</v>
      </c>
      <c r="JJ75" s="53">
        <v>4152713106.0059438</v>
      </c>
      <c r="JK75" s="53">
        <v>7584958.8699999945</v>
      </c>
      <c r="JL75" s="53">
        <v>205369317.700001</v>
      </c>
      <c r="JM75" s="53">
        <v>27764247441.930653</v>
      </c>
      <c r="JN75" s="53">
        <v>0</v>
      </c>
      <c r="JO75" s="53">
        <v>73517310.419999987</v>
      </c>
      <c r="JP75" s="53">
        <v>39724096935.594063</v>
      </c>
      <c r="JQ75" s="53">
        <v>0</v>
      </c>
      <c r="JR75" s="53">
        <v>25181422.469999999</v>
      </c>
      <c r="JS75" s="53">
        <v>12805259189.081829</v>
      </c>
      <c r="JT75" s="53">
        <v>0</v>
      </c>
      <c r="JU75" s="53">
        <v>48335887.949999996</v>
      </c>
      <c r="JV75" s="53">
        <v>26918837746.51223</v>
      </c>
      <c r="JW75" s="53">
        <v>61640296.810000002</v>
      </c>
      <c r="JX75" s="53">
        <v>68241165.92999661</v>
      </c>
      <c r="JY75" s="53">
        <v>901344900.35586977</v>
      </c>
      <c r="JZ75" s="53">
        <v>0</v>
      </c>
      <c r="KA75" s="53">
        <v>0</v>
      </c>
      <c r="KB75" s="53">
        <v>1644887373.2900012</v>
      </c>
      <c r="KC75" s="53">
        <v>0</v>
      </c>
      <c r="KD75" s="53">
        <v>0</v>
      </c>
      <c r="KE75" s="53">
        <v>423744</v>
      </c>
      <c r="KF75" s="53">
        <v>0</v>
      </c>
      <c r="KG75" s="53">
        <v>0</v>
      </c>
      <c r="KH75" s="53">
        <v>8323786.7099999925</v>
      </c>
      <c r="KI75" s="53">
        <v>27799516.850000001</v>
      </c>
      <c r="KJ75" s="53">
        <v>7615162.8400093941</v>
      </c>
      <c r="KK75" s="53">
        <v>14967765058.797092</v>
      </c>
      <c r="KL75" s="53">
        <v>0</v>
      </c>
      <c r="KM75" s="53">
        <v>0</v>
      </c>
      <c r="KN75" s="53">
        <v>0</v>
      </c>
      <c r="KO75" s="53">
        <v>0</v>
      </c>
      <c r="KP75" s="53">
        <v>0</v>
      </c>
      <c r="KQ75" s="53">
        <v>0</v>
      </c>
      <c r="KR75" s="53">
        <v>0</v>
      </c>
      <c r="KS75" s="53">
        <v>0</v>
      </c>
      <c r="KT75" s="53">
        <v>0</v>
      </c>
      <c r="KU75" s="53">
        <v>0</v>
      </c>
      <c r="KV75" s="53">
        <v>0</v>
      </c>
      <c r="KW75" s="53">
        <v>0</v>
      </c>
      <c r="KX75" s="53">
        <v>0</v>
      </c>
      <c r="KY75" s="53">
        <v>0</v>
      </c>
      <c r="KZ75" s="53">
        <v>0</v>
      </c>
      <c r="LA75" s="53">
        <v>0</v>
      </c>
      <c r="LB75" s="53">
        <v>0</v>
      </c>
      <c r="LC75" s="53">
        <v>0</v>
      </c>
      <c r="LD75" s="53">
        <v>0</v>
      </c>
      <c r="LE75" s="53">
        <v>0</v>
      </c>
      <c r="LF75" s="53">
        <v>0</v>
      </c>
      <c r="LG75" s="53">
        <v>0</v>
      </c>
      <c r="LH75" s="53">
        <v>0</v>
      </c>
      <c r="LI75" s="53">
        <v>0</v>
      </c>
      <c r="LJ75" s="53">
        <v>0</v>
      </c>
      <c r="LK75" s="53">
        <v>0</v>
      </c>
      <c r="LL75" s="53">
        <v>0</v>
      </c>
      <c r="LM75" s="53">
        <v>0</v>
      </c>
      <c r="LN75" s="53">
        <v>0</v>
      </c>
      <c r="LO75" s="53">
        <v>0</v>
      </c>
      <c r="LP75" s="53">
        <v>0</v>
      </c>
      <c r="LQ75" s="53">
        <v>0</v>
      </c>
      <c r="LR75" s="53">
        <v>0</v>
      </c>
      <c r="LS75" s="53">
        <v>0</v>
      </c>
      <c r="LT75" s="53">
        <v>0</v>
      </c>
      <c r="LU75" s="53">
        <v>0</v>
      </c>
      <c r="LV75" s="53">
        <v>0</v>
      </c>
      <c r="LW75" s="53">
        <v>0</v>
      </c>
      <c r="LX75" s="53">
        <v>0</v>
      </c>
      <c r="LY75" s="53">
        <v>0</v>
      </c>
      <c r="LZ75" s="53">
        <v>0</v>
      </c>
      <c r="MA75" s="53">
        <v>0</v>
      </c>
      <c r="MB75" s="53">
        <v>0</v>
      </c>
      <c r="MC75" s="53">
        <v>0</v>
      </c>
      <c r="MD75" s="53">
        <v>0</v>
      </c>
      <c r="ME75" s="53">
        <v>110227695.69</v>
      </c>
      <c r="MF75" s="53">
        <v>1251655173.5099978</v>
      </c>
      <c r="MG75" s="53">
        <v>363974726463.75641</v>
      </c>
      <c r="MH75" s="53">
        <v>365336609332.95636</v>
      </c>
    </row>
    <row r="116" spans="3:3" x14ac:dyDescent="0.25">
      <c r="C116" s="3"/>
    </row>
    <row r="135" spans="1:3" x14ac:dyDescent="0.25">
      <c r="C135" s="3"/>
    </row>
    <row r="136" spans="1:3" x14ac:dyDescent="0.25">
      <c r="C136" s="3"/>
    </row>
    <row r="137" spans="1:3" x14ac:dyDescent="0.25">
      <c r="A137" s="3"/>
      <c r="B137" s="3"/>
      <c r="C137" s="3"/>
    </row>
    <row r="138" spans="1:3" x14ac:dyDescent="0.25">
      <c r="A138" s="3"/>
      <c r="B138" s="3"/>
      <c r="C138" s="3"/>
    </row>
    <row r="139" spans="1:3" x14ac:dyDescent="0.25">
      <c r="A139" s="3"/>
      <c r="B139" s="3"/>
      <c r="C139" s="3"/>
    </row>
    <row r="140" spans="1:3" x14ac:dyDescent="0.25">
      <c r="A140" s="3"/>
      <c r="B140" s="3"/>
      <c r="C140" s="3"/>
    </row>
    <row r="141" spans="1:3" x14ac:dyDescent="0.25">
      <c r="A141" s="3"/>
      <c r="B141" s="3"/>
      <c r="C141" s="3"/>
    </row>
  </sheetData>
  <mergeCells count="114">
    <mergeCell ref="D5:F5"/>
    <mergeCell ref="G5:I5"/>
    <mergeCell ref="J5:L5"/>
    <mergeCell ref="M5:O5"/>
    <mergeCell ref="P5:R5"/>
    <mergeCell ref="S5:U5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BX5:BZ5"/>
    <mergeCell ref="CA5:CC5"/>
    <mergeCell ref="CD5:CF5"/>
    <mergeCell ref="CG5:CI5"/>
    <mergeCell ref="CJ5:CL5"/>
    <mergeCell ref="CM5:CO5"/>
    <mergeCell ref="BF5:BH5"/>
    <mergeCell ref="BI5:BK5"/>
    <mergeCell ref="BL5:BN5"/>
    <mergeCell ref="BO5:BQ5"/>
    <mergeCell ref="BR5:BT5"/>
    <mergeCell ref="BU5:BW5"/>
    <mergeCell ref="DH5:DJ5"/>
    <mergeCell ref="DK5:DM5"/>
    <mergeCell ref="DN5:DP5"/>
    <mergeCell ref="DQ5:DS5"/>
    <mergeCell ref="DT5:DV5"/>
    <mergeCell ref="DW5:DY5"/>
    <mergeCell ref="CP5:CR5"/>
    <mergeCell ref="CS5:CU5"/>
    <mergeCell ref="CV5:CX5"/>
    <mergeCell ref="CY5:DA5"/>
    <mergeCell ref="DB5:DD5"/>
    <mergeCell ref="DE5:DG5"/>
    <mergeCell ref="ER5:ET5"/>
    <mergeCell ref="EU5:EW5"/>
    <mergeCell ref="EX5:EZ5"/>
    <mergeCell ref="FA5:FC5"/>
    <mergeCell ref="FD5:FF5"/>
    <mergeCell ref="FG5:FI5"/>
    <mergeCell ref="DZ5:EB5"/>
    <mergeCell ref="EC5:EE5"/>
    <mergeCell ref="EF5:EH5"/>
    <mergeCell ref="EI5:EK5"/>
    <mergeCell ref="EL5:EN5"/>
    <mergeCell ref="EO5:EQ5"/>
    <mergeCell ref="GB5:GD5"/>
    <mergeCell ref="GE5:GG5"/>
    <mergeCell ref="GH5:GJ5"/>
    <mergeCell ref="GK5:GM5"/>
    <mergeCell ref="GN5:GP5"/>
    <mergeCell ref="GQ5:GS5"/>
    <mergeCell ref="FJ5:FL5"/>
    <mergeCell ref="FM5:FO5"/>
    <mergeCell ref="FP5:FR5"/>
    <mergeCell ref="FS5:FU5"/>
    <mergeCell ref="FV5:FX5"/>
    <mergeCell ref="FY5:GA5"/>
    <mergeCell ref="HL5:HN5"/>
    <mergeCell ref="HO5:HQ5"/>
    <mergeCell ref="HR5:HT5"/>
    <mergeCell ref="HU5:HW5"/>
    <mergeCell ref="HX5:HZ5"/>
    <mergeCell ref="IA5:IC5"/>
    <mergeCell ref="GT5:GV5"/>
    <mergeCell ref="GW5:GY5"/>
    <mergeCell ref="GZ5:HB5"/>
    <mergeCell ref="HC5:HE5"/>
    <mergeCell ref="HF5:HH5"/>
    <mergeCell ref="HI5:HK5"/>
    <mergeCell ref="IV5:IX5"/>
    <mergeCell ref="IY5:JA5"/>
    <mergeCell ref="JB5:JD5"/>
    <mergeCell ref="JE5:JG5"/>
    <mergeCell ref="JH5:JJ5"/>
    <mergeCell ref="JK5:JM5"/>
    <mergeCell ref="ID5:IF5"/>
    <mergeCell ref="IG5:II5"/>
    <mergeCell ref="IJ5:IL5"/>
    <mergeCell ref="IM5:IO5"/>
    <mergeCell ref="IP5:IR5"/>
    <mergeCell ref="IS5:IU5"/>
    <mergeCell ref="KF5:KH5"/>
    <mergeCell ref="KI5:KK5"/>
    <mergeCell ref="KL5:KN5"/>
    <mergeCell ref="KO5:KQ5"/>
    <mergeCell ref="KR5:KT5"/>
    <mergeCell ref="KU5:KW5"/>
    <mergeCell ref="JN5:JP5"/>
    <mergeCell ref="JQ5:JS5"/>
    <mergeCell ref="JT5:JV5"/>
    <mergeCell ref="JW5:JY5"/>
    <mergeCell ref="JZ5:KB5"/>
    <mergeCell ref="KC5:KE5"/>
    <mergeCell ref="LP5:LR5"/>
    <mergeCell ref="LS5:LU5"/>
    <mergeCell ref="LV5:LX5"/>
    <mergeCell ref="LY5:MA5"/>
    <mergeCell ref="MB5:MD5"/>
    <mergeCell ref="ME5:MG5"/>
    <mergeCell ref="KX5:KZ5"/>
    <mergeCell ref="LA5:LC5"/>
    <mergeCell ref="LD5:LF5"/>
    <mergeCell ref="LG5:LI5"/>
    <mergeCell ref="LJ5:LL5"/>
    <mergeCell ref="LM5:LO5"/>
  </mergeCells>
  <pageMargins left="0.2" right="0.75" top="0.52" bottom="0.52" header="0.5" footer="0.5"/>
  <pageSetup paperSize="9" scale="4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8362E-F0F9-4519-A311-3BFA6363365E}">
  <dimension ref="A1:MH141"/>
  <sheetViews>
    <sheetView showGridLines="0" zoomScale="80" zoomScaleNormal="80" workbookViewId="0">
      <pane xSplit="3" ySplit="6" topLeftCell="D7" activePane="bottomRight" state="frozen"/>
      <selection activeCell="C86" sqref="C86"/>
      <selection pane="topRight" activeCell="C86" sqref="C86"/>
      <selection pane="bottomLeft" activeCell="C86" sqref="C86"/>
      <selection pane="bottomRight" activeCell="D7" sqref="D7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342" width="18.88671875" style="3" customWidth="1"/>
    <col min="343" max="343" width="16.33203125" style="3" customWidth="1"/>
    <col min="344" max="344" width="15.109375" style="3" customWidth="1"/>
    <col min="345" max="346" width="16" style="3" customWidth="1"/>
    <col min="347" max="16384" width="9.109375" style="3"/>
  </cols>
  <sheetData>
    <row r="1" spans="1:346" ht="15" customHeight="1" x14ac:dyDescent="0.3">
      <c r="A1" s="1" t="s">
        <v>0</v>
      </c>
      <c r="B1" s="2"/>
      <c r="C1" s="2"/>
    </row>
    <row r="2" spans="1:346" ht="15" customHeight="1" x14ac:dyDescent="0.3">
      <c r="A2" s="1" t="s">
        <v>6</v>
      </c>
      <c r="B2" s="2"/>
      <c r="C2" s="2"/>
    </row>
    <row r="3" spans="1:346" ht="15" customHeight="1" x14ac:dyDescent="0.3">
      <c r="A3" s="4" t="s">
        <v>355</v>
      </c>
      <c r="B3" s="2"/>
      <c r="C3" s="2"/>
    </row>
    <row r="4" spans="1:346" ht="22.5" customHeight="1" x14ac:dyDescent="0.25"/>
    <row r="5" spans="1:346" ht="22.5" customHeight="1" x14ac:dyDescent="0.25">
      <c r="D5" s="89">
        <v>701</v>
      </c>
      <c r="E5" s="90"/>
      <c r="F5" s="91"/>
      <c r="G5" s="89">
        <v>900</v>
      </c>
      <c r="H5" s="90"/>
      <c r="I5" s="91"/>
      <c r="J5" s="89">
        <v>901</v>
      </c>
      <c r="K5" s="90"/>
      <c r="L5" s="91"/>
      <c r="M5" s="89">
        <v>902</v>
      </c>
      <c r="N5" s="90"/>
      <c r="O5" s="91"/>
      <c r="P5" s="89">
        <v>702</v>
      </c>
      <c r="Q5" s="90"/>
      <c r="R5" s="91"/>
      <c r="S5" s="89">
        <v>703</v>
      </c>
      <c r="T5" s="90"/>
      <c r="U5" s="91"/>
      <c r="V5" s="89">
        <v>704</v>
      </c>
      <c r="W5" s="90"/>
      <c r="X5" s="91"/>
      <c r="Y5" s="89">
        <v>705</v>
      </c>
      <c r="Z5" s="90"/>
      <c r="AA5" s="91"/>
      <c r="AB5" s="89">
        <v>706</v>
      </c>
      <c r="AC5" s="90"/>
      <c r="AD5" s="91"/>
      <c r="AE5" s="89">
        <v>708</v>
      </c>
      <c r="AF5" s="90"/>
      <c r="AG5" s="91"/>
      <c r="AH5" s="89">
        <v>707</v>
      </c>
      <c r="AI5" s="90"/>
      <c r="AJ5" s="91"/>
      <c r="AK5" s="89">
        <v>710</v>
      </c>
      <c r="AL5" s="90"/>
      <c r="AM5" s="91"/>
      <c r="AN5" s="89">
        <v>711</v>
      </c>
      <c r="AO5" s="90"/>
      <c r="AP5" s="91"/>
      <c r="AQ5" s="89">
        <v>712</v>
      </c>
      <c r="AR5" s="90"/>
      <c r="AS5" s="91"/>
      <c r="AT5" s="89">
        <v>713</v>
      </c>
      <c r="AU5" s="90"/>
      <c r="AV5" s="91"/>
      <c r="AW5" s="89">
        <v>714</v>
      </c>
      <c r="AX5" s="90"/>
      <c r="AY5" s="91"/>
      <c r="AZ5" s="89">
        <v>715</v>
      </c>
      <c r="BA5" s="90"/>
      <c r="BB5" s="91"/>
      <c r="BC5" s="89">
        <v>903</v>
      </c>
      <c r="BD5" s="90"/>
      <c r="BE5" s="91"/>
      <c r="BF5" s="89">
        <v>716</v>
      </c>
      <c r="BG5" s="90"/>
      <c r="BH5" s="91"/>
      <c r="BI5" s="89">
        <v>717</v>
      </c>
      <c r="BJ5" s="90"/>
      <c r="BK5" s="91"/>
      <c r="BL5" s="89">
        <v>718</v>
      </c>
      <c r="BM5" s="90"/>
      <c r="BN5" s="91"/>
      <c r="BO5" s="89">
        <v>719</v>
      </c>
      <c r="BP5" s="90"/>
      <c r="BQ5" s="91"/>
      <c r="BR5" s="89">
        <v>720</v>
      </c>
      <c r="BS5" s="90"/>
      <c r="BT5" s="91"/>
      <c r="BU5" s="89">
        <v>721</v>
      </c>
      <c r="BV5" s="90"/>
      <c r="BW5" s="91"/>
      <c r="BX5" s="89">
        <v>722</v>
      </c>
      <c r="BY5" s="90"/>
      <c r="BZ5" s="91"/>
      <c r="CA5" s="89">
        <v>723</v>
      </c>
      <c r="CB5" s="90"/>
      <c r="CC5" s="91"/>
      <c r="CD5" s="89">
        <v>724</v>
      </c>
      <c r="CE5" s="90"/>
      <c r="CF5" s="91"/>
      <c r="CG5" s="89">
        <v>725</v>
      </c>
      <c r="CH5" s="90"/>
      <c r="CI5" s="91"/>
      <c r="CJ5" s="89">
        <v>726</v>
      </c>
      <c r="CK5" s="90"/>
      <c r="CL5" s="91"/>
      <c r="CM5" s="89">
        <v>727</v>
      </c>
      <c r="CN5" s="90"/>
      <c r="CO5" s="91"/>
      <c r="CP5" s="89">
        <v>728</v>
      </c>
      <c r="CQ5" s="90"/>
      <c r="CR5" s="91"/>
      <c r="CS5" s="89">
        <v>729</v>
      </c>
      <c r="CT5" s="90"/>
      <c r="CU5" s="91"/>
      <c r="CV5" s="89">
        <v>730</v>
      </c>
      <c r="CW5" s="90"/>
      <c r="CX5" s="91"/>
      <c r="CY5" s="89">
        <v>731</v>
      </c>
      <c r="CZ5" s="90"/>
      <c r="DA5" s="91"/>
      <c r="DB5" s="89">
        <v>732</v>
      </c>
      <c r="DC5" s="90"/>
      <c r="DD5" s="91"/>
      <c r="DE5" s="89">
        <v>733</v>
      </c>
      <c r="DF5" s="90"/>
      <c r="DG5" s="91"/>
      <c r="DH5" s="89">
        <v>734</v>
      </c>
      <c r="DI5" s="90"/>
      <c r="DJ5" s="91"/>
      <c r="DK5" s="89">
        <v>735</v>
      </c>
      <c r="DL5" s="90"/>
      <c r="DM5" s="91"/>
      <c r="DN5" s="89">
        <v>736</v>
      </c>
      <c r="DO5" s="90"/>
      <c r="DP5" s="91"/>
      <c r="DQ5" s="89">
        <v>737</v>
      </c>
      <c r="DR5" s="90"/>
      <c r="DS5" s="91"/>
      <c r="DT5" s="89">
        <v>738</v>
      </c>
      <c r="DU5" s="90"/>
      <c r="DV5" s="91"/>
      <c r="DW5" s="89">
        <v>739</v>
      </c>
      <c r="DX5" s="90"/>
      <c r="DY5" s="91"/>
      <c r="DZ5" s="89">
        <v>740</v>
      </c>
      <c r="EA5" s="90"/>
      <c r="EB5" s="91"/>
      <c r="EC5" s="89">
        <v>741</v>
      </c>
      <c r="ED5" s="90"/>
      <c r="EE5" s="91"/>
      <c r="EF5" s="89">
        <v>742</v>
      </c>
      <c r="EG5" s="90"/>
      <c r="EH5" s="91"/>
      <c r="EI5" s="89">
        <v>743</v>
      </c>
      <c r="EJ5" s="90"/>
      <c r="EK5" s="91"/>
      <c r="EL5" s="89">
        <v>744</v>
      </c>
      <c r="EM5" s="90"/>
      <c r="EN5" s="91"/>
      <c r="EO5" s="89">
        <v>745</v>
      </c>
      <c r="EP5" s="90"/>
      <c r="EQ5" s="91"/>
      <c r="ER5" s="89">
        <v>746</v>
      </c>
      <c r="ES5" s="90"/>
      <c r="ET5" s="91"/>
      <c r="EU5" s="89">
        <v>747</v>
      </c>
      <c r="EV5" s="90"/>
      <c r="EW5" s="91"/>
      <c r="EX5" s="89">
        <v>748</v>
      </c>
      <c r="EY5" s="90"/>
      <c r="EZ5" s="91"/>
      <c r="FA5" s="89">
        <v>749</v>
      </c>
      <c r="FB5" s="90"/>
      <c r="FC5" s="91"/>
      <c r="FD5" s="89">
        <v>750</v>
      </c>
      <c r="FE5" s="90"/>
      <c r="FF5" s="91"/>
      <c r="FG5" s="89">
        <v>751</v>
      </c>
      <c r="FH5" s="90"/>
      <c r="FI5" s="91"/>
      <c r="FJ5" s="89">
        <v>752</v>
      </c>
      <c r="FK5" s="90"/>
      <c r="FL5" s="91"/>
      <c r="FM5" s="89">
        <v>753</v>
      </c>
      <c r="FN5" s="90"/>
      <c r="FO5" s="91"/>
      <c r="FP5" s="89">
        <v>754</v>
      </c>
      <c r="FQ5" s="90"/>
      <c r="FR5" s="91"/>
      <c r="FS5" s="89">
        <v>755</v>
      </c>
      <c r="FT5" s="90"/>
      <c r="FU5" s="91"/>
      <c r="FV5" s="89">
        <v>756</v>
      </c>
      <c r="FW5" s="90"/>
      <c r="FX5" s="91"/>
      <c r="FY5" s="89">
        <v>757</v>
      </c>
      <c r="FZ5" s="90"/>
      <c r="GA5" s="91"/>
      <c r="GB5" s="89">
        <v>758</v>
      </c>
      <c r="GC5" s="90"/>
      <c r="GD5" s="91"/>
      <c r="GE5" s="89">
        <v>759</v>
      </c>
      <c r="GF5" s="90"/>
      <c r="GG5" s="91"/>
      <c r="GH5" s="89">
        <v>760</v>
      </c>
      <c r="GI5" s="90"/>
      <c r="GJ5" s="91"/>
      <c r="GK5" s="89">
        <v>761</v>
      </c>
      <c r="GL5" s="90"/>
      <c r="GM5" s="91"/>
      <c r="GN5" s="89">
        <v>765</v>
      </c>
      <c r="GO5" s="90"/>
      <c r="GP5" s="91"/>
      <c r="GQ5" s="89">
        <v>766</v>
      </c>
      <c r="GR5" s="90"/>
      <c r="GS5" s="91"/>
      <c r="GT5" s="89">
        <v>767</v>
      </c>
      <c r="GU5" s="90"/>
      <c r="GV5" s="91"/>
      <c r="GW5" s="89">
        <v>768</v>
      </c>
      <c r="GX5" s="90"/>
      <c r="GY5" s="91"/>
      <c r="GZ5" s="89">
        <v>769</v>
      </c>
      <c r="HA5" s="90"/>
      <c r="HB5" s="91"/>
      <c r="HC5" s="89">
        <v>770</v>
      </c>
      <c r="HD5" s="90"/>
      <c r="HE5" s="91"/>
      <c r="HF5" s="89">
        <v>771</v>
      </c>
      <c r="HG5" s="90"/>
      <c r="HH5" s="91"/>
      <c r="HI5" s="89">
        <v>772</v>
      </c>
      <c r="HJ5" s="90"/>
      <c r="HK5" s="91"/>
      <c r="HL5" s="89">
        <v>773</v>
      </c>
      <c r="HM5" s="90"/>
      <c r="HN5" s="91"/>
      <c r="HO5" s="89">
        <v>774</v>
      </c>
      <c r="HP5" s="90"/>
      <c r="HQ5" s="91"/>
      <c r="HR5" s="89">
        <v>775</v>
      </c>
      <c r="HS5" s="90"/>
      <c r="HT5" s="91"/>
      <c r="HU5" s="89">
        <v>776</v>
      </c>
      <c r="HV5" s="90"/>
      <c r="HW5" s="91"/>
      <c r="HX5" s="89">
        <v>777</v>
      </c>
      <c r="HY5" s="90"/>
      <c r="HZ5" s="91"/>
      <c r="IA5" s="89">
        <v>778</v>
      </c>
      <c r="IB5" s="90"/>
      <c r="IC5" s="91"/>
      <c r="ID5" s="89">
        <v>779</v>
      </c>
      <c r="IE5" s="90"/>
      <c r="IF5" s="91"/>
      <c r="IG5" s="89">
        <v>780</v>
      </c>
      <c r="IH5" s="90"/>
      <c r="II5" s="91"/>
      <c r="IJ5" s="89">
        <v>781</v>
      </c>
      <c r="IK5" s="90"/>
      <c r="IL5" s="91"/>
      <c r="IM5" s="89">
        <v>782</v>
      </c>
      <c r="IN5" s="90"/>
      <c r="IO5" s="91"/>
      <c r="IP5" s="89">
        <v>783</v>
      </c>
      <c r="IQ5" s="90"/>
      <c r="IR5" s="91"/>
      <c r="IS5" s="89">
        <v>784</v>
      </c>
      <c r="IT5" s="90"/>
      <c r="IU5" s="91"/>
      <c r="IV5" s="89">
        <v>785</v>
      </c>
      <c r="IW5" s="90"/>
      <c r="IX5" s="91"/>
      <c r="IY5" s="89">
        <v>904</v>
      </c>
      <c r="IZ5" s="90"/>
      <c r="JA5" s="91"/>
      <c r="JB5" s="89">
        <v>905</v>
      </c>
      <c r="JC5" s="90"/>
      <c r="JD5" s="91"/>
      <c r="JE5" s="89">
        <v>906</v>
      </c>
      <c r="JF5" s="90"/>
      <c r="JG5" s="91"/>
      <c r="JH5" s="89">
        <v>90601</v>
      </c>
      <c r="JI5" s="90"/>
      <c r="JJ5" s="91"/>
      <c r="JK5" s="89">
        <v>90602</v>
      </c>
      <c r="JL5" s="90"/>
      <c r="JM5" s="91"/>
      <c r="JN5" s="89">
        <v>907</v>
      </c>
      <c r="JO5" s="90"/>
      <c r="JP5" s="91"/>
      <c r="JQ5" s="89">
        <v>90701</v>
      </c>
      <c r="JR5" s="90"/>
      <c r="JS5" s="91"/>
      <c r="JT5" s="89">
        <v>90702</v>
      </c>
      <c r="JU5" s="90"/>
      <c r="JV5" s="91"/>
      <c r="JW5" s="89">
        <v>786</v>
      </c>
      <c r="JX5" s="90"/>
      <c r="JY5" s="91"/>
      <c r="JZ5" s="89">
        <v>789</v>
      </c>
      <c r="KA5" s="90"/>
      <c r="KB5" s="91"/>
      <c r="KC5" s="89">
        <v>798</v>
      </c>
      <c r="KD5" s="90"/>
      <c r="KE5" s="91"/>
      <c r="KF5" s="89">
        <v>790</v>
      </c>
      <c r="KG5" s="90"/>
      <c r="KH5" s="91"/>
      <c r="KI5" s="89">
        <v>791</v>
      </c>
      <c r="KJ5" s="90"/>
      <c r="KK5" s="91"/>
      <c r="KL5" s="89">
        <v>792</v>
      </c>
      <c r="KM5" s="90"/>
      <c r="KN5" s="91"/>
      <c r="KO5" s="89">
        <v>793</v>
      </c>
      <c r="KP5" s="90"/>
      <c r="KQ5" s="91"/>
      <c r="KR5" s="89">
        <v>794</v>
      </c>
      <c r="KS5" s="90"/>
      <c r="KT5" s="91"/>
      <c r="KU5" s="89">
        <v>795</v>
      </c>
      <c r="KV5" s="90"/>
      <c r="KW5" s="91"/>
      <c r="KX5" s="89">
        <v>796</v>
      </c>
      <c r="KY5" s="90"/>
      <c r="KZ5" s="91"/>
      <c r="LA5" s="89">
        <v>797</v>
      </c>
      <c r="LB5" s="90"/>
      <c r="LC5" s="91"/>
      <c r="LD5" s="89">
        <v>908</v>
      </c>
      <c r="LE5" s="90"/>
      <c r="LF5" s="91"/>
      <c r="LG5" s="89">
        <v>909</v>
      </c>
      <c r="LH5" s="90"/>
      <c r="LI5" s="91"/>
      <c r="LJ5" s="89">
        <v>910</v>
      </c>
      <c r="LK5" s="90"/>
      <c r="LL5" s="91"/>
      <c r="LM5" s="89">
        <v>91001</v>
      </c>
      <c r="LN5" s="90"/>
      <c r="LO5" s="91"/>
      <c r="LP5" s="89">
        <v>91002</v>
      </c>
      <c r="LQ5" s="90"/>
      <c r="LR5" s="91"/>
      <c r="LS5" s="89">
        <v>911</v>
      </c>
      <c r="LT5" s="90"/>
      <c r="LU5" s="91"/>
      <c r="LV5" s="89">
        <v>91101</v>
      </c>
      <c r="LW5" s="90"/>
      <c r="LX5" s="91"/>
      <c r="LY5" s="89">
        <v>91102</v>
      </c>
      <c r="LZ5" s="90"/>
      <c r="MA5" s="91"/>
      <c r="MB5" s="89">
        <v>799</v>
      </c>
      <c r="MC5" s="90"/>
      <c r="MD5" s="91"/>
      <c r="ME5" s="89" t="s">
        <v>354</v>
      </c>
      <c r="MF5" s="90"/>
      <c r="MG5" s="91"/>
    </row>
    <row r="6" spans="1:346" ht="80.099999999999994" customHeight="1" x14ac:dyDescent="0.25">
      <c r="A6" s="60" t="s">
        <v>143</v>
      </c>
      <c r="B6" s="60" t="s">
        <v>144</v>
      </c>
      <c r="C6" s="60" t="s">
        <v>145</v>
      </c>
      <c r="D6" s="66" t="s">
        <v>11</v>
      </c>
      <c r="E6" s="8" t="s">
        <v>12</v>
      </c>
      <c r="F6" s="68" t="s">
        <v>13</v>
      </c>
      <c r="G6" s="66" t="s">
        <v>11</v>
      </c>
      <c r="H6" s="8" t="s">
        <v>12</v>
      </c>
      <c r="I6" s="68" t="s">
        <v>13</v>
      </c>
      <c r="J6" s="66" t="s">
        <v>11</v>
      </c>
      <c r="K6" s="8" t="s">
        <v>12</v>
      </c>
      <c r="L6" s="68" t="s">
        <v>13</v>
      </c>
      <c r="M6" s="66" t="s">
        <v>11</v>
      </c>
      <c r="N6" s="8" t="s">
        <v>12</v>
      </c>
      <c r="O6" s="68" t="s">
        <v>13</v>
      </c>
      <c r="P6" s="66" t="s">
        <v>11</v>
      </c>
      <c r="Q6" s="8" t="s">
        <v>12</v>
      </c>
      <c r="R6" s="68" t="s">
        <v>13</v>
      </c>
      <c r="S6" s="66" t="s">
        <v>11</v>
      </c>
      <c r="T6" s="8" t="s">
        <v>12</v>
      </c>
      <c r="U6" s="68" t="s">
        <v>13</v>
      </c>
      <c r="V6" s="66" t="s">
        <v>11</v>
      </c>
      <c r="W6" s="8" t="s">
        <v>12</v>
      </c>
      <c r="X6" s="68" t="s">
        <v>13</v>
      </c>
      <c r="Y6" s="66" t="s">
        <v>11</v>
      </c>
      <c r="Z6" s="8" t="s">
        <v>12</v>
      </c>
      <c r="AA6" s="68" t="s">
        <v>13</v>
      </c>
      <c r="AB6" s="66" t="s">
        <v>11</v>
      </c>
      <c r="AC6" s="8" t="s">
        <v>12</v>
      </c>
      <c r="AD6" s="68" t="s">
        <v>13</v>
      </c>
      <c r="AE6" s="66" t="s">
        <v>11</v>
      </c>
      <c r="AF6" s="8" t="s">
        <v>12</v>
      </c>
      <c r="AG6" s="68" t="s">
        <v>13</v>
      </c>
      <c r="AH6" s="66" t="s">
        <v>11</v>
      </c>
      <c r="AI6" s="8" t="s">
        <v>12</v>
      </c>
      <c r="AJ6" s="68" t="s">
        <v>13</v>
      </c>
      <c r="AK6" s="66" t="s">
        <v>11</v>
      </c>
      <c r="AL6" s="8" t="s">
        <v>12</v>
      </c>
      <c r="AM6" s="68" t="s">
        <v>13</v>
      </c>
      <c r="AN6" s="66" t="s">
        <v>11</v>
      </c>
      <c r="AO6" s="8" t="s">
        <v>12</v>
      </c>
      <c r="AP6" s="68" t="s">
        <v>13</v>
      </c>
      <c r="AQ6" s="66" t="s">
        <v>11</v>
      </c>
      <c r="AR6" s="8" t="s">
        <v>12</v>
      </c>
      <c r="AS6" s="68" t="s">
        <v>13</v>
      </c>
      <c r="AT6" s="66" t="s">
        <v>11</v>
      </c>
      <c r="AU6" s="8" t="s">
        <v>12</v>
      </c>
      <c r="AV6" s="68" t="s">
        <v>13</v>
      </c>
      <c r="AW6" s="66" t="s">
        <v>11</v>
      </c>
      <c r="AX6" s="8" t="s">
        <v>12</v>
      </c>
      <c r="AY6" s="68" t="s">
        <v>13</v>
      </c>
      <c r="AZ6" s="66" t="s">
        <v>11</v>
      </c>
      <c r="BA6" s="8" t="s">
        <v>12</v>
      </c>
      <c r="BB6" s="68" t="s">
        <v>13</v>
      </c>
      <c r="BC6" s="66" t="s">
        <v>11</v>
      </c>
      <c r="BD6" s="8" t="s">
        <v>12</v>
      </c>
      <c r="BE6" s="68" t="s">
        <v>13</v>
      </c>
      <c r="BF6" s="66" t="s">
        <v>11</v>
      </c>
      <c r="BG6" s="8" t="s">
        <v>12</v>
      </c>
      <c r="BH6" s="68" t="s">
        <v>13</v>
      </c>
      <c r="BI6" s="66" t="s">
        <v>11</v>
      </c>
      <c r="BJ6" s="8" t="s">
        <v>12</v>
      </c>
      <c r="BK6" s="68" t="s">
        <v>13</v>
      </c>
      <c r="BL6" s="66" t="s">
        <v>11</v>
      </c>
      <c r="BM6" s="8" t="s">
        <v>12</v>
      </c>
      <c r="BN6" s="68" t="s">
        <v>13</v>
      </c>
      <c r="BO6" s="66" t="s">
        <v>11</v>
      </c>
      <c r="BP6" s="8" t="s">
        <v>12</v>
      </c>
      <c r="BQ6" s="68" t="s">
        <v>13</v>
      </c>
      <c r="BR6" s="66" t="s">
        <v>11</v>
      </c>
      <c r="BS6" s="8" t="s">
        <v>12</v>
      </c>
      <c r="BT6" s="68" t="s">
        <v>13</v>
      </c>
      <c r="BU6" s="66" t="s">
        <v>11</v>
      </c>
      <c r="BV6" s="8" t="s">
        <v>12</v>
      </c>
      <c r="BW6" s="68" t="s">
        <v>13</v>
      </c>
      <c r="BX6" s="66" t="s">
        <v>11</v>
      </c>
      <c r="BY6" s="8" t="s">
        <v>12</v>
      </c>
      <c r="BZ6" s="68" t="s">
        <v>13</v>
      </c>
      <c r="CA6" s="66" t="s">
        <v>11</v>
      </c>
      <c r="CB6" s="8" t="s">
        <v>12</v>
      </c>
      <c r="CC6" s="68" t="s">
        <v>13</v>
      </c>
      <c r="CD6" s="66" t="s">
        <v>11</v>
      </c>
      <c r="CE6" s="8" t="s">
        <v>12</v>
      </c>
      <c r="CF6" s="68" t="s">
        <v>13</v>
      </c>
      <c r="CG6" s="66" t="s">
        <v>11</v>
      </c>
      <c r="CH6" s="8" t="s">
        <v>12</v>
      </c>
      <c r="CI6" s="68" t="s">
        <v>13</v>
      </c>
      <c r="CJ6" s="66" t="s">
        <v>11</v>
      </c>
      <c r="CK6" s="8" t="s">
        <v>12</v>
      </c>
      <c r="CL6" s="68" t="s">
        <v>13</v>
      </c>
      <c r="CM6" s="66" t="s">
        <v>11</v>
      </c>
      <c r="CN6" s="8" t="s">
        <v>12</v>
      </c>
      <c r="CO6" s="68" t="s">
        <v>13</v>
      </c>
      <c r="CP6" s="66" t="s">
        <v>11</v>
      </c>
      <c r="CQ6" s="8" t="s">
        <v>12</v>
      </c>
      <c r="CR6" s="68" t="s">
        <v>13</v>
      </c>
      <c r="CS6" s="66" t="s">
        <v>11</v>
      </c>
      <c r="CT6" s="8" t="s">
        <v>12</v>
      </c>
      <c r="CU6" s="68" t="s">
        <v>13</v>
      </c>
      <c r="CV6" s="66" t="s">
        <v>11</v>
      </c>
      <c r="CW6" s="8" t="s">
        <v>12</v>
      </c>
      <c r="CX6" s="68" t="s">
        <v>13</v>
      </c>
      <c r="CY6" s="66" t="s">
        <v>11</v>
      </c>
      <c r="CZ6" s="8" t="s">
        <v>12</v>
      </c>
      <c r="DA6" s="68" t="s">
        <v>13</v>
      </c>
      <c r="DB6" s="66" t="s">
        <v>11</v>
      </c>
      <c r="DC6" s="8" t="s">
        <v>12</v>
      </c>
      <c r="DD6" s="68" t="s">
        <v>13</v>
      </c>
      <c r="DE6" s="66" t="s">
        <v>11</v>
      </c>
      <c r="DF6" s="8" t="s">
        <v>12</v>
      </c>
      <c r="DG6" s="68" t="s">
        <v>13</v>
      </c>
      <c r="DH6" s="66" t="s">
        <v>11</v>
      </c>
      <c r="DI6" s="8" t="s">
        <v>12</v>
      </c>
      <c r="DJ6" s="68" t="s">
        <v>13</v>
      </c>
      <c r="DK6" s="66" t="s">
        <v>11</v>
      </c>
      <c r="DL6" s="8" t="s">
        <v>12</v>
      </c>
      <c r="DM6" s="68" t="s">
        <v>13</v>
      </c>
      <c r="DN6" s="66" t="s">
        <v>11</v>
      </c>
      <c r="DO6" s="8" t="s">
        <v>12</v>
      </c>
      <c r="DP6" s="68" t="s">
        <v>13</v>
      </c>
      <c r="DQ6" s="66" t="s">
        <v>11</v>
      </c>
      <c r="DR6" s="8" t="s">
        <v>12</v>
      </c>
      <c r="DS6" s="68" t="s">
        <v>13</v>
      </c>
      <c r="DT6" s="66" t="s">
        <v>11</v>
      </c>
      <c r="DU6" s="8" t="s">
        <v>12</v>
      </c>
      <c r="DV6" s="68" t="s">
        <v>13</v>
      </c>
      <c r="DW6" s="66" t="s">
        <v>11</v>
      </c>
      <c r="DX6" s="8" t="s">
        <v>12</v>
      </c>
      <c r="DY6" s="68" t="s">
        <v>13</v>
      </c>
      <c r="DZ6" s="66" t="s">
        <v>11</v>
      </c>
      <c r="EA6" s="8" t="s">
        <v>12</v>
      </c>
      <c r="EB6" s="68" t="s">
        <v>13</v>
      </c>
      <c r="EC6" s="66" t="s">
        <v>11</v>
      </c>
      <c r="ED6" s="8" t="s">
        <v>12</v>
      </c>
      <c r="EE6" s="68" t="s">
        <v>13</v>
      </c>
      <c r="EF6" s="66" t="s">
        <v>11</v>
      </c>
      <c r="EG6" s="8" t="s">
        <v>12</v>
      </c>
      <c r="EH6" s="68" t="s">
        <v>13</v>
      </c>
      <c r="EI6" s="66" t="s">
        <v>11</v>
      </c>
      <c r="EJ6" s="8" t="s">
        <v>12</v>
      </c>
      <c r="EK6" s="68" t="s">
        <v>13</v>
      </c>
      <c r="EL6" s="66" t="s">
        <v>11</v>
      </c>
      <c r="EM6" s="8" t="s">
        <v>12</v>
      </c>
      <c r="EN6" s="68" t="s">
        <v>13</v>
      </c>
      <c r="EO6" s="66" t="s">
        <v>11</v>
      </c>
      <c r="EP6" s="8" t="s">
        <v>12</v>
      </c>
      <c r="EQ6" s="68" t="s">
        <v>13</v>
      </c>
      <c r="ER6" s="66" t="s">
        <v>11</v>
      </c>
      <c r="ES6" s="8" t="s">
        <v>12</v>
      </c>
      <c r="ET6" s="68" t="s">
        <v>13</v>
      </c>
      <c r="EU6" s="66" t="s">
        <v>11</v>
      </c>
      <c r="EV6" s="8" t="s">
        <v>12</v>
      </c>
      <c r="EW6" s="68" t="s">
        <v>13</v>
      </c>
      <c r="EX6" s="66" t="s">
        <v>11</v>
      </c>
      <c r="EY6" s="8" t="s">
        <v>12</v>
      </c>
      <c r="EZ6" s="68" t="s">
        <v>13</v>
      </c>
      <c r="FA6" s="66" t="s">
        <v>11</v>
      </c>
      <c r="FB6" s="8" t="s">
        <v>12</v>
      </c>
      <c r="FC6" s="68" t="s">
        <v>13</v>
      </c>
      <c r="FD6" s="66" t="s">
        <v>11</v>
      </c>
      <c r="FE6" s="8" t="s">
        <v>12</v>
      </c>
      <c r="FF6" s="68" t="s">
        <v>13</v>
      </c>
      <c r="FG6" s="66" t="s">
        <v>11</v>
      </c>
      <c r="FH6" s="8" t="s">
        <v>12</v>
      </c>
      <c r="FI6" s="68" t="s">
        <v>13</v>
      </c>
      <c r="FJ6" s="66" t="s">
        <v>11</v>
      </c>
      <c r="FK6" s="8" t="s">
        <v>12</v>
      </c>
      <c r="FL6" s="68" t="s">
        <v>13</v>
      </c>
      <c r="FM6" s="66" t="s">
        <v>11</v>
      </c>
      <c r="FN6" s="8" t="s">
        <v>12</v>
      </c>
      <c r="FO6" s="68" t="s">
        <v>13</v>
      </c>
      <c r="FP6" s="66" t="s">
        <v>11</v>
      </c>
      <c r="FQ6" s="8" t="s">
        <v>12</v>
      </c>
      <c r="FR6" s="68" t="s">
        <v>13</v>
      </c>
      <c r="FS6" s="66" t="s">
        <v>11</v>
      </c>
      <c r="FT6" s="8" t="s">
        <v>12</v>
      </c>
      <c r="FU6" s="68" t="s">
        <v>13</v>
      </c>
      <c r="FV6" s="66" t="s">
        <v>11</v>
      </c>
      <c r="FW6" s="8" t="s">
        <v>12</v>
      </c>
      <c r="FX6" s="68" t="s">
        <v>13</v>
      </c>
      <c r="FY6" s="66" t="s">
        <v>11</v>
      </c>
      <c r="FZ6" s="8" t="s">
        <v>12</v>
      </c>
      <c r="GA6" s="68" t="s">
        <v>13</v>
      </c>
      <c r="GB6" s="66" t="s">
        <v>11</v>
      </c>
      <c r="GC6" s="8" t="s">
        <v>12</v>
      </c>
      <c r="GD6" s="68" t="s">
        <v>13</v>
      </c>
      <c r="GE6" s="66" t="s">
        <v>11</v>
      </c>
      <c r="GF6" s="8" t="s">
        <v>12</v>
      </c>
      <c r="GG6" s="68" t="s">
        <v>13</v>
      </c>
      <c r="GH6" s="66" t="s">
        <v>11</v>
      </c>
      <c r="GI6" s="8" t="s">
        <v>12</v>
      </c>
      <c r="GJ6" s="68" t="s">
        <v>13</v>
      </c>
      <c r="GK6" s="66" t="s">
        <v>11</v>
      </c>
      <c r="GL6" s="8" t="s">
        <v>12</v>
      </c>
      <c r="GM6" s="68" t="s">
        <v>13</v>
      </c>
      <c r="GN6" s="66" t="s">
        <v>11</v>
      </c>
      <c r="GO6" s="8" t="s">
        <v>12</v>
      </c>
      <c r="GP6" s="68" t="s">
        <v>13</v>
      </c>
      <c r="GQ6" s="66" t="s">
        <v>11</v>
      </c>
      <c r="GR6" s="8" t="s">
        <v>12</v>
      </c>
      <c r="GS6" s="68" t="s">
        <v>13</v>
      </c>
      <c r="GT6" s="66" t="s">
        <v>11</v>
      </c>
      <c r="GU6" s="8" t="s">
        <v>12</v>
      </c>
      <c r="GV6" s="68" t="s">
        <v>13</v>
      </c>
      <c r="GW6" s="66" t="s">
        <v>11</v>
      </c>
      <c r="GX6" s="8" t="s">
        <v>12</v>
      </c>
      <c r="GY6" s="68" t="s">
        <v>13</v>
      </c>
      <c r="GZ6" s="66" t="s">
        <v>11</v>
      </c>
      <c r="HA6" s="8" t="s">
        <v>12</v>
      </c>
      <c r="HB6" s="68" t="s">
        <v>13</v>
      </c>
      <c r="HC6" s="66" t="s">
        <v>11</v>
      </c>
      <c r="HD6" s="8" t="s">
        <v>12</v>
      </c>
      <c r="HE6" s="68" t="s">
        <v>13</v>
      </c>
      <c r="HF6" s="66" t="s">
        <v>11</v>
      </c>
      <c r="HG6" s="8" t="s">
        <v>12</v>
      </c>
      <c r="HH6" s="68" t="s">
        <v>13</v>
      </c>
      <c r="HI6" s="66" t="s">
        <v>11</v>
      </c>
      <c r="HJ6" s="8" t="s">
        <v>12</v>
      </c>
      <c r="HK6" s="68" t="s">
        <v>13</v>
      </c>
      <c r="HL6" s="66" t="s">
        <v>11</v>
      </c>
      <c r="HM6" s="8" t="s">
        <v>12</v>
      </c>
      <c r="HN6" s="68" t="s">
        <v>13</v>
      </c>
      <c r="HO6" s="66" t="s">
        <v>11</v>
      </c>
      <c r="HP6" s="8" t="s">
        <v>12</v>
      </c>
      <c r="HQ6" s="68" t="s">
        <v>13</v>
      </c>
      <c r="HR6" s="66" t="s">
        <v>11</v>
      </c>
      <c r="HS6" s="8" t="s">
        <v>12</v>
      </c>
      <c r="HT6" s="68" t="s">
        <v>13</v>
      </c>
      <c r="HU6" s="66" t="s">
        <v>11</v>
      </c>
      <c r="HV6" s="8" t="s">
        <v>12</v>
      </c>
      <c r="HW6" s="68" t="s">
        <v>13</v>
      </c>
      <c r="HX6" s="66" t="s">
        <v>11</v>
      </c>
      <c r="HY6" s="8" t="s">
        <v>12</v>
      </c>
      <c r="HZ6" s="68" t="s">
        <v>13</v>
      </c>
      <c r="IA6" s="66" t="s">
        <v>11</v>
      </c>
      <c r="IB6" s="8" t="s">
        <v>12</v>
      </c>
      <c r="IC6" s="68" t="s">
        <v>13</v>
      </c>
      <c r="ID6" s="66" t="s">
        <v>11</v>
      </c>
      <c r="IE6" s="8" t="s">
        <v>12</v>
      </c>
      <c r="IF6" s="68" t="s">
        <v>13</v>
      </c>
      <c r="IG6" s="66" t="s">
        <v>11</v>
      </c>
      <c r="IH6" s="8" t="s">
        <v>12</v>
      </c>
      <c r="II6" s="68" t="s">
        <v>13</v>
      </c>
      <c r="IJ6" s="66" t="s">
        <v>11</v>
      </c>
      <c r="IK6" s="8" t="s">
        <v>12</v>
      </c>
      <c r="IL6" s="68" t="s">
        <v>13</v>
      </c>
      <c r="IM6" s="66" t="s">
        <v>11</v>
      </c>
      <c r="IN6" s="8" t="s">
        <v>12</v>
      </c>
      <c r="IO6" s="68" t="s">
        <v>13</v>
      </c>
      <c r="IP6" s="66" t="s">
        <v>11</v>
      </c>
      <c r="IQ6" s="8" t="s">
        <v>12</v>
      </c>
      <c r="IR6" s="68" t="s">
        <v>13</v>
      </c>
      <c r="IS6" s="66" t="s">
        <v>11</v>
      </c>
      <c r="IT6" s="8" t="s">
        <v>12</v>
      </c>
      <c r="IU6" s="68" t="s">
        <v>13</v>
      </c>
      <c r="IV6" s="66" t="s">
        <v>11</v>
      </c>
      <c r="IW6" s="8" t="s">
        <v>12</v>
      </c>
      <c r="IX6" s="68" t="s">
        <v>13</v>
      </c>
      <c r="IY6" s="66" t="s">
        <v>11</v>
      </c>
      <c r="IZ6" s="8" t="s">
        <v>12</v>
      </c>
      <c r="JA6" s="68" t="s">
        <v>13</v>
      </c>
      <c r="JB6" s="66" t="s">
        <v>11</v>
      </c>
      <c r="JC6" s="8" t="s">
        <v>12</v>
      </c>
      <c r="JD6" s="68" t="s">
        <v>13</v>
      </c>
      <c r="JE6" s="66" t="s">
        <v>11</v>
      </c>
      <c r="JF6" s="8" t="s">
        <v>12</v>
      </c>
      <c r="JG6" s="68" t="s">
        <v>13</v>
      </c>
      <c r="JH6" s="66" t="s">
        <v>11</v>
      </c>
      <c r="JI6" s="8" t="s">
        <v>12</v>
      </c>
      <c r="JJ6" s="68" t="s">
        <v>13</v>
      </c>
      <c r="JK6" s="66" t="s">
        <v>11</v>
      </c>
      <c r="JL6" s="8" t="s">
        <v>12</v>
      </c>
      <c r="JM6" s="68" t="s">
        <v>13</v>
      </c>
      <c r="JN6" s="66" t="s">
        <v>11</v>
      </c>
      <c r="JO6" s="8" t="s">
        <v>12</v>
      </c>
      <c r="JP6" s="68" t="s">
        <v>13</v>
      </c>
      <c r="JQ6" s="66" t="s">
        <v>11</v>
      </c>
      <c r="JR6" s="8" t="s">
        <v>12</v>
      </c>
      <c r="JS6" s="68" t="s">
        <v>13</v>
      </c>
      <c r="JT6" s="66" t="s">
        <v>11</v>
      </c>
      <c r="JU6" s="8" t="s">
        <v>12</v>
      </c>
      <c r="JV6" s="68" t="s">
        <v>13</v>
      </c>
      <c r="JW6" s="66" t="s">
        <v>11</v>
      </c>
      <c r="JX6" s="8" t="s">
        <v>12</v>
      </c>
      <c r="JY6" s="68" t="s">
        <v>13</v>
      </c>
      <c r="JZ6" s="66" t="s">
        <v>11</v>
      </c>
      <c r="KA6" s="8" t="s">
        <v>12</v>
      </c>
      <c r="KB6" s="68" t="s">
        <v>13</v>
      </c>
      <c r="KC6" s="66" t="s">
        <v>11</v>
      </c>
      <c r="KD6" s="8" t="s">
        <v>12</v>
      </c>
      <c r="KE6" s="68" t="s">
        <v>13</v>
      </c>
      <c r="KF6" s="66" t="s">
        <v>11</v>
      </c>
      <c r="KG6" s="8" t="s">
        <v>12</v>
      </c>
      <c r="KH6" s="68" t="s">
        <v>13</v>
      </c>
      <c r="KI6" s="66" t="s">
        <v>11</v>
      </c>
      <c r="KJ6" s="8" t="s">
        <v>12</v>
      </c>
      <c r="KK6" s="68" t="s">
        <v>13</v>
      </c>
      <c r="KL6" s="66" t="s">
        <v>11</v>
      </c>
      <c r="KM6" s="8" t="s">
        <v>12</v>
      </c>
      <c r="KN6" s="68" t="s">
        <v>13</v>
      </c>
      <c r="KO6" s="66" t="s">
        <v>11</v>
      </c>
      <c r="KP6" s="8" t="s">
        <v>12</v>
      </c>
      <c r="KQ6" s="68" t="s">
        <v>13</v>
      </c>
      <c r="KR6" s="66" t="s">
        <v>11</v>
      </c>
      <c r="KS6" s="8" t="s">
        <v>12</v>
      </c>
      <c r="KT6" s="68" t="s">
        <v>13</v>
      </c>
      <c r="KU6" s="66" t="s">
        <v>11</v>
      </c>
      <c r="KV6" s="8" t="s">
        <v>12</v>
      </c>
      <c r="KW6" s="68" t="s">
        <v>13</v>
      </c>
      <c r="KX6" s="66" t="s">
        <v>11</v>
      </c>
      <c r="KY6" s="8" t="s">
        <v>12</v>
      </c>
      <c r="KZ6" s="68" t="s">
        <v>13</v>
      </c>
      <c r="LA6" s="66" t="s">
        <v>11</v>
      </c>
      <c r="LB6" s="8" t="s">
        <v>12</v>
      </c>
      <c r="LC6" s="68" t="s">
        <v>13</v>
      </c>
      <c r="LD6" s="66" t="s">
        <v>11</v>
      </c>
      <c r="LE6" s="8" t="s">
        <v>12</v>
      </c>
      <c r="LF6" s="68" t="s">
        <v>13</v>
      </c>
      <c r="LG6" s="66" t="s">
        <v>11</v>
      </c>
      <c r="LH6" s="8" t="s">
        <v>12</v>
      </c>
      <c r="LI6" s="68" t="s">
        <v>13</v>
      </c>
      <c r="LJ6" s="66" t="s">
        <v>11</v>
      </c>
      <c r="LK6" s="8" t="s">
        <v>12</v>
      </c>
      <c r="LL6" s="68" t="s">
        <v>13</v>
      </c>
      <c r="LM6" s="66" t="s">
        <v>11</v>
      </c>
      <c r="LN6" s="8" t="s">
        <v>12</v>
      </c>
      <c r="LO6" s="68" t="s">
        <v>13</v>
      </c>
      <c r="LP6" s="66" t="s">
        <v>11</v>
      </c>
      <c r="LQ6" s="8" t="s">
        <v>12</v>
      </c>
      <c r="LR6" s="68" t="s">
        <v>13</v>
      </c>
      <c r="LS6" s="66" t="s">
        <v>11</v>
      </c>
      <c r="LT6" s="8" t="s">
        <v>12</v>
      </c>
      <c r="LU6" s="68" t="s">
        <v>13</v>
      </c>
      <c r="LV6" s="66" t="s">
        <v>11</v>
      </c>
      <c r="LW6" s="8" t="s">
        <v>12</v>
      </c>
      <c r="LX6" s="68" t="s">
        <v>13</v>
      </c>
      <c r="LY6" s="66" t="s">
        <v>11</v>
      </c>
      <c r="LZ6" s="8" t="s">
        <v>12</v>
      </c>
      <c r="MA6" s="68" t="s">
        <v>13</v>
      </c>
      <c r="MB6" s="66" t="s">
        <v>11</v>
      </c>
      <c r="MC6" s="8" t="s">
        <v>12</v>
      </c>
      <c r="MD6" s="68" t="s">
        <v>13</v>
      </c>
      <c r="ME6" s="67" t="s">
        <v>11</v>
      </c>
      <c r="MF6" s="67" t="s">
        <v>12</v>
      </c>
      <c r="MG6" s="67" t="s">
        <v>13</v>
      </c>
      <c r="MH6" s="67" t="s">
        <v>14</v>
      </c>
    </row>
    <row r="7" spans="1:346" ht="12.75" customHeight="1" x14ac:dyDescent="0.3">
      <c r="A7" s="61" t="s">
        <v>147</v>
      </c>
      <c r="B7" s="16">
        <v>1001</v>
      </c>
      <c r="C7" s="62" t="s">
        <v>148</v>
      </c>
      <c r="D7" s="18">
        <v>0</v>
      </c>
      <c r="E7" s="18">
        <v>0</v>
      </c>
      <c r="F7" s="18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17">
        <v>0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  <c r="CB7" s="17">
        <v>0</v>
      </c>
      <c r="CC7" s="17">
        <v>0</v>
      </c>
      <c r="CD7" s="17">
        <v>0</v>
      </c>
      <c r="CE7" s="17">
        <v>0</v>
      </c>
      <c r="CF7" s="17">
        <v>0</v>
      </c>
      <c r="CG7" s="17">
        <v>0</v>
      </c>
      <c r="CH7" s="17">
        <v>0</v>
      </c>
      <c r="CI7" s="17">
        <v>0</v>
      </c>
      <c r="CJ7" s="17">
        <v>0</v>
      </c>
      <c r="CK7" s="17">
        <v>0</v>
      </c>
      <c r="CL7" s="17">
        <v>0</v>
      </c>
      <c r="CM7" s="17">
        <v>0</v>
      </c>
      <c r="CN7" s="17">
        <v>0</v>
      </c>
      <c r="CO7" s="17">
        <v>0</v>
      </c>
      <c r="CP7" s="17">
        <v>0</v>
      </c>
      <c r="CQ7" s="17">
        <v>0</v>
      </c>
      <c r="CR7" s="17">
        <v>0</v>
      </c>
      <c r="CS7" s="17">
        <v>0</v>
      </c>
      <c r="CT7" s="17">
        <v>0</v>
      </c>
      <c r="CU7" s="17">
        <v>0</v>
      </c>
      <c r="CV7" s="17">
        <v>0</v>
      </c>
      <c r="CW7" s="17">
        <v>0</v>
      </c>
      <c r="CX7" s="17">
        <v>0</v>
      </c>
      <c r="CY7" s="17">
        <v>0</v>
      </c>
      <c r="CZ7" s="17">
        <v>0</v>
      </c>
      <c r="DA7" s="17">
        <v>0</v>
      </c>
      <c r="DB7" s="17">
        <v>0</v>
      </c>
      <c r="DC7" s="17">
        <v>0</v>
      </c>
      <c r="DD7" s="17">
        <v>0</v>
      </c>
      <c r="DE7" s="17">
        <v>0</v>
      </c>
      <c r="DF7" s="17">
        <v>0</v>
      </c>
      <c r="DG7" s="17">
        <v>0</v>
      </c>
      <c r="DH7" s="17">
        <v>0</v>
      </c>
      <c r="DI7" s="17">
        <v>0</v>
      </c>
      <c r="DJ7" s="17">
        <v>0</v>
      </c>
      <c r="DK7" s="17">
        <v>0</v>
      </c>
      <c r="DL7" s="17">
        <v>0</v>
      </c>
      <c r="DM7" s="17">
        <v>0</v>
      </c>
      <c r="DN7" s="17">
        <v>0</v>
      </c>
      <c r="DO7" s="17">
        <v>0</v>
      </c>
      <c r="DP7" s="17">
        <v>0</v>
      </c>
      <c r="DQ7" s="17">
        <v>0</v>
      </c>
      <c r="DR7" s="17">
        <v>0</v>
      </c>
      <c r="DS7" s="17">
        <v>0</v>
      </c>
      <c r="DT7" s="17">
        <v>0</v>
      </c>
      <c r="DU7" s="17">
        <v>0</v>
      </c>
      <c r="DV7" s="17">
        <v>0</v>
      </c>
      <c r="DW7" s="17">
        <v>0</v>
      </c>
      <c r="DX7" s="17">
        <v>0</v>
      </c>
      <c r="DY7" s="17">
        <v>0</v>
      </c>
      <c r="DZ7" s="17">
        <v>0</v>
      </c>
      <c r="EA7" s="17">
        <v>0</v>
      </c>
      <c r="EB7" s="17">
        <v>0</v>
      </c>
      <c r="EC7" s="17">
        <v>0</v>
      </c>
      <c r="ED7" s="17">
        <v>0</v>
      </c>
      <c r="EE7" s="17">
        <v>0</v>
      </c>
      <c r="EF7" s="17">
        <v>0</v>
      </c>
      <c r="EG7" s="17">
        <v>0</v>
      </c>
      <c r="EH7" s="17">
        <v>0</v>
      </c>
      <c r="EI7" s="17">
        <v>0</v>
      </c>
      <c r="EJ7" s="17">
        <v>0</v>
      </c>
      <c r="EK7" s="17">
        <v>0</v>
      </c>
      <c r="EL7" s="17">
        <v>0</v>
      </c>
      <c r="EM7" s="17">
        <v>0</v>
      </c>
      <c r="EN7" s="17">
        <v>0</v>
      </c>
      <c r="EO7" s="17">
        <v>0</v>
      </c>
      <c r="EP7" s="17">
        <v>0</v>
      </c>
      <c r="EQ7" s="17">
        <v>0</v>
      </c>
      <c r="ER7" s="17">
        <v>0</v>
      </c>
      <c r="ES7" s="17">
        <v>0</v>
      </c>
      <c r="ET7" s="17">
        <v>0</v>
      </c>
      <c r="EU7" s="17">
        <v>0</v>
      </c>
      <c r="EV7" s="17">
        <v>0</v>
      </c>
      <c r="EW7" s="17">
        <v>0</v>
      </c>
      <c r="EX7" s="17">
        <v>0</v>
      </c>
      <c r="EY7" s="17">
        <v>0</v>
      </c>
      <c r="EZ7" s="17">
        <v>0</v>
      </c>
      <c r="FA7" s="17">
        <v>0</v>
      </c>
      <c r="FB7" s="17">
        <v>0</v>
      </c>
      <c r="FC7" s="17">
        <v>0</v>
      </c>
      <c r="FD7" s="17">
        <v>0</v>
      </c>
      <c r="FE7" s="17">
        <v>0</v>
      </c>
      <c r="FF7" s="17">
        <v>0</v>
      </c>
      <c r="FG7" s="17">
        <v>0</v>
      </c>
      <c r="FH7" s="17">
        <v>0</v>
      </c>
      <c r="FI7" s="17">
        <v>0</v>
      </c>
      <c r="FJ7" s="17">
        <v>0</v>
      </c>
      <c r="FK7" s="17">
        <v>0</v>
      </c>
      <c r="FL7" s="17">
        <v>0</v>
      </c>
      <c r="FM7" s="17">
        <v>0</v>
      </c>
      <c r="FN7" s="17">
        <v>0</v>
      </c>
      <c r="FO7" s="17">
        <v>0</v>
      </c>
      <c r="FP7" s="17">
        <v>0</v>
      </c>
      <c r="FQ7" s="17">
        <v>0</v>
      </c>
      <c r="FR7" s="17">
        <v>0</v>
      </c>
      <c r="FS7" s="17">
        <v>0</v>
      </c>
      <c r="FT7" s="17">
        <v>0</v>
      </c>
      <c r="FU7" s="17">
        <v>0</v>
      </c>
      <c r="FV7" s="17">
        <v>0</v>
      </c>
      <c r="FW7" s="17">
        <v>0</v>
      </c>
      <c r="FX7" s="17">
        <v>0</v>
      </c>
      <c r="FY7" s="17">
        <v>0</v>
      </c>
      <c r="FZ7" s="17">
        <v>0</v>
      </c>
      <c r="GA7" s="17">
        <v>0</v>
      </c>
      <c r="GB7" s="17">
        <v>0</v>
      </c>
      <c r="GC7" s="17">
        <v>0</v>
      </c>
      <c r="GD7" s="17">
        <v>0</v>
      </c>
      <c r="GE7" s="17">
        <v>0</v>
      </c>
      <c r="GF7" s="17">
        <v>0</v>
      </c>
      <c r="GG7" s="17">
        <v>0</v>
      </c>
      <c r="GH7" s="17">
        <v>0</v>
      </c>
      <c r="GI7" s="17">
        <v>0</v>
      </c>
      <c r="GJ7" s="17">
        <v>0</v>
      </c>
      <c r="GK7" s="17">
        <v>0</v>
      </c>
      <c r="GL7" s="17">
        <v>0</v>
      </c>
      <c r="GM7" s="17">
        <v>0</v>
      </c>
      <c r="GN7" s="17">
        <v>0</v>
      </c>
      <c r="GO7" s="17">
        <v>0</v>
      </c>
      <c r="GP7" s="17">
        <v>0</v>
      </c>
      <c r="GQ7" s="17">
        <v>0</v>
      </c>
      <c r="GR7" s="17">
        <v>0</v>
      </c>
      <c r="GS7" s="17">
        <v>0</v>
      </c>
      <c r="GT7" s="17">
        <v>0</v>
      </c>
      <c r="GU7" s="17">
        <v>0</v>
      </c>
      <c r="GV7" s="17">
        <v>0</v>
      </c>
      <c r="GW7" s="17">
        <v>0</v>
      </c>
      <c r="GX7" s="17">
        <v>0</v>
      </c>
      <c r="GY7" s="17">
        <v>0</v>
      </c>
      <c r="GZ7" s="17">
        <v>0</v>
      </c>
      <c r="HA7" s="17">
        <v>0</v>
      </c>
      <c r="HB7" s="17">
        <v>0</v>
      </c>
      <c r="HC7" s="17">
        <v>0</v>
      </c>
      <c r="HD7" s="17">
        <v>0</v>
      </c>
      <c r="HE7" s="17">
        <v>0</v>
      </c>
      <c r="HF7" s="17">
        <v>0</v>
      </c>
      <c r="HG7" s="17">
        <v>0</v>
      </c>
      <c r="HH7" s="17">
        <v>0</v>
      </c>
      <c r="HI7" s="17">
        <v>0</v>
      </c>
      <c r="HJ7" s="17">
        <v>0</v>
      </c>
      <c r="HK7" s="17">
        <v>0</v>
      </c>
      <c r="HL7" s="17">
        <v>0</v>
      </c>
      <c r="HM7" s="17">
        <v>0</v>
      </c>
      <c r="HN7" s="17">
        <v>0</v>
      </c>
      <c r="HO7" s="17">
        <v>0</v>
      </c>
      <c r="HP7" s="17">
        <v>0</v>
      </c>
      <c r="HQ7" s="17">
        <v>0</v>
      </c>
      <c r="HR7" s="17">
        <v>0</v>
      </c>
      <c r="HS7" s="17">
        <v>0</v>
      </c>
      <c r="HT7" s="17">
        <v>0</v>
      </c>
      <c r="HU7" s="17">
        <v>0</v>
      </c>
      <c r="HV7" s="17">
        <v>0</v>
      </c>
      <c r="HW7" s="17">
        <v>0</v>
      </c>
      <c r="HX7" s="17">
        <v>0</v>
      </c>
      <c r="HY7" s="17">
        <v>0</v>
      </c>
      <c r="HZ7" s="17">
        <v>0</v>
      </c>
      <c r="IA7" s="17">
        <v>0</v>
      </c>
      <c r="IB7" s="17">
        <v>0</v>
      </c>
      <c r="IC7" s="17">
        <v>0</v>
      </c>
      <c r="ID7" s="17">
        <v>0</v>
      </c>
      <c r="IE7" s="17">
        <v>0</v>
      </c>
      <c r="IF7" s="17">
        <v>0</v>
      </c>
      <c r="IG7" s="17">
        <v>0</v>
      </c>
      <c r="IH7" s="17">
        <v>0</v>
      </c>
      <c r="II7" s="17">
        <v>0</v>
      </c>
      <c r="IJ7" s="17">
        <v>0</v>
      </c>
      <c r="IK7" s="17">
        <v>0</v>
      </c>
      <c r="IL7" s="17">
        <v>0</v>
      </c>
      <c r="IM7" s="17">
        <v>0</v>
      </c>
      <c r="IN7" s="17">
        <v>0</v>
      </c>
      <c r="IO7" s="17">
        <v>0</v>
      </c>
      <c r="IP7" s="17">
        <v>0</v>
      </c>
      <c r="IQ7" s="17">
        <v>0</v>
      </c>
      <c r="IR7" s="17">
        <v>0</v>
      </c>
      <c r="IS7" s="17">
        <v>0</v>
      </c>
      <c r="IT7" s="17">
        <v>0</v>
      </c>
      <c r="IU7" s="17">
        <v>0</v>
      </c>
      <c r="IV7" s="18">
        <v>0</v>
      </c>
      <c r="IW7" s="18">
        <v>0</v>
      </c>
      <c r="IX7" s="18">
        <v>0</v>
      </c>
      <c r="IY7" s="17">
        <v>0</v>
      </c>
      <c r="IZ7" s="17">
        <v>0</v>
      </c>
      <c r="JA7" s="17">
        <v>0</v>
      </c>
      <c r="JB7" s="17">
        <v>0</v>
      </c>
      <c r="JC7" s="17">
        <v>0</v>
      </c>
      <c r="JD7" s="17">
        <v>0</v>
      </c>
      <c r="JE7" s="18">
        <v>0</v>
      </c>
      <c r="JF7" s="18">
        <v>0</v>
      </c>
      <c r="JG7" s="18">
        <v>0</v>
      </c>
      <c r="JH7" s="17">
        <v>0</v>
      </c>
      <c r="JI7" s="17">
        <v>0</v>
      </c>
      <c r="JJ7" s="17">
        <v>0</v>
      </c>
      <c r="JK7" s="17">
        <v>0</v>
      </c>
      <c r="JL7" s="17">
        <v>0</v>
      </c>
      <c r="JM7" s="17">
        <v>0</v>
      </c>
      <c r="JN7" s="18">
        <v>0</v>
      </c>
      <c r="JO7" s="18">
        <v>0</v>
      </c>
      <c r="JP7" s="18">
        <v>0</v>
      </c>
      <c r="JQ7" s="17">
        <v>0</v>
      </c>
      <c r="JR7" s="17">
        <v>0</v>
      </c>
      <c r="JS7" s="17">
        <v>0</v>
      </c>
      <c r="JT7" s="17">
        <v>0</v>
      </c>
      <c r="JU7" s="17">
        <v>0</v>
      </c>
      <c r="JV7" s="17">
        <v>0</v>
      </c>
      <c r="JW7" s="17">
        <v>0</v>
      </c>
      <c r="JX7" s="17">
        <v>0</v>
      </c>
      <c r="JY7" s="17">
        <v>0</v>
      </c>
      <c r="JZ7" s="17">
        <v>0</v>
      </c>
      <c r="KA7" s="17">
        <v>0</v>
      </c>
      <c r="KB7" s="17">
        <v>0</v>
      </c>
      <c r="KC7" s="17">
        <v>0</v>
      </c>
      <c r="KD7" s="17">
        <v>0</v>
      </c>
      <c r="KE7" s="17">
        <v>0</v>
      </c>
      <c r="KF7" s="17">
        <v>0</v>
      </c>
      <c r="KG7" s="17">
        <v>0</v>
      </c>
      <c r="KH7" s="17">
        <v>0</v>
      </c>
      <c r="KI7" s="17">
        <v>0</v>
      </c>
      <c r="KJ7" s="17">
        <v>0</v>
      </c>
      <c r="KK7" s="17">
        <v>0</v>
      </c>
      <c r="KL7" s="17">
        <v>0</v>
      </c>
      <c r="KM7" s="17">
        <v>0</v>
      </c>
      <c r="KN7" s="17">
        <v>0</v>
      </c>
      <c r="KO7" s="17">
        <v>0</v>
      </c>
      <c r="KP7" s="17">
        <v>0</v>
      </c>
      <c r="KQ7" s="17">
        <v>0</v>
      </c>
      <c r="KR7" s="17">
        <v>0</v>
      </c>
      <c r="KS7" s="17">
        <v>0</v>
      </c>
      <c r="KT7" s="17">
        <v>0</v>
      </c>
      <c r="KU7" s="17">
        <v>0</v>
      </c>
      <c r="KV7" s="17">
        <v>0</v>
      </c>
      <c r="KW7" s="17">
        <v>0</v>
      </c>
      <c r="KX7" s="17">
        <v>0</v>
      </c>
      <c r="KY7" s="17">
        <v>0</v>
      </c>
      <c r="KZ7" s="17">
        <v>0</v>
      </c>
      <c r="LA7" s="18">
        <v>0</v>
      </c>
      <c r="LB7" s="18">
        <v>0</v>
      </c>
      <c r="LC7" s="18">
        <v>0</v>
      </c>
      <c r="LD7" s="17">
        <v>0</v>
      </c>
      <c r="LE7" s="17">
        <v>0</v>
      </c>
      <c r="LF7" s="17">
        <v>0</v>
      </c>
      <c r="LG7" s="17">
        <v>0</v>
      </c>
      <c r="LH7" s="17">
        <v>0</v>
      </c>
      <c r="LI7" s="17">
        <v>0</v>
      </c>
      <c r="LJ7" s="18">
        <v>0</v>
      </c>
      <c r="LK7" s="18">
        <v>0</v>
      </c>
      <c r="LL7" s="18">
        <v>0</v>
      </c>
      <c r="LM7" s="17">
        <v>0</v>
      </c>
      <c r="LN7" s="17">
        <v>0</v>
      </c>
      <c r="LO7" s="17">
        <v>0</v>
      </c>
      <c r="LP7" s="17">
        <v>0</v>
      </c>
      <c r="LQ7" s="17">
        <v>0</v>
      </c>
      <c r="LR7" s="17">
        <v>0</v>
      </c>
      <c r="LS7" s="18">
        <v>0</v>
      </c>
      <c r="LT7" s="18">
        <v>0</v>
      </c>
      <c r="LU7" s="18">
        <v>0</v>
      </c>
      <c r="LV7" s="17">
        <v>0</v>
      </c>
      <c r="LW7" s="17">
        <v>0</v>
      </c>
      <c r="LX7" s="17">
        <v>0</v>
      </c>
      <c r="LY7" s="17">
        <v>0</v>
      </c>
      <c r="LZ7" s="17">
        <v>0</v>
      </c>
      <c r="MA7" s="17">
        <v>0</v>
      </c>
      <c r="MB7" s="17">
        <v>0</v>
      </c>
      <c r="MC7" s="17">
        <v>0</v>
      </c>
      <c r="MD7" s="17">
        <v>0</v>
      </c>
      <c r="ME7" s="17">
        <v>0</v>
      </c>
      <c r="MF7" s="17">
        <v>0</v>
      </c>
      <c r="MG7" s="17">
        <v>0</v>
      </c>
      <c r="MH7" s="17">
        <v>0</v>
      </c>
    </row>
    <row r="8" spans="1:346" ht="12.75" customHeight="1" x14ac:dyDescent="0.3">
      <c r="A8" s="61" t="s">
        <v>150</v>
      </c>
      <c r="B8" s="16">
        <v>1003</v>
      </c>
      <c r="C8" s="62" t="s">
        <v>148</v>
      </c>
      <c r="D8" s="18">
        <v>0</v>
      </c>
      <c r="E8" s="18">
        <v>0</v>
      </c>
      <c r="F8" s="18">
        <v>924161234.79999995</v>
      </c>
      <c r="G8" s="17">
        <v>0</v>
      </c>
      <c r="H8" s="17">
        <v>0</v>
      </c>
      <c r="I8" s="17">
        <v>522011833.00999999</v>
      </c>
      <c r="J8" s="17">
        <v>0</v>
      </c>
      <c r="K8" s="17">
        <v>0</v>
      </c>
      <c r="L8" s="17">
        <v>283544841.56</v>
      </c>
      <c r="M8" s="17">
        <v>0</v>
      </c>
      <c r="N8" s="17">
        <v>0</v>
      </c>
      <c r="O8" s="17">
        <v>118604560.23</v>
      </c>
      <c r="P8" s="17">
        <v>0</v>
      </c>
      <c r="Q8" s="17">
        <v>0</v>
      </c>
      <c r="R8" s="17">
        <v>34156142.899999999</v>
      </c>
      <c r="S8" s="17">
        <v>0</v>
      </c>
      <c r="T8" s="17">
        <v>0</v>
      </c>
      <c r="U8" s="17">
        <v>202331053.94999999</v>
      </c>
      <c r="V8" s="17">
        <v>0</v>
      </c>
      <c r="W8" s="17">
        <v>0</v>
      </c>
      <c r="X8" s="17">
        <v>-68395.899999999994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116978.09</v>
      </c>
      <c r="AK8" s="17">
        <v>0</v>
      </c>
      <c r="AL8" s="17">
        <v>0</v>
      </c>
      <c r="AM8" s="17">
        <v>3947220.14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32203516.760000002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60359640.630000003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41501097.68</v>
      </c>
      <c r="BI8" s="17">
        <v>0</v>
      </c>
      <c r="BJ8" s="17">
        <v>0</v>
      </c>
      <c r="BK8" s="17">
        <v>174440318.86000001</v>
      </c>
      <c r="BL8" s="17">
        <v>0</v>
      </c>
      <c r="BM8" s="17">
        <v>0</v>
      </c>
      <c r="BN8" s="17">
        <v>1000</v>
      </c>
      <c r="BO8" s="17">
        <v>0</v>
      </c>
      <c r="BP8" s="17">
        <v>0</v>
      </c>
      <c r="BQ8" s="17">
        <v>4833352.79</v>
      </c>
      <c r="BR8" s="17">
        <v>0</v>
      </c>
      <c r="BS8" s="17">
        <v>0</v>
      </c>
      <c r="BT8" s="17">
        <v>20778545.710000001</v>
      </c>
      <c r="BU8" s="17">
        <v>0</v>
      </c>
      <c r="BV8" s="17">
        <v>0</v>
      </c>
      <c r="BW8" s="17">
        <v>5350.94</v>
      </c>
      <c r="BX8" s="17">
        <v>0</v>
      </c>
      <c r="BY8" s="17">
        <v>0</v>
      </c>
      <c r="BZ8" s="17">
        <v>0</v>
      </c>
      <c r="CA8" s="17">
        <v>0</v>
      </c>
      <c r="CB8" s="17">
        <v>0</v>
      </c>
      <c r="CC8" s="17">
        <v>31259568.350000001</v>
      </c>
      <c r="CD8" s="17">
        <v>0</v>
      </c>
      <c r="CE8" s="17">
        <v>0</v>
      </c>
      <c r="CF8" s="17">
        <v>253147732.21000001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255435.78</v>
      </c>
      <c r="CM8" s="17">
        <v>0</v>
      </c>
      <c r="CN8" s="17">
        <v>0</v>
      </c>
      <c r="CO8" s="17">
        <v>-138801.88</v>
      </c>
      <c r="CP8" s="17">
        <v>0</v>
      </c>
      <c r="CQ8" s="17">
        <v>0</v>
      </c>
      <c r="CR8" s="17">
        <v>10201227.4</v>
      </c>
      <c r="CS8" s="17">
        <v>0</v>
      </c>
      <c r="CT8" s="17">
        <v>0</v>
      </c>
      <c r="CU8" s="17">
        <v>0</v>
      </c>
      <c r="CV8" s="17">
        <v>0</v>
      </c>
      <c r="CW8" s="17">
        <v>0</v>
      </c>
      <c r="CX8" s="17">
        <v>10219</v>
      </c>
      <c r="CY8" s="17">
        <v>0</v>
      </c>
      <c r="CZ8" s="17">
        <v>0</v>
      </c>
      <c r="DA8" s="17">
        <v>28755.61</v>
      </c>
      <c r="DB8" s="17">
        <v>0</v>
      </c>
      <c r="DC8" s="17">
        <v>0</v>
      </c>
      <c r="DD8" s="17">
        <v>0</v>
      </c>
      <c r="DE8" s="17">
        <v>0</v>
      </c>
      <c r="DF8" s="17">
        <v>0</v>
      </c>
      <c r="DG8" s="17">
        <v>20166751.559999999</v>
      </c>
      <c r="DH8" s="17">
        <v>0</v>
      </c>
      <c r="DI8" s="17">
        <v>0</v>
      </c>
      <c r="DJ8" s="17">
        <v>0</v>
      </c>
      <c r="DK8" s="17">
        <v>0</v>
      </c>
      <c r="DL8" s="17">
        <v>0</v>
      </c>
      <c r="DM8" s="17">
        <v>0</v>
      </c>
      <c r="DN8" s="17">
        <v>0</v>
      </c>
      <c r="DO8" s="17">
        <v>0</v>
      </c>
      <c r="DP8" s="17">
        <v>696781.73</v>
      </c>
      <c r="DQ8" s="17">
        <v>0</v>
      </c>
      <c r="DR8" s="17">
        <v>0</v>
      </c>
      <c r="DS8" s="17">
        <v>0</v>
      </c>
      <c r="DT8" s="17">
        <v>0</v>
      </c>
      <c r="DU8" s="17">
        <v>0</v>
      </c>
      <c r="DV8" s="17">
        <v>0</v>
      </c>
      <c r="DW8" s="17">
        <v>0</v>
      </c>
      <c r="DX8" s="17">
        <v>0</v>
      </c>
      <c r="DY8" s="17">
        <v>0</v>
      </c>
      <c r="DZ8" s="17">
        <v>0</v>
      </c>
      <c r="EA8" s="17">
        <v>0</v>
      </c>
      <c r="EB8" s="17">
        <v>0</v>
      </c>
      <c r="EC8" s="17">
        <v>0</v>
      </c>
      <c r="ED8" s="17">
        <v>0</v>
      </c>
      <c r="EE8" s="17">
        <v>0</v>
      </c>
      <c r="EF8" s="17">
        <v>0</v>
      </c>
      <c r="EG8" s="17">
        <v>0</v>
      </c>
      <c r="EH8" s="17">
        <v>0</v>
      </c>
      <c r="EI8" s="17">
        <v>0</v>
      </c>
      <c r="EJ8" s="17">
        <v>0</v>
      </c>
      <c r="EK8" s="17">
        <v>0</v>
      </c>
      <c r="EL8" s="17">
        <v>0</v>
      </c>
      <c r="EM8" s="17">
        <v>0</v>
      </c>
      <c r="EN8" s="17">
        <v>0</v>
      </c>
      <c r="EO8" s="17">
        <v>0</v>
      </c>
      <c r="EP8" s="17">
        <v>0</v>
      </c>
      <c r="EQ8" s="17">
        <v>0</v>
      </c>
      <c r="ER8" s="17">
        <v>0</v>
      </c>
      <c r="ES8" s="17">
        <v>0</v>
      </c>
      <c r="ET8" s="17">
        <v>0</v>
      </c>
      <c r="EU8" s="17">
        <v>0</v>
      </c>
      <c r="EV8" s="17">
        <v>0</v>
      </c>
      <c r="EW8" s="17">
        <v>0</v>
      </c>
      <c r="EX8" s="17">
        <v>0</v>
      </c>
      <c r="EY8" s="17">
        <v>0</v>
      </c>
      <c r="EZ8" s="17">
        <v>229693029.03999999</v>
      </c>
      <c r="FA8" s="17">
        <v>0</v>
      </c>
      <c r="FB8" s="17">
        <v>0</v>
      </c>
      <c r="FC8" s="17">
        <v>0</v>
      </c>
      <c r="FD8" s="17">
        <v>0</v>
      </c>
      <c r="FE8" s="17">
        <v>0</v>
      </c>
      <c r="FF8" s="17">
        <v>21281004.850000001</v>
      </c>
      <c r="FG8" s="17">
        <v>0</v>
      </c>
      <c r="FH8" s="17">
        <v>0</v>
      </c>
      <c r="FI8" s="17">
        <v>0</v>
      </c>
      <c r="FJ8" s="17">
        <v>0</v>
      </c>
      <c r="FK8" s="17">
        <v>0</v>
      </c>
      <c r="FL8" s="17">
        <v>0</v>
      </c>
      <c r="FM8" s="17">
        <v>0</v>
      </c>
      <c r="FN8" s="17">
        <v>0</v>
      </c>
      <c r="FO8" s="17">
        <v>0</v>
      </c>
      <c r="FP8" s="17">
        <v>0</v>
      </c>
      <c r="FQ8" s="17">
        <v>0</v>
      </c>
      <c r="FR8" s="17">
        <v>0</v>
      </c>
      <c r="FS8" s="17">
        <v>0</v>
      </c>
      <c r="FT8" s="17">
        <v>0</v>
      </c>
      <c r="FU8" s="17">
        <v>7243338.7999999998</v>
      </c>
      <c r="FV8" s="17">
        <v>0</v>
      </c>
      <c r="FW8" s="17">
        <v>0</v>
      </c>
      <c r="FX8" s="17">
        <v>0</v>
      </c>
      <c r="FY8" s="17">
        <v>0</v>
      </c>
      <c r="FZ8" s="17">
        <v>0</v>
      </c>
      <c r="GA8" s="17">
        <v>0</v>
      </c>
      <c r="GB8" s="17">
        <v>0</v>
      </c>
      <c r="GC8" s="17">
        <v>0</v>
      </c>
      <c r="GD8" s="17">
        <v>0</v>
      </c>
      <c r="GE8" s="17">
        <v>0</v>
      </c>
      <c r="GF8" s="17">
        <v>0</v>
      </c>
      <c r="GG8" s="17">
        <v>2761911.2</v>
      </c>
      <c r="GH8" s="17">
        <v>0</v>
      </c>
      <c r="GI8" s="17">
        <v>0</v>
      </c>
      <c r="GJ8" s="17">
        <v>2297426.63</v>
      </c>
      <c r="GK8" s="17">
        <v>0</v>
      </c>
      <c r="GL8" s="17">
        <v>0</v>
      </c>
      <c r="GM8" s="17">
        <v>0</v>
      </c>
      <c r="GN8" s="17">
        <v>0</v>
      </c>
      <c r="GO8" s="17">
        <v>0</v>
      </c>
      <c r="GP8" s="17">
        <v>36921538.370000303</v>
      </c>
      <c r="GQ8" s="17">
        <v>0</v>
      </c>
      <c r="GR8" s="17">
        <v>0</v>
      </c>
      <c r="GS8" s="17">
        <v>31445.7</v>
      </c>
      <c r="GT8" s="17">
        <v>0</v>
      </c>
      <c r="GU8" s="17">
        <v>0</v>
      </c>
      <c r="GV8" s="17">
        <v>165342984.07000017</v>
      </c>
      <c r="GW8" s="17">
        <v>0</v>
      </c>
      <c r="GX8" s="17">
        <v>0</v>
      </c>
      <c r="GY8" s="17">
        <v>56876535.75</v>
      </c>
      <c r="GZ8" s="17">
        <v>0</v>
      </c>
      <c r="HA8" s="17">
        <v>0</v>
      </c>
      <c r="HB8" s="17">
        <v>0</v>
      </c>
      <c r="HC8" s="17">
        <v>0</v>
      </c>
      <c r="HD8" s="17">
        <v>0</v>
      </c>
      <c r="HE8" s="17">
        <v>0</v>
      </c>
      <c r="HF8" s="17">
        <v>0</v>
      </c>
      <c r="HG8" s="17">
        <v>0</v>
      </c>
      <c r="HH8" s="17">
        <v>3440126.35</v>
      </c>
      <c r="HI8" s="17">
        <v>0</v>
      </c>
      <c r="HJ8" s="17">
        <v>0</v>
      </c>
      <c r="HK8" s="17">
        <v>0</v>
      </c>
      <c r="HL8" s="17">
        <v>0</v>
      </c>
      <c r="HM8" s="17">
        <v>0</v>
      </c>
      <c r="HN8" s="17">
        <v>0</v>
      </c>
      <c r="HO8" s="17">
        <v>0</v>
      </c>
      <c r="HP8" s="17">
        <v>0</v>
      </c>
      <c r="HQ8" s="17">
        <v>0</v>
      </c>
      <c r="HR8" s="17">
        <v>0</v>
      </c>
      <c r="HS8" s="17">
        <v>0</v>
      </c>
      <c r="HT8" s="17">
        <v>0</v>
      </c>
      <c r="HU8" s="17">
        <v>0</v>
      </c>
      <c r="HV8" s="17">
        <v>0</v>
      </c>
      <c r="HW8" s="17">
        <v>434899.09</v>
      </c>
      <c r="HX8" s="17">
        <v>0</v>
      </c>
      <c r="HY8" s="17">
        <v>0</v>
      </c>
      <c r="HZ8" s="17">
        <v>8521593.9800000004</v>
      </c>
      <c r="IA8" s="17">
        <v>0</v>
      </c>
      <c r="IB8" s="17">
        <v>0</v>
      </c>
      <c r="IC8" s="17">
        <v>0</v>
      </c>
      <c r="ID8" s="17">
        <v>0</v>
      </c>
      <c r="IE8" s="17">
        <v>0</v>
      </c>
      <c r="IF8" s="17">
        <v>0</v>
      </c>
      <c r="IG8" s="17">
        <v>0</v>
      </c>
      <c r="IH8" s="17">
        <v>0</v>
      </c>
      <c r="II8" s="17">
        <v>92014.56</v>
      </c>
      <c r="IJ8" s="17">
        <v>0</v>
      </c>
      <c r="IK8" s="17">
        <v>0</v>
      </c>
      <c r="IL8" s="17">
        <v>0</v>
      </c>
      <c r="IM8" s="17">
        <v>0</v>
      </c>
      <c r="IN8" s="17">
        <v>0</v>
      </c>
      <c r="IO8" s="17">
        <v>0</v>
      </c>
      <c r="IP8" s="17">
        <v>0</v>
      </c>
      <c r="IQ8" s="17">
        <v>0</v>
      </c>
      <c r="IR8" s="17">
        <v>0</v>
      </c>
      <c r="IS8" s="17">
        <v>0</v>
      </c>
      <c r="IT8" s="17">
        <v>0</v>
      </c>
      <c r="IU8" s="17">
        <v>237025223.67000002</v>
      </c>
      <c r="IV8" s="18">
        <v>0</v>
      </c>
      <c r="IW8" s="18">
        <v>0</v>
      </c>
      <c r="IX8" s="18">
        <v>435671068.30000007</v>
      </c>
      <c r="IY8" s="17">
        <v>0</v>
      </c>
      <c r="IZ8" s="17">
        <v>0</v>
      </c>
      <c r="JA8" s="17">
        <v>2316101.61</v>
      </c>
      <c r="JB8" s="17">
        <v>0</v>
      </c>
      <c r="JC8" s="17">
        <v>0</v>
      </c>
      <c r="JD8" s="17">
        <v>0</v>
      </c>
      <c r="JE8" s="18">
        <v>0</v>
      </c>
      <c r="JF8" s="18">
        <v>0</v>
      </c>
      <c r="JG8" s="18">
        <v>265509288.17000002</v>
      </c>
      <c r="JH8" s="17">
        <v>0</v>
      </c>
      <c r="JI8" s="17">
        <v>0</v>
      </c>
      <c r="JJ8" s="17">
        <v>105168082.16</v>
      </c>
      <c r="JK8" s="17">
        <v>0</v>
      </c>
      <c r="JL8" s="17">
        <v>0</v>
      </c>
      <c r="JM8" s="17">
        <v>160341206.01000002</v>
      </c>
      <c r="JN8" s="18">
        <v>0</v>
      </c>
      <c r="JO8" s="18">
        <v>0</v>
      </c>
      <c r="JP8" s="18">
        <v>167845678.52000001</v>
      </c>
      <c r="JQ8" s="17">
        <v>0</v>
      </c>
      <c r="JR8" s="17">
        <v>0</v>
      </c>
      <c r="JS8" s="17">
        <v>12540684.57</v>
      </c>
      <c r="JT8" s="17">
        <v>0</v>
      </c>
      <c r="JU8" s="17">
        <v>0</v>
      </c>
      <c r="JV8" s="17">
        <v>155304993.95000002</v>
      </c>
      <c r="JW8" s="17">
        <v>0</v>
      </c>
      <c r="JX8" s="17">
        <v>0</v>
      </c>
      <c r="JY8" s="17">
        <v>21008805.489999998</v>
      </c>
      <c r="JZ8" s="17">
        <v>0</v>
      </c>
      <c r="KA8" s="17">
        <v>0</v>
      </c>
      <c r="KB8" s="17">
        <v>0</v>
      </c>
      <c r="KC8" s="17">
        <v>0</v>
      </c>
      <c r="KD8" s="17">
        <v>0</v>
      </c>
      <c r="KE8" s="17">
        <v>0</v>
      </c>
      <c r="KF8" s="17">
        <v>0</v>
      </c>
      <c r="KG8" s="17">
        <v>0</v>
      </c>
      <c r="KH8" s="17">
        <v>0</v>
      </c>
      <c r="KI8" s="17">
        <v>0</v>
      </c>
      <c r="KJ8" s="17">
        <v>0</v>
      </c>
      <c r="KK8" s="17">
        <v>0</v>
      </c>
      <c r="KL8" s="17">
        <v>0</v>
      </c>
      <c r="KM8" s="17">
        <v>0</v>
      </c>
      <c r="KN8" s="17">
        <v>0</v>
      </c>
      <c r="KO8" s="17">
        <v>0</v>
      </c>
      <c r="KP8" s="17">
        <v>0</v>
      </c>
      <c r="KQ8" s="17">
        <v>0</v>
      </c>
      <c r="KR8" s="17">
        <v>0</v>
      </c>
      <c r="KS8" s="17">
        <v>0</v>
      </c>
      <c r="KT8" s="17">
        <v>0</v>
      </c>
      <c r="KU8" s="17">
        <v>0</v>
      </c>
      <c r="KV8" s="17">
        <v>0</v>
      </c>
      <c r="KW8" s="17">
        <v>0</v>
      </c>
      <c r="KX8" s="17">
        <v>0</v>
      </c>
      <c r="KY8" s="17">
        <v>0</v>
      </c>
      <c r="KZ8" s="17">
        <v>0</v>
      </c>
      <c r="LA8" s="18">
        <v>0</v>
      </c>
      <c r="LB8" s="18">
        <v>0</v>
      </c>
      <c r="LC8" s="18">
        <v>0</v>
      </c>
      <c r="LD8" s="17">
        <v>0</v>
      </c>
      <c r="LE8" s="17">
        <v>0</v>
      </c>
      <c r="LF8" s="17">
        <v>0</v>
      </c>
      <c r="LG8" s="17">
        <v>0</v>
      </c>
      <c r="LH8" s="17">
        <v>0</v>
      </c>
      <c r="LI8" s="17">
        <v>0</v>
      </c>
      <c r="LJ8" s="18">
        <v>0</v>
      </c>
      <c r="LK8" s="18">
        <v>0</v>
      </c>
      <c r="LL8" s="18">
        <v>0</v>
      </c>
      <c r="LM8" s="17">
        <v>0</v>
      </c>
      <c r="LN8" s="17">
        <v>0</v>
      </c>
      <c r="LO8" s="17">
        <v>0</v>
      </c>
      <c r="LP8" s="17">
        <v>0</v>
      </c>
      <c r="LQ8" s="17">
        <v>0</v>
      </c>
      <c r="LR8" s="17">
        <v>0</v>
      </c>
      <c r="LS8" s="18">
        <v>0</v>
      </c>
      <c r="LT8" s="18">
        <v>0</v>
      </c>
      <c r="LU8" s="18">
        <v>0</v>
      </c>
      <c r="LV8" s="17">
        <v>0</v>
      </c>
      <c r="LW8" s="17">
        <v>0</v>
      </c>
      <c r="LX8" s="17">
        <v>0</v>
      </c>
      <c r="LY8" s="17">
        <v>0</v>
      </c>
      <c r="LZ8" s="17">
        <v>0</v>
      </c>
      <c r="MA8" s="17">
        <v>0</v>
      </c>
      <c r="MB8" s="17">
        <v>0</v>
      </c>
      <c r="MC8" s="17">
        <v>0</v>
      </c>
      <c r="MD8" s="17">
        <v>0</v>
      </c>
      <c r="ME8" s="17">
        <v>0</v>
      </c>
      <c r="MF8" s="17">
        <v>0</v>
      </c>
      <c r="MG8" s="17">
        <v>3043037672.9600005</v>
      </c>
      <c r="MH8" s="17">
        <v>3043037672.9600005</v>
      </c>
    </row>
    <row r="9" spans="1:346" ht="12.75" customHeight="1" x14ac:dyDescent="0.3">
      <c r="A9" s="61" t="s">
        <v>152</v>
      </c>
      <c r="B9" s="16">
        <v>1004</v>
      </c>
      <c r="C9" s="62" t="s">
        <v>148</v>
      </c>
      <c r="D9" s="18">
        <v>0</v>
      </c>
      <c r="E9" s="18">
        <v>0</v>
      </c>
      <c r="F9" s="18">
        <v>573551114.86000001</v>
      </c>
      <c r="G9" s="17">
        <v>0</v>
      </c>
      <c r="H9" s="17">
        <v>0</v>
      </c>
      <c r="I9" s="17">
        <v>276037748.73999995</v>
      </c>
      <c r="J9" s="17">
        <v>0</v>
      </c>
      <c r="K9" s="17">
        <v>0</v>
      </c>
      <c r="L9" s="17">
        <v>246209039.29000002</v>
      </c>
      <c r="M9" s="17">
        <v>0</v>
      </c>
      <c r="N9" s="17">
        <v>0</v>
      </c>
      <c r="O9" s="17">
        <v>51304326.829999998</v>
      </c>
      <c r="P9" s="17">
        <v>0</v>
      </c>
      <c r="Q9" s="17">
        <v>0</v>
      </c>
      <c r="R9" s="17">
        <v>20032950.750000004</v>
      </c>
      <c r="S9" s="17">
        <v>0</v>
      </c>
      <c r="T9" s="17">
        <v>0</v>
      </c>
      <c r="U9" s="17">
        <v>222145963.47000003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4522511.370000001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1914033.08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83626077.090000004</v>
      </c>
      <c r="BC9" s="17">
        <v>0</v>
      </c>
      <c r="BD9" s="17">
        <v>0</v>
      </c>
      <c r="BE9" s="17">
        <v>52007.429999999993</v>
      </c>
      <c r="BF9" s="17">
        <v>0</v>
      </c>
      <c r="BG9" s="17">
        <v>0</v>
      </c>
      <c r="BH9" s="17">
        <v>42452571.990000002</v>
      </c>
      <c r="BI9" s="17">
        <v>0</v>
      </c>
      <c r="BJ9" s="17">
        <v>0</v>
      </c>
      <c r="BK9" s="17">
        <v>295587437.19999999</v>
      </c>
      <c r="BL9" s="17">
        <v>0</v>
      </c>
      <c r="BM9" s="17">
        <v>0</v>
      </c>
      <c r="BN9" s="17">
        <v>48652.160000000003</v>
      </c>
      <c r="BO9" s="17">
        <v>0</v>
      </c>
      <c r="BP9" s="17">
        <v>0</v>
      </c>
      <c r="BQ9" s="17">
        <v>5290016.7199999988</v>
      </c>
      <c r="BR9" s="17">
        <v>0</v>
      </c>
      <c r="BS9" s="17">
        <v>0</v>
      </c>
      <c r="BT9" s="17">
        <v>3191092.959999999</v>
      </c>
      <c r="BU9" s="17">
        <v>0</v>
      </c>
      <c r="BV9" s="17">
        <v>0</v>
      </c>
      <c r="BW9" s="17">
        <v>19101.04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51512.99</v>
      </c>
      <c r="CD9" s="17">
        <v>0</v>
      </c>
      <c r="CE9" s="17">
        <v>0</v>
      </c>
      <c r="CF9" s="17">
        <v>158958432.81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111448.41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-33505.99</v>
      </c>
      <c r="CS9" s="17">
        <v>0</v>
      </c>
      <c r="CT9" s="17">
        <v>0</v>
      </c>
      <c r="CU9" s="17">
        <v>0</v>
      </c>
      <c r="CV9" s="17">
        <v>0</v>
      </c>
      <c r="CW9" s="17">
        <v>0</v>
      </c>
      <c r="CX9" s="17">
        <v>317639.14</v>
      </c>
      <c r="CY9" s="17">
        <v>0</v>
      </c>
      <c r="CZ9" s="17">
        <v>0</v>
      </c>
      <c r="DA9" s="17">
        <v>5959.2</v>
      </c>
      <c r="DB9" s="17">
        <v>0</v>
      </c>
      <c r="DC9" s="17">
        <v>0</v>
      </c>
      <c r="DD9" s="17">
        <v>0</v>
      </c>
      <c r="DE9" s="17">
        <v>0</v>
      </c>
      <c r="DF9" s="17">
        <v>0</v>
      </c>
      <c r="DG9" s="17">
        <v>71974.63</v>
      </c>
      <c r="DH9" s="17">
        <v>0</v>
      </c>
      <c r="DI9" s="17">
        <v>0</v>
      </c>
      <c r="DJ9" s="17">
        <v>36194.21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0</v>
      </c>
      <c r="DZ9" s="17">
        <v>0</v>
      </c>
      <c r="EA9" s="17">
        <v>0</v>
      </c>
      <c r="EB9" s="17">
        <v>0</v>
      </c>
      <c r="EC9" s="17">
        <v>0</v>
      </c>
      <c r="ED9" s="17">
        <v>0</v>
      </c>
      <c r="EE9" s="17">
        <v>0</v>
      </c>
      <c r="EF9" s="17">
        <v>0</v>
      </c>
      <c r="EG9" s="17">
        <v>0</v>
      </c>
      <c r="EH9" s="17">
        <v>0</v>
      </c>
      <c r="EI9" s="17">
        <v>0</v>
      </c>
      <c r="EJ9" s="17">
        <v>0</v>
      </c>
      <c r="EK9" s="17">
        <v>0</v>
      </c>
      <c r="EL9" s="17">
        <v>0</v>
      </c>
      <c r="EM9" s="17">
        <v>0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0</v>
      </c>
      <c r="EU9" s="17">
        <v>0</v>
      </c>
      <c r="EV9" s="17">
        <v>0</v>
      </c>
      <c r="EW9" s="17">
        <v>0</v>
      </c>
      <c r="EX9" s="17">
        <v>0</v>
      </c>
      <c r="EY9" s="17">
        <v>0</v>
      </c>
      <c r="EZ9" s="17">
        <v>0</v>
      </c>
      <c r="FA9" s="17">
        <v>0</v>
      </c>
      <c r="FB9" s="17">
        <v>0</v>
      </c>
      <c r="FC9" s="17">
        <v>0</v>
      </c>
      <c r="FD9" s="17">
        <v>0</v>
      </c>
      <c r="FE9" s="17">
        <v>0</v>
      </c>
      <c r="FF9" s="17">
        <v>179188585.992603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0</v>
      </c>
      <c r="FN9" s="17">
        <v>0</v>
      </c>
      <c r="FO9" s="17">
        <v>0</v>
      </c>
      <c r="FP9" s="17">
        <v>0</v>
      </c>
      <c r="FQ9" s="17">
        <v>0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0</v>
      </c>
      <c r="GH9" s="17">
        <v>0</v>
      </c>
      <c r="GI9" s="17">
        <v>0</v>
      </c>
      <c r="GJ9" s="17">
        <v>154323.35999999999</v>
      </c>
      <c r="GK9" s="17">
        <v>0</v>
      </c>
      <c r="GL9" s="17">
        <v>0</v>
      </c>
      <c r="GM9" s="17">
        <v>0</v>
      </c>
      <c r="GN9" s="17">
        <v>0</v>
      </c>
      <c r="GO9" s="17">
        <v>0</v>
      </c>
      <c r="GP9" s="17">
        <v>44137791.340000004</v>
      </c>
      <c r="GQ9" s="17">
        <v>0</v>
      </c>
      <c r="GR9" s="17">
        <v>0</v>
      </c>
      <c r="GS9" s="17">
        <v>3764399.6900000009</v>
      </c>
      <c r="GT9" s="17">
        <v>0</v>
      </c>
      <c r="GU9" s="17">
        <v>0</v>
      </c>
      <c r="GV9" s="17">
        <v>16944132.02</v>
      </c>
      <c r="GW9" s="17">
        <v>0</v>
      </c>
      <c r="GX9" s="17">
        <v>0</v>
      </c>
      <c r="GY9" s="17">
        <v>14236720.480000002</v>
      </c>
      <c r="GZ9" s="17">
        <v>0</v>
      </c>
      <c r="HA9" s="17">
        <v>0</v>
      </c>
      <c r="HB9" s="17">
        <v>0</v>
      </c>
      <c r="HC9" s="17">
        <v>0</v>
      </c>
      <c r="HD9" s="17">
        <v>0</v>
      </c>
      <c r="HE9" s="17">
        <v>0</v>
      </c>
      <c r="HF9" s="17">
        <v>0</v>
      </c>
      <c r="HG9" s="17">
        <v>0</v>
      </c>
      <c r="HH9" s="17">
        <v>1558034.94</v>
      </c>
      <c r="HI9" s="17">
        <v>0</v>
      </c>
      <c r="HJ9" s="17">
        <v>0</v>
      </c>
      <c r="HK9" s="17">
        <v>0</v>
      </c>
      <c r="HL9" s="17">
        <v>0</v>
      </c>
      <c r="HM9" s="17">
        <v>0</v>
      </c>
      <c r="HN9" s="17">
        <v>0</v>
      </c>
      <c r="HO9" s="17">
        <v>0</v>
      </c>
      <c r="HP9" s="17">
        <v>0</v>
      </c>
      <c r="HQ9" s="17">
        <v>0</v>
      </c>
      <c r="HR9" s="17">
        <v>0</v>
      </c>
      <c r="HS9" s="17">
        <v>0</v>
      </c>
      <c r="HT9" s="17">
        <v>0</v>
      </c>
      <c r="HU9" s="17">
        <v>0</v>
      </c>
      <c r="HV9" s="17">
        <v>0</v>
      </c>
      <c r="HW9" s="17">
        <v>2130912.84</v>
      </c>
      <c r="HX9" s="17">
        <v>0</v>
      </c>
      <c r="HY9" s="17">
        <v>0</v>
      </c>
      <c r="HZ9" s="17">
        <v>1228589.19</v>
      </c>
      <c r="IA9" s="17">
        <v>0</v>
      </c>
      <c r="IB9" s="17">
        <v>0</v>
      </c>
      <c r="IC9" s="17">
        <v>29595273.579999998</v>
      </c>
      <c r="ID9" s="17">
        <v>0</v>
      </c>
      <c r="IE9" s="17">
        <v>0</v>
      </c>
      <c r="IF9" s="17">
        <v>60234256.270000003</v>
      </c>
      <c r="IG9" s="17">
        <v>0</v>
      </c>
      <c r="IH9" s="17">
        <v>0</v>
      </c>
      <c r="II9" s="17">
        <v>0</v>
      </c>
      <c r="IJ9" s="17">
        <v>0</v>
      </c>
      <c r="IK9" s="17">
        <v>0</v>
      </c>
      <c r="IL9" s="17">
        <v>0</v>
      </c>
      <c r="IM9" s="17">
        <v>0</v>
      </c>
      <c r="IN9" s="17">
        <v>0</v>
      </c>
      <c r="IO9" s="17">
        <v>0</v>
      </c>
      <c r="IP9" s="17">
        <v>0</v>
      </c>
      <c r="IQ9" s="17">
        <v>0</v>
      </c>
      <c r="IR9" s="17">
        <v>0</v>
      </c>
      <c r="IS9" s="17">
        <v>0</v>
      </c>
      <c r="IT9" s="17">
        <v>0</v>
      </c>
      <c r="IU9" s="17">
        <v>0</v>
      </c>
      <c r="IV9" s="18">
        <v>0</v>
      </c>
      <c r="IW9" s="18">
        <v>0</v>
      </c>
      <c r="IX9" s="18">
        <v>2387968869.840014</v>
      </c>
      <c r="IY9" s="17">
        <v>0</v>
      </c>
      <c r="IZ9" s="17">
        <v>0</v>
      </c>
      <c r="JA9" s="17">
        <v>0</v>
      </c>
      <c r="JB9" s="17">
        <v>0</v>
      </c>
      <c r="JC9" s="17">
        <v>0</v>
      </c>
      <c r="JD9" s="17">
        <v>156907.35</v>
      </c>
      <c r="JE9" s="18">
        <v>0</v>
      </c>
      <c r="JF9" s="18">
        <v>0</v>
      </c>
      <c r="JG9" s="18">
        <v>1093890366.1900136</v>
      </c>
      <c r="JH9" s="17">
        <v>0</v>
      </c>
      <c r="JI9" s="17">
        <v>0</v>
      </c>
      <c r="JJ9" s="17">
        <v>294714903.46001107</v>
      </c>
      <c r="JK9" s="17">
        <v>0</v>
      </c>
      <c r="JL9" s="17">
        <v>0</v>
      </c>
      <c r="JM9" s="17">
        <v>799175462.73000264</v>
      </c>
      <c r="JN9" s="18">
        <v>0</v>
      </c>
      <c r="JO9" s="18">
        <v>0</v>
      </c>
      <c r="JP9" s="18">
        <v>1293921596.3000004</v>
      </c>
      <c r="JQ9" s="17">
        <v>0</v>
      </c>
      <c r="JR9" s="17">
        <v>0</v>
      </c>
      <c r="JS9" s="17">
        <v>474176797.68000227</v>
      </c>
      <c r="JT9" s="17">
        <v>0</v>
      </c>
      <c r="JU9" s="17">
        <v>0</v>
      </c>
      <c r="JV9" s="17">
        <v>819744798.61999822</v>
      </c>
      <c r="JW9" s="17">
        <v>0</v>
      </c>
      <c r="JX9" s="17">
        <v>0</v>
      </c>
      <c r="JY9" s="17">
        <v>25004365.059999999</v>
      </c>
      <c r="JZ9" s="17">
        <v>0</v>
      </c>
      <c r="KA9" s="17">
        <v>0</v>
      </c>
      <c r="KB9" s="17">
        <v>0</v>
      </c>
      <c r="KC9" s="17">
        <v>0</v>
      </c>
      <c r="KD9" s="17">
        <v>0</v>
      </c>
      <c r="KE9" s="17">
        <v>0</v>
      </c>
      <c r="KF9" s="17">
        <v>0</v>
      </c>
      <c r="KG9" s="17">
        <v>0</v>
      </c>
      <c r="KH9" s="17">
        <v>0</v>
      </c>
      <c r="KI9" s="17">
        <v>0</v>
      </c>
      <c r="KJ9" s="17">
        <v>0</v>
      </c>
      <c r="KK9" s="17">
        <v>0</v>
      </c>
      <c r="KL9" s="17">
        <v>0</v>
      </c>
      <c r="KM9" s="17">
        <v>0</v>
      </c>
      <c r="KN9" s="17">
        <v>0</v>
      </c>
      <c r="KO9" s="17">
        <v>0</v>
      </c>
      <c r="KP9" s="17">
        <v>0</v>
      </c>
      <c r="KQ9" s="17">
        <v>0</v>
      </c>
      <c r="KR9" s="17">
        <v>0</v>
      </c>
      <c r="KS9" s="17">
        <v>0</v>
      </c>
      <c r="KT9" s="17">
        <v>0</v>
      </c>
      <c r="KU9" s="17">
        <v>0</v>
      </c>
      <c r="KV9" s="17">
        <v>0</v>
      </c>
      <c r="KW9" s="17">
        <v>0</v>
      </c>
      <c r="KX9" s="17">
        <v>0</v>
      </c>
      <c r="KY9" s="17">
        <v>0</v>
      </c>
      <c r="KZ9" s="17">
        <v>0</v>
      </c>
      <c r="LA9" s="18">
        <v>0</v>
      </c>
      <c r="LB9" s="18">
        <v>0</v>
      </c>
      <c r="LC9" s="18">
        <v>0</v>
      </c>
      <c r="LD9" s="17">
        <v>0</v>
      </c>
      <c r="LE9" s="17">
        <v>0</v>
      </c>
      <c r="LF9" s="17">
        <v>0</v>
      </c>
      <c r="LG9" s="17">
        <v>0</v>
      </c>
      <c r="LH9" s="17">
        <v>0</v>
      </c>
      <c r="LI9" s="17">
        <v>0</v>
      </c>
      <c r="LJ9" s="18">
        <v>0</v>
      </c>
      <c r="LK9" s="18">
        <v>0</v>
      </c>
      <c r="LL9" s="18">
        <v>0</v>
      </c>
      <c r="LM9" s="17">
        <v>0</v>
      </c>
      <c r="LN9" s="17">
        <v>0</v>
      </c>
      <c r="LO9" s="17">
        <v>0</v>
      </c>
      <c r="LP9" s="17">
        <v>0</v>
      </c>
      <c r="LQ9" s="17">
        <v>0</v>
      </c>
      <c r="LR9" s="17">
        <v>0</v>
      </c>
      <c r="LS9" s="18">
        <v>0</v>
      </c>
      <c r="LT9" s="18">
        <v>0</v>
      </c>
      <c r="LU9" s="18">
        <v>0</v>
      </c>
      <c r="LV9" s="17">
        <v>0</v>
      </c>
      <c r="LW9" s="17">
        <v>0</v>
      </c>
      <c r="LX9" s="17">
        <v>0</v>
      </c>
      <c r="LY9" s="17">
        <v>0</v>
      </c>
      <c r="LZ9" s="17">
        <v>0</v>
      </c>
      <c r="MA9" s="17">
        <v>0</v>
      </c>
      <c r="MB9" s="17">
        <v>0</v>
      </c>
      <c r="MC9" s="17">
        <v>0</v>
      </c>
      <c r="MD9" s="17">
        <v>0</v>
      </c>
      <c r="ME9" s="17">
        <v>0</v>
      </c>
      <c r="MF9" s="17">
        <v>0</v>
      </c>
      <c r="MG9" s="17">
        <v>4178099440.1226158</v>
      </c>
      <c r="MH9" s="17">
        <v>4178099440.1226158</v>
      </c>
    </row>
    <row r="10" spans="1:346" ht="12.75" customHeight="1" x14ac:dyDescent="0.3">
      <c r="A10" s="61" t="s">
        <v>154</v>
      </c>
      <c r="B10" s="16">
        <v>1005</v>
      </c>
      <c r="C10" s="62" t="s">
        <v>148</v>
      </c>
      <c r="D10" s="18">
        <v>0</v>
      </c>
      <c r="E10" s="18">
        <v>1783319.0899916</v>
      </c>
      <c r="F10" s="18">
        <v>1962695017.6200085</v>
      </c>
      <c r="G10" s="17">
        <v>0</v>
      </c>
      <c r="H10" s="17">
        <v>1783319.0899916</v>
      </c>
      <c r="I10" s="17">
        <v>702417987.76000845</v>
      </c>
      <c r="J10" s="17">
        <v>0</v>
      </c>
      <c r="K10" s="17">
        <v>0</v>
      </c>
      <c r="L10" s="17">
        <v>636152803.98000002</v>
      </c>
      <c r="M10" s="17">
        <v>0</v>
      </c>
      <c r="N10" s="17">
        <v>0</v>
      </c>
      <c r="O10" s="17">
        <v>624124225.88</v>
      </c>
      <c r="P10" s="17">
        <v>0</v>
      </c>
      <c r="Q10" s="17">
        <v>0</v>
      </c>
      <c r="R10" s="17">
        <v>13470596.280000001</v>
      </c>
      <c r="S10" s="17">
        <v>0</v>
      </c>
      <c r="T10" s="17">
        <v>3810267.6899526902</v>
      </c>
      <c r="U10" s="17">
        <v>409752914.70004934</v>
      </c>
      <c r="V10" s="17">
        <v>0</v>
      </c>
      <c r="W10" s="17">
        <v>0</v>
      </c>
      <c r="X10" s="17">
        <v>137597.9</v>
      </c>
      <c r="Y10" s="17">
        <v>0</v>
      </c>
      <c r="Z10" s="17">
        <v>0</v>
      </c>
      <c r="AA10" s="17">
        <v>5245061.9000000004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1009650.16</v>
      </c>
      <c r="AK10" s="17">
        <v>0</v>
      </c>
      <c r="AL10" s="17">
        <v>1290656.95</v>
      </c>
      <c r="AM10" s="17">
        <v>49268134.320000291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43125802.710000001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5881336.6899851896</v>
      </c>
      <c r="BB10" s="17">
        <v>543306909.35001481</v>
      </c>
      <c r="BC10" s="17">
        <v>0</v>
      </c>
      <c r="BD10" s="17">
        <v>29938.729999700001</v>
      </c>
      <c r="BE10" s="17">
        <v>8579625.540000299</v>
      </c>
      <c r="BF10" s="17">
        <v>0</v>
      </c>
      <c r="BG10" s="17">
        <v>336751.39000010001</v>
      </c>
      <c r="BH10" s="17">
        <v>146667915.9199999</v>
      </c>
      <c r="BI10" s="17">
        <v>0</v>
      </c>
      <c r="BJ10" s="17">
        <v>3209461.7799920999</v>
      </c>
      <c r="BK10" s="17">
        <v>1349110262.8999879</v>
      </c>
      <c r="BL10" s="17">
        <v>0</v>
      </c>
      <c r="BM10" s="17">
        <v>0</v>
      </c>
      <c r="BN10" s="17">
        <v>1449566.79</v>
      </c>
      <c r="BO10" s="17">
        <v>0</v>
      </c>
      <c r="BP10" s="17">
        <v>0</v>
      </c>
      <c r="BQ10" s="17">
        <v>33250502.379999999</v>
      </c>
      <c r="BR10" s="17">
        <v>0</v>
      </c>
      <c r="BS10" s="17">
        <v>583.51998559999902</v>
      </c>
      <c r="BT10" s="17">
        <v>20601183.740039501</v>
      </c>
      <c r="BU10" s="17">
        <v>0</v>
      </c>
      <c r="BV10" s="17">
        <v>0</v>
      </c>
      <c r="BW10" s="17">
        <v>38564.83</v>
      </c>
      <c r="BX10" s="17">
        <v>0</v>
      </c>
      <c r="BY10" s="17">
        <v>0</v>
      </c>
      <c r="BZ10" s="17">
        <v>0</v>
      </c>
      <c r="CA10" s="17">
        <v>0</v>
      </c>
      <c r="CB10" s="17">
        <v>11329.719998799999</v>
      </c>
      <c r="CC10" s="17">
        <v>25463498.6699977</v>
      </c>
      <c r="CD10" s="17">
        <v>0</v>
      </c>
      <c r="CE10" s="17">
        <v>37931.859995300001</v>
      </c>
      <c r="CF10" s="17">
        <v>23837056.330001198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2985743.07</v>
      </c>
      <c r="CM10" s="17">
        <v>0</v>
      </c>
      <c r="CN10" s="17">
        <v>0</v>
      </c>
      <c r="CO10" s="17">
        <v>7262572.0300000003</v>
      </c>
      <c r="CP10" s="17">
        <v>0</v>
      </c>
      <c r="CQ10" s="17">
        <v>0</v>
      </c>
      <c r="CR10" s="17">
        <v>4838167.5</v>
      </c>
      <c r="CS10" s="17">
        <v>0</v>
      </c>
      <c r="CT10" s="17">
        <v>0</v>
      </c>
      <c r="CU10" s="17">
        <v>607081.16</v>
      </c>
      <c r="CV10" s="17">
        <v>0</v>
      </c>
      <c r="CW10" s="17">
        <v>0</v>
      </c>
      <c r="CX10" s="17">
        <v>3474966.96</v>
      </c>
      <c r="CY10" s="17">
        <v>0</v>
      </c>
      <c r="CZ10" s="17">
        <v>0</v>
      </c>
      <c r="DA10" s="17">
        <v>1224313.17</v>
      </c>
      <c r="DB10" s="17">
        <v>0</v>
      </c>
      <c r="DC10" s="17">
        <v>0</v>
      </c>
      <c r="DD10" s="17">
        <v>0</v>
      </c>
      <c r="DE10" s="17">
        <v>0</v>
      </c>
      <c r="DF10" s="17">
        <v>0</v>
      </c>
      <c r="DG10" s="17">
        <v>11568366.869999999</v>
      </c>
      <c r="DH10" s="17">
        <v>0</v>
      </c>
      <c r="DI10" s="17">
        <v>0</v>
      </c>
      <c r="DJ10" s="17">
        <v>0</v>
      </c>
      <c r="DK10" s="17">
        <v>0</v>
      </c>
      <c r="DL10" s="17">
        <v>0</v>
      </c>
      <c r="DM10" s="17">
        <v>0</v>
      </c>
      <c r="DN10" s="17">
        <v>0</v>
      </c>
      <c r="DO10" s="17">
        <v>0</v>
      </c>
      <c r="DP10" s="17">
        <v>121844.96</v>
      </c>
      <c r="DQ10" s="17">
        <v>0</v>
      </c>
      <c r="DR10" s="17">
        <v>0</v>
      </c>
      <c r="DS10" s="17">
        <v>0</v>
      </c>
      <c r="DT10" s="17">
        <v>0</v>
      </c>
      <c r="DU10" s="17">
        <v>0</v>
      </c>
      <c r="DV10" s="17">
        <v>0</v>
      </c>
      <c r="DW10" s="17">
        <v>0</v>
      </c>
      <c r="DX10" s="17">
        <v>0</v>
      </c>
      <c r="DY10" s="17">
        <v>0</v>
      </c>
      <c r="DZ10" s="17">
        <v>0</v>
      </c>
      <c r="EA10" s="17">
        <v>0</v>
      </c>
      <c r="EB10" s="17">
        <v>0</v>
      </c>
      <c r="EC10" s="17">
        <v>0</v>
      </c>
      <c r="ED10" s="17">
        <v>0</v>
      </c>
      <c r="EE10" s="17">
        <v>0</v>
      </c>
      <c r="EF10" s="17">
        <v>0</v>
      </c>
      <c r="EG10" s="17">
        <v>0</v>
      </c>
      <c r="EH10" s="17">
        <v>0</v>
      </c>
      <c r="EI10" s="17">
        <v>0</v>
      </c>
      <c r="EJ10" s="17">
        <v>0</v>
      </c>
      <c r="EK10" s="17">
        <v>0</v>
      </c>
      <c r="EL10" s="17">
        <v>0</v>
      </c>
      <c r="EM10" s="17">
        <v>0</v>
      </c>
      <c r="EN10" s="17">
        <v>0</v>
      </c>
      <c r="EO10" s="17">
        <v>0</v>
      </c>
      <c r="EP10" s="17">
        <v>0</v>
      </c>
      <c r="EQ10" s="17">
        <v>0</v>
      </c>
      <c r="ER10" s="17">
        <v>0</v>
      </c>
      <c r="ES10" s="17">
        <v>0</v>
      </c>
      <c r="ET10" s="17">
        <v>0</v>
      </c>
      <c r="EU10" s="17">
        <v>0</v>
      </c>
      <c r="EV10" s="17">
        <v>0</v>
      </c>
      <c r="EW10" s="17">
        <v>0</v>
      </c>
      <c r="EX10" s="17">
        <v>0</v>
      </c>
      <c r="EY10" s="17">
        <v>0</v>
      </c>
      <c r="EZ10" s="17">
        <v>0</v>
      </c>
      <c r="FA10" s="17">
        <v>0</v>
      </c>
      <c r="FB10" s="17">
        <v>0</v>
      </c>
      <c r="FC10" s="17">
        <v>0</v>
      </c>
      <c r="FD10" s="17">
        <v>640</v>
      </c>
      <c r="FE10" s="17">
        <v>645125.67999340198</v>
      </c>
      <c r="FF10" s="17">
        <v>482228924.49927962</v>
      </c>
      <c r="FG10" s="17">
        <v>0</v>
      </c>
      <c r="FH10" s="17">
        <v>0</v>
      </c>
      <c r="FI10" s="17">
        <v>0</v>
      </c>
      <c r="FJ10" s="17">
        <v>0</v>
      </c>
      <c r="FK10" s="17">
        <v>0</v>
      </c>
      <c r="FL10" s="17">
        <v>0</v>
      </c>
      <c r="FM10" s="17">
        <v>0</v>
      </c>
      <c r="FN10" s="17">
        <v>0</v>
      </c>
      <c r="FO10" s="17">
        <v>0</v>
      </c>
      <c r="FP10" s="17">
        <v>0</v>
      </c>
      <c r="FQ10" s="17">
        <v>0</v>
      </c>
      <c r="FR10" s="17">
        <v>0</v>
      </c>
      <c r="FS10" s="17">
        <v>0</v>
      </c>
      <c r="FT10" s="17">
        <v>0</v>
      </c>
      <c r="FU10" s="17">
        <v>0</v>
      </c>
      <c r="FV10" s="17">
        <v>0</v>
      </c>
      <c r="FW10" s="17">
        <v>0</v>
      </c>
      <c r="FX10" s="17">
        <v>0</v>
      </c>
      <c r="FY10" s="17">
        <v>0</v>
      </c>
      <c r="FZ10" s="17">
        <v>0</v>
      </c>
      <c r="GA10" s="17">
        <v>0</v>
      </c>
      <c r="GB10" s="17">
        <v>0</v>
      </c>
      <c r="GC10" s="17">
        <v>0</v>
      </c>
      <c r="GD10" s="17">
        <v>0</v>
      </c>
      <c r="GE10" s="17">
        <v>0</v>
      </c>
      <c r="GF10" s="17">
        <v>3718.3299999000001</v>
      </c>
      <c r="GG10" s="17">
        <v>3297399.0100000999</v>
      </c>
      <c r="GH10" s="17">
        <v>0</v>
      </c>
      <c r="GI10" s="17">
        <v>681281.82998009899</v>
      </c>
      <c r="GJ10" s="17">
        <v>94904196.460014492</v>
      </c>
      <c r="GK10" s="17">
        <v>0</v>
      </c>
      <c r="GL10" s="17">
        <v>0</v>
      </c>
      <c r="GM10" s="17">
        <v>0</v>
      </c>
      <c r="GN10" s="17">
        <v>0</v>
      </c>
      <c r="GO10" s="17">
        <v>26875.659996300001</v>
      </c>
      <c r="GP10" s="17">
        <v>72803953.770005211</v>
      </c>
      <c r="GQ10" s="17">
        <v>0</v>
      </c>
      <c r="GR10" s="17">
        <v>0</v>
      </c>
      <c r="GS10" s="17">
        <v>-94693.24</v>
      </c>
      <c r="GT10" s="17">
        <v>0</v>
      </c>
      <c r="GU10" s="17">
        <v>0</v>
      </c>
      <c r="GV10" s="17">
        <v>29100979.82</v>
      </c>
      <c r="GW10" s="17">
        <v>0</v>
      </c>
      <c r="GX10" s="17">
        <v>48586.199996199997</v>
      </c>
      <c r="GY10" s="17">
        <v>31577063.520004503</v>
      </c>
      <c r="GZ10" s="17">
        <v>0</v>
      </c>
      <c r="HA10" s="17">
        <v>0</v>
      </c>
      <c r="HB10" s="17">
        <v>0</v>
      </c>
      <c r="HC10" s="17">
        <v>0</v>
      </c>
      <c r="HD10" s="17">
        <v>0</v>
      </c>
      <c r="HE10" s="17">
        <v>0</v>
      </c>
      <c r="HF10" s="17">
        <v>0</v>
      </c>
      <c r="HG10" s="17">
        <v>0</v>
      </c>
      <c r="HH10" s="17">
        <v>1942618.3</v>
      </c>
      <c r="HI10" s="17">
        <v>0</v>
      </c>
      <c r="HJ10" s="17">
        <v>0</v>
      </c>
      <c r="HK10" s="17">
        <v>0</v>
      </c>
      <c r="HL10" s="17">
        <v>0</v>
      </c>
      <c r="HM10" s="17">
        <v>0</v>
      </c>
      <c r="HN10" s="17">
        <v>324609.59000000003</v>
      </c>
      <c r="HO10" s="17">
        <v>0</v>
      </c>
      <c r="HP10" s="17">
        <v>0</v>
      </c>
      <c r="HQ10" s="17">
        <v>0</v>
      </c>
      <c r="HR10" s="17">
        <v>0</v>
      </c>
      <c r="HS10" s="17">
        <v>0</v>
      </c>
      <c r="HT10" s="17">
        <v>0</v>
      </c>
      <c r="HU10" s="17">
        <v>0</v>
      </c>
      <c r="HV10" s="17">
        <v>0</v>
      </c>
      <c r="HW10" s="17">
        <v>19574738.010000002</v>
      </c>
      <c r="HX10" s="17">
        <v>0</v>
      </c>
      <c r="HY10" s="17">
        <v>0</v>
      </c>
      <c r="HZ10" s="17">
        <v>957175385.69000494</v>
      </c>
      <c r="IA10" s="17">
        <v>0</v>
      </c>
      <c r="IB10" s="17">
        <v>0</v>
      </c>
      <c r="IC10" s="17">
        <v>184481036.93000001</v>
      </c>
      <c r="ID10" s="17">
        <v>0</v>
      </c>
      <c r="IE10" s="17">
        <v>0</v>
      </c>
      <c r="IF10" s="17">
        <v>204951089.37</v>
      </c>
      <c r="IG10" s="17">
        <v>0</v>
      </c>
      <c r="IH10" s="17">
        <v>0</v>
      </c>
      <c r="II10" s="17">
        <v>0</v>
      </c>
      <c r="IJ10" s="17">
        <v>0</v>
      </c>
      <c r="IK10" s="17">
        <v>0</v>
      </c>
      <c r="IL10" s="17">
        <v>0</v>
      </c>
      <c r="IM10" s="17">
        <v>0</v>
      </c>
      <c r="IN10" s="17">
        <v>0</v>
      </c>
      <c r="IO10" s="17">
        <v>72418.5</v>
      </c>
      <c r="IP10" s="17">
        <v>0</v>
      </c>
      <c r="IQ10" s="17">
        <v>0</v>
      </c>
      <c r="IR10" s="17">
        <v>7706660.8700000001</v>
      </c>
      <c r="IS10" s="17">
        <v>0</v>
      </c>
      <c r="IT10" s="17">
        <v>0</v>
      </c>
      <c r="IU10" s="17">
        <v>157237.15</v>
      </c>
      <c r="IV10" s="18">
        <v>42577</v>
      </c>
      <c r="IW10" s="18">
        <v>9121398.0599999987</v>
      </c>
      <c r="IX10" s="18">
        <v>1695876143.7999129</v>
      </c>
      <c r="IY10" s="17">
        <v>0</v>
      </c>
      <c r="IZ10" s="17">
        <v>3600</v>
      </c>
      <c r="JA10" s="17">
        <v>3880815</v>
      </c>
      <c r="JB10" s="17">
        <v>0</v>
      </c>
      <c r="JC10" s="17">
        <v>0</v>
      </c>
      <c r="JD10" s="17">
        <v>250819</v>
      </c>
      <c r="JE10" s="18">
        <v>42577</v>
      </c>
      <c r="JF10" s="18">
        <v>7813931.0599999996</v>
      </c>
      <c r="JG10" s="18">
        <v>804345391.77993488</v>
      </c>
      <c r="JH10" s="17">
        <v>0</v>
      </c>
      <c r="JI10" s="17">
        <v>0</v>
      </c>
      <c r="JJ10" s="17">
        <v>354187072.08683765</v>
      </c>
      <c r="JK10" s="17">
        <v>42577</v>
      </c>
      <c r="JL10" s="17">
        <v>7813931.0599999996</v>
      </c>
      <c r="JM10" s="17">
        <v>450158319.69309717</v>
      </c>
      <c r="JN10" s="18">
        <v>0</v>
      </c>
      <c r="JO10" s="18">
        <v>1303867</v>
      </c>
      <c r="JP10" s="18">
        <v>887399118.01997805</v>
      </c>
      <c r="JQ10" s="17">
        <v>0</v>
      </c>
      <c r="JR10" s="17">
        <v>0</v>
      </c>
      <c r="JS10" s="17">
        <v>306678001.78642142</v>
      </c>
      <c r="JT10" s="17">
        <v>0</v>
      </c>
      <c r="JU10" s="17">
        <v>1303867</v>
      </c>
      <c r="JV10" s="17">
        <v>580721116.23355663</v>
      </c>
      <c r="JW10" s="17">
        <v>0</v>
      </c>
      <c r="JX10" s="17">
        <v>716519.95992610103</v>
      </c>
      <c r="JY10" s="17">
        <v>29874005.450074695</v>
      </c>
      <c r="JZ10" s="17">
        <v>0</v>
      </c>
      <c r="KA10" s="17">
        <v>0</v>
      </c>
      <c r="KB10" s="17">
        <v>0</v>
      </c>
      <c r="KC10" s="17">
        <v>0</v>
      </c>
      <c r="KD10" s="17">
        <v>0</v>
      </c>
      <c r="KE10" s="17">
        <v>0</v>
      </c>
      <c r="KF10" s="17">
        <v>0</v>
      </c>
      <c r="KG10" s="17">
        <v>0</v>
      </c>
      <c r="KH10" s="17">
        <v>0</v>
      </c>
      <c r="KI10" s="17">
        <v>0</v>
      </c>
      <c r="KJ10" s="17">
        <v>0</v>
      </c>
      <c r="KK10" s="17">
        <v>0</v>
      </c>
      <c r="KL10" s="17">
        <v>0</v>
      </c>
      <c r="KM10" s="17">
        <v>0</v>
      </c>
      <c r="KN10" s="17">
        <v>0</v>
      </c>
      <c r="KO10" s="17">
        <v>0</v>
      </c>
      <c r="KP10" s="17">
        <v>0</v>
      </c>
      <c r="KQ10" s="17">
        <v>0</v>
      </c>
      <c r="KR10" s="17">
        <v>0</v>
      </c>
      <c r="KS10" s="17">
        <v>0</v>
      </c>
      <c r="KT10" s="17">
        <v>0</v>
      </c>
      <c r="KU10" s="17">
        <v>0</v>
      </c>
      <c r="KV10" s="17">
        <v>0</v>
      </c>
      <c r="KW10" s="17">
        <v>0</v>
      </c>
      <c r="KX10" s="17">
        <v>0</v>
      </c>
      <c r="KY10" s="17">
        <v>0</v>
      </c>
      <c r="KZ10" s="17">
        <v>0</v>
      </c>
      <c r="LA10" s="18">
        <v>0</v>
      </c>
      <c r="LB10" s="18">
        <v>0</v>
      </c>
      <c r="LC10" s="18">
        <v>0</v>
      </c>
      <c r="LD10" s="17">
        <v>0</v>
      </c>
      <c r="LE10" s="17">
        <v>0</v>
      </c>
      <c r="LF10" s="17">
        <v>0</v>
      </c>
      <c r="LG10" s="17">
        <v>0</v>
      </c>
      <c r="LH10" s="17">
        <v>0</v>
      </c>
      <c r="LI10" s="17">
        <v>0</v>
      </c>
      <c r="LJ10" s="18">
        <v>0</v>
      </c>
      <c r="LK10" s="18">
        <v>0</v>
      </c>
      <c r="LL10" s="18">
        <v>0</v>
      </c>
      <c r="LM10" s="17">
        <v>0</v>
      </c>
      <c r="LN10" s="17">
        <v>0</v>
      </c>
      <c r="LO10" s="17">
        <v>0</v>
      </c>
      <c r="LP10" s="17">
        <v>0</v>
      </c>
      <c r="LQ10" s="17">
        <v>0</v>
      </c>
      <c r="LR10" s="17">
        <v>0</v>
      </c>
      <c r="LS10" s="18">
        <v>0</v>
      </c>
      <c r="LT10" s="18">
        <v>0</v>
      </c>
      <c r="LU10" s="18">
        <v>0</v>
      </c>
      <c r="LV10" s="17">
        <v>0</v>
      </c>
      <c r="LW10" s="17">
        <v>0</v>
      </c>
      <c r="LX10" s="17">
        <v>0</v>
      </c>
      <c r="LY10" s="17">
        <v>0</v>
      </c>
      <c r="LZ10" s="17">
        <v>0</v>
      </c>
      <c r="MA10" s="17">
        <v>0</v>
      </c>
      <c r="MB10" s="17">
        <v>0</v>
      </c>
      <c r="MC10" s="17">
        <v>0</v>
      </c>
      <c r="MD10" s="17">
        <v>0</v>
      </c>
      <c r="ME10" s="17">
        <v>43217</v>
      </c>
      <c r="MF10" s="17">
        <v>27635083.139793079</v>
      </c>
      <c r="MG10" s="17">
        <v>8485046685.2593975</v>
      </c>
      <c r="MH10" s="17">
        <v>8512724985.3991909</v>
      </c>
    </row>
    <row r="11" spans="1:346" ht="12.75" customHeight="1" x14ac:dyDescent="0.3">
      <c r="A11" s="61" t="s">
        <v>156</v>
      </c>
      <c r="B11" s="16">
        <v>1006</v>
      </c>
      <c r="C11" s="62" t="s">
        <v>148</v>
      </c>
      <c r="D11" s="18">
        <v>0</v>
      </c>
      <c r="E11" s="18">
        <v>0</v>
      </c>
      <c r="F11" s="18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0</v>
      </c>
      <c r="CZ11" s="17">
        <v>0</v>
      </c>
      <c r="DA11" s="17">
        <v>0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0</v>
      </c>
      <c r="DH11" s="17">
        <v>0</v>
      </c>
      <c r="DI11" s="17">
        <v>0</v>
      </c>
      <c r="DJ11" s="17">
        <v>0</v>
      </c>
      <c r="DK11" s="17">
        <v>0</v>
      </c>
      <c r="DL11" s="17">
        <v>0</v>
      </c>
      <c r="DM11" s="17">
        <v>0</v>
      </c>
      <c r="DN11" s="17">
        <v>0</v>
      </c>
      <c r="DO11" s="17">
        <v>0</v>
      </c>
      <c r="DP11" s="17">
        <v>0</v>
      </c>
      <c r="DQ11" s="17">
        <v>0</v>
      </c>
      <c r="DR11" s="17">
        <v>0</v>
      </c>
      <c r="DS11" s="17">
        <v>0</v>
      </c>
      <c r="DT11" s="17">
        <v>0</v>
      </c>
      <c r="DU11" s="17">
        <v>0</v>
      </c>
      <c r="DV11" s="17">
        <v>0</v>
      </c>
      <c r="DW11" s="17">
        <v>0</v>
      </c>
      <c r="DX11" s="17">
        <v>0</v>
      </c>
      <c r="DY11" s="17">
        <v>0</v>
      </c>
      <c r="DZ11" s="17">
        <v>0</v>
      </c>
      <c r="EA11" s="17">
        <v>0</v>
      </c>
      <c r="EB11" s="17">
        <v>0</v>
      </c>
      <c r="EC11" s="17">
        <v>0</v>
      </c>
      <c r="ED11" s="17">
        <v>0</v>
      </c>
      <c r="EE11" s="17">
        <v>0</v>
      </c>
      <c r="EF11" s="17">
        <v>0</v>
      </c>
      <c r="EG11" s="17">
        <v>0</v>
      </c>
      <c r="EH11" s="17">
        <v>0</v>
      </c>
      <c r="EI11" s="17">
        <v>0</v>
      </c>
      <c r="EJ11" s="17">
        <v>0</v>
      </c>
      <c r="EK11" s="17">
        <v>0</v>
      </c>
      <c r="EL11" s="17">
        <v>0</v>
      </c>
      <c r="EM11" s="17">
        <v>0</v>
      </c>
      <c r="EN11" s="17">
        <v>0</v>
      </c>
      <c r="EO11" s="17">
        <v>0</v>
      </c>
      <c r="EP11" s="17">
        <v>0</v>
      </c>
      <c r="EQ11" s="17">
        <v>0</v>
      </c>
      <c r="ER11" s="17">
        <v>0</v>
      </c>
      <c r="ES11" s="17">
        <v>0</v>
      </c>
      <c r="ET11" s="17">
        <v>0</v>
      </c>
      <c r="EU11" s="17">
        <v>0</v>
      </c>
      <c r="EV11" s="17">
        <v>0</v>
      </c>
      <c r="EW11" s="17">
        <v>0</v>
      </c>
      <c r="EX11" s="17">
        <v>0</v>
      </c>
      <c r="EY11" s="17">
        <v>0</v>
      </c>
      <c r="EZ11" s="17">
        <v>0</v>
      </c>
      <c r="FA11" s="17">
        <v>0</v>
      </c>
      <c r="FB11" s="17">
        <v>0</v>
      </c>
      <c r="FC11" s="17">
        <v>0</v>
      </c>
      <c r="FD11" s="17">
        <v>0</v>
      </c>
      <c r="FE11" s="17">
        <v>0</v>
      </c>
      <c r="FF11" s="17">
        <v>0</v>
      </c>
      <c r="FG11" s="17">
        <v>0</v>
      </c>
      <c r="FH11" s="17">
        <v>0</v>
      </c>
      <c r="FI11" s="17">
        <v>0</v>
      </c>
      <c r="FJ11" s="17">
        <v>0</v>
      </c>
      <c r="FK11" s="17">
        <v>0</v>
      </c>
      <c r="FL11" s="17">
        <v>0</v>
      </c>
      <c r="FM11" s="17">
        <v>0</v>
      </c>
      <c r="FN11" s="17">
        <v>0</v>
      </c>
      <c r="FO11" s="17">
        <v>0</v>
      </c>
      <c r="FP11" s="17">
        <v>0</v>
      </c>
      <c r="FQ11" s="17">
        <v>0</v>
      </c>
      <c r="FR11" s="17">
        <v>0</v>
      </c>
      <c r="FS11" s="17">
        <v>0</v>
      </c>
      <c r="FT11" s="17">
        <v>0</v>
      </c>
      <c r="FU11" s="17">
        <v>0</v>
      </c>
      <c r="FV11" s="17">
        <v>0</v>
      </c>
      <c r="FW11" s="17">
        <v>0</v>
      </c>
      <c r="FX11" s="17">
        <v>0</v>
      </c>
      <c r="FY11" s="17">
        <v>0</v>
      </c>
      <c r="FZ11" s="17">
        <v>0</v>
      </c>
      <c r="GA11" s="17">
        <v>0</v>
      </c>
      <c r="GB11" s="17">
        <v>0</v>
      </c>
      <c r="GC11" s="17">
        <v>0</v>
      </c>
      <c r="GD11" s="17">
        <v>0</v>
      </c>
      <c r="GE11" s="17">
        <v>0</v>
      </c>
      <c r="GF11" s="17">
        <v>0</v>
      </c>
      <c r="GG11" s="17">
        <v>0</v>
      </c>
      <c r="GH11" s="17">
        <v>0</v>
      </c>
      <c r="GI11" s="17">
        <v>0</v>
      </c>
      <c r="GJ11" s="17">
        <v>0</v>
      </c>
      <c r="GK11" s="17">
        <v>0</v>
      </c>
      <c r="GL11" s="17">
        <v>0</v>
      </c>
      <c r="GM11" s="17">
        <v>0</v>
      </c>
      <c r="GN11" s="17">
        <v>0</v>
      </c>
      <c r="GO11" s="17">
        <v>0</v>
      </c>
      <c r="GP11" s="17">
        <v>0</v>
      </c>
      <c r="GQ11" s="17">
        <v>0</v>
      </c>
      <c r="GR11" s="17">
        <v>0</v>
      </c>
      <c r="GS11" s="17">
        <v>0</v>
      </c>
      <c r="GT11" s="17">
        <v>0</v>
      </c>
      <c r="GU11" s="17">
        <v>0</v>
      </c>
      <c r="GV11" s="17">
        <v>0</v>
      </c>
      <c r="GW11" s="17">
        <v>0</v>
      </c>
      <c r="GX11" s="17">
        <v>0</v>
      </c>
      <c r="GY11" s="17">
        <v>0</v>
      </c>
      <c r="GZ11" s="17">
        <v>0</v>
      </c>
      <c r="HA11" s="17">
        <v>0</v>
      </c>
      <c r="HB11" s="17">
        <v>0</v>
      </c>
      <c r="HC11" s="17">
        <v>0</v>
      </c>
      <c r="HD11" s="17">
        <v>0</v>
      </c>
      <c r="HE11" s="17">
        <v>0</v>
      </c>
      <c r="HF11" s="17">
        <v>0</v>
      </c>
      <c r="HG11" s="17">
        <v>0</v>
      </c>
      <c r="HH11" s="17">
        <v>0</v>
      </c>
      <c r="HI11" s="17">
        <v>0</v>
      </c>
      <c r="HJ11" s="17">
        <v>0</v>
      </c>
      <c r="HK11" s="17">
        <v>0</v>
      </c>
      <c r="HL11" s="17">
        <v>0</v>
      </c>
      <c r="HM11" s="17">
        <v>0</v>
      </c>
      <c r="HN11" s="17">
        <v>0</v>
      </c>
      <c r="HO11" s="17">
        <v>0</v>
      </c>
      <c r="HP11" s="17">
        <v>0</v>
      </c>
      <c r="HQ11" s="17">
        <v>0</v>
      </c>
      <c r="HR11" s="17">
        <v>0</v>
      </c>
      <c r="HS11" s="17">
        <v>0</v>
      </c>
      <c r="HT11" s="17">
        <v>0</v>
      </c>
      <c r="HU11" s="17">
        <v>0</v>
      </c>
      <c r="HV11" s="17">
        <v>0</v>
      </c>
      <c r="HW11" s="17">
        <v>0</v>
      </c>
      <c r="HX11" s="17">
        <v>0</v>
      </c>
      <c r="HY11" s="17">
        <v>0</v>
      </c>
      <c r="HZ11" s="17">
        <v>0</v>
      </c>
      <c r="IA11" s="17">
        <v>0</v>
      </c>
      <c r="IB11" s="17">
        <v>0</v>
      </c>
      <c r="IC11" s="17">
        <v>0</v>
      </c>
      <c r="ID11" s="17">
        <v>0</v>
      </c>
      <c r="IE11" s="17">
        <v>0</v>
      </c>
      <c r="IF11" s="17">
        <v>0</v>
      </c>
      <c r="IG11" s="17">
        <v>0</v>
      </c>
      <c r="IH11" s="17">
        <v>0</v>
      </c>
      <c r="II11" s="17">
        <v>0</v>
      </c>
      <c r="IJ11" s="17">
        <v>0</v>
      </c>
      <c r="IK11" s="17">
        <v>0</v>
      </c>
      <c r="IL11" s="17">
        <v>0</v>
      </c>
      <c r="IM11" s="17">
        <v>0</v>
      </c>
      <c r="IN11" s="17">
        <v>0</v>
      </c>
      <c r="IO11" s="17">
        <v>0</v>
      </c>
      <c r="IP11" s="17">
        <v>0</v>
      </c>
      <c r="IQ11" s="17">
        <v>0</v>
      </c>
      <c r="IR11" s="17">
        <v>0</v>
      </c>
      <c r="IS11" s="17">
        <v>0</v>
      </c>
      <c r="IT11" s="17">
        <v>0</v>
      </c>
      <c r="IU11" s="17">
        <v>0</v>
      </c>
      <c r="IV11" s="18">
        <v>0</v>
      </c>
      <c r="IW11" s="18">
        <v>0</v>
      </c>
      <c r="IX11" s="18">
        <v>0</v>
      </c>
      <c r="IY11" s="17">
        <v>0</v>
      </c>
      <c r="IZ11" s="17">
        <v>0</v>
      </c>
      <c r="JA11" s="17">
        <v>0</v>
      </c>
      <c r="JB11" s="17">
        <v>0</v>
      </c>
      <c r="JC11" s="17">
        <v>0</v>
      </c>
      <c r="JD11" s="17">
        <v>0</v>
      </c>
      <c r="JE11" s="18">
        <v>0</v>
      </c>
      <c r="JF11" s="18">
        <v>0</v>
      </c>
      <c r="JG11" s="18">
        <v>0</v>
      </c>
      <c r="JH11" s="17">
        <v>0</v>
      </c>
      <c r="JI11" s="17">
        <v>0</v>
      </c>
      <c r="JJ11" s="17">
        <v>0</v>
      </c>
      <c r="JK11" s="17">
        <v>0</v>
      </c>
      <c r="JL11" s="17">
        <v>0</v>
      </c>
      <c r="JM11" s="17">
        <v>0</v>
      </c>
      <c r="JN11" s="18">
        <v>0</v>
      </c>
      <c r="JO11" s="18">
        <v>0</v>
      </c>
      <c r="JP11" s="18">
        <v>0</v>
      </c>
      <c r="JQ11" s="17">
        <v>0</v>
      </c>
      <c r="JR11" s="17">
        <v>0</v>
      </c>
      <c r="JS11" s="17">
        <v>0</v>
      </c>
      <c r="JT11" s="17">
        <v>0</v>
      </c>
      <c r="JU11" s="17">
        <v>0</v>
      </c>
      <c r="JV11" s="17">
        <v>0</v>
      </c>
      <c r="JW11" s="17">
        <v>0</v>
      </c>
      <c r="JX11" s="17">
        <v>0</v>
      </c>
      <c r="JY11" s="17">
        <v>0</v>
      </c>
      <c r="JZ11" s="17">
        <v>0</v>
      </c>
      <c r="KA11" s="17">
        <v>0</v>
      </c>
      <c r="KB11" s="17">
        <v>0</v>
      </c>
      <c r="KC11" s="17">
        <v>0</v>
      </c>
      <c r="KD11" s="17">
        <v>0</v>
      </c>
      <c r="KE11" s="17">
        <v>0</v>
      </c>
      <c r="KF11" s="17">
        <v>0</v>
      </c>
      <c r="KG11" s="17">
        <v>0</v>
      </c>
      <c r="KH11" s="17">
        <v>0</v>
      </c>
      <c r="KI11" s="17">
        <v>0</v>
      </c>
      <c r="KJ11" s="17">
        <v>0</v>
      </c>
      <c r="KK11" s="17">
        <v>0</v>
      </c>
      <c r="KL11" s="17">
        <v>0</v>
      </c>
      <c r="KM11" s="17">
        <v>0</v>
      </c>
      <c r="KN11" s="17">
        <v>0</v>
      </c>
      <c r="KO11" s="17">
        <v>0</v>
      </c>
      <c r="KP11" s="17">
        <v>0</v>
      </c>
      <c r="KQ11" s="17">
        <v>0</v>
      </c>
      <c r="KR11" s="17">
        <v>0</v>
      </c>
      <c r="KS11" s="17">
        <v>0</v>
      </c>
      <c r="KT11" s="17">
        <v>0</v>
      </c>
      <c r="KU11" s="17">
        <v>0</v>
      </c>
      <c r="KV11" s="17">
        <v>0</v>
      </c>
      <c r="KW11" s="17">
        <v>0</v>
      </c>
      <c r="KX11" s="17">
        <v>0</v>
      </c>
      <c r="KY11" s="17">
        <v>0</v>
      </c>
      <c r="KZ11" s="17">
        <v>0</v>
      </c>
      <c r="LA11" s="18">
        <v>0</v>
      </c>
      <c r="LB11" s="18">
        <v>0</v>
      </c>
      <c r="LC11" s="18">
        <v>0</v>
      </c>
      <c r="LD11" s="17">
        <v>0</v>
      </c>
      <c r="LE11" s="17">
        <v>0</v>
      </c>
      <c r="LF11" s="17">
        <v>0</v>
      </c>
      <c r="LG11" s="17">
        <v>0</v>
      </c>
      <c r="LH11" s="17">
        <v>0</v>
      </c>
      <c r="LI11" s="17">
        <v>0</v>
      </c>
      <c r="LJ11" s="18">
        <v>0</v>
      </c>
      <c r="LK11" s="18">
        <v>0</v>
      </c>
      <c r="LL11" s="18">
        <v>0</v>
      </c>
      <c r="LM11" s="17">
        <v>0</v>
      </c>
      <c r="LN11" s="17">
        <v>0</v>
      </c>
      <c r="LO11" s="17">
        <v>0</v>
      </c>
      <c r="LP11" s="17">
        <v>0</v>
      </c>
      <c r="LQ11" s="17">
        <v>0</v>
      </c>
      <c r="LR11" s="17">
        <v>0</v>
      </c>
      <c r="LS11" s="18">
        <v>0</v>
      </c>
      <c r="LT11" s="18">
        <v>0</v>
      </c>
      <c r="LU11" s="18">
        <v>0</v>
      </c>
      <c r="LV11" s="17">
        <v>0</v>
      </c>
      <c r="LW11" s="17">
        <v>0</v>
      </c>
      <c r="LX11" s="17">
        <v>0</v>
      </c>
      <c r="LY11" s="17">
        <v>0</v>
      </c>
      <c r="LZ11" s="17">
        <v>0</v>
      </c>
      <c r="MA11" s="17">
        <v>0</v>
      </c>
      <c r="MB11" s="17">
        <v>0</v>
      </c>
      <c r="MC11" s="17">
        <v>0</v>
      </c>
      <c r="MD11" s="17">
        <v>0</v>
      </c>
      <c r="ME11" s="17">
        <v>0</v>
      </c>
      <c r="MF11" s="17">
        <v>0</v>
      </c>
      <c r="MG11" s="17">
        <v>0</v>
      </c>
      <c r="MH11" s="17">
        <v>0</v>
      </c>
    </row>
    <row r="12" spans="1:346" ht="12.75" customHeight="1" x14ac:dyDescent="0.3">
      <c r="A12" s="61" t="s">
        <v>158</v>
      </c>
      <c r="B12" s="16">
        <v>1007</v>
      </c>
      <c r="C12" s="62" t="s">
        <v>148</v>
      </c>
      <c r="D12" s="18">
        <v>0</v>
      </c>
      <c r="E12" s="18">
        <v>0</v>
      </c>
      <c r="F12" s="18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>
        <v>0</v>
      </c>
      <c r="DC12" s="17">
        <v>0</v>
      </c>
      <c r="DD12" s="17">
        <v>0</v>
      </c>
      <c r="DE12" s="17">
        <v>0</v>
      </c>
      <c r="DF12" s="17">
        <v>0</v>
      </c>
      <c r="DG12" s="17">
        <v>0</v>
      </c>
      <c r="DH12" s="17">
        <v>0</v>
      </c>
      <c r="DI12" s="17">
        <v>0</v>
      </c>
      <c r="DJ12" s="17">
        <v>0</v>
      </c>
      <c r="DK12" s="17">
        <v>0</v>
      </c>
      <c r="DL12" s="17">
        <v>0</v>
      </c>
      <c r="DM12" s="17">
        <v>0</v>
      </c>
      <c r="DN12" s="17">
        <v>0</v>
      </c>
      <c r="DO12" s="17">
        <v>0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0</v>
      </c>
      <c r="DX12" s="17">
        <v>0</v>
      </c>
      <c r="DY12" s="17">
        <v>0</v>
      </c>
      <c r="DZ12" s="17">
        <v>0</v>
      </c>
      <c r="EA12" s="17">
        <v>0</v>
      </c>
      <c r="EB12" s="17">
        <v>0</v>
      </c>
      <c r="EC12" s="17">
        <v>0</v>
      </c>
      <c r="ED12" s="17">
        <v>0</v>
      </c>
      <c r="EE12" s="17">
        <v>0</v>
      </c>
      <c r="EF12" s="17">
        <v>0</v>
      </c>
      <c r="EG12" s="17">
        <v>0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0</v>
      </c>
      <c r="EU12" s="17">
        <v>0</v>
      </c>
      <c r="EV12" s="17">
        <v>0</v>
      </c>
      <c r="EW12" s="17">
        <v>0</v>
      </c>
      <c r="EX12" s="17">
        <v>0</v>
      </c>
      <c r="EY12" s="17">
        <v>0</v>
      </c>
      <c r="EZ12" s="17">
        <v>0</v>
      </c>
      <c r="FA12" s="17">
        <v>0</v>
      </c>
      <c r="FB12" s="17">
        <v>0</v>
      </c>
      <c r="FC12" s="17">
        <v>0</v>
      </c>
      <c r="FD12" s="17">
        <v>0</v>
      </c>
      <c r="FE12" s="17">
        <v>0</v>
      </c>
      <c r="FF12" s="17">
        <v>0</v>
      </c>
      <c r="FG12" s="17">
        <v>0</v>
      </c>
      <c r="FH12" s="17">
        <v>0</v>
      </c>
      <c r="FI12" s="17">
        <v>0</v>
      </c>
      <c r="FJ12" s="17">
        <v>0</v>
      </c>
      <c r="FK12" s="17">
        <v>0</v>
      </c>
      <c r="FL12" s="17">
        <v>0</v>
      </c>
      <c r="FM12" s="17">
        <v>0</v>
      </c>
      <c r="FN12" s="17">
        <v>0</v>
      </c>
      <c r="FO12" s="17">
        <v>0</v>
      </c>
      <c r="FP12" s="17">
        <v>0</v>
      </c>
      <c r="FQ12" s="17">
        <v>0</v>
      </c>
      <c r="FR12" s="17">
        <v>0</v>
      </c>
      <c r="FS12" s="17">
        <v>0</v>
      </c>
      <c r="FT12" s="17">
        <v>0</v>
      </c>
      <c r="FU12" s="17">
        <v>0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0</v>
      </c>
      <c r="GH12" s="17">
        <v>0</v>
      </c>
      <c r="GI12" s="17">
        <v>0</v>
      </c>
      <c r="GJ12" s="17">
        <v>0</v>
      </c>
      <c r="GK12" s="17">
        <v>0</v>
      </c>
      <c r="GL12" s="17">
        <v>0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0</v>
      </c>
      <c r="GT12" s="17">
        <v>0</v>
      </c>
      <c r="GU12" s="17">
        <v>0</v>
      </c>
      <c r="GV12" s="17">
        <v>0</v>
      </c>
      <c r="GW12" s="17">
        <v>0</v>
      </c>
      <c r="GX12" s="17">
        <v>0</v>
      </c>
      <c r="GY12" s="17">
        <v>0</v>
      </c>
      <c r="GZ12" s="17">
        <v>0</v>
      </c>
      <c r="HA12" s="17">
        <v>0</v>
      </c>
      <c r="HB12" s="17">
        <v>0</v>
      </c>
      <c r="HC12" s="17">
        <v>0</v>
      </c>
      <c r="HD12" s="17">
        <v>0</v>
      </c>
      <c r="HE12" s="17">
        <v>0</v>
      </c>
      <c r="HF12" s="17">
        <v>0</v>
      </c>
      <c r="HG12" s="17">
        <v>0</v>
      </c>
      <c r="HH12" s="17">
        <v>0</v>
      </c>
      <c r="HI12" s="17">
        <v>0</v>
      </c>
      <c r="HJ12" s="17">
        <v>0</v>
      </c>
      <c r="HK12" s="17">
        <v>0</v>
      </c>
      <c r="HL12" s="17">
        <v>0</v>
      </c>
      <c r="HM12" s="17">
        <v>0</v>
      </c>
      <c r="HN12" s="17">
        <v>0</v>
      </c>
      <c r="HO12" s="17">
        <v>0</v>
      </c>
      <c r="HP12" s="17">
        <v>0</v>
      </c>
      <c r="HQ12" s="17">
        <v>0</v>
      </c>
      <c r="HR12" s="17">
        <v>0</v>
      </c>
      <c r="HS12" s="17">
        <v>0</v>
      </c>
      <c r="HT12" s="17">
        <v>0</v>
      </c>
      <c r="HU12" s="17">
        <v>0</v>
      </c>
      <c r="HV12" s="17">
        <v>0</v>
      </c>
      <c r="HW12" s="17">
        <v>0</v>
      </c>
      <c r="HX12" s="17">
        <v>0</v>
      </c>
      <c r="HY12" s="17">
        <v>0</v>
      </c>
      <c r="HZ12" s="17">
        <v>0</v>
      </c>
      <c r="IA12" s="17">
        <v>0</v>
      </c>
      <c r="IB12" s="17">
        <v>0</v>
      </c>
      <c r="IC12" s="17">
        <v>0</v>
      </c>
      <c r="ID12" s="17">
        <v>0</v>
      </c>
      <c r="IE12" s="17">
        <v>0</v>
      </c>
      <c r="IF12" s="17">
        <v>0</v>
      </c>
      <c r="IG12" s="17">
        <v>0</v>
      </c>
      <c r="IH12" s="17">
        <v>0</v>
      </c>
      <c r="II12" s="17">
        <v>0</v>
      </c>
      <c r="IJ12" s="17">
        <v>0</v>
      </c>
      <c r="IK12" s="17">
        <v>0</v>
      </c>
      <c r="IL12" s="17">
        <v>0</v>
      </c>
      <c r="IM12" s="17">
        <v>0</v>
      </c>
      <c r="IN12" s="17">
        <v>0</v>
      </c>
      <c r="IO12" s="17">
        <v>0</v>
      </c>
      <c r="IP12" s="17">
        <v>0</v>
      </c>
      <c r="IQ12" s="17">
        <v>0</v>
      </c>
      <c r="IR12" s="17">
        <v>0</v>
      </c>
      <c r="IS12" s="17">
        <v>0</v>
      </c>
      <c r="IT12" s="17">
        <v>0</v>
      </c>
      <c r="IU12" s="17">
        <v>0</v>
      </c>
      <c r="IV12" s="18">
        <v>0</v>
      </c>
      <c r="IW12" s="18">
        <v>0</v>
      </c>
      <c r="IX12" s="18">
        <v>0</v>
      </c>
      <c r="IY12" s="17">
        <v>0</v>
      </c>
      <c r="IZ12" s="17">
        <v>0</v>
      </c>
      <c r="JA12" s="17">
        <v>0</v>
      </c>
      <c r="JB12" s="17">
        <v>0</v>
      </c>
      <c r="JC12" s="17">
        <v>0</v>
      </c>
      <c r="JD12" s="17">
        <v>0</v>
      </c>
      <c r="JE12" s="18">
        <v>0</v>
      </c>
      <c r="JF12" s="18">
        <v>0</v>
      </c>
      <c r="JG12" s="18">
        <v>0</v>
      </c>
      <c r="JH12" s="17">
        <v>0</v>
      </c>
      <c r="JI12" s="17">
        <v>0</v>
      </c>
      <c r="JJ12" s="17">
        <v>0</v>
      </c>
      <c r="JK12" s="17">
        <v>0</v>
      </c>
      <c r="JL12" s="17">
        <v>0</v>
      </c>
      <c r="JM12" s="17">
        <v>0</v>
      </c>
      <c r="JN12" s="18">
        <v>0</v>
      </c>
      <c r="JO12" s="18">
        <v>0</v>
      </c>
      <c r="JP12" s="18">
        <v>0</v>
      </c>
      <c r="JQ12" s="17">
        <v>0</v>
      </c>
      <c r="JR12" s="17">
        <v>0</v>
      </c>
      <c r="JS12" s="17">
        <v>0</v>
      </c>
      <c r="JT12" s="17">
        <v>0</v>
      </c>
      <c r="JU12" s="17">
        <v>0</v>
      </c>
      <c r="JV12" s="17">
        <v>0</v>
      </c>
      <c r="JW12" s="17">
        <v>0</v>
      </c>
      <c r="JX12" s="17">
        <v>0</v>
      </c>
      <c r="JY12" s="17">
        <v>0</v>
      </c>
      <c r="JZ12" s="17">
        <v>0</v>
      </c>
      <c r="KA12" s="17">
        <v>0</v>
      </c>
      <c r="KB12" s="17">
        <v>0</v>
      </c>
      <c r="KC12" s="17">
        <v>0</v>
      </c>
      <c r="KD12" s="17">
        <v>0</v>
      </c>
      <c r="KE12" s="17">
        <v>0</v>
      </c>
      <c r="KF12" s="17">
        <v>0</v>
      </c>
      <c r="KG12" s="17">
        <v>0</v>
      </c>
      <c r="KH12" s="17">
        <v>0</v>
      </c>
      <c r="KI12" s="17">
        <v>0</v>
      </c>
      <c r="KJ12" s="17">
        <v>0</v>
      </c>
      <c r="KK12" s="17">
        <v>0</v>
      </c>
      <c r="KL12" s="17">
        <v>0</v>
      </c>
      <c r="KM12" s="17">
        <v>0</v>
      </c>
      <c r="KN12" s="17">
        <v>0</v>
      </c>
      <c r="KO12" s="17">
        <v>0</v>
      </c>
      <c r="KP12" s="17">
        <v>0</v>
      </c>
      <c r="KQ12" s="17">
        <v>0</v>
      </c>
      <c r="KR12" s="17">
        <v>0</v>
      </c>
      <c r="KS12" s="17">
        <v>0</v>
      </c>
      <c r="KT12" s="17">
        <v>0</v>
      </c>
      <c r="KU12" s="17">
        <v>0</v>
      </c>
      <c r="KV12" s="17">
        <v>0</v>
      </c>
      <c r="KW12" s="17">
        <v>0</v>
      </c>
      <c r="KX12" s="17">
        <v>0</v>
      </c>
      <c r="KY12" s="17">
        <v>0</v>
      </c>
      <c r="KZ12" s="17">
        <v>0</v>
      </c>
      <c r="LA12" s="18">
        <v>0</v>
      </c>
      <c r="LB12" s="18">
        <v>0</v>
      </c>
      <c r="LC12" s="18">
        <v>0</v>
      </c>
      <c r="LD12" s="17">
        <v>0</v>
      </c>
      <c r="LE12" s="17">
        <v>0</v>
      </c>
      <c r="LF12" s="17">
        <v>0</v>
      </c>
      <c r="LG12" s="17">
        <v>0</v>
      </c>
      <c r="LH12" s="17">
        <v>0</v>
      </c>
      <c r="LI12" s="17">
        <v>0</v>
      </c>
      <c r="LJ12" s="18">
        <v>0</v>
      </c>
      <c r="LK12" s="18">
        <v>0</v>
      </c>
      <c r="LL12" s="18">
        <v>0</v>
      </c>
      <c r="LM12" s="17">
        <v>0</v>
      </c>
      <c r="LN12" s="17">
        <v>0</v>
      </c>
      <c r="LO12" s="17">
        <v>0</v>
      </c>
      <c r="LP12" s="17">
        <v>0</v>
      </c>
      <c r="LQ12" s="17">
        <v>0</v>
      </c>
      <c r="LR12" s="17">
        <v>0</v>
      </c>
      <c r="LS12" s="18">
        <v>0</v>
      </c>
      <c r="LT12" s="18">
        <v>0</v>
      </c>
      <c r="LU12" s="18">
        <v>0</v>
      </c>
      <c r="LV12" s="17">
        <v>0</v>
      </c>
      <c r="LW12" s="17">
        <v>0</v>
      </c>
      <c r="LX12" s="17">
        <v>0</v>
      </c>
      <c r="LY12" s="17">
        <v>0</v>
      </c>
      <c r="LZ12" s="17">
        <v>0</v>
      </c>
      <c r="MA12" s="17">
        <v>0</v>
      </c>
      <c r="MB12" s="17">
        <v>0</v>
      </c>
      <c r="MC12" s="17">
        <v>0</v>
      </c>
      <c r="MD12" s="17">
        <v>0</v>
      </c>
      <c r="ME12" s="17">
        <v>0</v>
      </c>
      <c r="MF12" s="17">
        <v>0</v>
      </c>
      <c r="MG12" s="17">
        <v>0</v>
      </c>
      <c r="MH12" s="17">
        <v>0</v>
      </c>
    </row>
    <row r="13" spans="1:346" ht="12.75" customHeight="1" x14ac:dyDescent="0.3">
      <c r="A13" s="61" t="s">
        <v>160</v>
      </c>
      <c r="B13" s="16">
        <v>1008</v>
      </c>
      <c r="C13" s="62" t="s">
        <v>148</v>
      </c>
      <c r="D13" s="18">
        <v>0</v>
      </c>
      <c r="E13" s="18">
        <v>0</v>
      </c>
      <c r="F13" s="18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0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0</v>
      </c>
      <c r="EU13" s="17">
        <v>0</v>
      </c>
      <c r="EV13" s="17">
        <v>0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0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0</v>
      </c>
      <c r="GK13" s="17">
        <v>0</v>
      </c>
      <c r="GL13" s="17">
        <v>0</v>
      </c>
      <c r="GM13" s="17">
        <v>0</v>
      </c>
      <c r="GN13" s="17">
        <v>0</v>
      </c>
      <c r="GO13" s="17">
        <v>0</v>
      </c>
      <c r="GP13" s="17">
        <v>0</v>
      </c>
      <c r="GQ13" s="17">
        <v>0</v>
      </c>
      <c r="GR13" s="17">
        <v>0</v>
      </c>
      <c r="GS13" s="17">
        <v>0</v>
      </c>
      <c r="GT13" s="17">
        <v>0</v>
      </c>
      <c r="GU13" s="17">
        <v>0</v>
      </c>
      <c r="GV13" s="17">
        <v>0</v>
      </c>
      <c r="GW13" s="17">
        <v>0</v>
      </c>
      <c r="GX13" s="17">
        <v>0</v>
      </c>
      <c r="GY13" s="17">
        <v>0</v>
      </c>
      <c r="GZ13" s="17">
        <v>0</v>
      </c>
      <c r="HA13" s="17">
        <v>0</v>
      </c>
      <c r="HB13" s="17">
        <v>0</v>
      </c>
      <c r="HC13" s="17">
        <v>0</v>
      </c>
      <c r="HD13" s="17">
        <v>0</v>
      </c>
      <c r="HE13" s="17">
        <v>0</v>
      </c>
      <c r="HF13" s="17">
        <v>0</v>
      </c>
      <c r="HG13" s="17">
        <v>0</v>
      </c>
      <c r="HH13" s="17">
        <v>0</v>
      </c>
      <c r="HI13" s="17">
        <v>0</v>
      </c>
      <c r="HJ13" s="17">
        <v>0</v>
      </c>
      <c r="HK13" s="17">
        <v>0</v>
      </c>
      <c r="HL13" s="17">
        <v>0</v>
      </c>
      <c r="HM13" s="17">
        <v>0</v>
      </c>
      <c r="HN13" s="17">
        <v>0</v>
      </c>
      <c r="HO13" s="17">
        <v>0</v>
      </c>
      <c r="HP13" s="17">
        <v>0</v>
      </c>
      <c r="HQ13" s="17">
        <v>0</v>
      </c>
      <c r="HR13" s="17">
        <v>0</v>
      </c>
      <c r="HS13" s="17">
        <v>0</v>
      </c>
      <c r="HT13" s="17">
        <v>0</v>
      </c>
      <c r="HU13" s="17">
        <v>0</v>
      </c>
      <c r="HV13" s="17">
        <v>0</v>
      </c>
      <c r="HW13" s="17">
        <v>0</v>
      </c>
      <c r="HX13" s="17">
        <v>0</v>
      </c>
      <c r="HY13" s="17">
        <v>0</v>
      </c>
      <c r="HZ13" s="17">
        <v>0</v>
      </c>
      <c r="IA13" s="17">
        <v>0</v>
      </c>
      <c r="IB13" s="17">
        <v>0</v>
      </c>
      <c r="IC13" s="17">
        <v>0</v>
      </c>
      <c r="ID13" s="17">
        <v>0</v>
      </c>
      <c r="IE13" s="17">
        <v>0</v>
      </c>
      <c r="IF13" s="17">
        <v>0</v>
      </c>
      <c r="IG13" s="17">
        <v>0</v>
      </c>
      <c r="IH13" s="17">
        <v>0</v>
      </c>
      <c r="II13" s="17">
        <v>0</v>
      </c>
      <c r="IJ13" s="17">
        <v>0</v>
      </c>
      <c r="IK13" s="17">
        <v>0</v>
      </c>
      <c r="IL13" s="17">
        <v>0</v>
      </c>
      <c r="IM13" s="17">
        <v>0</v>
      </c>
      <c r="IN13" s="17">
        <v>0</v>
      </c>
      <c r="IO13" s="17">
        <v>0</v>
      </c>
      <c r="IP13" s="17">
        <v>0</v>
      </c>
      <c r="IQ13" s="17">
        <v>0</v>
      </c>
      <c r="IR13" s="17">
        <v>0</v>
      </c>
      <c r="IS13" s="17">
        <v>0</v>
      </c>
      <c r="IT13" s="17">
        <v>0</v>
      </c>
      <c r="IU13" s="17">
        <v>0</v>
      </c>
      <c r="IV13" s="18">
        <v>0</v>
      </c>
      <c r="IW13" s="18">
        <v>0</v>
      </c>
      <c r="IX13" s="18">
        <v>0</v>
      </c>
      <c r="IY13" s="17">
        <v>0</v>
      </c>
      <c r="IZ13" s="17">
        <v>0</v>
      </c>
      <c r="JA13" s="17">
        <v>0</v>
      </c>
      <c r="JB13" s="17">
        <v>0</v>
      </c>
      <c r="JC13" s="17">
        <v>0</v>
      </c>
      <c r="JD13" s="17">
        <v>0</v>
      </c>
      <c r="JE13" s="18">
        <v>0</v>
      </c>
      <c r="JF13" s="18">
        <v>0</v>
      </c>
      <c r="JG13" s="18">
        <v>0</v>
      </c>
      <c r="JH13" s="17">
        <v>0</v>
      </c>
      <c r="JI13" s="17">
        <v>0</v>
      </c>
      <c r="JJ13" s="17">
        <v>0</v>
      </c>
      <c r="JK13" s="17">
        <v>0</v>
      </c>
      <c r="JL13" s="17">
        <v>0</v>
      </c>
      <c r="JM13" s="17">
        <v>0</v>
      </c>
      <c r="JN13" s="18">
        <v>0</v>
      </c>
      <c r="JO13" s="18">
        <v>0</v>
      </c>
      <c r="JP13" s="18">
        <v>0</v>
      </c>
      <c r="JQ13" s="17">
        <v>0</v>
      </c>
      <c r="JR13" s="17">
        <v>0</v>
      </c>
      <c r="JS13" s="17">
        <v>0</v>
      </c>
      <c r="JT13" s="17">
        <v>0</v>
      </c>
      <c r="JU13" s="17">
        <v>0</v>
      </c>
      <c r="JV13" s="17">
        <v>0</v>
      </c>
      <c r="JW13" s="17">
        <v>0</v>
      </c>
      <c r="JX13" s="17">
        <v>0</v>
      </c>
      <c r="JY13" s="17">
        <v>0</v>
      </c>
      <c r="JZ13" s="17">
        <v>0</v>
      </c>
      <c r="KA13" s="17">
        <v>0</v>
      </c>
      <c r="KB13" s="17">
        <v>0</v>
      </c>
      <c r="KC13" s="17">
        <v>0</v>
      </c>
      <c r="KD13" s="17">
        <v>0</v>
      </c>
      <c r="KE13" s="17">
        <v>0</v>
      </c>
      <c r="KF13" s="17">
        <v>0</v>
      </c>
      <c r="KG13" s="17">
        <v>0</v>
      </c>
      <c r="KH13" s="17">
        <v>0</v>
      </c>
      <c r="KI13" s="17">
        <v>0</v>
      </c>
      <c r="KJ13" s="17">
        <v>0</v>
      </c>
      <c r="KK13" s="17">
        <v>0</v>
      </c>
      <c r="KL13" s="17">
        <v>0</v>
      </c>
      <c r="KM13" s="17">
        <v>0</v>
      </c>
      <c r="KN13" s="17">
        <v>0</v>
      </c>
      <c r="KO13" s="17">
        <v>0</v>
      </c>
      <c r="KP13" s="17">
        <v>0</v>
      </c>
      <c r="KQ13" s="17">
        <v>0</v>
      </c>
      <c r="KR13" s="17">
        <v>0</v>
      </c>
      <c r="KS13" s="17">
        <v>0</v>
      </c>
      <c r="KT13" s="17">
        <v>0</v>
      </c>
      <c r="KU13" s="17">
        <v>0</v>
      </c>
      <c r="KV13" s="17">
        <v>0</v>
      </c>
      <c r="KW13" s="17">
        <v>0</v>
      </c>
      <c r="KX13" s="17">
        <v>0</v>
      </c>
      <c r="KY13" s="17">
        <v>0</v>
      </c>
      <c r="KZ13" s="17">
        <v>0</v>
      </c>
      <c r="LA13" s="18">
        <v>0</v>
      </c>
      <c r="LB13" s="18">
        <v>0</v>
      </c>
      <c r="LC13" s="18">
        <v>0</v>
      </c>
      <c r="LD13" s="17">
        <v>0</v>
      </c>
      <c r="LE13" s="17">
        <v>0</v>
      </c>
      <c r="LF13" s="17">
        <v>0</v>
      </c>
      <c r="LG13" s="17">
        <v>0</v>
      </c>
      <c r="LH13" s="17">
        <v>0</v>
      </c>
      <c r="LI13" s="17">
        <v>0</v>
      </c>
      <c r="LJ13" s="18">
        <v>0</v>
      </c>
      <c r="LK13" s="18">
        <v>0</v>
      </c>
      <c r="LL13" s="18">
        <v>0</v>
      </c>
      <c r="LM13" s="17">
        <v>0</v>
      </c>
      <c r="LN13" s="17">
        <v>0</v>
      </c>
      <c r="LO13" s="17">
        <v>0</v>
      </c>
      <c r="LP13" s="17">
        <v>0</v>
      </c>
      <c r="LQ13" s="17">
        <v>0</v>
      </c>
      <c r="LR13" s="17">
        <v>0</v>
      </c>
      <c r="LS13" s="18">
        <v>0</v>
      </c>
      <c r="LT13" s="18">
        <v>0</v>
      </c>
      <c r="LU13" s="18">
        <v>0</v>
      </c>
      <c r="LV13" s="17">
        <v>0</v>
      </c>
      <c r="LW13" s="17">
        <v>0</v>
      </c>
      <c r="LX13" s="17">
        <v>0</v>
      </c>
      <c r="LY13" s="17">
        <v>0</v>
      </c>
      <c r="LZ13" s="17">
        <v>0</v>
      </c>
      <c r="MA13" s="17">
        <v>0</v>
      </c>
      <c r="MB13" s="17">
        <v>0</v>
      </c>
      <c r="MC13" s="17">
        <v>0</v>
      </c>
      <c r="MD13" s="17">
        <v>0</v>
      </c>
      <c r="ME13" s="17">
        <v>0</v>
      </c>
      <c r="MF13" s="17">
        <v>0</v>
      </c>
      <c r="MG13" s="17">
        <v>0</v>
      </c>
      <c r="MH13" s="17">
        <v>0</v>
      </c>
    </row>
    <row r="14" spans="1:346" ht="12.75" customHeight="1" x14ac:dyDescent="0.3">
      <c r="A14" s="61" t="s">
        <v>161</v>
      </c>
      <c r="B14" s="16">
        <v>1009</v>
      </c>
      <c r="C14" s="62" t="s">
        <v>148</v>
      </c>
      <c r="D14" s="18">
        <v>0</v>
      </c>
      <c r="E14" s="18">
        <v>10952.300000000001</v>
      </c>
      <c r="F14" s="18">
        <v>494535066.10000026</v>
      </c>
      <c r="G14" s="17">
        <v>0</v>
      </c>
      <c r="H14" s="17">
        <v>10952.300000000001</v>
      </c>
      <c r="I14" s="17">
        <v>120558141.03000012</v>
      </c>
      <c r="J14" s="17">
        <v>0</v>
      </c>
      <c r="K14" s="17">
        <v>0</v>
      </c>
      <c r="L14" s="17">
        <v>231566610.07000014</v>
      </c>
      <c r="M14" s="17">
        <v>0</v>
      </c>
      <c r="N14" s="17">
        <v>0</v>
      </c>
      <c r="O14" s="17">
        <v>142410315</v>
      </c>
      <c r="P14" s="17">
        <v>0</v>
      </c>
      <c r="Q14" s="17">
        <v>0</v>
      </c>
      <c r="R14" s="17">
        <v>12884360.210000001</v>
      </c>
      <c r="S14" s="17">
        <v>0</v>
      </c>
      <c r="T14" s="17">
        <v>67271.61</v>
      </c>
      <c r="U14" s="17">
        <v>20901097.929999996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6463087.9500000002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20840346.25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19166.2</v>
      </c>
      <c r="BB14" s="17">
        <v>36991232.32</v>
      </c>
      <c r="BC14" s="17">
        <v>0</v>
      </c>
      <c r="BD14" s="17">
        <v>0</v>
      </c>
      <c r="BE14" s="17">
        <v>68512.73000000001</v>
      </c>
      <c r="BF14" s="17">
        <v>0</v>
      </c>
      <c r="BG14" s="17">
        <v>2392.7200000000007</v>
      </c>
      <c r="BH14" s="17">
        <v>26478613.799999941</v>
      </c>
      <c r="BI14" s="17">
        <v>0</v>
      </c>
      <c r="BJ14" s="17">
        <v>34502.840000000004</v>
      </c>
      <c r="BK14" s="17">
        <v>347916472.03999996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4794673.74</v>
      </c>
      <c r="BR14" s="17">
        <v>0</v>
      </c>
      <c r="BS14" s="17">
        <v>2.94</v>
      </c>
      <c r="BT14" s="17">
        <v>11379503.709999995</v>
      </c>
      <c r="BU14" s="17">
        <v>0</v>
      </c>
      <c r="BV14" s="17">
        <v>0</v>
      </c>
      <c r="BW14" s="17">
        <v>-1.77</v>
      </c>
      <c r="BX14" s="17">
        <v>0</v>
      </c>
      <c r="BY14" s="17">
        <v>0</v>
      </c>
      <c r="BZ14" s="17">
        <v>0</v>
      </c>
      <c r="CA14" s="17">
        <v>0</v>
      </c>
      <c r="CB14" s="17">
        <v>0.66</v>
      </c>
      <c r="CC14" s="17">
        <v>3890631.4100000015</v>
      </c>
      <c r="CD14" s="17">
        <v>0</v>
      </c>
      <c r="CE14" s="17">
        <v>4.7</v>
      </c>
      <c r="CF14" s="17">
        <v>65303376.860000588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144152.83000000002</v>
      </c>
      <c r="CM14" s="17">
        <v>0</v>
      </c>
      <c r="CN14" s="17">
        <v>0</v>
      </c>
      <c r="CO14" s="17">
        <v>6095199.3300000001</v>
      </c>
      <c r="CP14" s="17">
        <v>0</v>
      </c>
      <c r="CQ14" s="17">
        <v>0</v>
      </c>
      <c r="CR14" s="17">
        <v>0</v>
      </c>
      <c r="CS14" s="17">
        <v>0</v>
      </c>
      <c r="CT14" s="17">
        <v>0</v>
      </c>
      <c r="CU14" s="17">
        <v>0</v>
      </c>
      <c r="CV14" s="17">
        <v>0</v>
      </c>
      <c r="CW14" s="17">
        <v>0</v>
      </c>
      <c r="CX14" s="17">
        <v>23950</v>
      </c>
      <c r="CY14" s="17">
        <v>0</v>
      </c>
      <c r="CZ14" s="17">
        <v>0</v>
      </c>
      <c r="DA14" s="17">
        <v>27373.15</v>
      </c>
      <c r="DB14" s="17">
        <v>0</v>
      </c>
      <c r="DC14" s="17">
        <v>0</v>
      </c>
      <c r="DD14" s="17">
        <v>0</v>
      </c>
      <c r="DE14" s="17">
        <v>0</v>
      </c>
      <c r="DF14" s="17">
        <v>0</v>
      </c>
      <c r="DG14" s="17">
        <v>32259.200000000001</v>
      </c>
      <c r="DH14" s="17">
        <v>0</v>
      </c>
      <c r="DI14" s="17">
        <v>0</v>
      </c>
      <c r="DJ14" s="17">
        <v>0</v>
      </c>
      <c r="DK14" s="17">
        <v>0</v>
      </c>
      <c r="DL14" s="17">
        <v>0</v>
      </c>
      <c r="DM14" s="17">
        <v>0</v>
      </c>
      <c r="DN14" s="17">
        <v>0</v>
      </c>
      <c r="DO14" s="17">
        <v>0</v>
      </c>
      <c r="DP14" s="17">
        <v>1054247.8999999999</v>
      </c>
      <c r="DQ14" s="17">
        <v>0</v>
      </c>
      <c r="DR14" s="17">
        <v>0</v>
      </c>
      <c r="DS14" s="17">
        <v>0</v>
      </c>
      <c r="DT14" s="17">
        <v>0</v>
      </c>
      <c r="DU14" s="17">
        <v>0</v>
      </c>
      <c r="DV14" s="17">
        <v>0</v>
      </c>
      <c r="DW14" s="17">
        <v>0</v>
      </c>
      <c r="DX14" s="17">
        <v>0</v>
      </c>
      <c r="DY14" s="17">
        <v>0</v>
      </c>
      <c r="DZ14" s="17">
        <v>0</v>
      </c>
      <c r="EA14" s="17">
        <v>0</v>
      </c>
      <c r="EB14" s="17">
        <v>0</v>
      </c>
      <c r="EC14" s="17">
        <v>0</v>
      </c>
      <c r="ED14" s="17">
        <v>0</v>
      </c>
      <c r="EE14" s="17">
        <v>0</v>
      </c>
      <c r="EF14" s="17">
        <v>0</v>
      </c>
      <c r="EG14" s="17">
        <v>0</v>
      </c>
      <c r="EH14" s="17">
        <v>0</v>
      </c>
      <c r="EI14" s="17">
        <v>0</v>
      </c>
      <c r="EJ14" s="17">
        <v>0</v>
      </c>
      <c r="EK14" s="17">
        <v>0</v>
      </c>
      <c r="EL14" s="17">
        <v>0</v>
      </c>
      <c r="EM14" s="17">
        <v>0</v>
      </c>
      <c r="EN14" s="17">
        <v>0</v>
      </c>
      <c r="EO14" s="17">
        <v>0</v>
      </c>
      <c r="EP14" s="17">
        <v>0</v>
      </c>
      <c r="EQ14" s="17">
        <v>0</v>
      </c>
      <c r="ER14" s="17">
        <v>0</v>
      </c>
      <c r="ES14" s="17">
        <v>0</v>
      </c>
      <c r="ET14" s="17">
        <v>0</v>
      </c>
      <c r="EU14" s="17">
        <v>0</v>
      </c>
      <c r="EV14" s="17">
        <v>0</v>
      </c>
      <c r="EW14" s="17">
        <v>0</v>
      </c>
      <c r="EX14" s="17">
        <v>0</v>
      </c>
      <c r="EY14" s="17">
        <v>0</v>
      </c>
      <c r="EZ14" s="17">
        <v>0</v>
      </c>
      <c r="FA14" s="17">
        <v>0</v>
      </c>
      <c r="FB14" s="17">
        <v>0</v>
      </c>
      <c r="FC14" s="17">
        <v>0</v>
      </c>
      <c r="FD14" s="17">
        <v>0</v>
      </c>
      <c r="FE14" s="17">
        <v>152.07000000000002</v>
      </c>
      <c r="FF14" s="17">
        <v>245556448.92000377</v>
      </c>
      <c r="FG14" s="17">
        <v>0</v>
      </c>
      <c r="FH14" s="17">
        <v>0</v>
      </c>
      <c r="FI14" s="17">
        <v>0</v>
      </c>
      <c r="FJ14" s="17">
        <v>0</v>
      </c>
      <c r="FK14" s="17">
        <v>0</v>
      </c>
      <c r="FL14" s="17">
        <v>0</v>
      </c>
      <c r="FM14" s="17">
        <v>0</v>
      </c>
      <c r="FN14" s="17">
        <v>0</v>
      </c>
      <c r="FO14" s="17">
        <v>0</v>
      </c>
      <c r="FP14" s="17">
        <v>0</v>
      </c>
      <c r="FQ14" s="17">
        <v>0</v>
      </c>
      <c r="FR14" s="17">
        <v>0</v>
      </c>
      <c r="FS14" s="17">
        <v>0</v>
      </c>
      <c r="FT14" s="17">
        <v>0</v>
      </c>
      <c r="FU14" s="17">
        <v>0</v>
      </c>
      <c r="FV14" s="17">
        <v>0</v>
      </c>
      <c r="FW14" s="17">
        <v>0</v>
      </c>
      <c r="FX14" s="17">
        <v>0</v>
      </c>
      <c r="FY14" s="17">
        <v>0</v>
      </c>
      <c r="FZ14" s="17">
        <v>0</v>
      </c>
      <c r="GA14" s="17">
        <v>0</v>
      </c>
      <c r="GB14" s="17">
        <v>0</v>
      </c>
      <c r="GC14" s="17">
        <v>0</v>
      </c>
      <c r="GD14" s="17">
        <v>0</v>
      </c>
      <c r="GE14" s="17">
        <v>0</v>
      </c>
      <c r="GF14" s="17">
        <v>0</v>
      </c>
      <c r="GG14" s="17">
        <v>240532.90000000011</v>
      </c>
      <c r="GH14" s="17">
        <v>0</v>
      </c>
      <c r="GI14" s="17">
        <v>203.26</v>
      </c>
      <c r="GJ14" s="17">
        <v>4555389.7600000072</v>
      </c>
      <c r="GK14" s="17">
        <v>0</v>
      </c>
      <c r="GL14" s="17">
        <v>0</v>
      </c>
      <c r="GM14" s="17">
        <v>0</v>
      </c>
      <c r="GN14" s="17">
        <v>0</v>
      </c>
      <c r="GO14" s="17">
        <v>0</v>
      </c>
      <c r="GP14" s="17">
        <v>20828198.93</v>
      </c>
      <c r="GQ14" s="17">
        <v>0</v>
      </c>
      <c r="GR14" s="17">
        <v>0</v>
      </c>
      <c r="GS14" s="17">
        <v>178226.08000000002</v>
      </c>
      <c r="GT14" s="17">
        <v>0</v>
      </c>
      <c r="GU14" s="17">
        <v>0</v>
      </c>
      <c r="GV14" s="17">
        <v>28438308.629999999</v>
      </c>
      <c r="GW14" s="17">
        <v>0</v>
      </c>
      <c r="GX14" s="17">
        <v>0</v>
      </c>
      <c r="GY14" s="17">
        <v>151651710.0399999</v>
      </c>
      <c r="GZ14" s="17">
        <v>0</v>
      </c>
      <c r="HA14" s="17">
        <v>0</v>
      </c>
      <c r="HB14" s="17">
        <v>0</v>
      </c>
      <c r="HC14" s="17">
        <v>0</v>
      </c>
      <c r="HD14" s="17">
        <v>0</v>
      </c>
      <c r="HE14" s="17">
        <v>0</v>
      </c>
      <c r="HF14" s="17">
        <v>0</v>
      </c>
      <c r="HG14" s="17">
        <v>0</v>
      </c>
      <c r="HH14" s="17">
        <v>6553905.5200000005</v>
      </c>
      <c r="HI14" s="17">
        <v>0</v>
      </c>
      <c r="HJ14" s="17">
        <v>0</v>
      </c>
      <c r="HK14" s="17">
        <v>0</v>
      </c>
      <c r="HL14" s="17">
        <v>0</v>
      </c>
      <c r="HM14" s="17">
        <v>0</v>
      </c>
      <c r="HN14" s="17">
        <v>7837.47</v>
      </c>
      <c r="HO14" s="17">
        <v>0</v>
      </c>
      <c r="HP14" s="17">
        <v>0</v>
      </c>
      <c r="HQ14" s="17">
        <v>0</v>
      </c>
      <c r="HR14" s="17">
        <v>0</v>
      </c>
      <c r="HS14" s="17">
        <v>0</v>
      </c>
      <c r="HT14" s="17">
        <v>0</v>
      </c>
      <c r="HU14" s="17">
        <v>0</v>
      </c>
      <c r="HV14" s="17">
        <v>0</v>
      </c>
      <c r="HW14" s="17">
        <v>2040759.38</v>
      </c>
      <c r="HX14" s="17">
        <v>0</v>
      </c>
      <c r="HY14" s="17">
        <v>0</v>
      </c>
      <c r="HZ14" s="17">
        <v>282942254.79000002</v>
      </c>
      <c r="IA14" s="17">
        <v>0</v>
      </c>
      <c r="IB14" s="17">
        <v>0</v>
      </c>
      <c r="IC14" s="17">
        <v>0</v>
      </c>
      <c r="ID14" s="17">
        <v>0</v>
      </c>
      <c r="IE14" s="17">
        <v>0</v>
      </c>
      <c r="IF14" s="17">
        <v>431489.3</v>
      </c>
      <c r="IG14" s="17">
        <v>0</v>
      </c>
      <c r="IH14" s="17">
        <v>0</v>
      </c>
      <c r="II14" s="17">
        <v>9991.7999999999993</v>
      </c>
      <c r="IJ14" s="17">
        <v>0</v>
      </c>
      <c r="IK14" s="17">
        <v>0</v>
      </c>
      <c r="IL14" s="17">
        <v>0</v>
      </c>
      <c r="IM14" s="17">
        <v>0</v>
      </c>
      <c r="IN14" s="17">
        <v>0</v>
      </c>
      <c r="IO14" s="17">
        <v>0</v>
      </c>
      <c r="IP14" s="17">
        <v>0</v>
      </c>
      <c r="IQ14" s="17">
        <v>0</v>
      </c>
      <c r="IR14" s="17">
        <v>52572.509999999995</v>
      </c>
      <c r="IS14" s="17">
        <v>0</v>
      </c>
      <c r="IT14" s="17">
        <v>0</v>
      </c>
      <c r="IU14" s="17">
        <v>57600</v>
      </c>
      <c r="IV14" s="18">
        <v>0</v>
      </c>
      <c r="IW14" s="18">
        <v>149477.54999999999</v>
      </c>
      <c r="IX14" s="18">
        <v>284640086.6800006</v>
      </c>
      <c r="IY14" s="17">
        <v>0</v>
      </c>
      <c r="IZ14" s="17">
        <v>0</v>
      </c>
      <c r="JA14" s="17">
        <v>1303387.609999954</v>
      </c>
      <c r="JB14" s="17">
        <v>0</v>
      </c>
      <c r="JC14" s="17">
        <v>0</v>
      </c>
      <c r="JD14" s="17">
        <v>0</v>
      </c>
      <c r="JE14" s="18">
        <v>0</v>
      </c>
      <c r="JF14" s="18">
        <v>149477.54999999999</v>
      </c>
      <c r="JG14" s="18">
        <v>275645169.24000067</v>
      </c>
      <c r="JH14" s="17">
        <v>0</v>
      </c>
      <c r="JI14" s="17">
        <v>0</v>
      </c>
      <c r="JJ14" s="17">
        <v>182560958.75999999</v>
      </c>
      <c r="JK14" s="17">
        <v>0</v>
      </c>
      <c r="JL14" s="17">
        <v>149477.54999999999</v>
      </c>
      <c r="JM14" s="17">
        <v>93084210.48000069</v>
      </c>
      <c r="JN14" s="18">
        <v>0</v>
      </c>
      <c r="JO14" s="18">
        <v>0</v>
      </c>
      <c r="JP14" s="18">
        <v>7691529.830000001</v>
      </c>
      <c r="JQ14" s="17">
        <v>0</v>
      </c>
      <c r="JR14" s="17">
        <v>0</v>
      </c>
      <c r="JS14" s="17">
        <v>1710977.2600000009</v>
      </c>
      <c r="JT14" s="17">
        <v>0</v>
      </c>
      <c r="JU14" s="17">
        <v>0</v>
      </c>
      <c r="JV14" s="17">
        <v>5980552.5700000003</v>
      </c>
      <c r="JW14" s="17">
        <v>0</v>
      </c>
      <c r="JX14" s="17">
        <v>4608.28</v>
      </c>
      <c r="JY14" s="17">
        <v>817173.54999999993</v>
      </c>
      <c r="JZ14" s="17">
        <v>0</v>
      </c>
      <c r="KA14" s="17">
        <v>0</v>
      </c>
      <c r="KB14" s="17">
        <v>0</v>
      </c>
      <c r="KC14" s="17">
        <v>0</v>
      </c>
      <c r="KD14" s="17">
        <v>0</v>
      </c>
      <c r="KE14" s="17">
        <v>0</v>
      </c>
      <c r="KF14" s="17">
        <v>0</v>
      </c>
      <c r="KG14" s="17">
        <v>0</v>
      </c>
      <c r="KH14" s="17">
        <v>0</v>
      </c>
      <c r="KI14" s="17">
        <v>0</v>
      </c>
      <c r="KJ14" s="17">
        <v>0</v>
      </c>
      <c r="KK14" s="17">
        <v>0</v>
      </c>
      <c r="KL14" s="17">
        <v>0</v>
      </c>
      <c r="KM14" s="17">
        <v>0</v>
      </c>
      <c r="KN14" s="17">
        <v>0</v>
      </c>
      <c r="KO14" s="17">
        <v>0</v>
      </c>
      <c r="KP14" s="17">
        <v>0</v>
      </c>
      <c r="KQ14" s="17">
        <v>0</v>
      </c>
      <c r="KR14" s="17">
        <v>0</v>
      </c>
      <c r="KS14" s="17">
        <v>0</v>
      </c>
      <c r="KT14" s="17">
        <v>0</v>
      </c>
      <c r="KU14" s="17">
        <v>0</v>
      </c>
      <c r="KV14" s="17">
        <v>0</v>
      </c>
      <c r="KW14" s="17">
        <v>0</v>
      </c>
      <c r="KX14" s="17">
        <v>0</v>
      </c>
      <c r="KY14" s="17">
        <v>0</v>
      </c>
      <c r="KZ14" s="17">
        <v>0</v>
      </c>
      <c r="LA14" s="18">
        <v>0</v>
      </c>
      <c r="LB14" s="18">
        <v>0</v>
      </c>
      <c r="LC14" s="18">
        <v>0</v>
      </c>
      <c r="LD14" s="17">
        <v>0</v>
      </c>
      <c r="LE14" s="17">
        <v>0</v>
      </c>
      <c r="LF14" s="17">
        <v>0</v>
      </c>
      <c r="LG14" s="17">
        <v>0</v>
      </c>
      <c r="LH14" s="17">
        <v>0</v>
      </c>
      <c r="LI14" s="17">
        <v>0</v>
      </c>
      <c r="LJ14" s="18">
        <v>0</v>
      </c>
      <c r="LK14" s="18">
        <v>0</v>
      </c>
      <c r="LL14" s="18">
        <v>0</v>
      </c>
      <c r="LM14" s="17">
        <v>0</v>
      </c>
      <c r="LN14" s="17">
        <v>0</v>
      </c>
      <c r="LO14" s="17">
        <v>0</v>
      </c>
      <c r="LP14" s="17">
        <v>0</v>
      </c>
      <c r="LQ14" s="17">
        <v>0</v>
      </c>
      <c r="LR14" s="17">
        <v>0</v>
      </c>
      <c r="LS14" s="18">
        <v>0</v>
      </c>
      <c r="LT14" s="18">
        <v>0</v>
      </c>
      <c r="LU14" s="18">
        <v>0</v>
      </c>
      <c r="LV14" s="17">
        <v>0</v>
      </c>
      <c r="LW14" s="17">
        <v>0</v>
      </c>
      <c r="LX14" s="17">
        <v>0</v>
      </c>
      <c r="LY14" s="17">
        <v>0</v>
      </c>
      <c r="LZ14" s="17">
        <v>0</v>
      </c>
      <c r="MA14" s="17">
        <v>0</v>
      </c>
      <c r="MB14" s="17">
        <v>0</v>
      </c>
      <c r="MC14" s="17">
        <v>0</v>
      </c>
      <c r="MD14" s="17">
        <v>0</v>
      </c>
      <c r="ME14" s="17">
        <v>0</v>
      </c>
      <c r="MF14" s="17">
        <v>288735.13</v>
      </c>
      <c r="MG14" s="17">
        <v>2088826641.9500053</v>
      </c>
      <c r="MH14" s="17">
        <v>2089115377.0800054</v>
      </c>
    </row>
    <row r="15" spans="1:346" ht="12.75" customHeight="1" x14ac:dyDescent="0.3">
      <c r="A15" s="61" t="s">
        <v>163</v>
      </c>
      <c r="B15" s="16">
        <v>1010</v>
      </c>
      <c r="C15" s="62" t="s">
        <v>148</v>
      </c>
      <c r="D15" s="18">
        <v>0</v>
      </c>
      <c r="E15" s="18">
        <v>0</v>
      </c>
      <c r="F15" s="18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3406086.1059191003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3596063.4772106046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7">
        <v>0</v>
      </c>
      <c r="DP15" s="17">
        <v>0</v>
      </c>
      <c r="DQ15" s="17">
        <v>0</v>
      </c>
      <c r="DR15" s="17">
        <v>0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0</v>
      </c>
      <c r="DZ15" s="17">
        <v>0</v>
      </c>
      <c r="EA15" s="17">
        <v>0</v>
      </c>
      <c r="EB15" s="17">
        <v>0</v>
      </c>
      <c r="EC15" s="17">
        <v>0</v>
      </c>
      <c r="ED15" s="17">
        <v>0</v>
      </c>
      <c r="EE15" s="17">
        <v>0</v>
      </c>
      <c r="EF15" s="17">
        <v>0</v>
      </c>
      <c r="EG15" s="17">
        <v>0</v>
      </c>
      <c r="EH15" s="17">
        <v>0</v>
      </c>
      <c r="EI15" s="17">
        <v>0</v>
      </c>
      <c r="EJ15" s="17">
        <v>0</v>
      </c>
      <c r="EK15" s="17">
        <v>0</v>
      </c>
      <c r="EL15" s="17">
        <v>0</v>
      </c>
      <c r="EM15" s="17">
        <v>0</v>
      </c>
      <c r="EN15" s="17">
        <v>0</v>
      </c>
      <c r="EO15" s="17">
        <v>0</v>
      </c>
      <c r="EP15" s="17">
        <v>0</v>
      </c>
      <c r="EQ15" s="17">
        <v>0</v>
      </c>
      <c r="ER15" s="17">
        <v>0</v>
      </c>
      <c r="ES15" s="17">
        <v>0</v>
      </c>
      <c r="ET15" s="17">
        <v>0</v>
      </c>
      <c r="EU15" s="17">
        <v>0</v>
      </c>
      <c r="EV15" s="17">
        <v>0</v>
      </c>
      <c r="EW15" s="17">
        <v>0</v>
      </c>
      <c r="EX15" s="17">
        <v>0</v>
      </c>
      <c r="EY15" s="17">
        <v>0</v>
      </c>
      <c r="EZ15" s="17">
        <v>0</v>
      </c>
      <c r="FA15" s="17">
        <v>0</v>
      </c>
      <c r="FB15" s="17">
        <v>0</v>
      </c>
      <c r="FC15" s="17">
        <v>0</v>
      </c>
      <c r="FD15" s="17">
        <v>0</v>
      </c>
      <c r="FE15" s="17">
        <v>0</v>
      </c>
      <c r="FF15" s="17">
        <v>41814345.198192187</v>
      </c>
      <c r="FG15" s="17">
        <v>0</v>
      </c>
      <c r="FH15" s="17">
        <v>0</v>
      </c>
      <c r="FI15" s="17">
        <v>0</v>
      </c>
      <c r="FJ15" s="17">
        <v>0</v>
      </c>
      <c r="FK15" s="17">
        <v>0</v>
      </c>
      <c r="FL15" s="17">
        <v>0</v>
      </c>
      <c r="FM15" s="17">
        <v>0</v>
      </c>
      <c r="FN15" s="17">
        <v>0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0</v>
      </c>
      <c r="FV15" s="17">
        <v>0</v>
      </c>
      <c r="FW15" s="17">
        <v>0</v>
      </c>
      <c r="FX15" s="17">
        <v>0</v>
      </c>
      <c r="FY15" s="17">
        <v>0</v>
      </c>
      <c r="FZ15" s="17">
        <v>0</v>
      </c>
      <c r="GA15" s="17">
        <v>0</v>
      </c>
      <c r="GB15" s="17">
        <v>0</v>
      </c>
      <c r="GC15" s="17">
        <v>0</v>
      </c>
      <c r="GD15" s="17">
        <v>1355122.603639937</v>
      </c>
      <c r="GE15" s="17">
        <v>0</v>
      </c>
      <c r="GF15" s="17">
        <v>0</v>
      </c>
      <c r="GG15" s="17">
        <v>440492</v>
      </c>
      <c r="GH15" s="17">
        <v>0</v>
      </c>
      <c r="GI15" s="17">
        <v>0</v>
      </c>
      <c r="GJ15" s="17">
        <v>613398.43680201098</v>
      </c>
      <c r="GK15" s="17">
        <v>0</v>
      </c>
      <c r="GL15" s="17">
        <v>0</v>
      </c>
      <c r="GM15" s="17">
        <v>0</v>
      </c>
      <c r="GN15" s="17">
        <v>0</v>
      </c>
      <c r="GO15" s="17">
        <v>0</v>
      </c>
      <c r="GP15" s="17">
        <v>0</v>
      </c>
      <c r="GQ15" s="17">
        <v>0</v>
      </c>
      <c r="GR15" s="17">
        <v>0</v>
      </c>
      <c r="GS15" s="17">
        <v>0</v>
      </c>
      <c r="GT15" s="17">
        <v>0</v>
      </c>
      <c r="GU15" s="17">
        <v>0</v>
      </c>
      <c r="GV15" s="17">
        <v>0</v>
      </c>
      <c r="GW15" s="17">
        <v>0</v>
      </c>
      <c r="GX15" s="17">
        <v>0</v>
      </c>
      <c r="GY15" s="17">
        <v>0</v>
      </c>
      <c r="GZ15" s="17">
        <v>0</v>
      </c>
      <c r="HA15" s="17">
        <v>0</v>
      </c>
      <c r="HB15" s="17">
        <v>0</v>
      </c>
      <c r="HC15" s="17">
        <v>0</v>
      </c>
      <c r="HD15" s="17">
        <v>0</v>
      </c>
      <c r="HE15" s="17">
        <v>0</v>
      </c>
      <c r="HF15" s="17">
        <v>0</v>
      </c>
      <c r="HG15" s="17">
        <v>0</v>
      </c>
      <c r="HH15" s="17">
        <v>0</v>
      </c>
      <c r="HI15" s="17">
        <v>0</v>
      </c>
      <c r="HJ15" s="17">
        <v>0</v>
      </c>
      <c r="HK15" s="17">
        <v>0</v>
      </c>
      <c r="HL15" s="17">
        <v>0</v>
      </c>
      <c r="HM15" s="17">
        <v>0</v>
      </c>
      <c r="HN15" s="17">
        <v>0</v>
      </c>
      <c r="HO15" s="17">
        <v>0</v>
      </c>
      <c r="HP15" s="17">
        <v>0</v>
      </c>
      <c r="HQ15" s="17">
        <v>0</v>
      </c>
      <c r="HR15" s="17">
        <v>0</v>
      </c>
      <c r="HS15" s="17">
        <v>0</v>
      </c>
      <c r="HT15" s="17">
        <v>0</v>
      </c>
      <c r="HU15" s="17">
        <v>0</v>
      </c>
      <c r="HV15" s="17">
        <v>0</v>
      </c>
      <c r="HW15" s="17">
        <v>0</v>
      </c>
      <c r="HX15" s="17">
        <v>0</v>
      </c>
      <c r="HY15" s="17">
        <v>0</v>
      </c>
      <c r="HZ15" s="17">
        <v>0</v>
      </c>
      <c r="IA15" s="17">
        <v>0</v>
      </c>
      <c r="IB15" s="17">
        <v>0</v>
      </c>
      <c r="IC15" s="17">
        <v>0</v>
      </c>
      <c r="ID15" s="17">
        <v>0</v>
      </c>
      <c r="IE15" s="17">
        <v>0</v>
      </c>
      <c r="IF15" s="17">
        <v>0</v>
      </c>
      <c r="IG15" s="17">
        <v>0</v>
      </c>
      <c r="IH15" s="17">
        <v>0</v>
      </c>
      <c r="II15" s="17">
        <v>0</v>
      </c>
      <c r="IJ15" s="17">
        <v>0</v>
      </c>
      <c r="IK15" s="17">
        <v>0</v>
      </c>
      <c r="IL15" s="17">
        <v>0</v>
      </c>
      <c r="IM15" s="17">
        <v>0</v>
      </c>
      <c r="IN15" s="17">
        <v>0</v>
      </c>
      <c r="IO15" s="17">
        <v>0</v>
      </c>
      <c r="IP15" s="17">
        <v>0</v>
      </c>
      <c r="IQ15" s="17">
        <v>0</v>
      </c>
      <c r="IR15" s="17">
        <v>0</v>
      </c>
      <c r="IS15" s="17">
        <v>0</v>
      </c>
      <c r="IT15" s="17">
        <v>0</v>
      </c>
      <c r="IU15" s="17">
        <v>0</v>
      </c>
      <c r="IV15" s="18">
        <v>0</v>
      </c>
      <c r="IW15" s="18">
        <v>0</v>
      </c>
      <c r="IX15" s="18">
        <v>0</v>
      </c>
      <c r="IY15" s="17">
        <v>0</v>
      </c>
      <c r="IZ15" s="17">
        <v>0</v>
      </c>
      <c r="JA15" s="17">
        <v>0</v>
      </c>
      <c r="JB15" s="17">
        <v>0</v>
      </c>
      <c r="JC15" s="17">
        <v>0</v>
      </c>
      <c r="JD15" s="17">
        <v>0</v>
      </c>
      <c r="JE15" s="18">
        <v>0</v>
      </c>
      <c r="JF15" s="18">
        <v>0</v>
      </c>
      <c r="JG15" s="18">
        <v>0</v>
      </c>
      <c r="JH15" s="17">
        <v>0</v>
      </c>
      <c r="JI15" s="17">
        <v>0</v>
      </c>
      <c r="JJ15" s="17">
        <v>0</v>
      </c>
      <c r="JK15" s="17">
        <v>0</v>
      </c>
      <c r="JL15" s="17">
        <v>0</v>
      </c>
      <c r="JM15" s="17">
        <v>0</v>
      </c>
      <c r="JN15" s="18">
        <v>0</v>
      </c>
      <c r="JO15" s="18">
        <v>0</v>
      </c>
      <c r="JP15" s="18">
        <v>0</v>
      </c>
      <c r="JQ15" s="17">
        <v>0</v>
      </c>
      <c r="JR15" s="17">
        <v>0</v>
      </c>
      <c r="JS15" s="17">
        <v>0</v>
      </c>
      <c r="JT15" s="17">
        <v>0</v>
      </c>
      <c r="JU15" s="17">
        <v>0</v>
      </c>
      <c r="JV15" s="17">
        <v>0</v>
      </c>
      <c r="JW15" s="17">
        <v>0</v>
      </c>
      <c r="JX15" s="17">
        <v>0</v>
      </c>
      <c r="JY15" s="17">
        <v>0</v>
      </c>
      <c r="JZ15" s="17">
        <v>0</v>
      </c>
      <c r="KA15" s="17">
        <v>0</v>
      </c>
      <c r="KB15" s="17">
        <v>0</v>
      </c>
      <c r="KC15" s="17">
        <v>0</v>
      </c>
      <c r="KD15" s="17">
        <v>0</v>
      </c>
      <c r="KE15" s="17">
        <v>0</v>
      </c>
      <c r="KF15" s="17">
        <v>0</v>
      </c>
      <c r="KG15" s="17">
        <v>0</v>
      </c>
      <c r="KH15" s="17">
        <v>0</v>
      </c>
      <c r="KI15" s="17">
        <v>0</v>
      </c>
      <c r="KJ15" s="17">
        <v>0</v>
      </c>
      <c r="KK15" s="17">
        <v>0</v>
      </c>
      <c r="KL15" s="17">
        <v>0</v>
      </c>
      <c r="KM15" s="17">
        <v>0</v>
      </c>
      <c r="KN15" s="17">
        <v>0</v>
      </c>
      <c r="KO15" s="17">
        <v>0</v>
      </c>
      <c r="KP15" s="17">
        <v>0</v>
      </c>
      <c r="KQ15" s="17">
        <v>0</v>
      </c>
      <c r="KR15" s="17">
        <v>0</v>
      </c>
      <c r="KS15" s="17">
        <v>0</v>
      </c>
      <c r="KT15" s="17">
        <v>0</v>
      </c>
      <c r="KU15" s="17">
        <v>0</v>
      </c>
      <c r="KV15" s="17">
        <v>0</v>
      </c>
      <c r="KW15" s="17">
        <v>0</v>
      </c>
      <c r="KX15" s="17">
        <v>0</v>
      </c>
      <c r="KY15" s="17">
        <v>0</v>
      </c>
      <c r="KZ15" s="17">
        <v>0</v>
      </c>
      <c r="LA15" s="18">
        <v>0</v>
      </c>
      <c r="LB15" s="18">
        <v>0</v>
      </c>
      <c r="LC15" s="18">
        <v>0</v>
      </c>
      <c r="LD15" s="17">
        <v>0</v>
      </c>
      <c r="LE15" s="17">
        <v>0</v>
      </c>
      <c r="LF15" s="17">
        <v>0</v>
      </c>
      <c r="LG15" s="17">
        <v>0</v>
      </c>
      <c r="LH15" s="17">
        <v>0</v>
      </c>
      <c r="LI15" s="17">
        <v>0</v>
      </c>
      <c r="LJ15" s="18">
        <v>0</v>
      </c>
      <c r="LK15" s="18">
        <v>0</v>
      </c>
      <c r="LL15" s="18">
        <v>0</v>
      </c>
      <c r="LM15" s="17">
        <v>0</v>
      </c>
      <c r="LN15" s="17">
        <v>0</v>
      </c>
      <c r="LO15" s="17">
        <v>0</v>
      </c>
      <c r="LP15" s="17">
        <v>0</v>
      </c>
      <c r="LQ15" s="17">
        <v>0</v>
      </c>
      <c r="LR15" s="17">
        <v>0</v>
      </c>
      <c r="LS15" s="18">
        <v>0</v>
      </c>
      <c r="LT15" s="18">
        <v>0</v>
      </c>
      <c r="LU15" s="18">
        <v>0</v>
      </c>
      <c r="LV15" s="17">
        <v>0</v>
      </c>
      <c r="LW15" s="17">
        <v>0</v>
      </c>
      <c r="LX15" s="17">
        <v>0</v>
      </c>
      <c r="LY15" s="17">
        <v>0</v>
      </c>
      <c r="LZ15" s="17">
        <v>0</v>
      </c>
      <c r="MA15" s="17">
        <v>0</v>
      </c>
      <c r="MB15" s="17">
        <v>0</v>
      </c>
      <c r="MC15" s="17">
        <v>0</v>
      </c>
      <c r="MD15" s="17">
        <v>0</v>
      </c>
      <c r="ME15" s="17">
        <v>0</v>
      </c>
      <c r="MF15" s="17">
        <v>0</v>
      </c>
      <c r="MG15" s="17">
        <v>51225507.821763843</v>
      </c>
      <c r="MH15" s="17">
        <v>51225507.821763843</v>
      </c>
    </row>
    <row r="16" spans="1:346" ht="12.75" customHeight="1" x14ac:dyDescent="0.3">
      <c r="A16" s="61" t="s">
        <v>165</v>
      </c>
      <c r="B16" s="16">
        <v>1011</v>
      </c>
      <c r="C16" s="62" t="s">
        <v>148</v>
      </c>
      <c r="D16" s="18">
        <v>0</v>
      </c>
      <c r="E16" s="18">
        <v>0</v>
      </c>
      <c r="F16" s="18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0</v>
      </c>
      <c r="EF16" s="17">
        <v>0</v>
      </c>
      <c r="EG16" s="17">
        <v>0</v>
      </c>
      <c r="EH16" s="17">
        <v>0</v>
      </c>
      <c r="EI16" s="17">
        <v>0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  <c r="ES16" s="17">
        <v>0</v>
      </c>
      <c r="ET16" s="17">
        <v>0</v>
      </c>
      <c r="EU16" s="17">
        <v>0</v>
      </c>
      <c r="EV16" s="17">
        <v>0</v>
      </c>
      <c r="EW16" s="17">
        <v>0</v>
      </c>
      <c r="EX16" s="17">
        <v>0</v>
      </c>
      <c r="EY16" s="17">
        <v>0</v>
      </c>
      <c r="EZ16" s="17">
        <v>0</v>
      </c>
      <c r="FA16" s="17">
        <v>0</v>
      </c>
      <c r="FB16" s="17">
        <v>0</v>
      </c>
      <c r="FC16" s="17">
        <v>0</v>
      </c>
      <c r="FD16" s="17">
        <v>0</v>
      </c>
      <c r="FE16" s="17">
        <v>0</v>
      </c>
      <c r="FF16" s="17">
        <v>0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200359.12</v>
      </c>
      <c r="FV16" s="17">
        <v>0</v>
      </c>
      <c r="FW16" s="17">
        <v>0</v>
      </c>
      <c r="FX16" s="17">
        <v>687192.46944200038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17">
        <v>0</v>
      </c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0</v>
      </c>
      <c r="GW16" s="17">
        <v>0</v>
      </c>
      <c r="GX16" s="17">
        <v>0</v>
      </c>
      <c r="GY16" s="17">
        <v>0</v>
      </c>
      <c r="GZ16" s="17">
        <v>0</v>
      </c>
      <c r="HA16" s="17">
        <v>0</v>
      </c>
      <c r="HB16" s="17">
        <v>0</v>
      </c>
      <c r="HC16" s="17">
        <v>0</v>
      </c>
      <c r="HD16" s="17">
        <v>0</v>
      </c>
      <c r="HE16" s="17">
        <v>0</v>
      </c>
      <c r="HF16" s="17">
        <v>0</v>
      </c>
      <c r="HG16" s="17">
        <v>0</v>
      </c>
      <c r="HH16" s="17">
        <v>0</v>
      </c>
      <c r="HI16" s="17">
        <v>0</v>
      </c>
      <c r="HJ16" s="17">
        <v>0</v>
      </c>
      <c r="HK16" s="17">
        <v>0</v>
      </c>
      <c r="HL16" s="17">
        <v>0</v>
      </c>
      <c r="HM16" s="17">
        <v>0</v>
      </c>
      <c r="HN16" s="17">
        <v>0</v>
      </c>
      <c r="HO16" s="17">
        <v>0</v>
      </c>
      <c r="HP16" s="17">
        <v>0</v>
      </c>
      <c r="HQ16" s="17">
        <v>0</v>
      </c>
      <c r="HR16" s="17">
        <v>0</v>
      </c>
      <c r="HS16" s="17">
        <v>0</v>
      </c>
      <c r="HT16" s="17">
        <v>0</v>
      </c>
      <c r="HU16" s="17">
        <v>0</v>
      </c>
      <c r="HV16" s="17">
        <v>0</v>
      </c>
      <c r="HW16" s="17">
        <v>0</v>
      </c>
      <c r="HX16" s="17">
        <v>0</v>
      </c>
      <c r="HY16" s="17">
        <v>0</v>
      </c>
      <c r="HZ16" s="17">
        <v>0</v>
      </c>
      <c r="IA16" s="17">
        <v>0</v>
      </c>
      <c r="IB16" s="17">
        <v>0</v>
      </c>
      <c r="IC16" s="17">
        <v>0</v>
      </c>
      <c r="ID16" s="17">
        <v>0</v>
      </c>
      <c r="IE16" s="17">
        <v>0</v>
      </c>
      <c r="IF16" s="17">
        <v>0</v>
      </c>
      <c r="IG16" s="17">
        <v>0</v>
      </c>
      <c r="IH16" s="17">
        <v>0</v>
      </c>
      <c r="II16" s="17">
        <v>0</v>
      </c>
      <c r="IJ16" s="17">
        <v>0</v>
      </c>
      <c r="IK16" s="17">
        <v>0</v>
      </c>
      <c r="IL16" s="17">
        <v>0</v>
      </c>
      <c r="IM16" s="17">
        <v>0</v>
      </c>
      <c r="IN16" s="17">
        <v>0</v>
      </c>
      <c r="IO16" s="17">
        <v>0</v>
      </c>
      <c r="IP16" s="17">
        <v>0</v>
      </c>
      <c r="IQ16" s="17">
        <v>0</v>
      </c>
      <c r="IR16" s="17">
        <v>0</v>
      </c>
      <c r="IS16" s="17">
        <v>0</v>
      </c>
      <c r="IT16" s="17">
        <v>0</v>
      </c>
      <c r="IU16" s="17">
        <v>0</v>
      </c>
      <c r="IV16" s="18">
        <v>0</v>
      </c>
      <c r="IW16" s="18">
        <v>0</v>
      </c>
      <c r="IX16" s="18">
        <v>0</v>
      </c>
      <c r="IY16" s="17">
        <v>0</v>
      </c>
      <c r="IZ16" s="17">
        <v>0</v>
      </c>
      <c r="JA16" s="17">
        <v>0</v>
      </c>
      <c r="JB16" s="17">
        <v>0</v>
      </c>
      <c r="JC16" s="17">
        <v>0</v>
      </c>
      <c r="JD16" s="17">
        <v>0</v>
      </c>
      <c r="JE16" s="18">
        <v>0</v>
      </c>
      <c r="JF16" s="18">
        <v>0</v>
      </c>
      <c r="JG16" s="18">
        <v>0</v>
      </c>
      <c r="JH16" s="17">
        <v>0</v>
      </c>
      <c r="JI16" s="17">
        <v>0</v>
      </c>
      <c r="JJ16" s="17">
        <v>0</v>
      </c>
      <c r="JK16" s="17">
        <v>0</v>
      </c>
      <c r="JL16" s="17">
        <v>0</v>
      </c>
      <c r="JM16" s="17">
        <v>0</v>
      </c>
      <c r="JN16" s="18">
        <v>0</v>
      </c>
      <c r="JO16" s="18">
        <v>0</v>
      </c>
      <c r="JP16" s="18">
        <v>0</v>
      </c>
      <c r="JQ16" s="17">
        <v>0</v>
      </c>
      <c r="JR16" s="17">
        <v>0</v>
      </c>
      <c r="JS16" s="17">
        <v>0</v>
      </c>
      <c r="JT16" s="17">
        <v>0</v>
      </c>
      <c r="JU16" s="17">
        <v>0</v>
      </c>
      <c r="JV16" s="17">
        <v>0</v>
      </c>
      <c r="JW16" s="17">
        <v>0</v>
      </c>
      <c r="JX16" s="17">
        <v>0</v>
      </c>
      <c r="JY16" s="17">
        <v>0</v>
      </c>
      <c r="JZ16" s="17">
        <v>0</v>
      </c>
      <c r="KA16" s="17">
        <v>0</v>
      </c>
      <c r="KB16" s="17">
        <v>0</v>
      </c>
      <c r="KC16" s="17">
        <v>0</v>
      </c>
      <c r="KD16" s="17">
        <v>0</v>
      </c>
      <c r="KE16" s="17">
        <v>0</v>
      </c>
      <c r="KF16" s="17">
        <v>0</v>
      </c>
      <c r="KG16" s="17">
        <v>0</v>
      </c>
      <c r="KH16" s="17">
        <v>0</v>
      </c>
      <c r="KI16" s="17">
        <v>0</v>
      </c>
      <c r="KJ16" s="17">
        <v>0</v>
      </c>
      <c r="KK16" s="17">
        <v>0</v>
      </c>
      <c r="KL16" s="17">
        <v>0</v>
      </c>
      <c r="KM16" s="17">
        <v>0</v>
      </c>
      <c r="KN16" s="17">
        <v>0</v>
      </c>
      <c r="KO16" s="17">
        <v>0</v>
      </c>
      <c r="KP16" s="17">
        <v>0</v>
      </c>
      <c r="KQ16" s="17">
        <v>0</v>
      </c>
      <c r="KR16" s="17">
        <v>0</v>
      </c>
      <c r="KS16" s="17">
        <v>0</v>
      </c>
      <c r="KT16" s="17">
        <v>0</v>
      </c>
      <c r="KU16" s="17">
        <v>0</v>
      </c>
      <c r="KV16" s="17">
        <v>0</v>
      </c>
      <c r="KW16" s="17">
        <v>0</v>
      </c>
      <c r="KX16" s="17">
        <v>0</v>
      </c>
      <c r="KY16" s="17">
        <v>0</v>
      </c>
      <c r="KZ16" s="17">
        <v>0</v>
      </c>
      <c r="LA16" s="18">
        <v>0</v>
      </c>
      <c r="LB16" s="18">
        <v>0</v>
      </c>
      <c r="LC16" s="18">
        <v>0</v>
      </c>
      <c r="LD16" s="17">
        <v>0</v>
      </c>
      <c r="LE16" s="17">
        <v>0</v>
      </c>
      <c r="LF16" s="17">
        <v>0</v>
      </c>
      <c r="LG16" s="17">
        <v>0</v>
      </c>
      <c r="LH16" s="17">
        <v>0</v>
      </c>
      <c r="LI16" s="17">
        <v>0</v>
      </c>
      <c r="LJ16" s="18">
        <v>0</v>
      </c>
      <c r="LK16" s="18">
        <v>0</v>
      </c>
      <c r="LL16" s="18">
        <v>0</v>
      </c>
      <c r="LM16" s="17">
        <v>0</v>
      </c>
      <c r="LN16" s="17">
        <v>0</v>
      </c>
      <c r="LO16" s="17">
        <v>0</v>
      </c>
      <c r="LP16" s="17">
        <v>0</v>
      </c>
      <c r="LQ16" s="17">
        <v>0</v>
      </c>
      <c r="LR16" s="17">
        <v>0</v>
      </c>
      <c r="LS16" s="18">
        <v>0</v>
      </c>
      <c r="LT16" s="18">
        <v>0</v>
      </c>
      <c r="LU16" s="18">
        <v>0</v>
      </c>
      <c r="LV16" s="17">
        <v>0</v>
      </c>
      <c r="LW16" s="17">
        <v>0</v>
      </c>
      <c r="LX16" s="17">
        <v>0</v>
      </c>
      <c r="LY16" s="17">
        <v>0</v>
      </c>
      <c r="LZ16" s="17">
        <v>0</v>
      </c>
      <c r="MA16" s="17">
        <v>0</v>
      </c>
      <c r="MB16" s="17">
        <v>0</v>
      </c>
      <c r="MC16" s="17">
        <v>0</v>
      </c>
      <c r="MD16" s="17">
        <v>0</v>
      </c>
      <c r="ME16" s="17">
        <v>0</v>
      </c>
      <c r="MF16" s="17">
        <v>0</v>
      </c>
      <c r="MG16" s="17">
        <v>887551.58944200038</v>
      </c>
      <c r="MH16" s="17">
        <v>887551.58944200038</v>
      </c>
    </row>
    <row r="17" spans="1:346" ht="12.75" customHeight="1" x14ac:dyDescent="0.3">
      <c r="A17" s="61" t="s">
        <v>167</v>
      </c>
      <c r="B17" s="16">
        <v>1012</v>
      </c>
      <c r="C17" s="62" t="s">
        <v>148</v>
      </c>
      <c r="D17" s="18">
        <v>0</v>
      </c>
      <c r="E17" s="18">
        <v>0</v>
      </c>
      <c r="F17" s="18">
        <v>75938.75</v>
      </c>
      <c r="G17" s="17">
        <v>0</v>
      </c>
      <c r="H17" s="17">
        <v>0</v>
      </c>
      <c r="I17" s="17">
        <v>14094.55</v>
      </c>
      <c r="J17" s="17">
        <v>0</v>
      </c>
      <c r="K17" s="17">
        <v>0</v>
      </c>
      <c r="L17" s="17">
        <v>22921.83</v>
      </c>
      <c r="M17" s="17">
        <v>0</v>
      </c>
      <c r="N17" s="17">
        <v>0</v>
      </c>
      <c r="O17" s="17">
        <v>38922.370000000003</v>
      </c>
      <c r="P17" s="17">
        <v>0</v>
      </c>
      <c r="Q17" s="17">
        <v>0</v>
      </c>
      <c r="R17" s="17">
        <v>164808.1</v>
      </c>
      <c r="S17" s="17">
        <v>0</v>
      </c>
      <c r="T17" s="17">
        <v>0</v>
      </c>
      <c r="U17" s="17">
        <v>6088.38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38095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4316</v>
      </c>
      <c r="BR17" s="17">
        <v>0</v>
      </c>
      <c r="BS17" s="17">
        <v>0</v>
      </c>
      <c r="BT17" s="17">
        <v>4399.41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1044.0899999999999</v>
      </c>
      <c r="CD17" s="17">
        <v>0</v>
      </c>
      <c r="CE17" s="17">
        <v>0</v>
      </c>
      <c r="CF17" s="17">
        <v>980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7">
        <v>0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0</v>
      </c>
      <c r="DE17" s="17">
        <v>0</v>
      </c>
      <c r="DF17" s="17">
        <v>0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1078.8499999999999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  <c r="DZ17" s="17">
        <v>0</v>
      </c>
      <c r="EA17" s="17">
        <v>0</v>
      </c>
      <c r="EB17" s="17">
        <v>4824124.09</v>
      </c>
      <c r="EC17" s="17">
        <v>0</v>
      </c>
      <c r="ED17" s="17">
        <v>0</v>
      </c>
      <c r="EE17" s="17">
        <v>1634.98</v>
      </c>
      <c r="EF17" s="17">
        <v>0</v>
      </c>
      <c r="EG17" s="17">
        <v>0</v>
      </c>
      <c r="EH17" s="17">
        <v>1619.89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  <c r="EN17" s="17">
        <v>1634.98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>
        <v>0</v>
      </c>
      <c r="EY17" s="17">
        <v>0</v>
      </c>
      <c r="EZ17" s="17">
        <v>0</v>
      </c>
      <c r="FA17" s="17">
        <v>0</v>
      </c>
      <c r="FB17" s="17">
        <v>0</v>
      </c>
      <c r="FC17" s="17">
        <v>0</v>
      </c>
      <c r="FD17" s="17">
        <v>0</v>
      </c>
      <c r="FE17" s="17">
        <v>0</v>
      </c>
      <c r="FF17" s="17">
        <v>144894.92000000001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0</v>
      </c>
      <c r="FM17" s="17">
        <v>0</v>
      </c>
      <c r="FN17" s="17">
        <v>0</v>
      </c>
      <c r="FO17" s="17">
        <v>0</v>
      </c>
      <c r="FP17" s="17">
        <v>0</v>
      </c>
      <c r="FQ17" s="17">
        <v>0</v>
      </c>
      <c r="FR17" s="17">
        <v>0</v>
      </c>
      <c r="FS17" s="17">
        <v>0</v>
      </c>
      <c r="FT17" s="17">
        <v>0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47404.04</v>
      </c>
      <c r="GK17" s="17">
        <v>0</v>
      </c>
      <c r="GL17" s="17">
        <v>0</v>
      </c>
      <c r="GM17" s="17">
        <v>0</v>
      </c>
      <c r="GN17" s="17">
        <v>0</v>
      </c>
      <c r="GO17" s="17">
        <v>0</v>
      </c>
      <c r="GP17" s="17">
        <v>52540.13</v>
      </c>
      <c r="GQ17" s="17">
        <v>0</v>
      </c>
      <c r="GR17" s="17">
        <v>0</v>
      </c>
      <c r="GS17" s="17">
        <v>0</v>
      </c>
      <c r="GT17" s="17">
        <v>0</v>
      </c>
      <c r="GU17" s="17">
        <v>0</v>
      </c>
      <c r="GV17" s="17">
        <v>0</v>
      </c>
      <c r="GW17" s="17">
        <v>0</v>
      </c>
      <c r="GX17" s="17">
        <v>0</v>
      </c>
      <c r="GY17" s="17">
        <v>99078.79</v>
      </c>
      <c r="GZ17" s="17">
        <v>0</v>
      </c>
      <c r="HA17" s="17">
        <v>0</v>
      </c>
      <c r="HB17" s="17">
        <v>0</v>
      </c>
      <c r="HC17" s="17">
        <v>0</v>
      </c>
      <c r="HD17" s="17">
        <v>0</v>
      </c>
      <c r="HE17" s="17">
        <v>0</v>
      </c>
      <c r="HF17" s="17">
        <v>0</v>
      </c>
      <c r="HG17" s="17">
        <v>0</v>
      </c>
      <c r="HH17" s="17">
        <v>0</v>
      </c>
      <c r="HI17" s="17">
        <v>0</v>
      </c>
      <c r="HJ17" s="17">
        <v>0</v>
      </c>
      <c r="HK17" s="17">
        <v>0</v>
      </c>
      <c r="HL17" s="17">
        <v>0</v>
      </c>
      <c r="HM17" s="17">
        <v>0</v>
      </c>
      <c r="HN17" s="17">
        <v>0</v>
      </c>
      <c r="HO17" s="17">
        <v>0</v>
      </c>
      <c r="HP17" s="17">
        <v>0</v>
      </c>
      <c r="HQ17" s="17">
        <v>0</v>
      </c>
      <c r="HR17" s="17">
        <v>0</v>
      </c>
      <c r="HS17" s="17">
        <v>0</v>
      </c>
      <c r="HT17" s="17">
        <v>0</v>
      </c>
      <c r="HU17" s="17">
        <v>0</v>
      </c>
      <c r="HV17" s="17">
        <v>0</v>
      </c>
      <c r="HW17" s="17">
        <v>0</v>
      </c>
      <c r="HX17" s="17">
        <v>0</v>
      </c>
      <c r="HY17" s="17">
        <v>0</v>
      </c>
      <c r="HZ17" s="17">
        <v>0</v>
      </c>
      <c r="IA17" s="17">
        <v>0</v>
      </c>
      <c r="IB17" s="17">
        <v>0</v>
      </c>
      <c r="IC17" s="17">
        <v>0</v>
      </c>
      <c r="ID17" s="17">
        <v>0</v>
      </c>
      <c r="IE17" s="17">
        <v>0</v>
      </c>
      <c r="IF17" s="17">
        <v>0</v>
      </c>
      <c r="IG17" s="17">
        <v>0</v>
      </c>
      <c r="IH17" s="17">
        <v>0</v>
      </c>
      <c r="II17" s="17">
        <v>0</v>
      </c>
      <c r="IJ17" s="17">
        <v>0</v>
      </c>
      <c r="IK17" s="17">
        <v>0</v>
      </c>
      <c r="IL17" s="17">
        <v>0</v>
      </c>
      <c r="IM17" s="17">
        <v>0</v>
      </c>
      <c r="IN17" s="17">
        <v>0</v>
      </c>
      <c r="IO17" s="17">
        <v>0</v>
      </c>
      <c r="IP17" s="17">
        <v>0</v>
      </c>
      <c r="IQ17" s="17">
        <v>0</v>
      </c>
      <c r="IR17" s="17">
        <v>0</v>
      </c>
      <c r="IS17" s="17">
        <v>0</v>
      </c>
      <c r="IT17" s="17">
        <v>0</v>
      </c>
      <c r="IU17" s="17">
        <v>0</v>
      </c>
      <c r="IV17" s="18">
        <v>0</v>
      </c>
      <c r="IW17" s="18">
        <v>0</v>
      </c>
      <c r="IX17" s="18">
        <v>0</v>
      </c>
      <c r="IY17" s="17">
        <v>0</v>
      </c>
      <c r="IZ17" s="17">
        <v>0</v>
      </c>
      <c r="JA17" s="17">
        <v>0</v>
      </c>
      <c r="JB17" s="17">
        <v>0</v>
      </c>
      <c r="JC17" s="17">
        <v>0</v>
      </c>
      <c r="JD17" s="17">
        <v>0</v>
      </c>
      <c r="JE17" s="18">
        <v>0</v>
      </c>
      <c r="JF17" s="18">
        <v>0</v>
      </c>
      <c r="JG17" s="18">
        <v>0</v>
      </c>
      <c r="JH17" s="17">
        <v>0</v>
      </c>
      <c r="JI17" s="17">
        <v>0</v>
      </c>
      <c r="JJ17" s="17">
        <v>0</v>
      </c>
      <c r="JK17" s="17">
        <v>0</v>
      </c>
      <c r="JL17" s="17">
        <v>0</v>
      </c>
      <c r="JM17" s="17">
        <v>0</v>
      </c>
      <c r="JN17" s="18">
        <v>0</v>
      </c>
      <c r="JO17" s="18">
        <v>0</v>
      </c>
      <c r="JP17" s="18">
        <v>0</v>
      </c>
      <c r="JQ17" s="17">
        <v>0</v>
      </c>
      <c r="JR17" s="17">
        <v>0</v>
      </c>
      <c r="JS17" s="17">
        <v>0</v>
      </c>
      <c r="JT17" s="17">
        <v>0</v>
      </c>
      <c r="JU17" s="17">
        <v>0</v>
      </c>
      <c r="JV17" s="17">
        <v>0</v>
      </c>
      <c r="JW17" s="17">
        <v>0</v>
      </c>
      <c r="JX17" s="17">
        <v>0</v>
      </c>
      <c r="JY17" s="17">
        <v>717.21</v>
      </c>
      <c r="JZ17" s="17">
        <v>0</v>
      </c>
      <c r="KA17" s="17">
        <v>0</v>
      </c>
      <c r="KB17" s="17">
        <v>0</v>
      </c>
      <c r="KC17" s="17">
        <v>0</v>
      </c>
      <c r="KD17" s="17">
        <v>0</v>
      </c>
      <c r="KE17" s="17">
        <v>0</v>
      </c>
      <c r="KF17" s="17">
        <v>0</v>
      </c>
      <c r="KG17" s="17">
        <v>0</v>
      </c>
      <c r="KH17" s="17">
        <v>0</v>
      </c>
      <c r="KI17" s="17">
        <v>0</v>
      </c>
      <c r="KJ17" s="17">
        <v>0</v>
      </c>
      <c r="KK17" s="17">
        <v>0</v>
      </c>
      <c r="KL17" s="17">
        <v>0</v>
      </c>
      <c r="KM17" s="17">
        <v>0</v>
      </c>
      <c r="KN17" s="17">
        <v>0</v>
      </c>
      <c r="KO17" s="17">
        <v>0</v>
      </c>
      <c r="KP17" s="17">
        <v>0</v>
      </c>
      <c r="KQ17" s="17">
        <v>0</v>
      </c>
      <c r="KR17" s="17">
        <v>0</v>
      </c>
      <c r="KS17" s="17">
        <v>0</v>
      </c>
      <c r="KT17" s="17">
        <v>0</v>
      </c>
      <c r="KU17" s="17">
        <v>0</v>
      </c>
      <c r="KV17" s="17">
        <v>0</v>
      </c>
      <c r="KW17" s="17">
        <v>0</v>
      </c>
      <c r="KX17" s="17">
        <v>0</v>
      </c>
      <c r="KY17" s="17">
        <v>0</v>
      </c>
      <c r="KZ17" s="17">
        <v>0</v>
      </c>
      <c r="LA17" s="18">
        <v>0</v>
      </c>
      <c r="LB17" s="18">
        <v>0</v>
      </c>
      <c r="LC17" s="18">
        <v>0</v>
      </c>
      <c r="LD17" s="17">
        <v>0</v>
      </c>
      <c r="LE17" s="17">
        <v>0</v>
      </c>
      <c r="LF17" s="17">
        <v>0</v>
      </c>
      <c r="LG17" s="17">
        <v>0</v>
      </c>
      <c r="LH17" s="17">
        <v>0</v>
      </c>
      <c r="LI17" s="17">
        <v>0</v>
      </c>
      <c r="LJ17" s="18">
        <v>0</v>
      </c>
      <c r="LK17" s="18">
        <v>0</v>
      </c>
      <c r="LL17" s="18">
        <v>0</v>
      </c>
      <c r="LM17" s="17">
        <v>0</v>
      </c>
      <c r="LN17" s="17">
        <v>0</v>
      </c>
      <c r="LO17" s="17">
        <v>0</v>
      </c>
      <c r="LP17" s="17">
        <v>0</v>
      </c>
      <c r="LQ17" s="17">
        <v>0</v>
      </c>
      <c r="LR17" s="17">
        <v>0</v>
      </c>
      <c r="LS17" s="18">
        <v>0</v>
      </c>
      <c r="LT17" s="18">
        <v>0</v>
      </c>
      <c r="LU17" s="18">
        <v>0</v>
      </c>
      <c r="LV17" s="17">
        <v>0</v>
      </c>
      <c r="LW17" s="17">
        <v>0</v>
      </c>
      <c r="LX17" s="17">
        <v>0</v>
      </c>
      <c r="LY17" s="17">
        <v>0</v>
      </c>
      <c r="LZ17" s="17">
        <v>0</v>
      </c>
      <c r="MA17" s="17">
        <v>0</v>
      </c>
      <c r="MB17" s="17">
        <v>0</v>
      </c>
      <c r="MC17" s="17">
        <v>0</v>
      </c>
      <c r="MD17" s="17">
        <v>0</v>
      </c>
      <c r="ME17" s="17">
        <v>0</v>
      </c>
      <c r="MF17" s="17">
        <v>0</v>
      </c>
      <c r="MG17" s="17">
        <v>5470397.6100000003</v>
      </c>
      <c r="MH17" s="17">
        <v>5470397.6100000003</v>
      </c>
    </row>
    <row r="18" spans="1:346" ht="12.75" customHeight="1" x14ac:dyDescent="0.3">
      <c r="A18" s="61" t="s">
        <v>169</v>
      </c>
      <c r="B18" s="16">
        <v>1013</v>
      </c>
      <c r="C18" s="62" t="s">
        <v>148</v>
      </c>
      <c r="D18" s="18">
        <v>0</v>
      </c>
      <c r="E18" s="18">
        <v>0</v>
      </c>
      <c r="F18" s="18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0</v>
      </c>
      <c r="DH18" s="17">
        <v>0</v>
      </c>
      <c r="DI18" s="17">
        <v>0</v>
      </c>
      <c r="DJ18" s="17">
        <v>0</v>
      </c>
      <c r="DK18" s="17">
        <v>0</v>
      </c>
      <c r="DL18" s="17">
        <v>0</v>
      </c>
      <c r="DM18" s="17">
        <v>0</v>
      </c>
      <c r="DN18" s="17">
        <v>0</v>
      </c>
      <c r="DO18" s="17">
        <v>0</v>
      </c>
      <c r="DP18" s="17">
        <v>0</v>
      </c>
      <c r="DQ18" s="17">
        <v>0</v>
      </c>
      <c r="DR18" s="17">
        <v>0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>
        <v>0</v>
      </c>
      <c r="EA18" s="17">
        <v>0</v>
      </c>
      <c r="EB18" s="17">
        <v>0</v>
      </c>
      <c r="EC18" s="17">
        <v>0</v>
      </c>
      <c r="ED18" s="17">
        <v>0</v>
      </c>
      <c r="EE18" s="17">
        <v>0</v>
      </c>
      <c r="EF18" s="17">
        <v>0</v>
      </c>
      <c r="EG18" s="17">
        <v>0</v>
      </c>
      <c r="EH18" s="17">
        <v>0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  <c r="EN18" s="17">
        <v>0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0</v>
      </c>
      <c r="EU18" s="17">
        <v>0</v>
      </c>
      <c r="EV18" s="17">
        <v>0</v>
      </c>
      <c r="EW18" s="17">
        <v>0</v>
      </c>
      <c r="EX18" s="17">
        <v>0</v>
      </c>
      <c r="EY18" s="17">
        <v>0</v>
      </c>
      <c r="EZ18" s="17">
        <v>0</v>
      </c>
      <c r="FA18" s="17">
        <v>0</v>
      </c>
      <c r="FB18" s="17">
        <v>0</v>
      </c>
      <c r="FC18" s="17">
        <v>0</v>
      </c>
      <c r="FD18" s="17">
        <v>0</v>
      </c>
      <c r="FE18" s="17">
        <v>0</v>
      </c>
      <c r="FF18" s="17">
        <v>0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0</v>
      </c>
      <c r="GC18" s="17">
        <v>0</v>
      </c>
      <c r="GD18" s="17">
        <v>0</v>
      </c>
      <c r="GE18" s="17">
        <v>0</v>
      </c>
      <c r="GF18" s="17">
        <v>0</v>
      </c>
      <c r="GG18" s="17">
        <v>0</v>
      </c>
      <c r="GH18" s="17">
        <v>0</v>
      </c>
      <c r="GI18" s="17">
        <v>0</v>
      </c>
      <c r="GJ18" s="17">
        <v>0</v>
      </c>
      <c r="GK18" s="17">
        <v>0</v>
      </c>
      <c r="GL18" s="17">
        <v>0</v>
      </c>
      <c r="GM18" s="17">
        <v>0</v>
      </c>
      <c r="GN18" s="17">
        <v>0</v>
      </c>
      <c r="GO18" s="17">
        <v>0</v>
      </c>
      <c r="GP18" s="17">
        <v>0</v>
      </c>
      <c r="GQ18" s="17">
        <v>0</v>
      </c>
      <c r="GR18" s="17">
        <v>0</v>
      </c>
      <c r="GS18" s="17">
        <v>0</v>
      </c>
      <c r="GT18" s="17">
        <v>0</v>
      </c>
      <c r="GU18" s="17">
        <v>0</v>
      </c>
      <c r="GV18" s="17">
        <v>0</v>
      </c>
      <c r="GW18" s="17">
        <v>0</v>
      </c>
      <c r="GX18" s="17">
        <v>0</v>
      </c>
      <c r="GY18" s="17">
        <v>0</v>
      </c>
      <c r="GZ18" s="17">
        <v>0</v>
      </c>
      <c r="HA18" s="17">
        <v>0</v>
      </c>
      <c r="HB18" s="17">
        <v>0</v>
      </c>
      <c r="HC18" s="17">
        <v>0</v>
      </c>
      <c r="HD18" s="17">
        <v>0</v>
      </c>
      <c r="HE18" s="17">
        <v>0</v>
      </c>
      <c r="HF18" s="17">
        <v>0</v>
      </c>
      <c r="HG18" s="17">
        <v>0</v>
      </c>
      <c r="HH18" s="17">
        <v>0</v>
      </c>
      <c r="HI18" s="17">
        <v>0</v>
      </c>
      <c r="HJ18" s="17">
        <v>0</v>
      </c>
      <c r="HK18" s="17">
        <v>0</v>
      </c>
      <c r="HL18" s="17">
        <v>0</v>
      </c>
      <c r="HM18" s="17">
        <v>0</v>
      </c>
      <c r="HN18" s="17">
        <v>0</v>
      </c>
      <c r="HO18" s="17">
        <v>0</v>
      </c>
      <c r="HP18" s="17">
        <v>0</v>
      </c>
      <c r="HQ18" s="17">
        <v>0</v>
      </c>
      <c r="HR18" s="17">
        <v>0</v>
      </c>
      <c r="HS18" s="17">
        <v>0</v>
      </c>
      <c r="HT18" s="17">
        <v>0</v>
      </c>
      <c r="HU18" s="17">
        <v>0</v>
      </c>
      <c r="HV18" s="17">
        <v>0</v>
      </c>
      <c r="HW18" s="17">
        <v>0</v>
      </c>
      <c r="HX18" s="17">
        <v>0</v>
      </c>
      <c r="HY18" s="17">
        <v>0</v>
      </c>
      <c r="HZ18" s="17">
        <v>0</v>
      </c>
      <c r="IA18" s="17">
        <v>0</v>
      </c>
      <c r="IB18" s="17">
        <v>0</v>
      </c>
      <c r="IC18" s="17">
        <v>0</v>
      </c>
      <c r="ID18" s="17">
        <v>0</v>
      </c>
      <c r="IE18" s="17">
        <v>0</v>
      </c>
      <c r="IF18" s="17">
        <v>0</v>
      </c>
      <c r="IG18" s="17">
        <v>0</v>
      </c>
      <c r="IH18" s="17">
        <v>0</v>
      </c>
      <c r="II18" s="17">
        <v>0</v>
      </c>
      <c r="IJ18" s="17">
        <v>0</v>
      </c>
      <c r="IK18" s="17">
        <v>0</v>
      </c>
      <c r="IL18" s="17">
        <v>0</v>
      </c>
      <c r="IM18" s="17">
        <v>0</v>
      </c>
      <c r="IN18" s="17">
        <v>0</v>
      </c>
      <c r="IO18" s="17">
        <v>0</v>
      </c>
      <c r="IP18" s="17">
        <v>0</v>
      </c>
      <c r="IQ18" s="17">
        <v>0</v>
      </c>
      <c r="IR18" s="17">
        <v>0</v>
      </c>
      <c r="IS18" s="17">
        <v>0</v>
      </c>
      <c r="IT18" s="17">
        <v>0</v>
      </c>
      <c r="IU18" s="17">
        <v>0</v>
      </c>
      <c r="IV18" s="18">
        <v>0</v>
      </c>
      <c r="IW18" s="18">
        <v>0</v>
      </c>
      <c r="IX18" s="18">
        <v>0</v>
      </c>
      <c r="IY18" s="17">
        <v>0</v>
      </c>
      <c r="IZ18" s="17">
        <v>0</v>
      </c>
      <c r="JA18" s="17">
        <v>0</v>
      </c>
      <c r="JB18" s="17">
        <v>0</v>
      </c>
      <c r="JC18" s="17">
        <v>0</v>
      </c>
      <c r="JD18" s="17">
        <v>0</v>
      </c>
      <c r="JE18" s="18">
        <v>0</v>
      </c>
      <c r="JF18" s="18">
        <v>0</v>
      </c>
      <c r="JG18" s="18">
        <v>0</v>
      </c>
      <c r="JH18" s="17">
        <v>0</v>
      </c>
      <c r="JI18" s="17">
        <v>0</v>
      </c>
      <c r="JJ18" s="17">
        <v>0</v>
      </c>
      <c r="JK18" s="17">
        <v>0</v>
      </c>
      <c r="JL18" s="17">
        <v>0</v>
      </c>
      <c r="JM18" s="17">
        <v>0</v>
      </c>
      <c r="JN18" s="18">
        <v>0</v>
      </c>
      <c r="JO18" s="18">
        <v>0</v>
      </c>
      <c r="JP18" s="18">
        <v>0</v>
      </c>
      <c r="JQ18" s="17">
        <v>0</v>
      </c>
      <c r="JR18" s="17">
        <v>0</v>
      </c>
      <c r="JS18" s="17">
        <v>0</v>
      </c>
      <c r="JT18" s="17">
        <v>0</v>
      </c>
      <c r="JU18" s="17">
        <v>0</v>
      </c>
      <c r="JV18" s="17">
        <v>0</v>
      </c>
      <c r="JW18" s="17">
        <v>0</v>
      </c>
      <c r="JX18" s="17">
        <v>0</v>
      </c>
      <c r="JY18" s="17">
        <v>0</v>
      </c>
      <c r="JZ18" s="17">
        <v>0</v>
      </c>
      <c r="KA18" s="17">
        <v>0</v>
      </c>
      <c r="KB18" s="17">
        <v>0</v>
      </c>
      <c r="KC18" s="17">
        <v>0</v>
      </c>
      <c r="KD18" s="17">
        <v>0</v>
      </c>
      <c r="KE18" s="17">
        <v>0</v>
      </c>
      <c r="KF18" s="17">
        <v>0</v>
      </c>
      <c r="KG18" s="17">
        <v>0</v>
      </c>
      <c r="KH18" s="17">
        <v>0</v>
      </c>
      <c r="KI18" s="17">
        <v>0</v>
      </c>
      <c r="KJ18" s="17">
        <v>0</v>
      </c>
      <c r="KK18" s="17">
        <v>0</v>
      </c>
      <c r="KL18" s="17">
        <v>0</v>
      </c>
      <c r="KM18" s="17">
        <v>0</v>
      </c>
      <c r="KN18" s="17">
        <v>0</v>
      </c>
      <c r="KO18" s="17">
        <v>0</v>
      </c>
      <c r="KP18" s="17">
        <v>0</v>
      </c>
      <c r="KQ18" s="17">
        <v>0</v>
      </c>
      <c r="KR18" s="17">
        <v>0</v>
      </c>
      <c r="KS18" s="17">
        <v>0</v>
      </c>
      <c r="KT18" s="17">
        <v>0</v>
      </c>
      <c r="KU18" s="17">
        <v>0</v>
      </c>
      <c r="KV18" s="17">
        <v>0</v>
      </c>
      <c r="KW18" s="17">
        <v>0</v>
      </c>
      <c r="KX18" s="17">
        <v>0</v>
      </c>
      <c r="KY18" s="17">
        <v>0</v>
      </c>
      <c r="KZ18" s="17">
        <v>0</v>
      </c>
      <c r="LA18" s="18">
        <v>0</v>
      </c>
      <c r="LB18" s="18">
        <v>0</v>
      </c>
      <c r="LC18" s="18">
        <v>0</v>
      </c>
      <c r="LD18" s="17">
        <v>0</v>
      </c>
      <c r="LE18" s="17">
        <v>0</v>
      </c>
      <c r="LF18" s="17">
        <v>0</v>
      </c>
      <c r="LG18" s="17">
        <v>0</v>
      </c>
      <c r="LH18" s="17">
        <v>0</v>
      </c>
      <c r="LI18" s="17">
        <v>0</v>
      </c>
      <c r="LJ18" s="18">
        <v>0</v>
      </c>
      <c r="LK18" s="18">
        <v>0</v>
      </c>
      <c r="LL18" s="18">
        <v>0</v>
      </c>
      <c r="LM18" s="17">
        <v>0</v>
      </c>
      <c r="LN18" s="17">
        <v>0</v>
      </c>
      <c r="LO18" s="17">
        <v>0</v>
      </c>
      <c r="LP18" s="17">
        <v>0</v>
      </c>
      <c r="LQ18" s="17">
        <v>0</v>
      </c>
      <c r="LR18" s="17">
        <v>0</v>
      </c>
      <c r="LS18" s="18">
        <v>0</v>
      </c>
      <c r="LT18" s="18">
        <v>0</v>
      </c>
      <c r="LU18" s="18">
        <v>0</v>
      </c>
      <c r="LV18" s="17">
        <v>0</v>
      </c>
      <c r="LW18" s="17">
        <v>0</v>
      </c>
      <c r="LX18" s="17">
        <v>0</v>
      </c>
      <c r="LY18" s="17">
        <v>0</v>
      </c>
      <c r="LZ18" s="17">
        <v>0</v>
      </c>
      <c r="MA18" s="17">
        <v>0</v>
      </c>
      <c r="MB18" s="17">
        <v>0</v>
      </c>
      <c r="MC18" s="17">
        <v>0</v>
      </c>
      <c r="MD18" s="17">
        <v>0</v>
      </c>
      <c r="ME18" s="17">
        <v>0</v>
      </c>
      <c r="MF18" s="17">
        <v>0</v>
      </c>
      <c r="MG18" s="17">
        <v>0</v>
      </c>
      <c r="MH18" s="17">
        <v>0</v>
      </c>
    </row>
    <row r="19" spans="1:346" ht="12.75" customHeight="1" x14ac:dyDescent="0.3">
      <c r="A19" s="61" t="s">
        <v>171</v>
      </c>
      <c r="B19" s="16">
        <v>1016</v>
      </c>
      <c r="C19" s="62" t="s">
        <v>148</v>
      </c>
      <c r="D19" s="18">
        <v>0</v>
      </c>
      <c r="E19" s="18">
        <v>0</v>
      </c>
      <c r="F19" s="18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0</v>
      </c>
      <c r="CY19" s="17">
        <v>0</v>
      </c>
      <c r="CZ19" s="17">
        <v>0</v>
      </c>
      <c r="DA19" s="17">
        <v>0</v>
      </c>
      <c r="DB19" s="17">
        <v>0</v>
      </c>
      <c r="DC19" s="17">
        <v>0</v>
      </c>
      <c r="DD19" s="17">
        <v>0</v>
      </c>
      <c r="DE19" s="17">
        <v>0</v>
      </c>
      <c r="DF19" s="17">
        <v>0</v>
      </c>
      <c r="DG19" s="17">
        <v>0</v>
      </c>
      <c r="DH19" s="17">
        <v>0</v>
      </c>
      <c r="DI19" s="17">
        <v>0</v>
      </c>
      <c r="DJ19" s="17">
        <v>0</v>
      </c>
      <c r="DK19" s="17">
        <v>0</v>
      </c>
      <c r="DL19" s="17">
        <v>0</v>
      </c>
      <c r="DM19" s="17">
        <v>0</v>
      </c>
      <c r="DN19" s="17">
        <v>0</v>
      </c>
      <c r="DO19" s="17">
        <v>0</v>
      </c>
      <c r="DP19" s="17">
        <v>0</v>
      </c>
      <c r="DQ19" s="17">
        <v>0</v>
      </c>
      <c r="DR19" s="17">
        <v>0</v>
      </c>
      <c r="DS19" s="17">
        <v>0</v>
      </c>
      <c r="DT19" s="17">
        <v>0</v>
      </c>
      <c r="DU19" s="17">
        <v>0</v>
      </c>
      <c r="DV19" s="17">
        <v>0</v>
      </c>
      <c r="DW19" s="17">
        <v>0</v>
      </c>
      <c r="DX19" s="17">
        <v>0</v>
      </c>
      <c r="DY19" s="17">
        <v>0</v>
      </c>
      <c r="DZ19" s="17">
        <v>0</v>
      </c>
      <c r="EA19" s="17">
        <v>0</v>
      </c>
      <c r="EB19" s="17">
        <v>0</v>
      </c>
      <c r="EC19" s="17">
        <v>0</v>
      </c>
      <c r="ED19" s="17">
        <v>0</v>
      </c>
      <c r="EE19" s="17">
        <v>0</v>
      </c>
      <c r="EF19" s="17">
        <v>0</v>
      </c>
      <c r="EG19" s="17">
        <v>0</v>
      </c>
      <c r="EH19" s="17">
        <v>0</v>
      </c>
      <c r="EI19" s="17">
        <v>0</v>
      </c>
      <c r="EJ19" s="17">
        <v>0</v>
      </c>
      <c r="EK19" s="17">
        <v>0</v>
      </c>
      <c r="EL19" s="17">
        <v>0</v>
      </c>
      <c r="EM19" s="17">
        <v>0</v>
      </c>
      <c r="EN19" s="17">
        <v>0</v>
      </c>
      <c r="EO19" s="17">
        <v>0</v>
      </c>
      <c r="EP19" s="17">
        <v>0</v>
      </c>
      <c r="EQ19" s="17">
        <v>0</v>
      </c>
      <c r="ER19" s="17">
        <v>0</v>
      </c>
      <c r="ES19" s="17">
        <v>0</v>
      </c>
      <c r="ET19" s="17">
        <v>0</v>
      </c>
      <c r="EU19" s="17">
        <v>0</v>
      </c>
      <c r="EV19" s="17">
        <v>0</v>
      </c>
      <c r="EW19" s="17">
        <v>0</v>
      </c>
      <c r="EX19" s="17">
        <v>0</v>
      </c>
      <c r="EY19" s="17">
        <v>0</v>
      </c>
      <c r="EZ19" s="17">
        <v>0</v>
      </c>
      <c r="FA19" s="17">
        <v>0</v>
      </c>
      <c r="FB19" s="17">
        <v>0</v>
      </c>
      <c r="FC19" s="17">
        <v>0</v>
      </c>
      <c r="FD19" s="17">
        <v>0</v>
      </c>
      <c r="FE19" s="17">
        <v>0</v>
      </c>
      <c r="FF19" s="17">
        <v>0</v>
      </c>
      <c r="FG19" s="17">
        <v>0</v>
      </c>
      <c r="FH19" s="17">
        <v>0</v>
      </c>
      <c r="FI19" s="17">
        <v>0</v>
      </c>
      <c r="FJ19" s="17">
        <v>0</v>
      </c>
      <c r="FK19" s="17">
        <v>0</v>
      </c>
      <c r="FL19" s="17">
        <v>0</v>
      </c>
      <c r="FM19" s="17">
        <v>0</v>
      </c>
      <c r="FN19" s="17">
        <v>0</v>
      </c>
      <c r="FO19" s="17">
        <v>0</v>
      </c>
      <c r="FP19" s="17">
        <v>0</v>
      </c>
      <c r="FQ19" s="17">
        <v>0</v>
      </c>
      <c r="FR19" s="17">
        <v>0</v>
      </c>
      <c r="FS19" s="17">
        <v>0</v>
      </c>
      <c r="FT19" s="17">
        <v>0</v>
      </c>
      <c r="FU19" s="17">
        <v>4368982</v>
      </c>
      <c r="FV19" s="17">
        <v>0</v>
      </c>
      <c r="FW19" s="17">
        <v>0</v>
      </c>
      <c r="FX19" s="17">
        <v>0</v>
      </c>
      <c r="FY19" s="17">
        <v>0</v>
      </c>
      <c r="FZ19" s="17">
        <v>0</v>
      </c>
      <c r="GA19" s="17">
        <v>0</v>
      </c>
      <c r="GB19" s="17">
        <v>0</v>
      </c>
      <c r="GC19" s="17">
        <v>0</v>
      </c>
      <c r="GD19" s="17">
        <v>0</v>
      </c>
      <c r="GE19" s="17">
        <v>0</v>
      </c>
      <c r="GF19" s="17">
        <v>0</v>
      </c>
      <c r="GG19" s="17">
        <v>0</v>
      </c>
      <c r="GH19" s="17">
        <v>0</v>
      </c>
      <c r="GI19" s="17">
        <v>0</v>
      </c>
      <c r="GJ19" s="17">
        <v>0</v>
      </c>
      <c r="GK19" s="17">
        <v>0</v>
      </c>
      <c r="GL19" s="17">
        <v>0</v>
      </c>
      <c r="GM19" s="17">
        <v>0</v>
      </c>
      <c r="GN19" s="17">
        <v>0</v>
      </c>
      <c r="GO19" s="17">
        <v>0</v>
      </c>
      <c r="GP19" s="17">
        <v>0</v>
      </c>
      <c r="GQ19" s="17">
        <v>0</v>
      </c>
      <c r="GR19" s="17">
        <v>0</v>
      </c>
      <c r="GS19" s="17">
        <v>0</v>
      </c>
      <c r="GT19" s="17">
        <v>0</v>
      </c>
      <c r="GU19" s="17">
        <v>0</v>
      </c>
      <c r="GV19" s="17">
        <v>0</v>
      </c>
      <c r="GW19" s="17">
        <v>0</v>
      </c>
      <c r="GX19" s="17">
        <v>0</v>
      </c>
      <c r="GY19" s="17">
        <v>0</v>
      </c>
      <c r="GZ19" s="17">
        <v>0</v>
      </c>
      <c r="HA19" s="17">
        <v>0</v>
      </c>
      <c r="HB19" s="17">
        <v>0</v>
      </c>
      <c r="HC19" s="17">
        <v>0</v>
      </c>
      <c r="HD19" s="17">
        <v>0</v>
      </c>
      <c r="HE19" s="17">
        <v>0</v>
      </c>
      <c r="HF19" s="17">
        <v>0</v>
      </c>
      <c r="HG19" s="17">
        <v>0</v>
      </c>
      <c r="HH19" s="17">
        <v>0</v>
      </c>
      <c r="HI19" s="17">
        <v>0</v>
      </c>
      <c r="HJ19" s="17">
        <v>0</v>
      </c>
      <c r="HK19" s="17">
        <v>0</v>
      </c>
      <c r="HL19" s="17">
        <v>0</v>
      </c>
      <c r="HM19" s="17">
        <v>0</v>
      </c>
      <c r="HN19" s="17">
        <v>0</v>
      </c>
      <c r="HO19" s="17">
        <v>0</v>
      </c>
      <c r="HP19" s="17">
        <v>0</v>
      </c>
      <c r="HQ19" s="17">
        <v>0</v>
      </c>
      <c r="HR19" s="17">
        <v>0</v>
      </c>
      <c r="HS19" s="17">
        <v>0</v>
      </c>
      <c r="HT19" s="17">
        <v>0</v>
      </c>
      <c r="HU19" s="17">
        <v>0</v>
      </c>
      <c r="HV19" s="17">
        <v>0</v>
      </c>
      <c r="HW19" s="17">
        <v>0</v>
      </c>
      <c r="HX19" s="17">
        <v>0</v>
      </c>
      <c r="HY19" s="17">
        <v>0</v>
      </c>
      <c r="HZ19" s="17">
        <v>0</v>
      </c>
      <c r="IA19" s="17">
        <v>0</v>
      </c>
      <c r="IB19" s="17">
        <v>0</v>
      </c>
      <c r="IC19" s="17">
        <v>0</v>
      </c>
      <c r="ID19" s="17">
        <v>0</v>
      </c>
      <c r="IE19" s="17">
        <v>0</v>
      </c>
      <c r="IF19" s="17">
        <v>0</v>
      </c>
      <c r="IG19" s="17">
        <v>0</v>
      </c>
      <c r="IH19" s="17">
        <v>0</v>
      </c>
      <c r="II19" s="17">
        <v>0</v>
      </c>
      <c r="IJ19" s="17">
        <v>0</v>
      </c>
      <c r="IK19" s="17">
        <v>0</v>
      </c>
      <c r="IL19" s="17">
        <v>0</v>
      </c>
      <c r="IM19" s="17">
        <v>0</v>
      </c>
      <c r="IN19" s="17">
        <v>0</v>
      </c>
      <c r="IO19" s="17">
        <v>0</v>
      </c>
      <c r="IP19" s="17">
        <v>0</v>
      </c>
      <c r="IQ19" s="17">
        <v>0</v>
      </c>
      <c r="IR19" s="17">
        <v>0</v>
      </c>
      <c r="IS19" s="17">
        <v>0</v>
      </c>
      <c r="IT19" s="17">
        <v>0</v>
      </c>
      <c r="IU19" s="17">
        <v>0</v>
      </c>
      <c r="IV19" s="18">
        <v>0</v>
      </c>
      <c r="IW19" s="18">
        <v>0</v>
      </c>
      <c r="IX19" s="18">
        <v>0</v>
      </c>
      <c r="IY19" s="17">
        <v>0</v>
      </c>
      <c r="IZ19" s="17">
        <v>0</v>
      </c>
      <c r="JA19" s="17">
        <v>0</v>
      </c>
      <c r="JB19" s="17">
        <v>0</v>
      </c>
      <c r="JC19" s="17">
        <v>0</v>
      </c>
      <c r="JD19" s="17">
        <v>0</v>
      </c>
      <c r="JE19" s="18">
        <v>0</v>
      </c>
      <c r="JF19" s="18">
        <v>0</v>
      </c>
      <c r="JG19" s="18">
        <v>0</v>
      </c>
      <c r="JH19" s="17">
        <v>0</v>
      </c>
      <c r="JI19" s="17">
        <v>0</v>
      </c>
      <c r="JJ19" s="17">
        <v>0</v>
      </c>
      <c r="JK19" s="17">
        <v>0</v>
      </c>
      <c r="JL19" s="17">
        <v>0</v>
      </c>
      <c r="JM19" s="17">
        <v>0</v>
      </c>
      <c r="JN19" s="18">
        <v>0</v>
      </c>
      <c r="JO19" s="18">
        <v>0</v>
      </c>
      <c r="JP19" s="18">
        <v>0</v>
      </c>
      <c r="JQ19" s="17">
        <v>0</v>
      </c>
      <c r="JR19" s="17">
        <v>0</v>
      </c>
      <c r="JS19" s="17">
        <v>0</v>
      </c>
      <c r="JT19" s="17">
        <v>0</v>
      </c>
      <c r="JU19" s="17">
        <v>0</v>
      </c>
      <c r="JV19" s="17">
        <v>0</v>
      </c>
      <c r="JW19" s="17">
        <v>0</v>
      </c>
      <c r="JX19" s="17">
        <v>0</v>
      </c>
      <c r="JY19" s="17">
        <v>0</v>
      </c>
      <c r="JZ19" s="17">
        <v>0</v>
      </c>
      <c r="KA19" s="17">
        <v>0</v>
      </c>
      <c r="KB19" s="17">
        <v>0</v>
      </c>
      <c r="KC19" s="17">
        <v>0</v>
      </c>
      <c r="KD19" s="17">
        <v>0</v>
      </c>
      <c r="KE19" s="17">
        <v>0</v>
      </c>
      <c r="KF19" s="17">
        <v>0</v>
      </c>
      <c r="KG19" s="17">
        <v>0</v>
      </c>
      <c r="KH19" s="17">
        <v>0</v>
      </c>
      <c r="KI19" s="17">
        <v>0</v>
      </c>
      <c r="KJ19" s="17">
        <v>0</v>
      </c>
      <c r="KK19" s="17">
        <v>0</v>
      </c>
      <c r="KL19" s="17">
        <v>0</v>
      </c>
      <c r="KM19" s="17">
        <v>0</v>
      </c>
      <c r="KN19" s="17">
        <v>0</v>
      </c>
      <c r="KO19" s="17">
        <v>0</v>
      </c>
      <c r="KP19" s="17">
        <v>0</v>
      </c>
      <c r="KQ19" s="17">
        <v>0</v>
      </c>
      <c r="KR19" s="17">
        <v>0</v>
      </c>
      <c r="KS19" s="17">
        <v>0</v>
      </c>
      <c r="KT19" s="17">
        <v>0</v>
      </c>
      <c r="KU19" s="17">
        <v>0</v>
      </c>
      <c r="KV19" s="17">
        <v>0</v>
      </c>
      <c r="KW19" s="17">
        <v>0</v>
      </c>
      <c r="KX19" s="17">
        <v>0</v>
      </c>
      <c r="KY19" s="17">
        <v>0</v>
      </c>
      <c r="KZ19" s="17">
        <v>0</v>
      </c>
      <c r="LA19" s="18">
        <v>0</v>
      </c>
      <c r="LB19" s="18">
        <v>0</v>
      </c>
      <c r="LC19" s="18">
        <v>0</v>
      </c>
      <c r="LD19" s="17">
        <v>0</v>
      </c>
      <c r="LE19" s="17">
        <v>0</v>
      </c>
      <c r="LF19" s="17">
        <v>0</v>
      </c>
      <c r="LG19" s="17">
        <v>0</v>
      </c>
      <c r="LH19" s="17">
        <v>0</v>
      </c>
      <c r="LI19" s="17">
        <v>0</v>
      </c>
      <c r="LJ19" s="18">
        <v>0</v>
      </c>
      <c r="LK19" s="18">
        <v>0</v>
      </c>
      <c r="LL19" s="18">
        <v>0</v>
      </c>
      <c r="LM19" s="17">
        <v>0</v>
      </c>
      <c r="LN19" s="17">
        <v>0</v>
      </c>
      <c r="LO19" s="17">
        <v>0</v>
      </c>
      <c r="LP19" s="17">
        <v>0</v>
      </c>
      <c r="LQ19" s="17">
        <v>0</v>
      </c>
      <c r="LR19" s="17">
        <v>0</v>
      </c>
      <c r="LS19" s="18">
        <v>0</v>
      </c>
      <c r="LT19" s="18">
        <v>0</v>
      </c>
      <c r="LU19" s="18">
        <v>0</v>
      </c>
      <c r="LV19" s="17">
        <v>0</v>
      </c>
      <c r="LW19" s="17">
        <v>0</v>
      </c>
      <c r="LX19" s="17">
        <v>0</v>
      </c>
      <c r="LY19" s="17">
        <v>0</v>
      </c>
      <c r="LZ19" s="17">
        <v>0</v>
      </c>
      <c r="MA19" s="17">
        <v>0</v>
      </c>
      <c r="MB19" s="17">
        <v>0</v>
      </c>
      <c r="MC19" s="17">
        <v>0</v>
      </c>
      <c r="MD19" s="17">
        <v>0</v>
      </c>
      <c r="ME19" s="17">
        <v>0</v>
      </c>
      <c r="MF19" s="17">
        <v>0</v>
      </c>
      <c r="MG19" s="17">
        <v>4368982</v>
      </c>
      <c r="MH19" s="17">
        <v>4368982</v>
      </c>
    </row>
    <row r="20" spans="1:346" ht="12.75" customHeight="1" x14ac:dyDescent="0.3">
      <c r="A20" s="61" t="s">
        <v>173</v>
      </c>
      <c r="B20" s="16">
        <v>1017</v>
      </c>
      <c r="C20" s="62" t="s">
        <v>148</v>
      </c>
      <c r="D20" s="18">
        <v>92849264.180000007</v>
      </c>
      <c r="E20" s="18">
        <v>20191170.369999997</v>
      </c>
      <c r="F20" s="18">
        <v>2831660524.8499999</v>
      </c>
      <c r="G20" s="17">
        <v>92547348.090000004</v>
      </c>
      <c r="H20" s="17">
        <v>20069930.039999999</v>
      </c>
      <c r="I20" s="17">
        <v>1401867672.25</v>
      </c>
      <c r="J20" s="17">
        <v>301916.08999999997</v>
      </c>
      <c r="K20" s="17">
        <v>121240.33</v>
      </c>
      <c r="L20" s="17">
        <v>957150736.91999996</v>
      </c>
      <c r="M20" s="17">
        <v>0</v>
      </c>
      <c r="N20" s="17">
        <v>0</v>
      </c>
      <c r="O20" s="17">
        <v>472642115.68000001</v>
      </c>
      <c r="P20" s="17">
        <v>0</v>
      </c>
      <c r="Q20" s="17">
        <v>0</v>
      </c>
      <c r="R20" s="17">
        <v>0</v>
      </c>
      <c r="S20" s="17">
        <v>31852556.09</v>
      </c>
      <c r="T20" s="17">
        <v>74502336.939999998</v>
      </c>
      <c r="U20" s="17">
        <v>273256840.37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32132385.949999999</v>
      </c>
      <c r="AN20" s="17">
        <v>0</v>
      </c>
      <c r="AO20" s="17">
        <v>0</v>
      </c>
      <c r="AP20" s="17">
        <v>269987.65999999997</v>
      </c>
      <c r="AQ20" s="17">
        <v>0</v>
      </c>
      <c r="AR20" s="17">
        <v>0</v>
      </c>
      <c r="AS20" s="17">
        <v>36558097.680000007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37781344.350000001</v>
      </c>
      <c r="BA20" s="17">
        <v>105928189.63</v>
      </c>
      <c r="BB20" s="17">
        <v>288516835.46999997</v>
      </c>
      <c r="BC20" s="17">
        <v>2386.09</v>
      </c>
      <c r="BD20" s="17">
        <v>0</v>
      </c>
      <c r="BE20" s="17">
        <v>597163.67000000004</v>
      </c>
      <c r="BF20" s="17">
        <v>35274672.060000002</v>
      </c>
      <c r="BG20" s="17">
        <v>7276837.2899999991</v>
      </c>
      <c r="BH20" s="17">
        <v>135213196.91999999</v>
      </c>
      <c r="BI20" s="17">
        <v>163601554.03</v>
      </c>
      <c r="BJ20" s="17">
        <v>36076981.870000005</v>
      </c>
      <c r="BK20" s="17">
        <v>761025469.04999995</v>
      </c>
      <c r="BL20" s="17">
        <v>0</v>
      </c>
      <c r="BM20" s="17">
        <v>0</v>
      </c>
      <c r="BN20" s="17">
        <v>174138.19</v>
      </c>
      <c r="BO20" s="17">
        <v>90670.03</v>
      </c>
      <c r="BP20" s="17">
        <v>48411</v>
      </c>
      <c r="BQ20" s="17">
        <v>118735207.03</v>
      </c>
      <c r="BR20" s="17">
        <v>98283.23000000001</v>
      </c>
      <c r="BS20" s="17">
        <v>3249611.46</v>
      </c>
      <c r="BT20" s="17">
        <v>93013810.880000025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114286</v>
      </c>
      <c r="CA20" s="17">
        <v>557002.32000000007</v>
      </c>
      <c r="CB20" s="17">
        <v>1187057.2</v>
      </c>
      <c r="CC20" s="17">
        <v>66085012.699999996</v>
      </c>
      <c r="CD20" s="17">
        <v>29677296.709999997</v>
      </c>
      <c r="CE20" s="17">
        <v>22307992.219999999</v>
      </c>
      <c r="CF20" s="17">
        <v>570832433.96000004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2051996.48</v>
      </c>
      <c r="CM20" s="17">
        <v>0</v>
      </c>
      <c r="CN20" s="17">
        <v>0</v>
      </c>
      <c r="CO20" s="17">
        <v>3623241.52</v>
      </c>
      <c r="CP20" s="17">
        <v>0</v>
      </c>
      <c r="CQ20" s="17">
        <v>0</v>
      </c>
      <c r="CR20" s="17">
        <v>981612.53</v>
      </c>
      <c r="CS20" s="17">
        <v>0</v>
      </c>
      <c r="CT20" s="17">
        <v>0</v>
      </c>
      <c r="CU20" s="17">
        <v>144912.43</v>
      </c>
      <c r="CV20" s="17">
        <v>0</v>
      </c>
      <c r="CW20" s="17">
        <v>0</v>
      </c>
      <c r="CX20" s="17">
        <v>113697.34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18746016.640000001</v>
      </c>
      <c r="DH20" s="17">
        <v>0</v>
      </c>
      <c r="DI20" s="17">
        <v>0</v>
      </c>
      <c r="DJ20" s="17">
        <v>111176</v>
      </c>
      <c r="DK20" s="17">
        <v>0</v>
      </c>
      <c r="DL20" s="17">
        <v>0</v>
      </c>
      <c r="DM20" s="17">
        <v>0</v>
      </c>
      <c r="DN20" s="17">
        <v>100</v>
      </c>
      <c r="DO20" s="17">
        <v>0</v>
      </c>
      <c r="DP20" s="17">
        <v>10592255.52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0</v>
      </c>
      <c r="EQ20" s="17">
        <v>0</v>
      </c>
      <c r="ER20" s="17">
        <v>0</v>
      </c>
      <c r="ES20" s="17">
        <v>0</v>
      </c>
      <c r="ET20" s="17">
        <v>0</v>
      </c>
      <c r="EU20" s="17">
        <v>0</v>
      </c>
      <c r="EV20" s="17">
        <v>0</v>
      </c>
      <c r="EW20" s="17">
        <v>0</v>
      </c>
      <c r="EX20" s="17">
        <v>0</v>
      </c>
      <c r="EY20" s="17">
        <v>0</v>
      </c>
      <c r="EZ20" s="17">
        <v>0</v>
      </c>
      <c r="FA20" s="17">
        <v>0</v>
      </c>
      <c r="FB20" s="17">
        <v>0</v>
      </c>
      <c r="FC20" s="17">
        <v>0</v>
      </c>
      <c r="FD20" s="17">
        <v>24342112.219999999</v>
      </c>
      <c r="FE20" s="17">
        <v>50747962.060000002</v>
      </c>
      <c r="FF20" s="17">
        <v>338880556.73000008</v>
      </c>
      <c r="FG20" s="17">
        <v>0</v>
      </c>
      <c r="FH20" s="17">
        <v>0</v>
      </c>
      <c r="FI20" s="17">
        <v>0</v>
      </c>
      <c r="FJ20" s="17">
        <v>0</v>
      </c>
      <c r="FK20" s="17">
        <v>0</v>
      </c>
      <c r="FL20" s="17">
        <v>0</v>
      </c>
      <c r="FM20" s="17">
        <v>0</v>
      </c>
      <c r="FN20" s="17">
        <v>0</v>
      </c>
      <c r="FO20" s="17">
        <v>0</v>
      </c>
      <c r="FP20" s="17">
        <v>0</v>
      </c>
      <c r="FQ20" s="17">
        <v>0</v>
      </c>
      <c r="FR20" s="17">
        <v>0</v>
      </c>
      <c r="FS20" s="17">
        <v>0</v>
      </c>
      <c r="FT20" s="17">
        <v>0</v>
      </c>
      <c r="FU20" s="17">
        <v>1744061.5</v>
      </c>
      <c r="FV20" s="17">
        <v>0</v>
      </c>
      <c r="FW20" s="17">
        <v>0</v>
      </c>
      <c r="FX20" s="17">
        <v>0</v>
      </c>
      <c r="FY20" s="17">
        <v>0</v>
      </c>
      <c r="FZ20" s="17">
        <v>0</v>
      </c>
      <c r="GA20" s="17">
        <v>0</v>
      </c>
      <c r="GB20" s="17">
        <v>0</v>
      </c>
      <c r="GC20" s="17">
        <v>0</v>
      </c>
      <c r="GD20" s="17">
        <v>0</v>
      </c>
      <c r="GE20" s="17">
        <v>7336.93</v>
      </c>
      <c r="GF20" s="17">
        <v>1897193.71</v>
      </c>
      <c r="GG20" s="17">
        <v>0</v>
      </c>
      <c r="GH20" s="17">
        <v>4661713.7299999995</v>
      </c>
      <c r="GI20" s="17">
        <v>1116850.76</v>
      </c>
      <c r="GJ20" s="17">
        <v>58467621.149999999</v>
      </c>
      <c r="GK20" s="17">
        <v>0</v>
      </c>
      <c r="GL20" s="17">
        <v>0</v>
      </c>
      <c r="GM20" s="17">
        <v>0</v>
      </c>
      <c r="GN20" s="17">
        <v>9163.4599999999991</v>
      </c>
      <c r="GO20" s="17">
        <v>0</v>
      </c>
      <c r="GP20" s="17">
        <v>67948792.560000002</v>
      </c>
      <c r="GQ20" s="17">
        <v>0</v>
      </c>
      <c r="GR20" s="17">
        <v>0</v>
      </c>
      <c r="GS20" s="17">
        <v>2946541.38</v>
      </c>
      <c r="GT20" s="17">
        <v>0</v>
      </c>
      <c r="GU20" s="17">
        <v>0</v>
      </c>
      <c r="GV20" s="17">
        <v>35551460</v>
      </c>
      <c r="GW20" s="17">
        <v>316730.09999999998</v>
      </c>
      <c r="GX20" s="17">
        <v>1978123</v>
      </c>
      <c r="GY20" s="17">
        <v>99921022.260000005</v>
      </c>
      <c r="GZ20" s="17">
        <v>0</v>
      </c>
      <c r="HA20" s="17">
        <v>0</v>
      </c>
      <c r="HB20" s="17">
        <v>0</v>
      </c>
      <c r="HC20" s="17">
        <v>0</v>
      </c>
      <c r="HD20" s="17">
        <v>0</v>
      </c>
      <c r="HE20" s="17">
        <v>0</v>
      </c>
      <c r="HF20" s="17">
        <v>0</v>
      </c>
      <c r="HG20" s="17">
        <v>0</v>
      </c>
      <c r="HH20" s="17">
        <v>0</v>
      </c>
      <c r="HI20" s="17">
        <v>0</v>
      </c>
      <c r="HJ20" s="17">
        <v>0</v>
      </c>
      <c r="HK20" s="17">
        <v>0</v>
      </c>
      <c r="HL20" s="17">
        <v>0</v>
      </c>
      <c r="HM20" s="17">
        <v>0</v>
      </c>
      <c r="HN20" s="17">
        <v>0</v>
      </c>
      <c r="HO20" s="17">
        <v>0</v>
      </c>
      <c r="HP20" s="17">
        <v>0</v>
      </c>
      <c r="HQ20" s="17">
        <v>0</v>
      </c>
      <c r="HR20" s="17">
        <v>0</v>
      </c>
      <c r="HS20" s="17">
        <v>0</v>
      </c>
      <c r="HT20" s="17">
        <v>0</v>
      </c>
      <c r="HU20" s="17">
        <v>0</v>
      </c>
      <c r="HV20" s="17">
        <v>0</v>
      </c>
      <c r="HW20" s="17">
        <v>849080.63</v>
      </c>
      <c r="HX20" s="17">
        <v>0</v>
      </c>
      <c r="HY20" s="17">
        <v>0</v>
      </c>
      <c r="HZ20" s="17">
        <v>468053426.06</v>
      </c>
      <c r="IA20" s="17">
        <v>0</v>
      </c>
      <c r="IB20" s="17">
        <v>0</v>
      </c>
      <c r="IC20" s="17">
        <v>0</v>
      </c>
      <c r="ID20" s="17">
        <v>0</v>
      </c>
      <c r="IE20" s="17">
        <v>0</v>
      </c>
      <c r="IF20" s="17">
        <v>13117875.65</v>
      </c>
      <c r="IG20" s="17">
        <v>0</v>
      </c>
      <c r="IH20" s="17">
        <v>0</v>
      </c>
      <c r="II20" s="17">
        <v>0</v>
      </c>
      <c r="IJ20" s="17">
        <v>0</v>
      </c>
      <c r="IK20" s="17">
        <v>0</v>
      </c>
      <c r="IL20" s="17">
        <v>0</v>
      </c>
      <c r="IM20" s="17">
        <v>0</v>
      </c>
      <c r="IN20" s="17">
        <v>0</v>
      </c>
      <c r="IO20" s="17">
        <v>10588058.539999999</v>
      </c>
      <c r="IP20" s="17">
        <v>0</v>
      </c>
      <c r="IQ20" s="17">
        <v>0</v>
      </c>
      <c r="IR20" s="17">
        <v>12396.51</v>
      </c>
      <c r="IS20" s="17">
        <v>29704.54</v>
      </c>
      <c r="IT20" s="17">
        <v>1344.18</v>
      </c>
      <c r="IU20" s="17">
        <v>877246.11</v>
      </c>
      <c r="IV20" s="18">
        <v>44419952.379999995</v>
      </c>
      <c r="IW20" s="18">
        <v>35053381.829999998</v>
      </c>
      <c r="IX20" s="18">
        <v>1928846268.6500001</v>
      </c>
      <c r="IY20" s="17">
        <v>82594.679999999993</v>
      </c>
      <c r="IZ20" s="17">
        <v>73780.2</v>
      </c>
      <c r="JA20" s="17">
        <v>46530119.920000002</v>
      </c>
      <c r="JB20" s="17">
        <v>0</v>
      </c>
      <c r="JC20" s="17">
        <v>0</v>
      </c>
      <c r="JD20" s="17">
        <v>0</v>
      </c>
      <c r="JE20" s="18">
        <v>42814598.269999996</v>
      </c>
      <c r="JF20" s="18">
        <v>34979601.629999995</v>
      </c>
      <c r="JG20" s="18">
        <v>804095609.51000011</v>
      </c>
      <c r="JH20" s="17">
        <v>5104187.84</v>
      </c>
      <c r="JI20" s="17">
        <v>19615240.02</v>
      </c>
      <c r="JJ20" s="17">
        <v>746123044.19000006</v>
      </c>
      <c r="JK20" s="17">
        <v>37710410.43</v>
      </c>
      <c r="JL20" s="17">
        <v>15364361.609999999</v>
      </c>
      <c r="JM20" s="17">
        <v>57972565.32</v>
      </c>
      <c r="JN20" s="18">
        <v>1522759.43</v>
      </c>
      <c r="JO20" s="18">
        <v>0</v>
      </c>
      <c r="JP20" s="18">
        <v>1078220539.22</v>
      </c>
      <c r="JQ20" s="17">
        <v>1127156.8699999999</v>
      </c>
      <c r="JR20" s="17">
        <v>0</v>
      </c>
      <c r="JS20" s="17">
        <v>32176908.09</v>
      </c>
      <c r="JT20" s="17">
        <v>395602.56</v>
      </c>
      <c r="JU20" s="17">
        <v>0</v>
      </c>
      <c r="JV20" s="17">
        <v>1046043631.1300001</v>
      </c>
      <c r="JW20" s="17">
        <v>316026.40999999997</v>
      </c>
      <c r="JX20" s="17">
        <v>29350920.440000001</v>
      </c>
      <c r="JY20" s="17">
        <v>1406401.29</v>
      </c>
      <c r="JZ20" s="17">
        <v>0</v>
      </c>
      <c r="KA20" s="17">
        <v>0</v>
      </c>
      <c r="KB20" s="17">
        <v>0</v>
      </c>
      <c r="KC20" s="17">
        <v>0</v>
      </c>
      <c r="KD20" s="17">
        <v>0</v>
      </c>
      <c r="KE20" s="17">
        <v>0</v>
      </c>
      <c r="KF20" s="17">
        <v>0</v>
      </c>
      <c r="KG20" s="17">
        <v>0</v>
      </c>
      <c r="KH20" s="17">
        <v>0</v>
      </c>
      <c r="KI20" s="17">
        <v>0</v>
      </c>
      <c r="KJ20" s="17">
        <v>0</v>
      </c>
      <c r="KK20" s="17">
        <v>0</v>
      </c>
      <c r="KL20" s="17">
        <v>0</v>
      </c>
      <c r="KM20" s="17">
        <v>0</v>
      </c>
      <c r="KN20" s="17">
        <v>0</v>
      </c>
      <c r="KO20" s="17">
        <v>0</v>
      </c>
      <c r="KP20" s="17">
        <v>0</v>
      </c>
      <c r="KQ20" s="17">
        <v>0</v>
      </c>
      <c r="KR20" s="17">
        <v>0</v>
      </c>
      <c r="KS20" s="17">
        <v>0</v>
      </c>
      <c r="KT20" s="17">
        <v>0</v>
      </c>
      <c r="KU20" s="17">
        <v>0</v>
      </c>
      <c r="KV20" s="17">
        <v>0</v>
      </c>
      <c r="KW20" s="17">
        <v>0</v>
      </c>
      <c r="KX20" s="17">
        <v>0</v>
      </c>
      <c r="KY20" s="17">
        <v>0</v>
      </c>
      <c r="KZ20" s="17">
        <v>0</v>
      </c>
      <c r="LA20" s="18">
        <v>0</v>
      </c>
      <c r="LB20" s="18">
        <v>0</v>
      </c>
      <c r="LC20" s="18">
        <v>0</v>
      </c>
      <c r="LD20" s="17">
        <v>0</v>
      </c>
      <c r="LE20" s="17">
        <v>0</v>
      </c>
      <c r="LF20" s="17">
        <v>0</v>
      </c>
      <c r="LG20" s="17">
        <v>0</v>
      </c>
      <c r="LH20" s="17">
        <v>0</v>
      </c>
      <c r="LI20" s="17">
        <v>0</v>
      </c>
      <c r="LJ20" s="18">
        <v>0</v>
      </c>
      <c r="LK20" s="18">
        <v>0</v>
      </c>
      <c r="LL20" s="18">
        <v>0</v>
      </c>
      <c r="LM20" s="17">
        <v>0</v>
      </c>
      <c r="LN20" s="17">
        <v>0</v>
      </c>
      <c r="LO20" s="17">
        <v>0</v>
      </c>
      <c r="LP20" s="17">
        <v>0</v>
      </c>
      <c r="LQ20" s="17">
        <v>0</v>
      </c>
      <c r="LR20" s="17">
        <v>0</v>
      </c>
      <c r="LS20" s="18">
        <v>0</v>
      </c>
      <c r="LT20" s="18">
        <v>0</v>
      </c>
      <c r="LU20" s="18">
        <v>0</v>
      </c>
      <c r="LV20" s="17">
        <v>0</v>
      </c>
      <c r="LW20" s="17">
        <v>0</v>
      </c>
      <c r="LX20" s="17">
        <v>0</v>
      </c>
      <c r="LY20" s="17">
        <v>0</v>
      </c>
      <c r="LZ20" s="17">
        <v>0</v>
      </c>
      <c r="MA20" s="17">
        <v>0</v>
      </c>
      <c r="MB20" s="17">
        <v>0</v>
      </c>
      <c r="MC20" s="17">
        <v>0</v>
      </c>
      <c r="MD20" s="17">
        <v>0</v>
      </c>
      <c r="ME20" s="17">
        <v>465887868.8599999</v>
      </c>
      <c r="MF20" s="17">
        <v>390914363.95999998</v>
      </c>
      <c r="MG20" s="17">
        <v>8273761107.8600016</v>
      </c>
      <c r="MH20" s="17">
        <v>9130563340.6800022</v>
      </c>
    </row>
    <row r="21" spans="1:346" ht="12.75" customHeight="1" x14ac:dyDescent="0.3">
      <c r="A21" s="61" t="s">
        <v>175</v>
      </c>
      <c r="B21" s="16">
        <v>1018</v>
      </c>
      <c r="C21" s="62" t="s">
        <v>148</v>
      </c>
      <c r="D21" s="18">
        <v>0</v>
      </c>
      <c r="E21" s="18">
        <v>0</v>
      </c>
      <c r="F21" s="18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0</v>
      </c>
      <c r="ER21" s="17">
        <v>0</v>
      </c>
      <c r="ES21" s="17">
        <v>0</v>
      </c>
      <c r="ET21" s="17">
        <v>0</v>
      </c>
      <c r="EU21" s="17">
        <v>0</v>
      </c>
      <c r="EV21" s="17">
        <v>0</v>
      </c>
      <c r="EW21" s="17">
        <v>0</v>
      </c>
      <c r="EX21" s="17">
        <v>0</v>
      </c>
      <c r="EY21" s="17">
        <v>0</v>
      </c>
      <c r="EZ21" s="17">
        <v>0</v>
      </c>
      <c r="FA21" s="17">
        <v>0</v>
      </c>
      <c r="FB21" s="17">
        <v>0</v>
      </c>
      <c r="FC21" s="17">
        <v>0</v>
      </c>
      <c r="FD21" s="17">
        <v>0</v>
      </c>
      <c r="FE21" s="17">
        <v>0</v>
      </c>
      <c r="FF21" s="17">
        <v>0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0</v>
      </c>
      <c r="FN21" s="17">
        <v>0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0</v>
      </c>
      <c r="FV21" s="17">
        <v>0</v>
      </c>
      <c r="FW21" s="17">
        <v>0</v>
      </c>
      <c r="FX21" s="17">
        <v>0</v>
      </c>
      <c r="FY21" s="17">
        <v>0</v>
      </c>
      <c r="FZ21" s="17">
        <v>0</v>
      </c>
      <c r="GA21" s="17">
        <v>0</v>
      </c>
      <c r="GB21" s="17">
        <v>0</v>
      </c>
      <c r="GC21" s="17">
        <v>0</v>
      </c>
      <c r="GD21" s="17">
        <v>0</v>
      </c>
      <c r="GE21" s="17">
        <v>0</v>
      </c>
      <c r="GF21" s="17">
        <v>0</v>
      </c>
      <c r="GG21" s="17">
        <v>0</v>
      </c>
      <c r="GH21" s="17">
        <v>0</v>
      </c>
      <c r="GI21" s="17">
        <v>0</v>
      </c>
      <c r="GJ21" s="17">
        <v>0</v>
      </c>
      <c r="GK21" s="17">
        <v>0</v>
      </c>
      <c r="GL21" s="17">
        <v>0</v>
      </c>
      <c r="GM21" s="17">
        <v>0</v>
      </c>
      <c r="GN21" s="17">
        <v>0</v>
      </c>
      <c r="GO21" s="17">
        <v>0</v>
      </c>
      <c r="GP21" s="17">
        <v>0</v>
      </c>
      <c r="GQ21" s="17">
        <v>0</v>
      </c>
      <c r="GR21" s="17">
        <v>0</v>
      </c>
      <c r="GS21" s="17">
        <v>0</v>
      </c>
      <c r="GT21" s="17">
        <v>0</v>
      </c>
      <c r="GU21" s="17">
        <v>0</v>
      </c>
      <c r="GV21" s="17">
        <v>0</v>
      </c>
      <c r="GW21" s="17">
        <v>0</v>
      </c>
      <c r="GX21" s="17">
        <v>0</v>
      </c>
      <c r="GY21" s="17">
        <v>0</v>
      </c>
      <c r="GZ21" s="17">
        <v>0</v>
      </c>
      <c r="HA21" s="17">
        <v>0</v>
      </c>
      <c r="HB21" s="17">
        <v>0</v>
      </c>
      <c r="HC21" s="17">
        <v>0</v>
      </c>
      <c r="HD21" s="17">
        <v>0</v>
      </c>
      <c r="HE21" s="17">
        <v>0</v>
      </c>
      <c r="HF21" s="17">
        <v>0</v>
      </c>
      <c r="HG21" s="17">
        <v>0</v>
      </c>
      <c r="HH21" s="17">
        <v>0</v>
      </c>
      <c r="HI21" s="17">
        <v>0</v>
      </c>
      <c r="HJ21" s="17">
        <v>0</v>
      </c>
      <c r="HK21" s="17">
        <v>0</v>
      </c>
      <c r="HL21" s="17">
        <v>0</v>
      </c>
      <c r="HM21" s="17">
        <v>0</v>
      </c>
      <c r="HN21" s="17">
        <v>0</v>
      </c>
      <c r="HO21" s="17">
        <v>0</v>
      </c>
      <c r="HP21" s="17">
        <v>0</v>
      </c>
      <c r="HQ21" s="17">
        <v>0</v>
      </c>
      <c r="HR21" s="17">
        <v>0</v>
      </c>
      <c r="HS21" s="17">
        <v>0</v>
      </c>
      <c r="HT21" s="17">
        <v>0</v>
      </c>
      <c r="HU21" s="17">
        <v>0</v>
      </c>
      <c r="HV21" s="17">
        <v>0</v>
      </c>
      <c r="HW21" s="17">
        <v>0</v>
      </c>
      <c r="HX21" s="17">
        <v>0</v>
      </c>
      <c r="HY21" s="17">
        <v>0</v>
      </c>
      <c r="HZ21" s="17">
        <v>0</v>
      </c>
      <c r="IA21" s="17">
        <v>0</v>
      </c>
      <c r="IB21" s="17">
        <v>0</v>
      </c>
      <c r="IC21" s="17">
        <v>0</v>
      </c>
      <c r="ID21" s="17">
        <v>0</v>
      </c>
      <c r="IE21" s="17">
        <v>0</v>
      </c>
      <c r="IF21" s="17">
        <v>0</v>
      </c>
      <c r="IG21" s="17">
        <v>0</v>
      </c>
      <c r="IH21" s="17">
        <v>0</v>
      </c>
      <c r="II21" s="17">
        <v>0</v>
      </c>
      <c r="IJ21" s="17">
        <v>0</v>
      </c>
      <c r="IK21" s="17">
        <v>0</v>
      </c>
      <c r="IL21" s="17">
        <v>0</v>
      </c>
      <c r="IM21" s="17">
        <v>0</v>
      </c>
      <c r="IN21" s="17">
        <v>0</v>
      </c>
      <c r="IO21" s="17">
        <v>0</v>
      </c>
      <c r="IP21" s="17">
        <v>0</v>
      </c>
      <c r="IQ21" s="17">
        <v>0</v>
      </c>
      <c r="IR21" s="17">
        <v>0</v>
      </c>
      <c r="IS21" s="17">
        <v>0</v>
      </c>
      <c r="IT21" s="17">
        <v>0</v>
      </c>
      <c r="IU21" s="17">
        <v>0</v>
      </c>
      <c r="IV21" s="18">
        <v>0</v>
      </c>
      <c r="IW21" s="18">
        <v>0</v>
      </c>
      <c r="IX21" s="18">
        <v>0</v>
      </c>
      <c r="IY21" s="17">
        <v>0</v>
      </c>
      <c r="IZ21" s="17">
        <v>0</v>
      </c>
      <c r="JA21" s="17">
        <v>0</v>
      </c>
      <c r="JB21" s="17">
        <v>0</v>
      </c>
      <c r="JC21" s="17">
        <v>0</v>
      </c>
      <c r="JD21" s="17">
        <v>0</v>
      </c>
      <c r="JE21" s="18">
        <v>0</v>
      </c>
      <c r="JF21" s="18">
        <v>0</v>
      </c>
      <c r="JG21" s="18">
        <v>0</v>
      </c>
      <c r="JH21" s="17">
        <v>0</v>
      </c>
      <c r="JI21" s="17">
        <v>0</v>
      </c>
      <c r="JJ21" s="17">
        <v>0</v>
      </c>
      <c r="JK21" s="17">
        <v>0</v>
      </c>
      <c r="JL21" s="17">
        <v>0</v>
      </c>
      <c r="JM21" s="17">
        <v>0</v>
      </c>
      <c r="JN21" s="18">
        <v>0</v>
      </c>
      <c r="JO21" s="18">
        <v>0</v>
      </c>
      <c r="JP21" s="18">
        <v>0</v>
      </c>
      <c r="JQ21" s="17">
        <v>0</v>
      </c>
      <c r="JR21" s="17">
        <v>0</v>
      </c>
      <c r="JS21" s="17">
        <v>0</v>
      </c>
      <c r="JT21" s="17">
        <v>0</v>
      </c>
      <c r="JU21" s="17">
        <v>0</v>
      </c>
      <c r="JV21" s="17">
        <v>0</v>
      </c>
      <c r="JW21" s="17">
        <v>0</v>
      </c>
      <c r="JX21" s="17">
        <v>0</v>
      </c>
      <c r="JY21" s="17">
        <v>0</v>
      </c>
      <c r="JZ21" s="17">
        <v>0</v>
      </c>
      <c r="KA21" s="17">
        <v>0</v>
      </c>
      <c r="KB21" s="17">
        <v>0</v>
      </c>
      <c r="KC21" s="17">
        <v>0</v>
      </c>
      <c r="KD21" s="17">
        <v>0</v>
      </c>
      <c r="KE21" s="17">
        <v>0</v>
      </c>
      <c r="KF21" s="17">
        <v>0</v>
      </c>
      <c r="KG21" s="17">
        <v>0</v>
      </c>
      <c r="KH21" s="17">
        <v>0</v>
      </c>
      <c r="KI21" s="17">
        <v>0</v>
      </c>
      <c r="KJ21" s="17">
        <v>0</v>
      </c>
      <c r="KK21" s="17">
        <v>0</v>
      </c>
      <c r="KL21" s="17">
        <v>0</v>
      </c>
      <c r="KM21" s="17">
        <v>0</v>
      </c>
      <c r="KN21" s="17">
        <v>0</v>
      </c>
      <c r="KO21" s="17">
        <v>0</v>
      </c>
      <c r="KP21" s="17">
        <v>0</v>
      </c>
      <c r="KQ21" s="17">
        <v>0</v>
      </c>
      <c r="KR21" s="17">
        <v>0</v>
      </c>
      <c r="KS21" s="17">
        <v>0</v>
      </c>
      <c r="KT21" s="17">
        <v>0</v>
      </c>
      <c r="KU21" s="17">
        <v>0</v>
      </c>
      <c r="KV21" s="17">
        <v>0</v>
      </c>
      <c r="KW21" s="17">
        <v>0</v>
      </c>
      <c r="KX21" s="17">
        <v>0</v>
      </c>
      <c r="KY21" s="17">
        <v>0</v>
      </c>
      <c r="KZ21" s="17">
        <v>0</v>
      </c>
      <c r="LA21" s="18">
        <v>0</v>
      </c>
      <c r="LB21" s="18">
        <v>0</v>
      </c>
      <c r="LC21" s="18">
        <v>0</v>
      </c>
      <c r="LD21" s="17">
        <v>0</v>
      </c>
      <c r="LE21" s="17">
        <v>0</v>
      </c>
      <c r="LF21" s="17">
        <v>0</v>
      </c>
      <c r="LG21" s="17">
        <v>0</v>
      </c>
      <c r="LH21" s="17">
        <v>0</v>
      </c>
      <c r="LI21" s="17">
        <v>0</v>
      </c>
      <c r="LJ21" s="18">
        <v>0</v>
      </c>
      <c r="LK21" s="18">
        <v>0</v>
      </c>
      <c r="LL21" s="18">
        <v>0</v>
      </c>
      <c r="LM21" s="17">
        <v>0</v>
      </c>
      <c r="LN21" s="17">
        <v>0</v>
      </c>
      <c r="LO21" s="17">
        <v>0</v>
      </c>
      <c r="LP21" s="17">
        <v>0</v>
      </c>
      <c r="LQ21" s="17">
        <v>0</v>
      </c>
      <c r="LR21" s="17">
        <v>0</v>
      </c>
      <c r="LS21" s="18">
        <v>0</v>
      </c>
      <c r="LT21" s="18">
        <v>0</v>
      </c>
      <c r="LU21" s="18">
        <v>0</v>
      </c>
      <c r="LV21" s="17">
        <v>0</v>
      </c>
      <c r="LW21" s="17">
        <v>0</v>
      </c>
      <c r="LX21" s="17">
        <v>0</v>
      </c>
      <c r="LY21" s="17">
        <v>0</v>
      </c>
      <c r="LZ21" s="17">
        <v>0</v>
      </c>
      <c r="MA21" s="17">
        <v>0</v>
      </c>
      <c r="MB21" s="17">
        <v>0</v>
      </c>
      <c r="MC21" s="17">
        <v>0</v>
      </c>
      <c r="MD21" s="17">
        <v>0</v>
      </c>
      <c r="ME21" s="17">
        <v>0</v>
      </c>
      <c r="MF21" s="17">
        <v>0</v>
      </c>
      <c r="MG21" s="17">
        <v>0</v>
      </c>
      <c r="MH21" s="17">
        <v>0</v>
      </c>
    </row>
    <row r="22" spans="1:346" ht="12.75" customHeight="1" x14ac:dyDescent="0.3">
      <c r="A22" s="61" t="s">
        <v>177</v>
      </c>
      <c r="B22" s="16">
        <v>1020</v>
      </c>
      <c r="C22" s="62" t="s">
        <v>148</v>
      </c>
      <c r="D22" s="18">
        <v>0</v>
      </c>
      <c r="E22" s="18">
        <v>0</v>
      </c>
      <c r="F22" s="18">
        <v>5625522738.3699999</v>
      </c>
      <c r="G22" s="17">
        <v>0</v>
      </c>
      <c r="H22" s="17">
        <v>0</v>
      </c>
      <c r="I22" s="17">
        <v>3301115446.8099999</v>
      </c>
      <c r="J22" s="17">
        <v>0</v>
      </c>
      <c r="K22" s="17">
        <v>0</v>
      </c>
      <c r="L22" s="17">
        <v>1878595388.1500001</v>
      </c>
      <c r="M22" s="17">
        <v>0</v>
      </c>
      <c r="N22" s="17">
        <v>0</v>
      </c>
      <c r="O22" s="17">
        <v>445811903.41000003</v>
      </c>
      <c r="P22" s="17">
        <v>0</v>
      </c>
      <c r="Q22" s="17">
        <v>0</v>
      </c>
      <c r="R22" s="17">
        <v>10929544.35</v>
      </c>
      <c r="S22" s="17">
        <v>0</v>
      </c>
      <c r="T22" s="17">
        <v>0</v>
      </c>
      <c r="U22" s="17">
        <v>1543730203.98</v>
      </c>
      <c r="V22" s="17">
        <v>0</v>
      </c>
      <c r="W22" s="17">
        <v>0</v>
      </c>
      <c r="X22" s="17">
        <v>23784.9</v>
      </c>
      <c r="Y22" s="17">
        <v>0</v>
      </c>
      <c r="Z22" s="17">
        <v>0</v>
      </c>
      <c r="AA22" s="17">
        <v>354600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9048578.0500000007</v>
      </c>
      <c r="AK22" s="17">
        <v>0</v>
      </c>
      <c r="AL22" s="17">
        <v>0</v>
      </c>
      <c r="AM22" s="17">
        <v>63359482.609999999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150377893.97999999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810379871.40999997</v>
      </c>
      <c r="BC22" s="17">
        <v>0</v>
      </c>
      <c r="BD22" s="17">
        <v>0</v>
      </c>
      <c r="BE22" s="17">
        <v>2062738.22</v>
      </c>
      <c r="BF22" s="17">
        <v>0</v>
      </c>
      <c r="BG22" s="17">
        <v>0</v>
      </c>
      <c r="BH22" s="17">
        <v>70380247.569999993</v>
      </c>
      <c r="BI22" s="17">
        <v>0</v>
      </c>
      <c r="BJ22" s="17">
        <v>0</v>
      </c>
      <c r="BK22" s="17">
        <v>2564049532.1900001</v>
      </c>
      <c r="BL22" s="17">
        <v>0</v>
      </c>
      <c r="BM22" s="17">
        <v>0</v>
      </c>
      <c r="BN22" s="17">
        <v>236075.5</v>
      </c>
      <c r="BO22" s="17">
        <v>0</v>
      </c>
      <c r="BP22" s="17">
        <v>0</v>
      </c>
      <c r="BQ22" s="17">
        <v>94791893.069999993</v>
      </c>
      <c r="BR22" s="17">
        <v>0</v>
      </c>
      <c r="BS22" s="17">
        <v>0</v>
      </c>
      <c r="BT22" s="17">
        <v>123604124.19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2361814.38</v>
      </c>
      <c r="CD22" s="17">
        <v>0</v>
      </c>
      <c r="CE22" s="17">
        <v>0</v>
      </c>
      <c r="CF22" s="17">
        <v>258140196.63999999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1369939.72</v>
      </c>
      <c r="CM22" s="17">
        <v>0</v>
      </c>
      <c r="CN22" s="17">
        <v>0</v>
      </c>
      <c r="CO22" s="17">
        <v>604227731.41999996</v>
      </c>
      <c r="CP22" s="17">
        <v>0</v>
      </c>
      <c r="CQ22" s="17">
        <v>0</v>
      </c>
      <c r="CR22" s="17">
        <v>787219931.66999996</v>
      </c>
      <c r="CS22" s="17">
        <v>0</v>
      </c>
      <c r="CT22" s="17">
        <v>0</v>
      </c>
      <c r="CU22" s="17">
        <v>4577931.29</v>
      </c>
      <c r="CV22" s="17">
        <v>0</v>
      </c>
      <c r="CW22" s="17">
        <v>0</v>
      </c>
      <c r="CX22" s="17">
        <v>12441154.77</v>
      </c>
      <c r="CY22" s="17">
        <v>0</v>
      </c>
      <c r="CZ22" s="17">
        <v>0</v>
      </c>
      <c r="DA22" s="17">
        <v>135189.34</v>
      </c>
      <c r="DB22" s="17">
        <v>0</v>
      </c>
      <c r="DC22" s="17">
        <v>0</v>
      </c>
      <c r="DD22" s="17">
        <v>0</v>
      </c>
      <c r="DE22" s="17">
        <v>0</v>
      </c>
      <c r="DF22" s="17">
        <v>0</v>
      </c>
      <c r="DG22" s="17">
        <v>66008961.899999999</v>
      </c>
      <c r="DH22" s="17">
        <v>0</v>
      </c>
      <c r="DI22" s="17">
        <v>0</v>
      </c>
      <c r="DJ22" s="17">
        <v>155380.95000000001</v>
      </c>
      <c r="DK22" s="17">
        <v>0</v>
      </c>
      <c r="DL22" s="17">
        <v>0</v>
      </c>
      <c r="DM22" s="17">
        <v>0</v>
      </c>
      <c r="DN22" s="17">
        <v>0</v>
      </c>
      <c r="DO22" s="17">
        <v>0</v>
      </c>
      <c r="DP22" s="17">
        <v>10922708.15</v>
      </c>
      <c r="DQ22" s="17">
        <v>0</v>
      </c>
      <c r="DR22" s="17">
        <v>0</v>
      </c>
      <c r="DS22" s="17"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  <c r="DZ22" s="17">
        <v>0</v>
      </c>
      <c r="EA22" s="17">
        <v>0</v>
      </c>
      <c r="EB22" s="17">
        <v>4319189164.0200005</v>
      </c>
      <c r="EC22" s="17">
        <v>0</v>
      </c>
      <c r="ED22" s="17">
        <v>0</v>
      </c>
      <c r="EE22" s="17">
        <v>671892398.48000002</v>
      </c>
      <c r="EF22" s="17">
        <v>0</v>
      </c>
      <c r="EG22" s="17">
        <v>0</v>
      </c>
      <c r="EH22" s="17">
        <v>8.3699999999999992</v>
      </c>
      <c r="EI22" s="17">
        <v>0</v>
      </c>
      <c r="EJ22" s="17">
        <v>0</v>
      </c>
      <c r="EK22" s="17">
        <v>0</v>
      </c>
      <c r="EL22" s="17">
        <v>0</v>
      </c>
      <c r="EM22" s="17">
        <v>0</v>
      </c>
      <c r="EN22" s="17">
        <v>14178.01</v>
      </c>
      <c r="EO22" s="17">
        <v>0</v>
      </c>
      <c r="EP22" s="17">
        <v>0</v>
      </c>
      <c r="EQ22" s="17">
        <v>0</v>
      </c>
      <c r="ER22" s="17">
        <v>0</v>
      </c>
      <c r="ES22" s="17">
        <v>0</v>
      </c>
      <c r="ET22" s="17">
        <v>0</v>
      </c>
      <c r="EU22" s="17">
        <v>0</v>
      </c>
      <c r="EV22" s="17">
        <v>0</v>
      </c>
      <c r="EW22" s="17">
        <v>0</v>
      </c>
      <c r="EX22" s="17">
        <v>0</v>
      </c>
      <c r="EY22" s="17">
        <v>0</v>
      </c>
      <c r="EZ22" s="17">
        <v>0</v>
      </c>
      <c r="FA22" s="17">
        <v>0</v>
      </c>
      <c r="FB22" s="17">
        <v>0</v>
      </c>
      <c r="FC22" s="17">
        <v>5204571.7699999996</v>
      </c>
      <c r="FD22" s="17">
        <v>0</v>
      </c>
      <c r="FE22" s="17">
        <v>0</v>
      </c>
      <c r="FF22" s="17">
        <v>3041038747.1700001</v>
      </c>
      <c r="FG22" s="17">
        <v>0</v>
      </c>
      <c r="FH22" s="17">
        <v>0</v>
      </c>
      <c r="FI22" s="17">
        <v>0</v>
      </c>
      <c r="FJ22" s="17">
        <v>0</v>
      </c>
      <c r="FK22" s="17">
        <v>0</v>
      </c>
      <c r="FL22" s="17">
        <v>0</v>
      </c>
      <c r="FM22" s="17">
        <v>0</v>
      </c>
      <c r="FN22" s="17">
        <v>0</v>
      </c>
      <c r="FO22" s="17">
        <v>0</v>
      </c>
      <c r="FP22" s="17">
        <v>0</v>
      </c>
      <c r="FQ22" s="17">
        <v>0</v>
      </c>
      <c r="FR22" s="17">
        <v>1530038.7</v>
      </c>
      <c r="FS22" s="17">
        <v>0</v>
      </c>
      <c r="FT22" s="17">
        <v>0</v>
      </c>
      <c r="FU22" s="17">
        <v>8687729.0700000003</v>
      </c>
      <c r="FV22" s="17">
        <v>0</v>
      </c>
      <c r="FW22" s="17">
        <v>0</v>
      </c>
      <c r="FX22" s="17">
        <v>0</v>
      </c>
      <c r="FY22" s="17">
        <v>0</v>
      </c>
      <c r="FZ22" s="17">
        <v>0</v>
      </c>
      <c r="GA22" s="17">
        <v>0</v>
      </c>
      <c r="GB22" s="17">
        <v>0</v>
      </c>
      <c r="GC22" s="17">
        <v>0</v>
      </c>
      <c r="GD22" s="17">
        <v>14603567.68</v>
      </c>
      <c r="GE22" s="17">
        <v>0</v>
      </c>
      <c r="GF22" s="17">
        <v>0</v>
      </c>
      <c r="GG22" s="17">
        <v>0</v>
      </c>
      <c r="GH22" s="17">
        <v>0</v>
      </c>
      <c r="GI22" s="17">
        <v>0</v>
      </c>
      <c r="GJ22" s="17">
        <v>34789064.450000003</v>
      </c>
      <c r="GK22" s="17">
        <v>0</v>
      </c>
      <c r="GL22" s="17">
        <v>0</v>
      </c>
      <c r="GM22" s="17">
        <v>0</v>
      </c>
      <c r="GN22" s="17">
        <v>0</v>
      </c>
      <c r="GO22" s="17">
        <v>0</v>
      </c>
      <c r="GP22" s="17">
        <v>224512333.28</v>
      </c>
      <c r="GQ22" s="17">
        <v>0</v>
      </c>
      <c r="GR22" s="17">
        <v>0</v>
      </c>
      <c r="GS22" s="17">
        <v>25206935.59</v>
      </c>
      <c r="GT22" s="17">
        <v>0</v>
      </c>
      <c r="GU22" s="17">
        <v>0</v>
      </c>
      <c r="GV22" s="17">
        <v>264540771.96000001</v>
      </c>
      <c r="GW22" s="17">
        <v>0</v>
      </c>
      <c r="GX22" s="17">
        <v>0</v>
      </c>
      <c r="GY22" s="17">
        <v>454648847.98000002</v>
      </c>
      <c r="GZ22" s="17">
        <v>0</v>
      </c>
      <c r="HA22" s="17">
        <v>0</v>
      </c>
      <c r="HB22" s="17">
        <v>0</v>
      </c>
      <c r="HC22" s="17">
        <v>0</v>
      </c>
      <c r="HD22" s="17">
        <v>0</v>
      </c>
      <c r="HE22" s="17">
        <v>0</v>
      </c>
      <c r="HF22" s="17">
        <v>0</v>
      </c>
      <c r="HG22" s="17">
        <v>0</v>
      </c>
      <c r="HH22" s="17">
        <v>0</v>
      </c>
      <c r="HI22" s="17">
        <v>0</v>
      </c>
      <c r="HJ22" s="17">
        <v>0</v>
      </c>
      <c r="HK22" s="17">
        <v>0</v>
      </c>
      <c r="HL22" s="17">
        <v>0</v>
      </c>
      <c r="HM22" s="17">
        <v>0</v>
      </c>
      <c r="HN22" s="17">
        <v>90852287.329999998</v>
      </c>
      <c r="HO22" s="17">
        <v>0</v>
      </c>
      <c r="HP22" s="17">
        <v>0</v>
      </c>
      <c r="HQ22" s="17">
        <v>0</v>
      </c>
      <c r="HR22" s="17">
        <v>0</v>
      </c>
      <c r="HS22" s="17">
        <v>0</v>
      </c>
      <c r="HT22" s="17">
        <v>0</v>
      </c>
      <c r="HU22" s="17">
        <v>0</v>
      </c>
      <c r="HV22" s="17">
        <v>0</v>
      </c>
      <c r="HW22" s="17">
        <v>712883804.66999996</v>
      </c>
      <c r="HX22" s="17">
        <v>0</v>
      </c>
      <c r="HY22" s="17">
        <v>0</v>
      </c>
      <c r="HZ22" s="17">
        <v>11716486263.280001</v>
      </c>
      <c r="IA22" s="17">
        <v>0</v>
      </c>
      <c r="IB22" s="17">
        <v>0</v>
      </c>
      <c r="IC22" s="17">
        <v>84811337.650000006</v>
      </c>
      <c r="ID22" s="17">
        <v>0</v>
      </c>
      <c r="IE22" s="17">
        <v>0</v>
      </c>
      <c r="IF22" s="17">
        <v>7198525145.75</v>
      </c>
      <c r="IG22" s="17">
        <v>0</v>
      </c>
      <c r="IH22" s="17">
        <v>0</v>
      </c>
      <c r="II22" s="17">
        <v>6184867.4000000004</v>
      </c>
      <c r="IJ22" s="17">
        <v>0</v>
      </c>
      <c r="IK22" s="17">
        <v>0</v>
      </c>
      <c r="IL22" s="17">
        <v>0</v>
      </c>
      <c r="IM22" s="17">
        <v>0</v>
      </c>
      <c r="IN22" s="17">
        <v>0</v>
      </c>
      <c r="IO22" s="17">
        <v>78808566.180000007</v>
      </c>
      <c r="IP22" s="17">
        <v>0</v>
      </c>
      <c r="IQ22" s="17">
        <v>0</v>
      </c>
      <c r="IR22" s="17">
        <v>1348828336.47</v>
      </c>
      <c r="IS22" s="17">
        <v>0</v>
      </c>
      <c r="IT22" s="17">
        <v>0</v>
      </c>
      <c r="IU22" s="17">
        <v>2352088.85</v>
      </c>
      <c r="IV22" s="18">
        <v>0</v>
      </c>
      <c r="IW22" s="18">
        <v>0</v>
      </c>
      <c r="IX22" s="18">
        <v>1146678166.8500001</v>
      </c>
      <c r="IY22" s="17">
        <v>0</v>
      </c>
      <c r="IZ22" s="17">
        <v>0</v>
      </c>
      <c r="JA22" s="17">
        <v>6762126.9400000004</v>
      </c>
      <c r="JB22" s="17">
        <v>0</v>
      </c>
      <c r="JC22" s="17">
        <v>0</v>
      </c>
      <c r="JD22" s="17">
        <v>3720</v>
      </c>
      <c r="JE22" s="18">
        <v>0</v>
      </c>
      <c r="JF22" s="18">
        <v>0</v>
      </c>
      <c r="JG22" s="18">
        <v>915037572.00999999</v>
      </c>
      <c r="JH22" s="17">
        <v>0</v>
      </c>
      <c r="JI22" s="17">
        <v>0</v>
      </c>
      <c r="JJ22" s="17">
        <v>247158272.96000001</v>
      </c>
      <c r="JK22" s="17">
        <v>0</v>
      </c>
      <c r="JL22" s="17">
        <v>0</v>
      </c>
      <c r="JM22" s="17">
        <v>667879299.04999995</v>
      </c>
      <c r="JN22" s="18">
        <v>0</v>
      </c>
      <c r="JO22" s="18">
        <v>0</v>
      </c>
      <c r="JP22" s="18">
        <v>224874747.90000001</v>
      </c>
      <c r="JQ22" s="17">
        <v>0</v>
      </c>
      <c r="JR22" s="17">
        <v>0</v>
      </c>
      <c r="JS22" s="17">
        <v>9600010.1600000001</v>
      </c>
      <c r="JT22" s="17">
        <v>0</v>
      </c>
      <c r="JU22" s="17">
        <v>0</v>
      </c>
      <c r="JV22" s="17">
        <v>215274737.74000001</v>
      </c>
      <c r="JW22" s="17">
        <v>0</v>
      </c>
      <c r="JX22" s="17">
        <v>0</v>
      </c>
      <c r="JY22" s="17">
        <v>39026416.409999996</v>
      </c>
      <c r="JZ22" s="17">
        <v>0</v>
      </c>
      <c r="KA22" s="17">
        <v>0</v>
      </c>
      <c r="KB22" s="17">
        <v>0</v>
      </c>
      <c r="KC22" s="17">
        <v>0</v>
      </c>
      <c r="KD22" s="17">
        <v>0</v>
      </c>
      <c r="KE22" s="17">
        <v>0</v>
      </c>
      <c r="KF22" s="17">
        <v>0</v>
      </c>
      <c r="KG22" s="17">
        <v>0</v>
      </c>
      <c r="KH22" s="17">
        <v>0</v>
      </c>
      <c r="KI22" s="17">
        <v>0</v>
      </c>
      <c r="KJ22" s="17">
        <v>0</v>
      </c>
      <c r="KK22" s="17">
        <v>0</v>
      </c>
      <c r="KL22" s="17">
        <v>0</v>
      </c>
      <c r="KM22" s="17">
        <v>0</v>
      </c>
      <c r="KN22" s="17">
        <v>0</v>
      </c>
      <c r="KO22" s="17">
        <v>0</v>
      </c>
      <c r="KP22" s="17">
        <v>0</v>
      </c>
      <c r="KQ22" s="17">
        <v>0</v>
      </c>
      <c r="KR22" s="17">
        <v>0</v>
      </c>
      <c r="KS22" s="17">
        <v>0</v>
      </c>
      <c r="KT22" s="17">
        <v>0</v>
      </c>
      <c r="KU22" s="17">
        <v>0</v>
      </c>
      <c r="KV22" s="17">
        <v>0</v>
      </c>
      <c r="KW22" s="17">
        <v>0</v>
      </c>
      <c r="KX22" s="17">
        <v>0</v>
      </c>
      <c r="KY22" s="17">
        <v>0</v>
      </c>
      <c r="KZ22" s="17">
        <v>0</v>
      </c>
      <c r="LA22" s="18">
        <v>0</v>
      </c>
      <c r="LB22" s="18">
        <v>0</v>
      </c>
      <c r="LC22" s="18">
        <v>0</v>
      </c>
      <c r="LD22" s="17">
        <v>0</v>
      </c>
      <c r="LE22" s="17">
        <v>0</v>
      </c>
      <c r="LF22" s="17">
        <v>0</v>
      </c>
      <c r="LG22" s="17">
        <v>0</v>
      </c>
      <c r="LH22" s="17">
        <v>0</v>
      </c>
      <c r="LI22" s="17">
        <v>0</v>
      </c>
      <c r="LJ22" s="18">
        <v>0</v>
      </c>
      <c r="LK22" s="18">
        <v>0</v>
      </c>
      <c r="LL22" s="18">
        <v>0</v>
      </c>
      <c r="LM22" s="17">
        <v>0</v>
      </c>
      <c r="LN22" s="17">
        <v>0</v>
      </c>
      <c r="LO22" s="17">
        <v>0</v>
      </c>
      <c r="LP22" s="17">
        <v>0</v>
      </c>
      <c r="LQ22" s="17">
        <v>0</v>
      </c>
      <c r="LR22" s="17">
        <v>0</v>
      </c>
      <c r="LS22" s="18">
        <v>0</v>
      </c>
      <c r="LT22" s="18">
        <v>0</v>
      </c>
      <c r="LU22" s="18">
        <v>0</v>
      </c>
      <c r="LV22" s="17">
        <v>0</v>
      </c>
      <c r="LW22" s="17">
        <v>0</v>
      </c>
      <c r="LX22" s="17">
        <v>0</v>
      </c>
      <c r="LY22" s="17">
        <v>0</v>
      </c>
      <c r="LZ22" s="17">
        <v>0</v>
      </c>
      <c r="MA22" s="17">
        <v>0</v>
      </c>
      <c r="MB22" s="17">
        <v>0</v>
      </c>
      <c r="MC22" s="17">
        <v>0</v>
      </c>
      <c r="MD22" s="17">
        <v>0</v>
      </c>
      <c r="ME22" s="17">
        <v>0</v>
      </c>
      <c r="MF22" s="17">
        <v>0</v>
      </c>
      <c r="MG22" s="17">
        <v>44307707885.989998</v>
      </c>
      <c r="MH22" s="17">
        <v>44307707885.989998</v>
      </c>
    </row>
    <row r="23" spans="1:346" ht="12.75" customHeight="1" x14ac:dyDescent="0.3">
      <c r="A23" s="61" t="s">
        <v>179</v>
      </c>
      <c r="B23" s="16">
        <v>1022</v>
      </c>
      <c r="C23" s="62" t="s">
        <v>148</v>
      </c>
      <c r="D23" s="18">
        <v>0</v>
      </c>
      <c r="E23" s="18">
        <v>0</v>
      </c>
      <c r="F23" s="18">
        <v>67839225.210000008</v>
      </c>
      <c r="G23" s="17">
        <v>0</v>
      </c>
      <c r="H23" s="17">
        <v>0</v>
      </c>
      <c r="I23" s="17">
        <v>1560784.5699999998</v>
      </c>
      <c r="J23" s="17">
        <v>0</v>
      </c>
      <c r="K23" s="17">
        <v>0</v>
      </c>
      <c r="L23" s="17">
        <v>54609261.260000013</v>
      </c>
      <c r="M23" s="17">
        <v>0</v>
      </c>
      <c r="N23" s="17">
        <v>0</v>
      </c>
      <c r="O23" s="17">
        <v>11669179.380000001</v>
      </c>
      <c r="P23" s="17">
        <v>0</v>
      </c>
      <c r="Q23" s="17">
        <v>0</v>
      </c>
      <c r="R23" s="17">
        <v>1172.23</v>
      </c>
      <c r="S23" s="17">
        <v>0</v>
      </c>
      <c r="T23" s="17">
        <v>0</v>
      </c>
      <c r="U23" s="17">
        <v>1666154.5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421110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49945421.25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1682964.7800000003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14518687.920000004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5611138.5500000007</v>
      </c>
      <c r="BI23" s="17">
        <v>0</v>
      </c>
      <c r="BJ23" s="17">
        <v>0</v>
      </c>
      <c r="BK23" s="17">
        <v>16047192.570000004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20838114.690000005</v>
      </c>
      <c r="BR23" s="17">
        <v>0</v>
      </c>
      <c r="BS23" s="17">
        <v>0</v>
      </c>
      <c r="BT23" s="17">
        <v>14325070.2900001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12162.960000000001</v>
      </c>
      <c r="CD23" s="17">
        <v>0</v>
      </c>
      <c r="CE23" s="17">
        <v>0</v>
      </c>
      <c r="CF23" s="17">
        <v>2034788.9999999993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1709731.7000000002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47096.54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213400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2352834.92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1977075.9200000002</v>
      </c>
      <c r="EC23" s="17">
        <v>0</v>
      </c>
      <c r="ED23" s="17">
        <v>0</v>
      </c>
      <c r="EE23" s="17">
        <v>7588.08</v>
      </c>
      <c r="EF23" s="17">
        <v>0</v>
      </c>
      <c r="EG23" s="17">
        <v>0</v>
      </c>
      <c r="EH23" s="17">
        <v>74457.95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6995.79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0</v>
      </c>
      <c r="EV23" s="17">
        <v>0</v>
      </c>
      <c r="EW23" s="17">
        <v>0</v>
      </c>
      <c r="EX23" s="17">
        <v>0</v>
      </c>
      <c r="EY23" s="17">
        <v>0</v>
      </c>
      <c r="EZ23" s="17">
        <v>0</v>
      </c>
      <c r="FA23" s="17">
        <v>0</v>
      </c>
      <c r="FB23" s="17">
        <v>0</v>
      </c>
      <c r="FC23" s="17">
        <v>0</v>
      </c>
      <c r="FD23" s="17">
        <v>0</v>
      </c>
      <c r="FE23" s="17">
        <v>0</v>
      </c>
      <c r="FF23" s="17">
        <v>12091524.290000005</v>
      </c>
      <c r="FG23" s="17">
        <v>0</v>
      </c>
      <c r="FH23" s="17">
        <v>0</v>
      </c>
      <c r="FI23" s="17">
        <v>-657.54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9882640.4900000021</v>
      </c>
      <c r="GK23" s="17">
        <v>0</v>
      </c>
      <c r="GL23" s="17">
        <v>0</v>
      </c>
      <c r="GM23" s="17">
        <v>0</v>
      </c>
      <c r="GN23" s="17">
        <v>0</v>
      </c>
      <c r="GO23" s="17">
        <v>0</v>
      </c>
      <c r="GP23" s="17">
        <v>4036852.52</v>
      </c>
      <c r="GQ23" s="17">
        <v>0</v>
      </c>
      <c r="GR23" s="17">
        <v>0</v>
      </c>
      <c r="GS23" s="17">
        <v>-107640.99</v>
      </c>
      <c r="GT23" s="17">
        <v>0</v>
      </c>
      <c r="GU23" s="17">
        <v>0</v>
      </c>
      <c r="GV23" s="17">
        <v>2795329.43</v>
      </c>
      <c r="GW23" s="17">
        <v>0</v>
      </c>
      <c r="GX23" s="17">
        <v>0</v>
      </c>
      <c r="GY23" s="17">
        <v>15977136.040000001</v>
      </c>
      <c r="GZ23" s="17">
        <v>0</v>
      </c>
      <c r="HA23" s="17">
        <v>0</v>
      </c>
      <c r="HB23" s="17">
        <v>0</v>
      </c>
      <c r="HC23" s="17">
        <v>0</v>
      </c>
      <c r="HD23" s="17">
        <v>0</v>
      </c>
      <c r="HE23" s="17">
        <v>0</v>
      </c>
      <c r="HF23" s="17">
        <v>0</v>
      </c>
      <c r="HG23" s="17">
        <v>0</v>
      </c>
      <c r="HH23" s="17">
        <v>0</v>
      </c>
      <c r="HI23" s="17">
        <v>0</v>
      </c>
      <c r="HJ23" s="17">
        <v>0</v>
      </c>
      <c r="HK23" s="17">
        <v>0</v>
      </c>
      <c r="HL23" s="17">
        <v>0</v>
      </c>
      <c r="HM23" s="17">
        <v>0</v>
      </c>
      <c r="HN23" s="17">
        <v>0</v>
      </c>
      <c r="HO23" s="17">
        <v>0</v>
      </c>
      <c r="HP23" s="17">
        <v>0</v>
      </c>
      <c r="HQ23" s="17">
        <v>0</v>
      </c>
      <c r="HR23" s="17">
        <v>0</v>
      </c>
      <c r="HS23" s="17">
        <v>0</v>
      </c>
      <c r="HT23" s="17">
        <v>0</v>
      </c>
      <c r="HU23" s="17">
        <v>0</v>
      </c>
      <c r="HV23" s="17">
        <v>0</v>
      </c>
      <c r="HW23" s="17">
        <v>0</v>
      </c>
      <c r="HX23" s="17">
        <v>0</v>
      </c>
      <c r="HY23" s="17">
        <v>0</v>
      </c>
      <c r="HZ23" s="17">
        <v>0</v>
      </c>
      <c r="IA23" s="17">
        <v>0</v>
      </c>
      <c r="IB23" s="17">
        <v>0</v>
      </c>
      <c r="IC23" s="17">
        <v>0</v>
      </c>
      <c r="ID23" s="17">
        <v>0</v>
      </c>
      <c r="IE23" s="17">
        <v>0</v>
      </c>
      <c r="IF23" s="17">
        <v>0</v>
      </c>
      <c r="IG23" s="17">
        <v>0</v>
      </c>
      <c r="IH23" s="17">
        <v>0</v>
      </c>
      <c r="II23" s="17">
        <v>0</v>
      </c>
      <c r="IJ23" s="17">
        <v>0</v>
      </c>
      <c r="IK23" s="17">
        <v>0</v>
      </c>
      <c r="IL23" s="17">
        <v>0</v>
      </c>
      <c r="IM23" s="17">
        <v>0</v>
      </c>
      <c r="IN23" s="17">
        <v>0</v>
      </c>
      <c r="IO23" s="17">
        <v>0</v>
      </c>
      <c r="IP23" s="17">
        <v>0</v>
      </c>
      <c r="IQ23" s="17">
        <v>0</v>
      </c>
      <c r="IR23" s="17">
        <v>0</v>
      </c>
      <c r="IS23" s="17">
        <v>0</v>
      </c>
      <c r="IT23" s="17">
        <v>0</v>
      </c>
      <c r="IU23" s="17">
        <v>0</v>
      </c>
      <c r="IV23" s="18">
        <v>0</v>
      </c>
      <c r="IW23" s="18">
        <v>0</v>
      </c>
      <c r="IX23" s="18">
        <v>208100</v>
      </c>
      <c r="IY23" s="17">
        <v>0</v>
      </c>
      <c r="IZ23" s="17">
        <v>0</v>
      </c>
      <c r="JA23" s="17">
        <v>0</v>
      </c>
      <c r="JB23" s="17">
        <v>0</v>
      </c>
      <c r="JC23" s="17">
        <v>0</v>
      </c>
      <c r="JD23" s="17">
        <v>0</v>
      </c>
      <c r="JE23" s="18">
        <v>0</v>
      </c>
      <c r="JF23" s="18">
        <v>0</v>
      </c>
      <c r="JG23" s="18">
        <v>208100</v>
      </c>
      <c r="JH23" s="17">
        <v>0</v>
      </c>
      <c r="JI23" s="17">
        <v>0</v>
      </c>
      <c r="JJ23" s="17">
        <v>0</v>
      </c>
      <c r="JK23" s="17">
        <v>0</v>
      </c>
      <c r="JL23" s="17">
        <v>0</v>
      </c>
      <c r="JM23" s="17">
        <v>208100</v>
      </c>
      <c r="JN23" s="18">
        <v>0</v>
      </c>
      <c r="JO23" s="18">
        <v>0</v>
      </c>
      <c r="JP23" s="18">
        <v>0</v>
      </c>
      <c r="JQ23" s="17">
        <v>0</v>
      </c>
      <c r="JR23" s="17">
        <v>0</v>
      </c>
      <c r="JS23" s="17">
        <v>0</v>
      </c>
      <c r="JT23" s="17">
        <v>0</v>
      </c>
      <c r="JU23" s="17">
        <v>0</v>
      </c>
      <c r="JV23" s="17">
        <v>0</v>
      </c>
      <c r="JW23" s="17">
        <v>0</v>
      </c>
      <c r="JX23" s="17">
        <v>0</v>
      </c>
      <c r="JY23" s="17">
        <v>22638.09</v>
      </c>
      <c r="JZ23" s="17">
        <v>0</v>
      </c>
      <c r="KA23" s="17">
        <v>0</v>
      </c>
      <c r="KB23" s="17">
        <v>1742794.91</v>
      </c>
      <c r="KC23" s="17">
        <v>0</v>
      </c>
      <c r="KD23" s="17">
        <v>0</v>
      </c>
      <c r="KE23" s="17">
        <v>0</v>
      </c>
      <c r="KF23" s="17">
        <v>0</v>
      </c>
      <c r="KG23" s="17">
        <v>0</v>
      </c>
      <c r="KH23" s="17">
        <v>0</v>
      </c>
      <c r="KI23" s="17">
        <v>0</v>
      </c>
      <c r="KJ23" s="17">
        <v>0</v>
      </c>
      <c r="KK23" s="17">
        <v>0</v>
      </c>
      <c r="KL23" s="17">
        <v>0</v>
      </c>
      <c r="KM23" s="17">
        <v>0</v>
      </c>
      <c r="KN23" s="17">
        <v>0</v>
      </c>
      <c r="KO23" s="17">
        <v>0</v>
      </c>
      <c r="KP23" s="17">
        <v>0</v>
      </c>
      <c r="KQ23" s="17">
        <v>0</v>
      </c>
      <c r="KR23" s="17">
        <v>0</v>
      </c>
      <c r="KS23" s="17">
        <v>0</v>
      </c>
      <c r="KT23" s="17">
        <v>0</v>
      </c>
      <c r="KU23" s="17">
        <v>0</v>
      </c>
      <c r="KV23" s="17">
        <v>0</v>
      </c>
      <c r="KW23" s="17">
        <v>0</v>
      </c>
      <c r="KX23" s="17">
        <v>0</v>
      </c>
      <c r="KY23" s="17">
        <v>0</v>
      </c>
      <c r="KZ23" s="17">
        <v>0</v>
      </c>
      <c r="LA23" s="18">
        <v>0</v>
      </c>
      <c r="LB23" s="18">
        <v>0</v>
      </c>
      <c r="LC23" s="18">
        <v>0</v>
      </c>
      <c r="LD23" s="17">
        <v>0</v>
      </c>
      <c r="LE23" s="17">
        <v>0</v>
      </c>
      <c r="LF23" s="17">
        <v>0</v>
      </c>
      <c r="LG23" s="17">
        <v>0</v>
      </c>
      <c r="LH23" s="17">
        <v>0</v>
      </c>
      <c r="LI23" s="17">
        <v>0</v>
      </c>
      <c r="LJ23" s="18">
        <v>0</v>
      </c>
      <c r="LK23" s="18">
        <v>0</v>
      </c>
      <c r="LL23" s="18">
        <v>0</v>
      </c>
      <c r="LM23" s="17">
        <v>0</v>
      </c>
      <c r="LN23" s="17">
        <v>0</v>
      </c>
      <c r="LO23" s="17">
        <v>0</v>
      </c>
      <c r="LP23" s="17">
        <v>0</v>
      </c>
      <c r="LQ23" s="17">
        <v>0</v>
      </c>
      <c r="LR23" s="17">
        <v>0</v>
      </c>
      <c r="LS23" s="18">
        <v>0</v>
      </c>
      <c r="LT23" s="18">
        <v>0</v>
      </c>
      <c r="LU23" s="18">
        <v>0</v>
      </c>
      <c r="LV23" s="17">
        <v>0</v>
      </c>
      <c r="LW23" s="17">
        <v>0</v>
      </c>
      <c r="LX23" s="17">
        <v>0</v>
      </c>
      <c r="LY23" s="17">
        <v>0</v>
      </c>
      <c r="LZ23" s="17">
        <v>0</v>
      </c>
      <c r="MA23" s="17">
        <v>0</v>
      </c>
      <c r="MB23" s="17">
        <v>0</v>
      </c>
      <c r="MC23" s="17">
        <v>0</v>
      </c>
      <c r="MD23" s="17">
        <v>0</v>
      </c>
      <c r="ME23" s="17">
        <v>0</v>
      </c>
      <c r="MF23" s="17">
        <v>0</v>
      </c>
      <c r="MG23" s="17">
        <v>247981102.09000009</v>
      </c>
      <c r="MH23" s="17">
        <v>247981102.09000009</v>
      </c>
    </row>
    <row r="24" spans="1:346" ht="12.75" customHeight="1" x14ac:dyDescent="0.3">
      <c r="A24" s="61" t="s">
        <v>181</v>
      </c>
      <c r="B24" s="16">
        <v>1025</v>
      </c>
      <c r="C24" s="62" t="s">
        <v>148</v>
      </c>
      <c r="D24" s="18">
        <v>0</v>
      </c>
      <c r="E24" s="18">
        <v>0</v>
      </c>
      <c r="F24" s="18">
        <v>229364318.84999982</v>
      </c>
      <c r="G24" s="17">
        <v>0</v>
      </c>
      <c r="H24" s="17">
        <v>0</v>
      </c>
      <c r="I24" s="17">
        <v>16597924.8199999</v>
      </c>
      <c r="J24" s="17">
        <v>0</v>
      </c>
      <c r="K24" s="17">
        <v>0</v>
      </c>
      <c r="L24" s="17">
        <v>177493152.78</v>
      </c>
      <c r="M24" s="17">
        <v>0</v>
      </c>
      <c r="N24" s="17">
        <v>0</v>
      </c>
      <c r="O24" s="17">
        <v>35273241.249999903</v>
      </c>
      <c r="P24" s="17">
        <v>0</v>
      </c>
      <c r="Q24" s="17">
        <v>0</v>
      </c>
      <c r="R24" s="17">
        <v>4884805.75</v>
      </c>
      <c r="S24" s="17">
        <v>0</v>
      </c>
      <c r="T24" s="17">
        <v>0</v>
      </c>
      <c r="U24" s="17">
        <v>59924836.179999903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1638202.71</v>
      </c>
      <c r="AK24" s="17">
        <v>0</v>
      </c>
      <c r="AL24" s="17">
        <v>0</v>
      </c>
      <c r="AM24" s="17">
        <v>3611608.68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2774101.6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71750701.360001296</v>
      </c>
      <c r="BC24" s="17">
        <v>0</v>
      </c>
      <c r="BD24" s="17">
        <v>0</v>
      </c>
      <c r="BE24" s="17">
        <v>36229.53</v>
      </c>
      <c r="BF24" s="17">
        <v>0</v>
      </c>
      <c r="BG24" s="17">
        <v>0</v>
      </c>
      <c r="BH24" s="17">
        <v>44787181.190000303</v>
      </c>
      <c r="BI24" s="17">
        <v>0</v>
      </c>
      <c r="BJ24" s="17">
        <v>0</v>
      </c>
      <c r="BK24" s="17">
        <v>87172158.700000405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2794614.63</v>
      </c>
      <c r="BR24" s="17">
        <v>0</v>
      </c>
      <c r="BS24" s="17">
        <v>0</v>
      </c>
      <c r="BT24" s="17">
        <v>15945540.010000899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487017.870000066</v>
      </c>
      <c r="CD24" s="17">
        <v>0</v>
      </c>
      <c r="CE24" s="17">
        <v>0</v>
      </c>
      <c r="CF24" s="17">
        <v>5245330.4899999797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64178.559999999998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43811.86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8492531.9600000102</v>
      </c>
      <c r="DH24" s="17">
        <v>0</v>
      </c>
      <c r="DI24" s="17">
        <v>0</v>
      </c>
      <c r="DJ24" s="17">
        <v>0</v>
      </c>
      <c r="DK24" s="17">
        <v>0</v>
      </c>
      <c r="DL24" s="17">
        <v>0</v>
      </c>
      <c r="DM24" s="17">
        <v>0</v>
      </c>
      <c r="DN24" s="17">
        <v>0</v>
      </c>
      <c r="DO24" s="17">
        <v>0</v>
      </c>
      <c r="DP24" s="17">
        <v>49215.16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>
        <v>0</v>
      </c>
      <c r="EA24" s="17">
        <v>0</v>
      </c>
      <c r="EB24" s="17">
        <v>272447250.46000099</v>
      </c>
      <c r="EC24" s="17">
        <v>0</v>
      </c>
      <c r="ED24" s="17">
        <v>0</v>
      </c>
      <c r="EE24" s="17">
        <v>1859926.21</v>
      </c>
      <c r="EF24" s="17">
        <v>0</v>
      </c>
      <c r="EG24" s="17">
        <v>0</v>
      </c>
      <c r="EH24" s="17">
        <v>420238.55</v>
      </c>
      <c r="EI24" s="17">
        <v>0</v>
      </c>
      <c r="EJ24" s="17">
        <v>0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0</v>
      </c>
      <c r="EU24" s="17">
        <v>0</v>
      </c>
      <c r="EV24" s="17">
        <v>0</v>
      </c>
      <c r="EW24" s="17">
        <v>0</v>
      </c>
      <c r="EX24" s="17">
        <v>0</v>
      </c>
      <c r="EY24" s="17">
        <v>0</v>
      </c>
      <c r="EZ24" s="17">
        <v>0</v>
      </c>
      <c r="FA24" s="17">
        <v>0</v>
      </c>
      <c r="FB24" s="17">
        <v>0</v>
      </c>
      <c r="FC24" s="17">
        <v>0</v>
      </c>
      <c r="FD24" s="17">
        <v>0</v>
      </c>
      <c r="FE24" s="17">
        <v>0</v>
      </c>
      <c r="FF24" s="17">
        <v>183964647.47000501</v>
      </c>
      <c r="FG24" s="17">
        <v>0</v>
      </c>
      <c r="FH24" s="17">
        <v>0</v>
      </c>
      <c r="FI24" s="17">
        <v>0</v>
      </c>
      <c r="FJ24" s="17">
        <v>0</v>
      </c>
      <c r="FK24" s="17">
        <v>0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0</v>
      </c>
      <c r="FT24" s="17">
        <v>0</v>
      </c>
      <c r="FU24" s="17">
        <v>0</v>
      </c>
      <c r="FV24" s="17">
        <v>0</v>
      </c>
      <c r="FW24" s="17">
        <v>0</v>
      </c>
      <c r="FX24" s="17">
        <v>0</v>
      </c>
      <c r="FY24" s="17">
        <v>0</v>
      </c>
      <c r="FZ24" s="17">
        <v>0</v>
      </c>
      <c r="GA24" s="17">
        <v>0</v>
      </c>
      <c r="GB24" s="17">
        <v>0</v>
      </c>
      <c r="GC24" s="17">
        <v>0</v>
      </c>
      <c r="GD24" s="17">
        <v>0</v>
      </c>
      <c r="GE24" s="17">
        <v>0</v>
      </c>
      <c r="GF24" s="17">
        <v>0</v>
      </c>
      <c r="GG24" s="17">
        <v>0</v>
      </c>
      <c r="GH24" s="17">
        <v>0</v>
      </c>
      <c r="GI24" s="17">
        <v>0</v>
      </c>
      <c r="GJ24" s="17">
        <v>4796383.1000001198</v>
      </c>
      <c r="GK24" s="17">
        <v>0</v>
      </c>
      <c r="GL24" s="17">
        <v>0</v>
      </c>
      <c r="GM24" s="17">
        <v>0</v>
      </c>
      <c r="GN24" s="17">
        <v>0</v>
      </c>
      <c r="GO24" s="17">
        <v>0</v>
      </c>
      <c r="GP24" s="17">
        <v>197608991.890001</v>
      </c>
      <c r="GQ24" s="17">
        <v>0</v>
      </c>
      <c r="GR24" s="17">
        <v>0</v>
      </c>
      <c r="GS24" s="17">
        <v>0</v>
      </c>
      <c r="GT24" s="17">
        <v>0</v>
      </c>
      <c r="GU24" s="17">
        <v>0</v>
      </c>
      <c r="GV24" s="17">
        <v>30578306.899999999</v>
      </c>
      <c r="GW24" s="17">
        <v>0</v>
      </c>
      <c r="GX24" s="17">
        <v>0</v>
      </c>
      <c r="GY24" s="17">
        <v>17212436.500001699</v>
      </c>
      <c r="GZ24" s="17">
        <v>0</v>
      </c>
      <c r="HA24" s="17">
        <v>0</v>
      </c>
      <c r="HB24" s="17">
        <v>0</v>
      </c>
      <c r="HC24" s="17">
        <v>0</v>
      </c>
      <c r="HD24" s="17">
        <v>0</v>
      </c>
      <c r="HE24" s="17">
        <v>0</v>
      </c>
      <c r="HF24" s="17">
        <v>0</v>
      </c>
      <c r="HG24" s="17">
        <v>0</v>
      </c>
      <c r="HH24" s="17">
        <v>0</v>
      </c>
      <c r="HI24" s="17">
        <v>0</v>
      </c>
      <c r="HJ24" s="17">
        <v>0</v>
      </c>
      <c r="HK24" s="17">
        <v>0</v>
      </c>
      <c r="HL24" s="17">
        <v>0</v>
      </c>
      <c r="HM24" s="17">
        <v>0</v>
      </c>
      <c r="HN24" s="17">
        <v>462638.26</v>
      </c>
      <c r="HO24" s="17">
        <v>0</v>
      </c>
      <c r="HP24" s="17">
        <v>0</v>
      </c>
      <c r="HQ24" s="17">
        <v>0</v>
      </c>
      <c r="HR24" s="17">
        <v>0</v>
      </c>
      <c r="HS24" s="17">
        <v>0</v>
      </c>
      <c r="HT24" s="17">
        <v>0</v>
      </c>
      <c r="HU24" s="17">
        <v>0</v>
      </c>
      <c r="HV24" s="17">
        <v>0</v>
      </c>
      <c r="HW24" s="17">
        <v>12856043</v>
      </c>
      <c r="HX24" s="17">
        <v>0</v>
      </c>
      <c r="HY24" s="17">
        <v>0</v>
      </c>
      <c r="HZ24" s="17">
        <v>104485353.15000001</v>
      </c>
      <c r="IA24" s="17">
        <v>0</v>
      </c>
      <c r="IB24" s="17">
        <v>0</v>
      </c>
      <c r="IC24" s="17">
        <v>1809837.33</v>
      </c>
      <c r="ID24" s="17">
        <v>0</v>
      </c>
      <c r="IE24" s="17">
        <v>0</v>
      </c>
      <c r="IF24" s="17">
        <v>85477627.129999906</v>
      </c>
      <c r="IG24" s="17">
        <v>0</v>
      </c>
      <c r="IH24" s="17">
        <v>0</v>
      </c>
      <c r="II24" s="17">
        <v>0</v>
      </c>
      <c r="IJ24" s="17">
        <v>0</v>
      </c>
      <c r="IK24" s="17">
        <v>0</v>
      </c>
      <c r="IL24" s="17">
        <v>0</v>
      </c>
      <c r="IM24" s="17">
        <v>0</v>
      </c>
      <c r="IN24" s="17">
        <v>0</v>
      </c>
      <c r="IO24" s="17">
        <v>16840747.710000001</v>
      </c>
      <c r="IP24" s="17">
        <v>0</v>
      </c>
      <c r="IQ24" s="17">
        <v>0</v>
      </c>
      <c r="IR24" s="17">
        <v>32848353.469999999</v>
      </c>
      <c r="IS24" s="17">
        <v>0</v>
      </c>
      <c r="IT24" s="17">
        <v>0</v>
      </c>
      <c r="IU24" s="17">
        <v>19892</v>
      </c>
      <c r="IV24" s="18">
        <v>0</v>
      </c>
      <c r="IW24" s="18">
        <v>0</v>
      </c>
      <c r="IX24" s="18">
        <v>333500</v>
      </c>
      <c r="IY24" s="17">
        <v>0</v>
      </c>
      <c r="IZ24" s="17">
        <v>0</v>
      </c>
      <c r="JA24" s="17">
        <v>333500</v>
      </c>
      <c r="JB24" s="17">
        <v>0</v>
      </c>
      <c r="JC24" s="17">
        <v>0</v>
      </c>
      <c r="JD24" s="17">
        <v>0</v>
      </c>
      <c r="JE24" s="18">
        <v>0</v>
      </c>
      <c r="JF24" s="18">
        <v>0</v>
      </c>
      <c r="JG24" s="18">
        <v>0</v>
      </c>
      <c r="JH24" s="17">
        <v>0</v>
      </c>
      <c r="JI24" s="17">
        <v>0</v>
      </c>
      <c r="JJ24" s="17">
        <v>0</v>
      </c>
      <c r="JK24" s="17">
        <v>0</v>
      </c>
      <c r="JL24" s="17">
        <v>0</v>
      </c>
      <c r="JM24" s="17">
        <v>0</v>
      </c>
      <c r="JN24" s="18">
        <v>0</v>
      </c>
      <c r="JO24" s="18">
        <v>0</v>
      </c>
      <c r="JP24" s="18">
        <v>0</v>
      </c>
      <c r="JQ24" s="17">
        <v>0</v>
      </c>
      <c r="JR24" s="17">
        <v>0</v>
      </c>
      <c r="JS24" s="17">
        <v>0</v>
      </c>
      <c r="JT24" s="17">
        <v>0</v>
      </c>
      <c r="JU24" s="17">
        <v>0</v>
      </c>
      <c r="JV24" s="17">
        <v>0</v>
      </c>
      <c r="JW24" s="17">
        <v>0</v>
      </c>
      <c r="JX24" s="17">
        <v>0</v>
      </c>
      <c r="JY24" s="17">
        <v>57263.81</v>
      </c>
      <c r="JZ24" s="17">
        <v>0</v>
      </c>
      <c r="KA24" s="17">
        <v>0</v>
      </c>
      <c r="KB24" s="17">
        <v>0</v>
      </c>
      <c r="KC24" s="17">
        <v>0</v>
      </c>
      <c r="KD24" s="17">
        <v>0</v>
      </c>
      <c r="KE24" s="17">
        <v>0</v>
      </c>
      <c r="KF24" s="17">
        <v>0</v>
      </c>
      <c r="KG24" s="17">
        <v>0</v>
      </c>
      <c r="KH24" s="17">
        <v>0</v>
      </c>
      <c r="KI24" s="17">
        <v>0</v>
      </c>
      <c r="KJ24" s="17">
        <v>0</v>
      </c>
      <c r="KK24" s="17">
        <v>0</v>
      </c>
      <c r="KL24" s="17">
        <v>0</v>
      </c>
      <c r="KM24" s="17">
        <v>0</v>
      </c>
      <c r="KN24" s="17">
        <v>0</v>
      </c>
      <c r="KO24" s="17">
        <v>0</v>
      </c>
      <c r="KP24" s="17">
        <v>0</v>
      </c>
      <c r="KQ24" s="17">
        <v>0</v>
      </c>
      <c r="KR24" s="17">
        <v>0</v>
      </c>
      <c r="KS24" s="17">
        <v>0</v>
      </c>
      <c r="KT24" s="17">
        <v>0</v>
      </c>
      <c r="KU24" s="17">
        <v>0</v>
      </c>
      <c r="KV24" s="17">
        <v>0</v>
      </c>
      <c r="KW24" s="17">
        <v>0</v>
      </c>
      <c r="KX24" s="17">
        <v>0</v>
      </c>
      <c r="KY24" s="17">
        <v>0</v>
      </c>
      <c r="KZ24" s="17">
        <v>0</v>
      </c>
      <c r="LA24" s="18">
        <v>0</v>
      </c>
      <c r="LB24" s="18">
        <v>0</v>
      </c>
      <c r="LC24" s="18">
        <v>0</v>
      </c>
      <c r="LD24" s="17">
        <v>0</v>
      </c>
      <c r="LE24" s="17">
        <v>0</v>
      </c>
      <c r="LF24" s="17">
        <v>0</v>
      </c>
      <c r="LG24" s="17">
        <v>0</v>
      </c>
      <c r="LH24" s="17">
        <v>0</v>
      </c>
      <c r="LI24" s="17">
        <v>0</v>
      </c>
      <c r="LJ24" s="18">
        <v>0</v>
      </c>
      <c r="LK24" s="18">
        <v>0</v>
      </c>
      <c r="LL24" s="18">
        <v>0</v>
      </c>
      <c r="LM24" s="17">
        <v>0</v>
      </c>
      <c r="LN24" s="17">
        <v>0</v>
      </c>
      <c r="LO24" s="17">
        <v>0</v>
      </c>
      <c r="LP24" s="17">
        <v>0</v>
      </c>
      <c r="LQ24" s="17">
        <v>0</v>
      </c>
      <c r="LR24" s="17">
        <v>0</v>
      </c>
      <c r="LS24" s="18">
        <v>0</v>
      </c>
      <c r="LT24" s="18">
        <v>0</v>
      </c>
      <c r="LU24" s="18">
        <v>0</v>
      </c>
      <c r="LV24" s="17">
        <v>0</v>
      </c>
      <c r="LW24" s="17">
        <v>0</v>
      </c>
      <c r="LX24" s="17">
        <v>0</v>
      </c>
      <c r="LY24" s="17">
        <v>0</v>
      </c>
      <c r="LZ24" s="17">
        <v>0</v>
      </c>
      <c r="MA24" s="17">
        <v>0</v>
      </c>
      <c r="MB24" s="17">
        <v>0</v>
      </c>
      <c r="MC24" s="17">
        <v>0</v>
      </c>
      <c r="MD24" s="17">
        <v>0</v>
      </c>
      <c r="ME24" s="17">
        <v>0</v>
      </c>
      <c r="MF24" s="17">
        <v>0</v>
      </c>
      <c r="MG24" s="17">
        <v>1503145822.0300114</v>
      </c>
      <c r="MH24" s="17">
        <v>1503145822.0300114</v>
      </c>
    </row>
    <row r="25" spans="1:346" ht="12.75" customHeight="1" x14ac:dyDescent="0.3">
      <c r="A25" s="61" t="s">
        <v>183</v>
      </c>
      <c r="B25" s="16">
        <v>1027</v>
      </c>
      <c r="C25" s="62" t="s">
        <v>148</v>
      </c>
      <c r="D25" s="18">
        <v>0</v>
      </c>
      <c r="E25" s="18">
        <v>0</v>
      </c>
      <c r="F25" s="18">
        <v>33154.339999999997</v>
      </c>
      <c r="G25" s="17">
        <v>0</v>
      </c>
      <c r="H25" s="17">
        <v>0</v>
      </c>
      <c r="I25" s="17">
        <v>33154.339999999997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366434.2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275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-642.74</v>
      </c>
      <c r="BI25" s="17">
        <v>0</v>
      </c>
      <c r="BJ25" s="17">
        <v>0</v>
      </c>
      <c r="BK25" s="17">
        <v>-6381.1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35.340000000000003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1030.1400000000001</v>
      </c>
      <c r="CD25" s="17">
        <v>0</v>
      </c>
      <c r="CE25" s="17">
        <v>0</v>
      </c>
      <c r="CF25" s="17">
        <v>42.3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0.18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  <c r="DZ25" s="17">
        <v>0</v>
      </c>
      <c r="EA25" s="17">
        <v>0</v>
      </c>
      <c r="EB25" s="17">
        <v>546209.92000000004</v>
      </c>
      <c r="EC25" s="17">
        <v>0</v>
      </c>
      <c r="ED25" s="17">
        <v>0</v>
      </c>
      <c r="EE25" s="17">
        <v>556.92999999999995</v>
      </c>
      <c r="EF25" s="17">
        <v>0</v>
      </c>
      <c r="EG25" s="17">
        <v>0</v>
      </c>
      <c r="EH25" s="17">
        <v>2362.1999999999998</v>
      </c>
      <c r="EI25" s="17">
        <v>0</v>
      </c>
      <c r="EJ25" s="17">
        <v>0</v>
      </c>
      <c r="EK25" s="17">
        <v>0</v>
      </c>
      <c r="EL25" s="17">
        <v>0</v>
      </c>
      <c r="EM25" s="17">
        <v>0</v>
      </c>
      <c r="EN25" s="17">
        <v>113.3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0</v>
      </c>
      <c r="EU25" s="17">
        <v>0</v>
      </c>
      <c r="EV25" s="17">
        <v>0</v>
      </c>
      <c r="EW25" s="17">
        <v>0</v>
      </c>
      <c r="EX25" s="17">
        <v>0</v>
      </c>
      <c r="EY25" s="17">
        <v>0</v>
      </c>
      <c r="EZ25" s="17">
        <v>0</v>
      </c>
      <c r="FA25" s="17">
        <v>0</v>
      </c>
      <c r="FB25" s="17">
        <v>0</v>
      </c>
      <c r="FC25" s="17">
        <v>0</v>
      </c>
      <c r="FD25" s="17">
        <v>0</v>
      </c>
      <c r="FE25" s="17">
        <v>0</v>
      </c>
      <c r="FF25" s="17">
        <v>2356.4899999999998</v>
      </c>
      <c r="FG25" s="17">
        <v>0</v>
      </c>
      <c r="FH25" s="17">
        <v>0</v>
      </c>
      <c r="FI25" s="17">
        <v>0</v>
      </c>
      <c r="FJ25" s="17">
        <v>0</v>
      </c>
      <c r="FK25" s="17">
        <v>0</v>
      </c>
      <c r="FL25" s="17">
        <v>0</v>
      </c>
      <c r="FM25" s="17">
        <v>0</v>
      </c>
      <c r="FN25" s="17">
        <v>0</v>
      </c>
      <c r="FO25" s="17">
        <v>0</v>
      </c>
      <c r="FP25" s="17">
        <v>0</v>
      </c>
      <c r="FQ25" s="17">
        <v>0</v>
      </c>
      <c r="FR25" s="17">
        <v>0</v>
      </c>
      <c r="FS25" s="17">
        <v>0</v>
      </c>
      <c r="FT25" s="17">
        <v>0</v>
      </c>
      <c r="FU25" s="17">
        <v>0</v>
      </c>
      <c r="FV25" s="17">
        <v>0</v>
      </c>
      <c r="FW25" s="17">
        <v>0</v>
      </c>
      <c r="FX25" s="17">
        <v>0</v>
      </c>
      <c r="FY25" s="17">
        <v>0</v>
      </c>
      <c r="FZ25" s="17">
        <v>0</v>
      </c>
      <c r="GA25" s="17">
        <v>0</v>
      </c>
      <c r="GB25" s="17">
        <v>0</v>
      </c>
      <c r="GC25" s="17">
        <v>0</v>
      </c>
      <c r="GD25" s="17">
        <v>0</v>
      </c>
      <c r="GE25" s="17">
        <v>0</v>
      </c>
      <c r="GF25" s="17">
        <v>0</v>
      </c>
      <c r="GG25" s="17">
        <v>0</v>
      </c>
      <c r="GH25" s="17">
        <v>0</v>
      </c>
      <c r="GI25" s="17">
        <v>0</v>
      </c>
      <c r="GJ25" s="17">
        <v>20.82</v>
      </c>
      <c r="GK25" s="17">
        <v>0</v>
      </c>
      <c r="GL25" s="17">
        <v>0</v>
      </c>
      <c r="GM25" s="17">
        <v>0</v>
      </c>
      <c r="GN25" s="17">
        <v>0</v>
      </c>
      <c r="GO25" s="17">
        <v>0</v>
      </c>
      <c r="GP25" s="17">
        <v>1367.85</v>
      </c>
      <c r="GQ25" s="17">
        <v>0</v>
      </c>
      <c r="GR25" s="17">
        <v>0</v>
      </c>
      <c r="GS25" s="17">
        <v>0</v>
      </c>
      <c r="GT25" s="17">
        <v>0</v>
      </c>
      <c r="GU25" s="17">
        <v>0</v>
      </c>
      <c r="GV25" s="17">
        <v>0</v>
      </c>
      <c r="GW25" s="17">
        <v>0</v>
      </c>
      <c r="GX25" s="17">
        <v>0</v>
      </c>
      <c r="GY25" s="17">
        <v>4545</v>
      </c>
      <c r="GZ25" s="17">
        <v>0</v>
      </c>
      <c r="HA25" s="17">
        <v>0</v>
      </c>
      <c r="HB25" s="17">
        <v>0</v>
      </c>
      <c r="HC25" s="17">
        <v>0</v>
      </c>
      <c r="HD25" s="17">
        <v>0</v>
      </c>
      <c r="HE25" s="17">
        <v>0</v>
      </c>
      <c r="HF25" s="17">
        <v>0</v>
      </c>
      <c r="HG25" s="17">
        <v>0</v>
      </c>
      <c r="HH25" s="17">
        <v>0</v>
      </c>
      <c r="HI25" s="17">
        <v>0</v>
      </c>
      <c r="HJ25" s="17">
        <v>0</v>
      </c>
      <c r="HK25" s="17">
        <v>0</v>
      </c>
      <c r="HL25" s="17">
        <v>0</v>
      </c>
      <c r="HM25" s="17">
        <v>0</v>
      </c>
      <c r="HN25" s="17">
        <v>0</v>
      </c>
      <c r="HO25" s="17">
        <v>0</v>
      </c>
      <c r="HP25" s="17">
        <v>0</v>
      </c>
      <c r="HQ25" s="17">
        <v>0</v>
      </c>
      <c r="HR25" s="17">
        <v>0</v>
      </c>
      <c r="HS25" s="17">
        <v>0</v>
      </c>
      <c r="HT25" s="17">
        <v>0</v>
      </c>
      <c r="HU25" s="17">
        <v>0</v>
      </c>
      <c r="HV25" s="17">
        <v>0</v>
      </c>
      <c r="HW25" s="17">
        <v>0</v>
      </c>
      <c r="HX25" s="17">
        <v>0</v>
      </c>
      <c r="HY25" s="17">
        <v>0</v>
      </c>
      <c r="HZ25" s="17">
        <v>0</v>
      </c>
      <c r="IA25" s="17">
        <v>0</v>
      </c>
      <c r="IB25" s="17">
        <v>0</v>
      </c>
      <c r="IC25" s="17">
        <v>0</v>
      </c>
      <c r="ID25" s="17">
        <v>0</v>
      </c>
      <c r="IE25" s="17">
        <v>0</v>
      </c>
      <c r="IF25" s="17">
        <v>0</v>
      </c>
      <c r="IG25" s="17">
        <v>0</v>
      </c>
      <c r="IH25" s="17">
        <v>0</v>
      </c>
      <c r="II25" s="17">
        <v>0</v>
      </c>
      <c r="IJ25" s="17">
        <v>0</v>
      </c>
      <c r="IK25" s="17">
        <v>0</v>
      </c>
      <c r="IL25" s="17">
        <v>0</v>
      </c>
      <c r="IM25" s="17">
        <v>0</v>
      </c>
      <c r="IN25" s="17">
        <v>0</v>
      </c>
      <c r="IO25" s="17">
        <v>0</v>
      </c>
      <c r="IP25" s="17">
        <v>0</v>
      </c>
      <c r="IQ25" s="17">
        <v>0</v>
      </c>
      <c r="IR25" s="17">
        <v>0</v>
      </c>
      <c r="IS25" s="17">
        <v>0</v>
      </c>
      <c r="IT25" s="17">
        <v>0</v>
      </c>
      <c r="IU25" s="17">
        <v>0</v>
      </c>
      <c r="IV25" s="18">
        <v>0</v>
      </c>
      <c r="IW25" s="18">
        <v>0</v>
      </c>
      <c r="IX25" s="18">
        <v>0</v>
      </c>
      <c r="IY25" s="17">
        <v>0</v>
      </c>
      <c r="IZ25" s="17">
        <v>0</v>
      </c>
      <c r="JA25" s="17">
        <v>0</v>
      </c>
      <c r="JB25" s="17">
        <v>0</v>
      </c>
      <c r="JC25" s="17">
        <v>0</v>
      </c>
      <c r="JD25" s="17">
        <v>0</v>
      </c>
      <c r="JE25" s="18">
        <v>0</v>
      </c>
      <c r="JF25" s="18">
        <v>0</v>
      </c>
      <c r="JG25" s="18">
        <v>0</v>
      </c>
      <c r="JH25" s="17">
        <v>0</v>
      </c>
      <c r="JI25" s="17">
        <v>0</v>
      </c>
      <c r="JJ25" s="17">
        <v>0</v>
      </c>
      <c r="JK25" s="17">
        <v>0</v>
      </c>
      <c r="JL25" s="17">
        <v>0</v>
      </c>
      <c r="JM25" s="17">
        <v>0</v>
      </c>
      <c r="JN25" s="18">
        <v>0</v>
      </c>
      <c r="JO25" s="18">
        <v>0</v>
      </c>
      <c r="JP25" s="18">
        <v>0</v>
      </c>
      <c r="JQ25" s="17">
        <v>0</v>
      </c>
      <c r="JR25" s="17">
        <v>0</v>
      </c>
      <c r="JS25" s="17">
        <v>0</v>
      </c>
      <c r="JT25" s="17">
        <v>0</v>
      </c>
      <c r="JU25" s="17">
        <v>0</v>
      </c>
      <c r="JV25" s="17">
        <v>0</v>
      </c>
      <c r="JW25" s="17">
        <v>0</v>
      </c>
      <c r="JX25" s="17">
        <v>0</v>
      </c>
      <c r="JY25" s="17">
        <v>1806.95</v>
      </c>
      <c r="JZ25" s="17">
        <v>0</v>
      </c>
      <c r="KA25" s="17">
        <v>0</v>
      </c>
      <c r="KB25" s="17">
        <v>0</v>
      </c>
      <c r="KC25" s="17">
        <v>0</v>
      </c>
      <c r="KD25" s="17">
        <v>0</v>
      </c>
      <c r="KE25" s="17">
        <v>0</v>
      </c>
      <c r="KF25" s="17">
        <v>0</v>
      </c>
      <c r="KG25" s="17">
        <v>0</v>
      </c>
      <c r="KH25" s="17">
        <v>0</v>
      </c>
      <c r="KI25" s="17">
        <v>0</v>
      </c>
      <c r="KJ25" s="17">
        <v>0</v>
      </c>
      <c r="KK25" s="17">
        <v>0</v>
      </c>
      <c r="KL25" s="17">
        <v>0</v>
      </c>
      <c r="KM25" s="17">
        <v>0</v>
      </c>
      <c r="KN25" s="17">
        <v>0</v>
      </c>
      <c r="KO25" s="17">
        <v>0</v>
      </c>
      <c r="KP25" s="17">
        <v>0</v>
      </c>
      <c r="KQ25" s="17">
        <v>0</v>
      </c>
      <c r="KR25" s="17">
        <v>0</v>
      </c>
      <c r="KS25" s="17">
        <v>0</v>
      </c>
      <c r="KT25" s="17">
        <v>0</v>
      </c>
      <c r="KU25" s="17">
        <v>0</v>
      </c>
      <c r="KV25" s="17">
        <v>0</v>
      </c>
      <c r="KW25" s="17">
        <v>0</v>
      </c>
      <c r="KX25" s="17">
        <v>0</v>
      </c>
      <c r="KY25" s="17">
        <v>0</v>
      </c>
      <c r="KZ25" s="17">
        <v>0</v>
      </c>
      <c r="LA25" s="18">
        <v>0</v>
      </c>
      <c r="LB25" s="18">
        <v>0</v>
      </c>
      <c r="LC25" s="18">
        <v>0</v>
      </c>
      <c r="LD25" s="17">
        <v>0</v>
      </c>
      <c r="LE25" s="17">
        <v>0</v>
      </c>
      <c r="LF25" s="17">
        <v>0</v>
      </c>
      <c r="LG25" s="17">
        <v>0</v>
      </c>
      <c r="LH25" s="17">
        <v>0</v>
      </c>
      <c r="LI25" s="17">
        <v>0</v>
      </c>
      <c r="LJ25" s="18">
        <v>0</v>
      </c>
      <c r="LK25" s="18">
        <v>0</v>
      </c>
      <c r="LL25" s="18">
        <v>0</v>
      </c>
      <c r="LM25" s="17">
        <v>0</v>
      </c>
      <c r="LN25" s="17">
        <v>0</v>
      </c>
      <c r="LO25" s="17">
        <v>0</v>
      </c>
      <c r="LP25" s="17">
        <v>0</v>
      </c>
      <c r="LQ25" s="17">
        <v>0</v>
      </c>
      <c r="LR25" s="17">
        <v>0</v>
      </c>
      <c r="LS25" s="18">
        <v>0</v>
      </c>
      <c r="LT25" s="18">
        <v>0</v>
      </c>
      <c r="LU25" s="18">
        <v>0</v>
      </c>
      <c r="LV25" s="17">
        <v>0</v>
      </c>
      <c r="LW25" s="17">
        <v>0</v>
      </c>
      <c r="LX25" s="17">
        <v>0</v>
      </c>
      <c r="LY25" s="17">
        <v>0</v>
      </c>
      <c r="LZ25" s="17">
        <v>0</v>
      </c>
      <c r="MA25" s="17">
        <v>0</v>
      </c>
      <c r="MB25" s="17">
        <v>0</v>
      </c>
      <c r="MC25" s="17">
        <v>0</v>
      </c>
      <c r="MD25" s="17">
        <v>0</v>
      </c>
      <c r="ME25" s="17">
        <v>0</v>
      </c>
      <c r="MF25" s="17">
        <v>0</v>
      </c>
      <c r="MG25" s="17">
        <v>953287.12</v>
      </c>
      <c r="MH25" s="17">
        <v>953287.12</v>
      </c>
    </row>
    <row r="26" spans="1:346" ht="12.75" customHeight="1" x14ac:dyDescent="0.3">
      <c r="A26" s="61" t="s">
        <v>185</v>
      </c>
      <c r="B26" s="16">
        <v>1028</v>
      </c>
      <c r="C26" s="62" t="s">
        <v>148</v>
      </c>
      <c r="D26" s="18">
        <v>0</v>
      </c>
      <c r="E26" s="18">
        <v>0</v>
      </c>
      <c r="F26" s="18">
        <v>1305018.7772525307</v>
      </c>
      <c r="G26" s="17">
        <v>0</v>
      </c>
      <c r="H26" s="17">
        <v>0</v>
      </c>
      <c r="I26" s="17">
        <v>168723.30189189978</v>
      </c>
      <c r="J26" s="17">
        <v>0</v>
      </c>
      <c r="K26" s="17">
        <v>0</v>
      </c>
      <c r="L26" s="17">
        <v>1136295.475360631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22242.280092000001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146102.59927499999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30512.900420000005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27816.0100026</v>
      </c>
      <c r="BI26" s="17">
        <v>0</v>
      </c>
      <c r="BJ26" s="17">
        <v>0</v>
      </c>
      <c r="BK26" s="17">
        <v>372060.802217349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284419.96701000002</v>
      </c>
      <c r="BR26" s="17">
        <v>0</v>
      </c>
      <c r="BS26" s="17">
        <v>0</v>
      </c>
      <c r="BT26" s="17">
        <v>9651.430527299779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3176.5670579299999</v>
      </c>
      <c r="CD26" s="17">
        <v>0</v>
      </c>
      <c r="CE26" s="17">
        <v>0</v>
      </c>
      <c r="CF26" s="17">
        <v>1860.80080679956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  <c r="ES26" s="17">
        <v>0</v>
      </c>
      <c r="ET26" s="17">
        <v>0</v>
      </c>
      <c r="EU26" s="17">
        <v>0</v>
      </c>
      <c r="EV26" s="17">
        <v>0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1247.4200067199999</v>
      </c>
      <c r="FG26" s="17">
        <v>0</v>
      </c>
      <c r="FH26" s="17">
        <v>0</v>
      </c>
      <c r="FI26" s="17">
        <v>0</v>
      </c>
      <c r="FJ26" s="17">
        <v>0</v>
      </c>
      <c r="FK26" s="17">
        <v>0</v>
      </c>
      <c r="FL26" s="17">
        <v>0</v>
      </c>
      <c r="FM26" s="17">
        <v>0</v>
      </c>
      <c r="FN26" s="17">
        <v>0</v>
      </c>
      <c r="FO26" s="17">
        <v>0</v>
      </c>
      <c r="FP26" s="17">
        <v>0</v>
      </c>
      <c r="FQ26" s="17">
        <v>0</v>
      </c>
      <c r="FR26" s="17">
        <v>0</v>
      </c>
      <c r="FS26" s="17">
        <v>0</v>
      </c>
      <c r="FT26" s="17">
        <v>0</v>
      </c>
      <c r="FU26" s="17">
        <v>0</v>
      </c>
      <c r="FV26" s="17">
        <v>0</v>
      </c>
      <c r="FW26" s="17">
        <v>0</v>
      </c>
      <c r="FX26" s="17">
        <v>0</v>
      </c>
      <c r="FY26" s="17">
        <v>0</v>
      </c>
      <c r="FZ26" s="17">
        <v>0</v>
      </c>
      <c r="GA26" s="17">
        <v>0</v>
      </c>
      <c r="GB26" s="17">
        <v>0</v>
      </c>
      <c r="GC26" s="17">
        <v>0</v>
      </c>
      <c r="GD26" s="17">
        <v>0</v>
      </c>
      <c r="GE26" s="17">
        <v>0</v>
      </c>
      <c r="GF26" s="17">
        <v>0</v>
      </c>
      <c r="GG26" s="17">
        <v>0</v>
      </c>
      <c r="GH26" s="17">
        <v>0</v>
      </c>
      <c r="GI26" s="17">
        <v>0</v>
      </c>
      <c r="GJ26" s="17">
        <v>164.80000279999999</v>
      </c>
      <c r="GK26" s="17">
        <v>0</v>
      </c>
      <c r="GL26" s="17">
        <v>0</v>
      </c>
      <c r="GM26" s="17">
        <v>0</v>
      </c>
      <c r="GN26" s="17">
        <v>0</v>
      </c>
      <c r="GO26" s="17">
        <v>0</v>
      </c>
      <c r="GP26" s="17">
        <v>184497.8561</v>
      </c>
      <c r="GQ26" s="17">
        <v>0</v>
      </c>
      <c r="GR26" s="17">
        <v>0</v>
      </c>
      <c r="GS26" s="17">
        <v>0</v>
      </c>
      <c r="GT26" s="17">
        <v>0</v>
      </c>
      <c r="GU26" s="17">
        <v>0</v>
      </c>
      <c r="GV26" s="17">
        <v>3042824.4480620939</v>
      </c>
      <c r="GW26" s="17">
        <v>0</v>
      </c>
      <c r="GX26" s="17">
        <v>0</v>
      </c>
      <c r="GY26" s="17">
        <v>700966.86262130004</v>
      </c>
      <c r="GZ26" s="17">
        <v>0</v>
      </c>
      <c r="HA26" s="17">
        <v>0</v>
      </c>
      <c r="HB26" s="17">
        <v>0</v>
      </c>
      <c r="HC26" s="17">
        <v>0</v>
      </c>
      <c r="HD26" s="17">
        <v>0</v>
      </c>
      <c r="HE26" s="17">
        <v>0</v>
      </c>
      <c r="HF26" s="17">
        <v>0</v>
      </c>
      <c r="HG26" s="17">
        <v>0</v>
      </c>
      <c r="HH26" s="17">
        <v>0</v>
      </c>
      <c r="HI26" s="17">
        <v>0</v>
      </c>
      <c r="HJ26" s="17">
        <v>0</v>
      </c>
      <c r="HK26" s="17">
        <v>0</v>
      </c>
      <c r="HL26" s="17">
        <v>0</v>
      </c>
      <c r="HM26" s="17">
        <v>0</v>
      </c>
      <c r="HN26" s="17">
        <v>0</v>
      </c>
      <c r="HO26" s="17">
        <v>0</v>
      </c>
      <c r="HP26" s="17">
        <v>0</v>
      </c>
      <c r="HQ26" s="17">
        <v>0</v>
      </c>
      <c r="HR26" s="17">
        <v>0</v>
      </c>
      <c r="HS26" s="17">
        <v>0</v>
      </c>
      <c r="HT26" s="17">
        <v>0</v>
      </c>
      <c r="HU26" s="17">
        <v>0</v>
      </c>
      <c r="HV26" s="17">
        <v>0</v>
      </c>
      <c r="HW26" s="17">
        <v>0</v>
      </c>
      <c r="HX26" s="17">
        <v>0</v>
      </c>
      <c r="HY26" s="17">
        <v>0</v>
      </c>
      <c r="HZ26" s="17">
        <v>0</v>
      </c>
      <c r="IA26" s="17">
        <v>0</v>
      </c>
      <c r="IB26" s="17">
        <v>0</v>
      </c>
      <c r="IC26" s="17">
        <v>0</v>
      </c>
      <c r="ID26" s="17">
        <v>0</v>
      </c>
      <c r="IE26" s="17">
        <v>0</v>
      </c>
      <c r="IF26" s="17">
        <v>0</v>
      </c>
      <c r="IG26" s="17">
        <v>0</v>
      </c>
      <c r="IH26" s="17">
        <v>0</v>
      </c>
      <c r="II26" s="17">
        <v>0</v>
      </c>
      <c r="IJ26" s="17">
        <v>0</v>
      </c>
      <c r="IK26" s="17">
        <v>0</v>
      </c>
      <c r="IL26" s="17">
        <v>0</v>
      </c>
      <c r="IM26" s="17">
        <v>0</v>
      </c>
      <c r="IN26" s="17">
        <v>0</v>
      </c>
      <c r="IO26" s="17">
        <v>0</v>
      </c>
      <c r="IP26" s="17">
        <v>0</v>
      </c>
      <c r="IQ26" s="17">
        <v>0</v>
      </c>
      <c r="IR26" s="17">
        <v>0</v>
      </c>
      <c r="IS26" s="17">
        <v>0</v>
      </c>
      <c r="IT26" s="17">
        <v>0</v>
      </c>
      <c r="IU26" s="17">
        <v>0</v>
      </c>
      <c r="IV26" s="18">
        <v>0</v>
      </c>
      <c r="IW26" s="18">
        <v>0</v>
      </c>
      <c r="IX26" s="18">
        <v>894486.78</v>
      </c>
      <c r="IY26" s="17">
        <v>0</v>
      </c>
      <c r="IZ26" s="17">
        <v>0</v>
      </c>
      <c r="JA26" s="17">
        <v>0</v>
      </c>
      <c r="JB26" s="17">
        <v>0</v>
      </c>
      <c r="JC26" s="17">
        <v>0</v>
      </c>
      <c r="JD26" s="17">
        <v>6698.25</v>
      </c>
      <c r="JE26" s="18">
        <v>0</v>
      </c>
      <c r="JF26" s="18">
        <v>0</v>
      </c>
      <c r="JG26" s="18">
        <v>148114.05000000002</v>
      </c>
      <c r="JH26" s="17">
        <v>0</v>
      </c>
      <c r="JI26" s="17">
        <v>0</v>
      </c>
      <c r="JJ26" s="17">
        <v>0</v>
      </c>
      <c r="JK26" s="17">
        <v>0</v>
      </c>
      <c r="JL26" s="17">
        <v>0</v>
      </c>
      <c r="JM26" s="17">
        <v>148114.05000000002</v>
      </c>
      <c r="JN26" s="18">
        <v>0</v>
      </c>
      <c r="JO26" s="18">
        <v>0</v>
      </c>
      <c r="JP26" s="18">
        <v>739674.48</v>
      </c>
      <c r="JQ26" s="17">
        <v>0</v>
      </c>
      <c r="JR26" s="17">
        <v>0</v>
      </c>
      <c r="JS26" s="17">
        <v>564032.9</v>
      </c>
      <c r="JT26" s="17">
        <v>0</v>
      </c>
      <c r="JU26" s="17">
        <v>0</v>
      </c>
      <c r="JV26" s="17">
        <v>175641.58</v>
      </c>
      <c r="JW26" s="17">
        <v>0</v>
      </c>
      <c r="JX26" s="17">
        <v>0</v>
      </c>
      <c r="JY26" s="17">
        <v>3657.5</v>
      </c>
      <c r="JZ26" s="17">
        <v>0</v>
      </c>
      <c r="KA26" s="17">
        <v>0</v>
      </c>
      <c r="KB26" s="17">
        <v>0</v>
      </c>
      <c r="KC26" s="17">
        <v>0</v>
      </c>
      <c r="KD26" s="17">
        <v>0</v>
      </c>
      <c r="KE26" s="17">
        <v>0</v>
      </c>
      <c r="KF26" s="17">
        <v>0</v>
      </c>
      <c r="KG26" s="17">
        <v>0</v>
      </c>
      <c r="KH26" s="17">
        <v>0</v>
      </c>
      <c r="KI26" s="17">
        <v>0</v>
      </c>
      <c r="KJ26" s="17">
        <v>0</v>
      </c>
      <c r="KK26" s="17">
        <v>0</v>
      </c>
      <c r="KL26" s="17">
        <v>0</v>
      </c>
      <c r="KM26" s="17">
        <v>0</v>
      </c>
      <c r="KN26" s="17">
        <v>0</v>
      </c>
      <c r="KO26" s="17">
        <v>0</v>
      </c>
      <c r="KP26" s="17">
        <v>0</v>
      </c>
      <c r="KQ26" s="17">
        <v>0</v>
      </c>
      <c r="KR26" s="17">
        <v>0</v>
      </c>
      <c r="KS26" s="17">
        <v>0</v>
      </c>
      <c r="KT26" s="17">
        <v>0</v>
      </c>
      <c r="KU26" s="17">
        <v>0</v>
      </c>
      <c r="KV26" s="17">
        <v>0</v>
      </c>
      <c r="KW26" s="17">
        <v>0</v>
      </c>
      <c r="KX26" s="17">
        <v>0</v>
      </c>
      <c r="KY26" s="17">
        <v>0</v>
      </c>
      <c r="KZ26" s="17">
        <v>0</v>
      </c>
      <c r="LA26" s="18">
        <v>0</v>
      </c>
      <c r="LB26" s="18">
        <v>0</v>
      </c>
      <c r="LC26" s="18">
        <v>0</v>
      </c>
      <c r="LD26" s="17">
        <v>0</v>
      </c>
      <c r="LE26" s="17">
        <v>0</v>
      </c>
      <c r="LF26" s="17">
        <v>0</v>
      </c>
      <c r="LG26" s="17">
        <v>0</v>
      </c>
      <c r="LH26" s="17">
        <v>0</v>
      </c>
      <c r="LI26" s="17">
        <v>0</v>
      </c>
      <c r="LJ26" s="18">
        <v>0</v>
      </c>
      <c r="LK26" s="18">
        <v>0</v>
      </c>
      <c r="LL26" s="18">
        <v>0</v>
      </c>
      <c r="LM26" s="17">
        <v>0</v>
      </c>
      <c r="LN26" s="17">
        <v>0</v>
      </c>
      <c r="LO26" s="17">
        <v>0</v>
      </c>
      <c r="LP26" s="17">
        <v>0</v>
      </c>
      <c r="LQ26" s="17">
        <v>0</v>
      </c>
      <c r="LR26" s="17">
        <v>0</v>
      </c>
      <c r="LS26" s="18">
        <v>0</v>
      </c>
      <c r="LT26" s="18">
        <v>0</v>
      </c>
      <c r="LU26" s="18">
        <v>0</v>
      </c>
      <c r="LV26" s="17">
        <v>0</v>
      </c>
      <c r="LW26" s="17">
        <v>0</v>
      </c>
      <c r="LX26" s="17">
        <v>0</v>
      </c>
      <c r="LY26" s="17">
        <v>0</v>
      </c>
      <c r="LZ26" s="17">
        <v>0</v>
      </c>
      <c r="MA26" s="17">
        <v>0</v>
      </c>
      <c r="MB26" s="17">
        <v>0</v>
      </c>
      <c r="MC26" s="17">
        <v>0</v>
      </c>
      <c r="MD26" s="17">
        <v>0</v>
      </c>
      <c r="ME26" s="17">
        <v>0</v>
      </c>
      <c r="MF26" s="17">
        <v>0</v>
      </c>
      <c r="MG26" s="17">
        <v>7030707.8014544193</v>
      </c>
      <c r="MH26" s="17">
        <v>7030707.8014544193</v>
      </c>
    </row>
    <row r="27" spans="1:346" ht="12.75" customHeight="1" x14ac:dyDescent="0.3">
      <c r="A27" s="61" t="s">
        <v>187</v>
      </c>
      <c r="B27" s="16">
        <v>1030</v>
      </c>
      <c r="C27" s="62" t="s">
        <v>148</v>
      </c>
      <c r="D27" s="18">
        <v>0</v>
      </c>
      <c r="E27" s="18">
        <v>0</v>
      </c>
      <c r="F27" s="18">
        <v>131275551.96000001</v>
      </c>
      <c r="G27" s="17">
        <v>0</v>
      </c>
      <c r="H27" s="17">
        <v>0</v>
      </c>
      <c r="I27" s="17">
        <v>38225001.700000003</v>
      </c>
      <c r="J27" s="17">
        <v>0</v>
      </c>
      <c r="K27" s="17">
        <v>0</v>
      </c>
      <c r="L27" s="17">
        <v>53525859.939999998</v>
      </c>
      <c r="M27" s="17">
        <v>0</v>
      </c>
      <c r="N27" s="17">
        <v>0</v>
      </c>
      <c r="O27" s="17">
        <v>39524690.32</v>
      </c>
      <c r="P27" s="17">
        <v>0</v>
      </c>
      <c r="Q27" s="17">
        <v>0</v>
      </c>
      <c r="R27" s="17">
        <v>4292232.45</v>
      </c>
      <c r="S27" s="17">
        <v>0</v>
      </c>
      <c r="T27" s="17">
        <v>0</v>
      </c>
      <c r="U27" s="17">
        <v>107770290.06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458759.65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9817198.8900000006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120605104.7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38414323.920000002</v>
      </c>
      <c r="BI27" s="17">
        <v>0</v>
      </c>
      <c r="BJ27" s="17">
        <v>0</v>
      </c>
      <c r="BK27" s="17">
        <v>574657199.23000002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112159611.18000001</v>
      </c>
      <c r="BR27" s="17">
        <v>0</v>
      </c>
      <c r="BS27" s="17">
        <v>0</v>
      </c>
      <c r="BT27" s="17">
        <v>117946076.98999999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2550796.58</v>
      </c>
      <c r="CD27" s="17">
        <v>0</v>
      </c>
      <c r="CE27" s="17">
        <v>0</v>
      </c>
      <c r="CF27" s="17">
        <v>26754858.850000001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34675.199999999997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38045.269999999997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21187183.890000001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58946673.229999997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420506261.73000002</v>
      </c>
      <c r="EC27" s="17">
        <v>0</v>
      </c>
      <c r="ED27" s="17">
        <v>0</v>
      </c>
      <c r="EE27" s="17">
        <v>6118153.0499999998</v>
      </c>
      <c r="EF27" s="17">
        <v>0</v>
      </c>
      <c r="EG27" s="17">
        <v>0</v>
      </c>
      <c r="EH27" s="17">
        <v>1472909.33</v>
      </c>
      <c r="EI27" s="17">
        <v>0</v>
      </c>
      <c r="EJ27" s="17">
        <v>0</v>
      </c>
      <c r="EK27" s="17">
        <v>0</v>
      </c>
      <c r="EL27" s="17">
        <v>0</v>
      </c>
      <c r="EM27" s="17">
        <v>0</v>
      </c>
      <c r="EN27" s="17">
        <v>1552210.29</v>
      </c>
      <c r="EO27" s="17">
        <v>0</v>
      </c>
      <c r="EP27" s="17">
        <v>0</v>
      </c>
      <c r="EQ27" s="17">
        <v>0</v>
      </c>
      <c r="ER27" s="17">
        <v>0</v>
      </c>
      <c r="ES27" s="17">
        <v>0</v>
      </c>
      <c r="ET27" s="17">
        <v>0</v>
      </c>
      <c r="EU27" s="17">
        <v>0</v>
      </c>
      <c r="EV27" s="17">
        <v>0</v>
      </c>
      <c r="EW27" s="17">
        <v>0</v>
      </c>
      <c r="EX27" s="17">
        <v>0</v>
      </c>
      <c r="EY27" s="17">
        <v>0</v>
      </c>
      <c r="EZ27" s="17">
        <v>0</v>
      </c>
      <c r="FA27" s="17">
        <v>0</v>
      </c>
      <c r="FB27" s="17">
        <v>0</v>
      </c>
      <c r="FC27" s="17">
        <v>0</v>
      </c>
      <c r="FD27" s="17">
        <v>0</v>
      </c>
      <c r="FE27" s="17">
        <v>0</v>
      </c>
      <c r="FF27" s="17">
        <v>465433185.88999999</v>
      </c>
      <c r="FG27" s="17">
        <v>0</v>
      </c>
      <c r="FH27" s="17">
        <v>0</v>
      </c>
      <c r="FI27" s="17">
        <v>0</v>
      </c>
      <c r="FJ27" s="17">
        <v>0</v>
      </c>
      <c r="FK27" s="17">
        <v>0</v>
      </c>
      <c r="FL27" s="17">
        <v>0</v>
      </c>
      <c r="FM27" s="17">
        <v>0</v>
      </c>
      <c r="FN27" s="17">
        <v>0</v>
      </c>
      <c r="FO27" s="17">
        <v>0</v>
      </c>
      <c r="FP27" s="17">
        <v>0</v>
      </c>
      <c r="FQ27" s="17">
        <v>0</v>
      </c>
      <c r="FR27" s="17">
        <v>0</v>
      </c>
      <c r="FS27" s="17">
        <v>0</v>
      </c>
      <c r="FT27" s="17">
        <v>0</v>
      </c>
      <c r="FU27" s="17">
        <v>0</v>
      </c>
      <c r="FV27" s="17">
        <v>0</v>
      </c>
      <c r="FW27" s="17">
        <v>0</v>
      </c>
      <c r="FX27" s="17">
        <v>0</v>
      </c>
      <c r="FY27" s="17">
        <v>0</v>
      </c>
      <c r="FZ27" s="17">
        <v>0</v>
      </c>
      <c r="GA27" s="17">
        <v>0</v>
      </c>
      <c r="GB27" s="17">
        <v>0</v>
      </c>
      <c r="GC27" s="17">
        <v>0</v>
      </c>
      <c r="GD27" s="17">
        <v>0</v>
      </c>
      <c r="GE27" s="17">
        <v>0</v>
      </c>
      <c r="GF27" s="17">
        <v>0</v>
      </c>
      <c r="GG27" s="17">
        <v>1630943.02</v>
      </c>
      <c r="GH27" s="17">
        <v>0</v>
      </c>
      <c r="GI27" s="17">
        <v>0</v>
      </c>
      <c r="GJ27" s="17">
        <v>35729002.890000001</v>
      </c>
      <c r="GK27" s="17">
        <v>0</v>
      </c>
      <c r="GL27" s="17">
        <v>0</v>
      </c>
      <c r="GM27" s="17">
        <v>0</v>
      </c>
      <c r="GN27" s="17">
        <v>0</v>
      </c>
      <c r="GO27" s="17">
        <v>0</v>
      </c>
      <c r="GP27" s="17">
        <v>397107127.44</v>
      </c>
      <c r="GQ27" s="17">
        <v>0</v>
      </c>
      <c r="GR27" s="17">
        <v>0</v>
      </c>
      <c r="GS27" s="17">
        <v>674108.08</v>
      </c>
      <c r="GT27" s="17">
        <v>0</v>
      </c>
      <c r="GU27" s="17">
        <v>0</v>
      </c>
      <c r="GV27" s="17">
        <v>43985394.689999998</v>
      </c>
      <c r="GW27" s="17">
        <v>0</v>
      </c>
      <c r="GX27" s="17">
        <v>0</v>
      </c>
      <c r="GY27" s="17">
        <v>328184409.41000003</v>
      </c>
      <c r="GZ27" s="17">
        <v>0</v>
      </c>
      <c r="HA27" s="17">
        <v>0</v>
      </c>
      <c r="HB27" s="17">
        <v>0</v>
      </c>
      <c r="HC27" s="17">
        <v>0</v>
      </c>
      <c r="HD27" s="17">
        <v>0</v>
      </c>
      <c r="HE27" s="17">
        <v>0</v>
      </c>
      <c r="HF27" s="17">
        <v>0</v>
      </c>
      <c r="HG27" s="17">
        <v>0</v>
      </c>
      <c r="HH27" s="17">
        <v>0</v>
      </c>
      <c r="HI27" s="17">
        <v>0</v>
      </c>
      <c r="HJ27" s="17">
        <v>0</v>
      </c>
      <c r="HK27" s="17">
        <v>0</v>
      </c>
      <c r="HL27" s="17">
        <v>0</v>
      </c>
      <c r="HM27" s="17">
        <v>0</v>
      </c>
      <c r="HN27" s="17">
        <v>0</v>
      </c>
      <c r="HO27" s="17">
        <v>0</v>
      </c>
      <c r="HP27" s="17">
        <v>0</v>
      </c>
      <c r="HQ27" s="17">
        <v>0</v>
      </c>
      <c r="HR27" s="17">
        <v>0</v>
      </c>
      <c r="HS27" s="17">
        <v>0</v>
      </c>
      <c r="HT27" s="17">
        <v>0</v>
      </c>
      <c r="HU27" s="17">
        <v>0</v>
      </c>
      <c r="HV27" s="17">
        <v>0</v>
      </c>
      <c r="HW27" s="17">
        <v>624291.39</v>
      </c>
      <c r="HX27" s="17">
        <v>0</v>
      </c>
      <c r="HY27" s="17">
        <v>0</v>
      </c>
      <c r="HZ27" s="17">
        <v>43999272.609999999</v>
      </c>
      <c r="IA27" s="17">
        <v>0</v>
      </c>
      <c r="IB27" s="17">
        <v>0</v>
      </c>
      <c r="IC27" s="17">
        <v>0</v>
      </c>
      <c r="ID27" s="17">
        <v>0</v>
      </c>
      <c r="IE27" s="17">
        <v>0</v>
      </c>
      <c r="IF27" s="17">
        <v>2225698.4900000002</v>
      </c>
      <c r="IG27" s="17">
        <v>0</v>
      </c>
      <c r="IH27" s="17">
        <v>0</v>
      </c>
      <c r="II27" s="17">
        <v>0</v>
      </c>
      <c r="IJ27" s="17">
        <v>0</v>
      </c>
      <c r="IK27" s="17">
        <v>0</v>
      </c>
      <c r="IL27" s="17">
        <v>0</v>
      </c>
      <c r="IM27" s="17">
        <v>0</v>
      </c>
      <c r="IN27" s="17">
        <v>0</v>
      </c>
      <c r="IO27" s="17">
        <v>0</v>
      </c>
      <c r="IP27" s="17">
        <v>0</v>
      </c>
      <c r="IQ27" s="17">
        <v>0</v>
      </c>
      <c r="IR27" s="17">
        <v>230364</v>
      </c>
      <c r="IS27" s="17">
        <v>0</v>
      </c>
      <c r="IT27" s="17">
        <v>0</v>
      </c>
      <c r="IU27" s="17">
        <v>1094555.46</v>
      </c>
      <c r="IV27" s="18">
        <v>0</v>
      </c>
      <c r="IW27" s="18">
        <v>0</v>
      </c>
      <c r="IX27" s="18">
        <v>66596379.240000002</v>
      </c>
      <c r="IY27" s="17">
        <v>0</v>
      </c>
      <c r="IZ27" s="17">
        <v>0</v>
      </c>
      <c r="JA27" s="17">
        <v>431577.56</v>
      </c>
      <c r="JB27" s="17">
        <v>0</v>
      </c>
      <c r="JC27" s="17">
        <v>0</v>
      </c>
      <c r="JD27" s="17">
        <v>0</v>
      </c>
      <c r="JE27" s="18">
        <v>0</v>
      </c>
      <c r="JF27" s="18">
        <v>0</v>
      </c>
      <c r="JG27" s="18">
        <v>59916044.740000002</v>
      </c>
      <c r="JH27" s="17">
        <v>0</v>
      </c>
      <c r="JI27" s="17">
        <v>0</v>
      </c>
      <c r="JJ27" s="17">
        <v>0</v>
      </c>
      <c r="JK27" s="17">
        <v>0</v>
      </c>
      <c r="JL27" s="17">
        <v>0</v>
      </c>
      <c r="JM27" s="17">
        <v>59916044.740000002</v>
      </c>
      <c r="JN27" s="18">
        <v>0</v>
      </c>
      <c r="JO27" s="18">
        <v>0</v>
      </c>
      <c r="JP27" s="18">
        <v>6248756.9400000004</v>
      </c>
      <c r="JQ27" s="17">
        <v>0</v>
      </c>
      <c r="JR27" s="17">
        <v>0</v>
      </c>
      <c r="JS27" s="17">
        <v>0</v>
      </c>
      <c r="JT27" s="17">
        <v>0</v>
      </c>
      <c r="JU27" s="17">
        <v>0</v>
      </c>
      <c r="JV27" s="17">
        <v>6248756.9400000004</v>
      </c>
      <c r="JW27" s="17">
        <v>0</v>
      </c>
      <c r="JX27" s="17">
        <v>0</v>
      </c>
      <c r="JY27" s="17">
        <v>1302309.5</v>
      </c>
      <c r="JZ27" s="17">
        <v>0</v>
      </c>
      <c r="KA27" s="17">
        <v>0</v>
      </c>
      <c r="KB27" s="17">
        <v>0</v>
      </c>
      <c r="KC27" s="17">
        <v>0</v>
      </c>
      <c r="KD27" s="17">
        <v>0</v>
      </c>
      <c r="KE27" s="17">
        <v>0</v>
      </c>
      <c r="KF27" s="17">
        <v>0</v>
      </c>
      <c r="KG27" s="17">
        <v>0</v>
      </c>
      <c r="KH27" s="17">
        <v>0</v>
      </c>
      <c r="KI27" s="17">
        <v>0</v>
      </c>
      <c r="KJ27" s="17">
        <v>0</v>
      </c>
      <c r="KK27" s="17">
        <v>0</v>
      </c>
      <c r="KL27" s="17">
        <v>0</v>
      </c>
      <c r="KM27" s="17">
        <v>0</v>
      </c>
      <c r="KN27" s="17">
        <v>0</v>
      </c>
      <c r="KO27" s="17">
        <v>0</v>
      </c>
      <c r="KP27" s="17">
        <v>0</v>
      </c>
      <c r="KQ27" s="17">
        <v>0</v>
      </c>
      <c r="KR27" s="17">
        <v>0</v>
      </c>
      <c r="KS27" s="17">
        <v>0</v>
      </c>
      <c r="KT27" s="17">
        <v>0</v>
      </c>
      <c r="KU27" s="17">
        <v>0</v>
      </c>
      <c r="KV27" s="17">
        <v>0</v>
      </c>
      <c r="KW27" s="17">
        <v>0</v>
      </c>
      <c r="KX27" s="17">
        <v>0</v>
      </c>
      <c r="KY27" s="17">
        <v>0</v>
      </c>
      <c r="KZ27" s="17">
        <v>0</v>
      </c>
      <c r="LA27" s="18">
        <v>0</v>
      </c>
      <c r="LB27" s="18">
        <v>0</v>
      </c>
      <c r="LC27" s="18">
        <v>0</v>
      </c>
      <c r="LD27" s="17">
        <v>0</v>
      </c>
      <c r="LE27" s="17">
        <v>0</v>
      </c>
      <c r="LF27" s="17">
        <v>0</v>
      </c>
      <c r="LG27" s="17">
        <v>0</v>
      </c>
      <c r="LH27" s="17">
        <v>0</v>
      </c>
      <c r="LI27" s="17">
        <v>0</v>
      </c>
      <c r="LJ27" s="18">
        <v>0</v>
      </c>
      <c r="LK27" s="18">
        <v>0</v>
      </c>
      <c r="LL27" s="18">
        <v>0</v>
      </c>
      <c r="LM27" s="17">
        <v>0</v>
      </c>
      <c r="LN27" s="17">
        <v>0</v>
      </c>
      <c r="LO27" s="17">
        <v>0</v>
      </c>
      <c r="LP27" s="17">
        <v>0</v>
      </c>
      <c r="LQ27" s="17">
        <v>0</v>
      </c>
      <c r="LR27" s="17">
        <v>0</v>
      </c>
      <c r="LS27" s="18">
        <v>0</v>
      </c>
      <c r="LT27" s="18">
        <v>0</v>
      </c>
      <c r="LU27" s="18">
        <v>0</v>
      </c>
      <c r="LV27" s="17">
        <v>0</v>
      </c>
      <c r="LW27" s="17">
        <v>0</v>
      </c>
      <c r="LX27" s="17">
        <v>0</v>
      </c>
      <c r="LY27" s="17">
        <v>0</v>
      </c>
      <c r="LZ27" s="17">
        <v>0</v>
      </c>
      <c r="MA27" s="17">
        <v>0</v>
      </c>
      <c r="MB27" s="17">
        <v>0</v>
      </c>
      <c r="MC27" s="17">
        <v>0</v>
      </c>
      <c r="MD27" s="17">
        <v>0</v>
      </c>
      <c r="ME27" s="17">
        <v>0</v>
      </c>
      <c r="MF27" s="17">
        <v>0</v>
      </c>
      <c r="MG27" s="17">
        <v>3145375158.559999</v>
      </c>
      <c r="MH27" s="17">
        <v>3145375158.559999</v>
      </c>
    </row>
    <row r="28" spans="1:346" ht="12.75" customHeight="1" x14ac:dyDescent="0.3">
      <c r="A28" s="61" t="s">
        <v>189</v>
      </c>
      <c r="B28" s="16">
        <v>1031</v>
      </c>
      <c r="C28" s="62" t="s">
        <v>148</v>
      </c>
      <c r="D28" s="18">
        <v>0</v>
      </c>
      <c r="E28" s="18">
        <v>0</v>
      </c>
      <c r="F28" s="18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7">
        <v>0</v>
      </c>
      <c r="DX28" s="17">
        <v>0</v>
      </c>
      <c r="DY28" s="17">
        <v>0</v>
      </c>
      <c r="DZ28" s="17">
        <v>0</v>
      </c>
      <c r="EA28" s="17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  <c r="EJ28" s="17">
        <v>0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  <c r="ES28" s="17">
        <v>0</v>
      </c>
      <c r="ET28" s="17">
        <v>0</v>
      </c>
      <c r="EU28" s="17">
        <v>0</v>
      </c>
      <c r="EV28" s="17">
        <v>0</v>
      </c>
      <c r="EW28" s="17">
        <v>0</v>
      </c>
      <c r="EX28" s="17">
        <v>0</v>
      </c>
      <c r="EY28" s="17">
        <v>0</v>
      </c>
      <c r="EZ28" s="17">
        <v>0</v>
      </c>
      <c r="FA28" s="17">
        <v>0</v>
      </c>
      <c r="FB28" s="17">
        <v>0</v>
      </c>
      <c r="FC28" s="17">
        <v>0</v>
      </c>
      <c r="FD28" s="17">
        <v>0</v>
      </c>
      <c r="FE28" s="17">
        <v>0</v>
      </c>
      <c r="FF28" s="17">
        <v>0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0</v>
      </c>
      <c r="FM28" s="17">
        <v>0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0</v>
      </c>
      <c r="FY28" s="17">
        <v>0</v>
      </c>
      <c r="FZ28" s="17">
        <v>0</v>
      </c>
      <c r="GA28" s="17">
        <v>0</v>
      </c>
      <c r="GB28" s="17">
        <v>0</v>
      </c>
      <c r="GC28" s="17">
        <v>0</v>
      </c>
      <c r="GD28" s="17">
        <v>0</v>
      </c>
      <c r="GE28" s="17">
        <v>0</v>
      </c>
      <c r="GF28" s="17">
        <v>0</v>
      </c>
      <c r="GG28" s="17">
        <v>0</v>
      </c>
      <c r="GH28" s="17">
        <v>0</v>
      </c>
      <c r="GI28" s="17">
        <v>0</v>
      </c>
      <c r="GJ28" s="17">
        <v>0</v>
      </c>
      <c r="GK28" s="17">
        <v>0</v>
      </c>
      <c r="GL28" s="17">
        <v>0</v>
      </c>
      <c r="GM28" s="17">
        <v>0</v>
      </c>
      <c r="GN28" s="17">
        <v>0</v>
      </c>
      <c r="GO28" s="17">
        <v>0</v>
      </c>
      <c r="GP28" s="17">
        <v>0</v>
      </c>
      <c r="GQ28" s="17">
        <v>0</v>
      </c>
      <c r="GR28" s="17">
        <v>0</v>
      </c>
      <c r="GS28" s="17">
        <v>0</v>
      </c>
      <c r="GT28" s="17">
        <v>0</v>
      </c>
      <c r="GU28" s="17">
        <v>0</v>
      </c>
      <c r="GV28" s="17">
        <v>0</v>
      </c>
      <c r="GW28" s="17">
        <v>0</v>
      </c>
      <c r="GX28" s="17">
        <v>0</v>
      </c>
      <c r="GY28" s="17">
        <v>0</v>
      </c>
      <c r="GZ28" s="17">
        <v>0</v>
      </c>
      <c r="HA28" s="17">
        <v>0</v>
      </c>
      <c r="HB28" s="17">
        <v>0</v>
      </c>
      <c r="HC28" s="17">
        <v>0</v>
      </c>
      <c r="HD28" s="17">
        <v>0</v>
      </c>
      <c r="HE28" s="17">
        <v>0</v>
      </c>
      <c r="HF28" s="17">
        <v>0</v>
      </c>
      <c r="HG28" s="17">
        <v>0</v>
      </c>
      <c r="HH28" s="17">
        <v>0</v>
      </c>
      <c r="HI28" s="17">
        <v>0</v>
      </c>
      <c r="HJ28" s="17">
        <v>0</v>
      </c>
      <c r="HK28" s="17">
        <v>0</v>
      </c>
      <c r="HL28" s="17">
        <v>0</v>
      </c>
      <c r="HM28" s="17">
        <v>0</v>
      </c>
      <c r="HN28" s="17">
        <v>0</v>
      </c>
      <c r="HO28" s="17">
        <v>0</v>
      </c>
      <c r="HP28" s="17">
        <v>0</v>
      </c>
      <c r="HQ28" s="17">
        <v>0</v>
      </c>
      <c r="HR28" s="17">
        <v>0</v>
      </c>
      <c r="HS28" s="17">
        <v>0</v>
      </c>
      <c r="HT28" s="17">
        <v>0</v>
      </c>
      <c r="HU28" s="17">
        <v>0</v>
      </c>
      <c r="HV28" s="17">
        <v>0</v>
      </c>
      <c r="HW28" s="17">
        <v>0</v>
      </c>
      <c r="HX28" s="17">
        <v>0</v>
      </c>
      <c r="HY28" s="17">
        <v>0</v>
      </c>
      <c r="HZ28" s="17">
        <v>0</v>
      </c>
      <c r="IA28" s="17">
        <v>0</v>
      </c>
      <c r="IB28" s="17">
        <v>0</v>
      </c>
      <c r="IC28" s="17">
        <v>0</v>
      </c>
      <c r="ID28" s="17">
        <v>0</v>
      </c>
      <c r="IE28" s="17">
        <v>0</v>
      </c>
      <c r="IF28" s="17">
        <v>0</v>
      </c>
      <c r="IG28" s="17">
        <v>0</v>
      </c>
      <c r="IH28" s="17">
        <v>0</v>
      </c>
      <c r="II28" s="17">
        <v>0</v>
      </c>
      <c r="IJ28" s="17">
        <v>0</v>
      </c>
      <c r="IK28" s="17">
        <v>0</v>
      </c>
      <c r="IL28" s="17">
        <v>0</v>
      </c>
      <c r="IM28" s="17">
        <v>0</v>
      </c>
      <c r="IN28" s="17">
        <v>0</v>
      </c>
      <c r="IO28" s="17">
        <v>0</v>
      </c>
      <c r="IP28" s="17">
        <v>0</v>
      </c>
      <c r="IQ28" s="17">
        <v>0</v>
      </c>
      <c r="IR28" s="17">
        <v>0</v>
      </c>
      <c r="IS28" s="17">
        <v>0</v>
      </c>
      <c r="IT28" s="17">
        <v>0</v>
      </c>
      <c r="IU28" s="17">
        <v>0</v>
      </c>
      <c r="IV28" s="18">
        <v>0</v>
      </c>
      <c r="IW28" s="18">
        <v>0</v>
      </c>
      <c r="IX28" s="18">
        <v>0</v>
      </c>
      <c r="IY28" s="17">
        <v>0</v>
      </c>
      <c r="IZ28" s="17">
        <v>0</v>
      </c>
      <c r="JA28" s="17">
        <v>0</v>
      </c>
      <c r="JB28" s="17">
        <v>0</v>
      </c>
      <c r="JC28" s="17">
        <v>0</v>
      </c>
      <c r="JD28" s="17">
        <v>0</v>
      </c>
      <c r="JE28" s="18">
        <v>0</v>
      </c>
      <c r="JF28" s="18">
        <v>0</v>
      </c>
      <c r="JG28" s="18">
        <v>0</v>
      </c>
      <c r="JH28" s="17">
        <v>0</v>
      </c>
      <c r="JI28" s="17">
        <v>0</v>
      </c>
      <c r="JJ28" s="17">
        <v>0</v>
      </c>
      <c r="JK28" s="17">
        <v>0</v>
      </c>
      <c r="JL28" s="17">
        <v>0</v>
      </c>
      <c r="JM28" s="17">
        <v>0</v>
      </c>
      <c r="JN28" s="18">
        <v>0</v>
      </c>
      <c r="JO28" s="18">
        <v>0</v>
      </c>
      <c r="JP28" s="18">
        <v>0</v>
      </c>
      <c r="JQ28" s="17">
        <v>0</v>
      </c>
      <c r="JR28" s="17">
        <v>0</v>
      </c>
      <c r="JS28" s="17">
        <v>0</v>
      </c>
      <c r="JT28" s="17">
        <v>0</v>
      </c>
      <c r="JU28" s="17">
        <v>0</v>
      </c>
      <c r="JV28" s="17">
        <v>0</v>
      </c>
      <c r="JW28" s="17">
        <v>0</v>
      </c>
      <c r="JX28" s="17">
        <v>0</v>
      </c>
      <c r="JY28" s="17">
        <v>0</v>
      </c>
      <c r="JZ28" s="17">
        <v>0</v>
      </c>
      <c r="KA28" s="17">
        <v>0</v>
      </c>
      <c r="KB28" s="17">
        <v>0</v>
      </c>
      <c r="KC28" s="17">
        <v>0</v>
      </c>
      <c r="KD28" s="17">
        <v>0</v>
      </c>
      <c r="KE28" s="17">
        <v>0</v>
      </c>
      <c r="KF28" s="17">
        <v>0</v>
      </c>
      <c r="KG28" s="17">
        <v>0</v>
      </c>
      <c r="KH28" s="17">
        <v>0</v>
      </c>
      <c r="KI28" s="17">
        <v>0</v>
      </c>
      <c r="KJ28" s="17">
        <v>0</v>
      </c>
      <c r="KK28" s="17">
        <v>0</v>
      </c>
      <c r="KL28" s="17">
        <v>0</v>
      </c>
      <c r="KM28" s="17">
        <v>0</v>
      </c>
      <c r="KN28" s="17">
        <v>0</v>
      </c>
      <c r="KO28" s="17">
        <v>0</v>
      </c>
      <c r="KP28" s="17">
        <v>0</v>
      </c>
      <c r="KQ28" s="17">
        <v>0</v>
      </c>
      <c r="KR28" s="17">
        <v>0</v>
      </c>
      <c r="KS28" s="17">
        <v>0</v>
      </c>
      <c r="KT28" s="17">
        <v>0</v>
      </c>
      <c r="KU28" s="17">
        <v>0</v>
      </c>
      <c r="KV28" s="17">
        <v>0</v>
      </c>
      <c r="KW28" s="17">
        <v>0</v>
      </c>
      <c r="KX28" s="17">
        <v>0</v>
      </c>
      <c r="KY28" s="17">
        <v>0</v>
      </c>
      <c r="KZ28" s="17">
        <v>0</v>
      </c>
      <c r="LA28" s="18">
        <v>0</v>
      </c>
      <c r="LB28" s="18">
        <v>0</v>
      </c>
      <c r="LC28" s="18">
        <v>0</v>
      </c>
      <c r="LD28" s="17">
        <v>0</v>
      </c>
      <c r="LE28" s="17">
        <v>0</v>
      </c>
      <c r="LF28" s="17">
        <v>0</v>
      </c>
      <c r="LG28" s="17">
        <v>0</v>
      </c>
      <c r="LH28" s="17">
        <v>0</v>
      </c>
      <c r="LI28" s="17">
        <v>0</v>
      </c>
      <c r="LJ28" s="18">
        <v>0</v>
      </c>
      <c r="LK28" s="18">
        <v>0</v>
      </c>
      <c r="LL28" s="18">
        <v>0</v>
      </c>
      <c r="LM28" s="17">
        <v>0</v>
      </c>
      <c r="LN28" s="17">
        <v>0</v>
      </c>
      <c r="LO28" s="17">
        <v>0</v>
      </c>
      <c r="LP28" s="17">
        <v>0</v>
      </c>
      <c r="LQ28" s="17">
        <v>0</v>
      </c>
      <c r="LR28" s="17">
        <v>0</v>
      </c>
      <c r="LS28" s="18">
        <v>0</v>
      </c>
      <c r="LT28" s="18">
        <v>0</v>
      </c>
      <c r="LU28" s="18">
        <v>0</v>
      </c>
      <c r="LV28" s="17">
        <v>0</v>
      </c>
      <c r="LW28" s="17">
        <v>0</v>
      </c>
      <c r="LX28" s="17">
        <v>0</v>
      </c>
      <c r="LY28" s="17">
        <v>0</v>
      </c>
      <c r="LZ28" s="17">
        <v>0</v>
      </c>
      <c r="MA28" s="17">
        <v>0</v>
      </c>
      <c r="MB28" s="17">
        <v>0</v>
      </c>
      <c r="MC28" s="17">
        <v>0</v>
      </c>
      <c r="MD28" s="17">
        <v>0</v>
      </c>
      <c r="ME28" s="17">
        <v>0</v>
      </c>
      <c r="MF28" s="17">
        <v>0</v>
      </c>
      <c r="MG28" s="17">
        <v>0</v>
      </c>
      <c r="MH28" s="17">
        <v>0</v>
      </c>
    </row>
    <row r="29" spans="1:346" ht="12.75" customHeight="1" x14ac:dyDescent="0.3">
      <c r="A29" s="61" t="s">
        <v>191</v>
      </c>
      <c r="B29" s="16">
        <v>1032</v>
      </c>
      <c r="C29" s="62" t="s">
        <v>148</v>
      </c>
      <c r="D29" s="18">
        <v>0</v>
      </c>
      <c r="E29" s="18">
        <v>0</v>
      </c>
      <c r="F29" s="18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7"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  <c r="DZ29" s="17">
        <v>0</v>
      </c>
      <c r="EA29" s="17">
        <v>0</v>
      </c>
      <c r="EB29" s="17">
        <v>0</v>
      </c>
      <c r="EC29" s="17">
        <v>0</v>
      </c>
      <c r="ED29" s="17">
        <v>0</v>
      </c>
      <c r="EE29" s="17">
        <v>0</v>
      </c>
      <c r="EF29" s="17">
        <v>0</v>
      </c>
      <c r="EG29" s="17">
        <v>0</v>
      </c>
      <c r="EH29" s="17">
        <v>0</v>
      </c>
      <c r="EI29" s="17">
        <v>0</v>
      </c>
      <c r="EJ29" s="17">
        <v>0</v>
      </c>
      <c r="EK29" s="17">
        <v>0</v>
      </c>
      <c r="EL29" s="17">
        <v>0</v>
      </c>
      <c r="EM29" s="17">
        <v>0</v>
      </c>
      <c r="EN29" s="17">
        <v>0</v>
      </c>
      <c r="EO29" s="17">
        <v>0</v>
      </c>
      <c r="EP29" s="17">
        <v>0</v>
      </c>
      <c r="EQ29" s="17">
        <v>0</v>
      </c>
      <c r="ER29" s="17">
        <v>0</v>
      </c>
      <c r="ES29" s="17">
        <v>0</v>
      </c>
      <c r="ET29" s="17">
        <v>0</v>
      </c>
      <c r="EU29" s="17">
        <v>0</v>
      </c>
      <c r="EV29" s="17">
        <v>0</v>
      </c>
      <c r="EW29" s="17">
        <v>0</v>
      </c>
      <c r="EX29" s="17">
        <v>0</v>
      </c>
      <c r="EY29" s="17">
        <v>0</v>
      </c>
      <c r="EZ29" s="17">
        <v>0</v>
      </c>
      <c r="FA29" s="17">
        <v>0</v>
      </c>
      <c r="FB29" s="17">
        <v>0</v>
      </c>
      <c r="FC29" s="17">
        <v>0</v>
      </c>
      <c r="FD29" s="17">
        <v>0</v>
      </c>
      <c r="FE29" s="17">
        <v>0</v>
      </c>
      <c r="FF29" s="17">
        <v>0</v>
      </c>
      <c r="FG29" s="17">
        <v>0</v>
      </c>
      <c r="FH29" s="17">
        <v>0</v>
      </c>
      <c r="FI29" s="17">
        <v>0</v>
      </c>
      <c r="FJ29" s="17">
        <v>0</v>
      </c>
      <c r="FK29" s="17">
        <v>0</v>
      </c>
      <c r="FL29" s="17">
        <v>0</v>
      </c>
      <c r="FM29" s="17">
        <v>0</v>
      </c>
      <c r="FN29" s="17">
        <v>0</v>
      </c>
      <c r="FO29" s="17">
        <v>0</v>
      </c>
      <c r="FP29" s="17">
        <v>0</v>
      </c>
      <c r="FQ29" s="17">
        <v>0</v>
      </c>
      <c r="FR29" s="17">
        <v>0</v>
      </c>
      <c r="FS29" s="17">
        <v>0</v>
      </c>
      <c r="FT29" s="17">
        <v>0</v>
      </c>
      <c r="FU29" s="17">
        <v>0</v>
      </c>
      <c r="FV29" s="17">
        <v>0</v>
      </c>
      <c r="FW29" s="17">
        <v>0</v>
      </c>
      <c r="FX29" s="17">
        <v>0</v>
      </c>
      <c r="FY29" s="17">
        <v>0</v>
      </c>
      <c r="FZ29" s="17">
        <v>0</v>
      </c>
      <c r="GA29" s="17">
        <v>0</v>
      </c>
      <c r="GB29" s="17">
        <v>0</v>
      </c>
      <c r="GC29" s="17">
        <v>0</v>
      </c>
      <c r="GD29" s="17">
        <v>0</v>
      </c>
      <c r="GE29" s="17">
        <v>0</v>
      </c>
      <c r="GF29" s="17">
        <v>0</v>
      </c>
      <c r="GG29" s="17">
        <v>0</v>
      </c>
      <c r="GH29" s="17">
        <v>0</v>
      </c>
      <c r="GI29" s="17">
        <v>0</v>
      </c>
      <c r="GJ29" s="17">
        <v>0</v>
      </c>
      <c r="GK29" s="17">
        <v>0</v>
      </c>
      <c r="GL29" s="17">
        <v>0</v>
      </c>
      <c r="GM29" s="17">
        <v>0</v>
      </c>
      <c r="GN29" s="17">
        <v>0</v>
      </c>
      <c r="GO29" s="17">
        <v>0</v>
      </c>
      <c r="GP29" s="17">
        <v>0</v>
      </c>
      <c r="GQ29" s="17">
        <v>0</v>
      </c>
      <c r="GR29" s="17">
        <v>0</v>
      </c>
      <c r="GS29" s="17">
        <v>0</v>
      </c>
      <c r="GT29" s="17">
        <v>0</v>
      </c>
      <c r="GU29" s="17">
        <v>0</v>
      </c>
      <c r="GV29" s="17">
        <v>0</v>
      </c>
      <c r="GW29" s="17">
        <v>0</v>
      </c>
      <c r="GX29" s="17">
        <v>0</v>
      </c>
      <c r="GY29" s="17">
        <v>0</v>
      </c>
      <c r="GZ29" s="17">
        <v>0</v>
      </c>
      <c r="HA29" s="17">
        <v>0</v>
      </c>
      <c r="HB29" s="17">
        <v>0</v>
      </c>
      <c r="HC29" s="17">
        <v>0</v>
      </c>
      <c r="HD29" s="17">
        <v>0</v>
      </c>
      <c r="HE29" s="17">
        <v>0</v>
      </c>
      <c r="HF29" s="17">
        <v>0</v>
      </c>
      <c r="HG29" s="17">
        <v>0</v>
      </c>
      <c r="HH29" s="17">
        <v>0</v>
      </c>
      <c r="HI29" s="17">
        <v>0</v>
      </c>
      <c r="HJ29" s="17">
        <v>0</v>
      </c>
      <c r="HK29" s="17">
        <v>0</v>
      </c>
      <c r="HL29" s="17">
        <v>0</v>
      </c>
      <c r="HM29" s="17">
        <v>0</v>
      </c>
      <c r="HN29" s="17">
        <v>0</v>
      </c>
      <c r="HO29" s="17">
        <v>0</v>
      </c>
      <c r="HP29" s="17">
        <v>0</v>
      </c>
      <c r="HQ29" s="17">
        <v>0</v>
      </c>
      <c r="HR29" s="17">
        <v>0</v>
      </c>
      <c r="HS29" s="17">
        <v>0</v>
      </c>
      <c r="HT29" s="17">
        <v>0</v>
      </c>
      <c r="HU29" s="17">
        <v>0</v>
      </c>
      <c r="HV29" s="17">
        <v>0</v>
      </c>
      <c r="HW29" s="17">
        <v>0</v>
      </c>
      <c r="HX29" s="17">
        <v>0</v>
      </c>
      <c r="HY29" s="17">
        <v>0</v>
      </c>
      <c r="HZ29" s="17">
        <v>0</v>
      </c>
      <c r="IA29" s="17">
        <v>0</v>
      </c>
      <c r="IB29" s="17">
        <v>0</v>
      </c>
      <c r="IC29" s="17">
        <v>0</v>
      </c>
      <c r="ID29" s="17">
        <v>0</v>
      </c>
      <c r="IE29" s="17">
        <v>0</v>
      </c>
      <c r="IF29" s="17">
        <v>0</v>
      </c>
      <c r="IG29" s="17">
        <v>0</v>
      </c>
      <c r="IH29" s="17">
        <v>0</v>
      </c>
      <c r="II29" s="17">
        <v>0</v>
      </c>
      <c r="IJ29" s="17">
        <v>0</v>
      </c>
      <c r="IK29" s="17">
        <v>0</v>
      </c>
      <c r="IL29" s="17">
        <v>0</v>
      </c>
      <c r="IM29" s="17">
        <v>0</v>
      </c>
      <c r="IN29" s="17">
        <v>0</v>
      </c>
      <c r="IO29" s="17">
        <v>0</v>
      </c>
      <c r="IP29" s="17">
        <v>0</v>
      </c>
      <c r="IQ29" s="17">
        <v>0</v>
      </c>
      <c r="IR29" s="17">
        <v>0</v>
      </c>
      <c r="IS29" s="17">
        <v>0</v>
      </c>
      <c r="IT29" s="17">
        <v>0</v>
      </c>
      <c r="IU29" s="17">
        <v>0</v>
      </c>
      <c r="IV29" s="18">
        <v>0</v>
      </c>
      <c r="IW29" s="18">
        <v>0</v>
      </c>
      <c r="IX29" s="18">
        <v>0</v>
      </c>
      <c r="IY29" s="17">
        <v>0</v>
      </c>
      <c r="IZ29" s="17">
        <v>0</v>
      </c>
      <c r="JA29" s="17">
        <v>0</v>
      </c>
      <c r="JB29" s="17">
        <v>0</v>
      </c>
      <c r="JC29" s="17">
        <v>0</v>
      </c>
      <c r="JD29" s="17">
        <v>0</v>
      </c>
      <c r="JE29" s="18">
        <v>0</v>
      </c>
      <c r="JF29" s="18">
        <v>0</v>
      </c>
      <c r="JG29" s="18">
        <v>0</v>
      </c>
      <c r="JH29" s="17">
        <v>0</v>
      </c>
      <c r="JI29" s="17">
        <v>0</v>
      </c>
      <c r="JJ29" s="17">
        <v>0</v>
      </c>
      <c r="JK29" s="17">
        <v>0</v>
      </c>
      <c r="JL29" s="17">
        <v>0</v>
      </c>
      <c r="JM29" s="17">
        <v>0</v>
      </c>
      <c r="JN29" s="18">
        <v>0</v>
      </c>
      <c r="JO29" s="18">
        <v>0</v>
      </c>
      <c r="JP29" s="18">
        <v>0</v>
      </c>
      <c r="JQ29" s="17">
        <v>0</v>
      </c>
      <c r="JR29" s="17">
        <v>0</v>
      </c>
      <c r="JS29" s="17">
        <v>0</v>
      </c>
      <c r="JT29" s="17">
        <v>0</v>
      </c>
      <c r="JU29" s="17">
        <v>0</v>
      </c>
      <c r="JV29" s="17">
        <v>0</v>
      </c>
      <c r="JW29" s="17">
        <v>0</v>
      </c>
      <c r="JX29" s="17">
        <v>0</v>
      </c>
      <c r="JY29" s="17">
        <v>0</v>
      </c>
      <c r="JZ29" s="17">
        <v>0</v>
      </c>
      <c r="KA29" s="17">
        <v>0</v>
      </c>
      <c r="KB29" s="17">
        <v>0</v>
      </c>
      <c r="KC29" s="17">
        <v>0</v>
      </c>
      <c r="KD29" s="17">
        <v>0</v>
      </c>
      <c r="KE29" s="17">
        <v>0</v>
      </c>
      <c r="KF29" s="17">
        <v>0</v>
      </c>
      <c r="KG29" s="17">
        <v>0</v>
      </c>
      <c r="KH29" s="17">
        <v>0</v>
      </c>
      <c r="KI29" s="17">
        <v>0</v>
      </c>
      <c r="KJ29" s="17">
        <v>0</v>
      </c>
      <c r="KK29" s="17">
        <v>0</v>
      </c>
      <c r="KL29" s="17">
        <v>0</v>
      </c>
      <c r="KM29" s="17">
        <v>0</v>
      </c>
      <c r="KN29" s="17">
        <v>0</v>
      </c>
      <c r="KO29" s="17">
        <v>0</v>
      </c>
      <c r="KP29" s="17">
        <v>0</v>
      </c>
      <c r="KQ29" s="17">
        <v>0</v>
      </c>
      <c r="KR29" s="17">
        <v>0</v>
      </c>
      <c r="KS29" s="17">
        <v>0</v>
      </c>
      <c r="KT29" s="17">
        <v>0</v>
      </c>
      <c r="KU29" s="17">
        <v>0</v>
      </c>
      <c r="KV29" s="17">
        <v>0</v>
      </c>
      <c r="KW29" s="17">
        <v>0</v>
      </c>
      <c r="KX29" s="17">
        <v>0</v>
      </c>
      <c r="KY29" s="17">
        <v>0</v>
      </c>
      <c r="KZ29" s="17">
        <v>0</v>
      </c>
      <c r="LA29" s="18">
        <v>0</v>
      </c>
      <c r="LB29" s="18">
        <v>0</v>
      </c>
      <c r="LC29" s="18">
        <v>0</v>
      </c>
      <c r="LD29" s="17">
        <v>0</v>
      </c>
      <c r="LE29" s="17">
        <v>0</v>
      </c>
      <c r="LF29" s="17">
        <v>0</v>
      </c>
      <c r="LG29" s="17">
        <v>0</v>
      </c>
      <c r="LH29" s="17">
        <v>0</v>
      </c>
      <c r="LI29" s="17">
        <v>0</v>
      </c>
      <c r="LJ29" s="18">
        <v>0</v>
      </c>
      <c r="LK29" s="18">
        <v>0</v>
      </c>
      <c r="LL29" s="18">
        <v>0</v>
      </c>
      <c r="LM29" s="17">
        <v>0</v>
      </c>
      <c r="LN29" s="17">
        <v>0</v>
      </c>
      <c r="LO29" s="17">
        <v>0</v>
      </c>
      <c r="LP29" s="17">
        <v>0</v>
      </c>
      <c r="LQ29" s="17">
        <v>0</v>
      </c>
      <c r="LR29" s="17">
        <v>0</v>
      </c>
      <c r="LS29" s="18">
        <v>0</v>
      </c>
      <c r="LT29" s="18">
        <v>0</v>
      </c>
      <c r="LU29" s="18">
        <v>0</v>
      </c>
      <c r="LV29" s="17">
        <v>0</v>
      </c>
      <c r="LW29" s="17">
        <v>0</v>
      </c>
      <c r="LX29" s="17">
        <v>0</v>
      </c>
      <c r="LY29" s="17">
        <v>0</v>
      </c>
      <c r="LZ29" s="17">
        <v>0</v>
      </c>
      <c r="MA29" s="17">
        <v>0</v>
      </c>
      <c r="MB29" s="17">
        <v>0</v>
      </c>
      <c r="MC29" s="17">
        <v>0</v>
      </c>
      <c r="MD29" s="17">
        <v>0</v>
      </c>
      <c r="ME29" s="17">
        <v>0</v>
      </c>
      <c r="MF29" s="17">
        <v>0</v>
      </c>
      <c r="MG29" s="17">
        <v>0</v>
      </c>
      <c r="MH29" s="17">
        <v>0</v>
      </c>
    </row>
    <row r="30" spans="1:346" ht="12.75" customHeight="1" x14ac:dyDescent="0.3">
      <c r="A30" s="61" t="s">
        <v>193</v>
      </c>
      <c r="B30" s="16">
        <v>1034</v>
      </c>
      <c r="C30" s="62" t="s">
        <v>148</v>
      </c>
      <c r="D30" s="18">
        <v>0</v>
      </c>
      <c r="E30" s="18">
        <v>0</v>
      </c>
      <c r="F30" s="18">
        <v>10926089.538293438</v>
      </c>
      <c r="G30" s="17">
        <v>0</v>
      </c>
      <c r="H30" s="17">
        <v>0</v>
      </c>
      <c r="I30" s="17">
        <v>4063440.2400000375</v>
      </c>
      <c r="J30" s="17">
        <v>0</v>
      </c>
      <c r="K30" s="17">
        <v>0</v>
      </c>
      <c r="L30" s="17">
        <v>3543061.0582933631</v>
      </c>
      <c r="M30" s="17">
        <v>0</v>
      </c>
      <c r="N30" s="17">
        <v>0</v>
      </c>
      <c r="O30" s="17">
        <v>3319588.2400000375</v>
      </c>
      <c r="P30" s="17">
        <v>0</v>
      </c>
      <c r="Q30" s="17">
        <v>0</v>
      </c>
      <c r="R30" s="17">
        <v>1052912.5599999998</v>
      </c>
      <c r="S30" s="17">
        <v>0</v>
      </c>
      <c r="T30" s="17">
        <v>0</v>
      </c>
      <c r="U30" s="17">
        <v>5935542.2499999925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355474.63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160928.47999999998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10239275.019999981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1002356.1199999993</v>
      </c>
      <c r="BI30" s="17">
        <v>0</v>
      </c>
      <c r="BJ30" s="17">
        <v>0</v>
      </c>
      <c r="BK30" s="17">
        <v>13588650.910000011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4266131.070000031</v>
      </c>
      <c r="BR30" s="17">
        <v>0</v>
      </c>
      <c r="BS30" s="17">
        <v>0</v>
      </c>
      <c r="BT30" s="17">
        <v>11433767.33999986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553250.65000000072</v>
      </c>
      <c r="CD30" s="17">
        <v>0</v>
      </c>
      <c r="CE30" s="17">
        <v>0</v>
      </c>
      <c r="CF30" s="17">
        <v>2724892.1599997999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33000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0</v>
      </c>
      <c r="CV30" s="17">
        <v>0</v>
      </c>
      <c r="CW30" s="17">
        <v>0</v>
      </c>
      <c r="CX30" s="17">
        <v>0</v>
      </c>
      <c r="CY30" s="17">
        <v>0</v>
      </c>
      <c r="CZ30" s="17">
        <v>0</v>
      </c>
      <c r="DA30" s="17">
        <v>6442.48</v>
      </c>
      <c r="DB30" s="17">
        <v>0</v>
      </c>
      <c r="DC30" s="17">
        <v>0</v>
      </c>
      <c r="DD30" s="17">
        <v>0</v>
      </c>
      <c r="DE30" s="17">
        <v>0</v>
      </c>
      <c r="DF30" s="17">
        <v>0</v>
      </c>
      <c r="DG30" s="17">
        <v>0</v>
      </c>
      <c r="DH30" s="17">
        <v>0</v>
      </c>
      <c r="DI30" s="17">
        <v>0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6187796.4999995111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33262804.769999973</v>
      </c>
      <c r="EC30" s="17">
        <v>0</v>
      </c>
      <c r="ED30" s="17">
        <v>0</v>
      </c>
      <c r="EE30" s="17">
        <v>1457710.5899999936</v>
      </c>
      <c r="EF30" s="17">
        <v>0</v>
      </c>
      <c r="EG30" s="17">
        <v>0</v>
      </c>
      <c r="EH30" s="17">
        <v>2489412.919999986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1085463.6599999999</v>
      </c>
      <c r="EO30" s="17">
        <v>0</v>
      </c>
      <c r="EP30" s="17">
        <v>0</v>
      </c>
      <c r="EQ30" s="17">
        <v>0</v>
      </c>
      <c r="ER30" s="17">
        <v>0</v>
      </c>
      <c r="ES30" s="17">
        <v>0</v>
      </c>
      <c r="ET30" s="17">
        <v>0</v>
      </c>
      <c r="EU30" s="17">
        <v>0</v>
      </c>
      <c r="EV30" s="17">
        <v>0</v>
      </c>
      <c r="EW30" s="17">
        <v>0</v>
      </c>
      <c r="EX30" s="17">
        <v>0</v>
      </c>
      <c r="EY30" s="17">
        <v>0</v>
      </c>
      <c r="EZ30" s="17">
        <v>0</v>
      </c>
      <c r="FA30" s="17">
        <v>0</v>
      </c>
      <c r="FB30" s="17">
        <v>0</v>
      </c>
      <c r="FC30" s="17">
        <v>0</v>
      </c>
      <c r="FD30" s="17">
        <v>0</v>
      </c>
      <c r="FE30" s="17">
        <v>0</v>
      </c>
      <c r="FF30" s="17">
        <v>122274488.87999836</v>
      </c>
      <c r="FG30" s="17">
        <v>0</v>
      </c>
      <c r="FH30" s="17">
        <v>0</v>
      </c>
      <c r="FI30" s="17">
        <v>0</v>
      </c>
      <c r="FJ30" s="17">
        <v>0</v>
      </c>
      <c r="FK30" s="17">
        <v>0</v>
      </c>
      <c r="FL30" s="17">
        <v>0</v>
      </c>
      <c r="FM30" s="17">
        <v>0</v>
      </c>
      <c r="FN30" s="17">
        <v>0</v>
      </c>
      <c r="FO30" s="17">
        <v>0</v>
      </c>
      <c r="FP30" s="17">
        <v>0</v>
      </c>
      <c r="FQ30" s="17">
        <v>0</v>
      </c>
      <c r="FR30" s="17">
        <v>0</v>
      </c>
      <c r="FS30" s="17">
        <v>0</v>
      </c>
      <c r="FT30" s="17">
        <v>0</v>
      </c>
      <c r="FU30" s="17">
        <v>0</v>
      </c>
      <c r="FV30" s="17">
        <v>0</v>
      </c>
      <c r="FW30" s="17">
        <v>0</v>
      </c>
      <c r="FX30" s="17">
        <v>0</v>
      </c>
      <c r="FY30" s="17">
        <v>0</v>
      </c>
      <c r="FZ30" s="17">
        <v>0</v>
      </c>
      <c r="GA30" s="17">
        <v>0</v>
      </c>
      <c r="GB30" s="17">
        <v>0</v>
      </c>
      <c r="GC30" s="17">
        <v>0</v>
      </c>
      <c r="GD30" s="17">
        <v>0</v>
      </c>
      <c r="GE30" s="17">
        <v>0</v>
      </c>
      <c r="GF30" s="17">
        <v>0</v>
      </c>
      <c r="GG30" s="17">
        <v>0</v>
      </c>
      <c r="GH30" s="17">
        <v>0</v>
      </c>
      <c r="GI30" s="17">
        <v>0</v>
      </c>
      <c r="GJ30" s="17">
        <v>7747191.4800001588</v>
      </c>
      <c r="GK30" s="17">
        <v>0</v>
      </c>
      <c r="GL30" s="17">
        <v>0</v>
      </c>
      <c r="GM30" s="17">
        <v>0</v>
      </c>
      <c r="GN30" s="17">
        <v>0</v>
      </c>
      <c r="GO30" s="17">
        <v>0</v>
      </c>
      <c r="GP30" s="17">
        <v>2259814.0500000003</v>
      </c>
      <c r="GQ30" s="17">
        <v>0</v>
      </c>
      <c r="GR30" s="17">
        <v>0</v>
      </c>
      <c r="GS30" s="17">
        <v>1944.98</v>
      </c>
      <c r="GT30" s="17">
        <v>0</v>
      </c>
      <c r="GU30" s="17">
        <v>0</v>
      </c>
      <c r="GV30" s="17">
        <v>5485525.8200000022</v>
      </c>
      <c r="GW30" s="17">
        <v>0</v>
      </c>
      <c r="GX30" s="17">
        <v>0</v>
      </c>
      <c r="GY30" s="17">
        <v>4432065.419999958</v>
      </c>
      <c r="GZ30" s="17">
        <v>0</v>
      </c>
      <c r="HA30" s="17">
        <v>0</v>
      </c>
      <c r="HB30" s="17">
        <v>0</v>
      </c>
      <c r="HC30" s="17">
        <v>0</v>
      </c>
      <c r="HD30" s="17">
        <v>0</v>
      </c>
      <c r="HE30" s="17">
        <v>0</v>
      </c>
      <c r="HF30" s="17">
        <v>0</v>
      </c>
      <c r="HG30" s="17">
        <v>0</v>
      </c>
      <c r="HH30" s="17">
        <v>0</v>
      </c>
      <c r="HI30" s="17">
        <v>0</v>
      </c>
      <c r="HJ30" s="17">
        <v>0</v>
      </c>
      <c r="HK30" s="17">
        <v>0</v>
      </c>
      <c r="HL30" s="17">
        <v>0</v>
      </c>
      <c r="HM30" s="17">
        <v>0</v>
      </c>
      <c r="HN30" s="17">
        <v>0</v>
      </c>
      <c r="HO30" s="17">
        <v>0</v>
      </c>
      <c r="HP30" s="17">
        <v>0</v>
      </c>
      <c r="HQ30" s="17">
        <v>0</v>
      </c>
      <c r="HR30" s="17">
        <v>0</v>
      </c>
      <c r="HS30" s="17">
        <v>0</v>
      </c>
      <c r="HT30" s="17">
        <v>0</v>
      </c>
      <c r="HU30" s="17">
        <v>0</v>
      </c>
      <c r="HV30" s="17">
        <v>0</v>
      </c>
      <c r="HW30" s="17">
        <v>79244667.480000243</v>
      </c>
      <c r="HX30" s="17">
        <v>0</v>
      </c>
      <c r="HY30" s="17">
        <v>0</v>
      </c>
      <c r="HZ30" s="17">
        <v>0</v>
      </c>
      <c r="IA30" s="17">
        <v>0</v>
      </c>
      <c r="IB30" s="17">
        <v>0</v>
      </c>
      <c r="IC30" s="17">
        <v>0</v>
      </c>
      <c r="ID30" s="17">
        <v>0</v>
      </c>
      <c r="IE30" s="17">
        <v>0</v>
      </c>
      <c r="IF30" s="17">
        <v>0</v>
      </c>
      <c r="IG30" s="17">
        <v>0</v>
      </c>
      <c r="IH30" s="17">
        <v>0</v>
      </c>
      <c r="II30" s="17">
        <v>0</v>
      </c>
      <c r="IJ30" s="17">
        <v>0</v>
      </c>
      <c r="IK30" s="17">
        <v>0</v>
      </c>
      <c r="IL30" s="17">
        <v>0</v>
      </c>
      <c r="IM30" s="17">
        <v>0</v>
      </c>
      <c r="IN30" s="17">
        <v>0</v>
      </c>
      <c r="IO30" s="17">
        <v>0</v>
      </c>
      <c r="IP30" s="17">
        <v>0</v>
      </c>
      <c r="IQ30" s="17">
        <v>0</v>
      </c>
      <c r="IR30" s="17">
        <v>0</v>
      </c>
      <c r="IS30" s="17">
        <v>0</v>
      </c>
      <c r="IT30" s="17">
        <v>0</v>
      </c>
      <c r="IU30" s="17">
        <v>0</v>
      </c>
      <c r="IV30" s="18">
        <v>0</v>
      </c>
      <c r="IW30" s="18">
        <v>0</v>
      </c>
      <c r="IX30" s="18">
        <v>157482532.63000003</v>
      </c>
      <c r="IY30" s="17">
        <v>0</v>
      </c>
      <c r="IZ30" s="17">
        <v>0</v>
      </c>
      <c r="JA30" s="17">
        <v>0</v>
      </c>
      <c r="JB30" s="17">
        <v>0</v>
      </c>
      <c r="JC30" s="17">
        <v>0</v>
      </c>
      <c r="JD30" s="17">
        <v>0</v>
      </c>
      <c r="JE30" s="18">
        <v>0</v>
      </c>
      <c r="JF30" s="18">
        <v>0</v>
      </c>
      <c r="JG30" s="18">
        <v>1333753.3800000004</v>
      </c>
      <c r="JH30" s="17">
        <v>0</v>
      </c>
      <c r="JI30" s="17">
        <v>0</v>
      </c>
      <c r="JJ30" s="17">
        <v>1333753.3800000004</v>
      </c>
      <c r="JK30" s="17">
        <v>0</v>
      </c>
      <c r="JL30" s="17">
        <v>0</v>
      </c>
      <c r="JM30" s="17">
        <v>0</v>
      </c>
      <c r="JN30" s="18">
        <v>0</v>
      </c>
      <c r="JO30" s="18">
        <v>0</v>
      </c>
      <c r="JP30" s="18">
        <v>156148779.25000003</v>
      </c>
      <c r="JQ30" s="17">
        <v>0</v>
      </c>
      <c r="JR30" s="17">
        <v>0</v>
      </c>
      <c r="JS30" s="17">
        <v>0</v>
      </c>
      <c r="JT30" s="17">
        <v>0</v>
      </c>
      <c r="JU30" s="17">
        <v>0</v>
      </c>
      <c r="JV30" s="17">
        <v>156148779.25000003</v>
      </c>
      <c r="JW30" s="17">
        <v>0</v>
      </c>
      <c r="JX30" s="17">
        <v>0</v>
      </c>
      <c r="JY30" s="17">
        <v>0</v>
      </c>
      <c r="JZ30" s="17">
        <v>0</v>
      </c>
      <c r="KA30" s="17">
        <v>0</v>
      </c>
      <c r="KB30" s="17">
        <v>0</v>
      </c>
      <c r="KC30" s="17">
        <v>0</v>
      </c>
      <c r="KD30" s="17">
        <v>0</v>
      </c>
      <c r="KE30" s="17">
        <v>0</v>
      </c>
      <c r="KF30" s="17">
        <v>0</v>
      </c>
      <c r="KG30" s="17">
        <v>0</v>
      </c>
      <c r="KH30" s="17">
        <v>0</v>
      </c>
      <c r="KI30" s="17">
        <v>0</v>
      </c>
      <c r="KJ30" s="17">
        <v>0</v>
      </c>
      <c r="KK30" s="17">
        <v>0</v>
      </c>
      <c r="KL30" s="17">
        <v>0</v>
      </c>
      <c r="KM30" s="17">
        <v>0</v>
      </c>
      <c r="KN30" s="17">
        <v>0</v>
      </c>
      <c r="KO30" s="17">
        <v>0</v>
      </c>
      <c r="KP30" s="17">
        <v>0</v>
      </c>
      <c r="KQ30" s="17">
        <v>0</v>
      </c>
      <c r="KR30" s="17">
        <v>0</v>
      </c>
      <c r="KS30" s="17">
        <v>0</v>
      </c>
      <c r="KT30" s="17">
        <v>0</v>
      </c>
      <c r="KU30" s="17">
        <v>0</v>
      </c>
      <c r="KV30" s="17">
        <v>0</v>
      </c>
      <c r="KW30" s="17">
        <v>0</v>
      </c>
      <c r="KX30" s="17">
        <v>0</v>
      </c>
      <c r="KY30" s="17">
        <v>0</v>
      </c>
      <c r="KZ30" s="17">
        <v>0</v>
      </c>
      <c r="LA30" s="18">
        <v>0</v>
      </c>
      <c r="LB30" s="18">
        <v>0</v>
      </c>
      <c r="LC30" s="18">
        <v>0</v>
      </c>
      <c r="LD30" s="17">
        <v>0</v>
      </c>
      <c r="LE30" s="17">
        <v>0</v>
      </c>
      <c r="LF30" s="17">
        <v>0</v>
      </c>
      <c r="LG30" s="17">
        <v>0</v>
      </c>
      <c r="LH30" s="17">
        <v>0</v>
      </c>
      <c r="LI30" s="17">
        <v>0</v>
      </c>
      <c r="LJ30" s="18">
        <v>0</v>
      </c>
      <c r="LK30" s="18">
        <v>0</v>
      </c>
      <c r="LL30" s="18">
        <v>0</v>
      </c>
      <c r="LM30" s="17">
        <v>0</v>
      </c>
      <c r="LN30" s="17">
        <v>0</v>
      </c>
      <c r="LO30" s="17">
        <v>0</v>
      </c>
      <c r="LP30" s="17">
        <v>0</v>
      </c>
      <c r="LQ30" s="17">
        <v>0</v>
      </c>
      <c r="LR30" s="17">
        <v>0</v>
      </c>
      <c r="LS30" s="18">
        <v>0</v>
      </c>
      <c r="LT30" s="18">
        <v>0</v>
      </c>
      <c r="LU30" s="18">
        <v>0</v>
      </c>
      <c r="LV30" s="17">
        <v>0</v>
      </c>
      <c r="LW30" s="17">
        <v>0</v>
      </c>
      <c r="LX30" s="17">
        <v>0</v>
      </c>
      <c r="LY30" s="17">
        <v>0</v>
      </c>
      <c r="LZ30" s="17">
        <v>0</v>
      </c>
      <c r="MA30" s="17">
        <v>0</v>
      </c>
      <c r="MB30" s="17">
        <v>0</v>
      </c>
      <c r="MC30" s="17">
        <v>0</v>
      </c>
      <c r="MD30" s="17">
        <v>0</v>
      </c>
      <c r="ME30" s="17">
        <v>0</v>
      </c>
      <c r="MF30" s="17">
        <v>0</v>
      </c>
      <c r="MG30" s="17">
        <v>485690132.38829136</v>
      </c>
      <c r="MH30" s="17">
        <v>485690132.38829136</v>
      </c>
    </row>
    <row r="31" spans="1:346" ht="12.75" customHeight="1" x14ac:dyDescent="0.3">
      <c r="A31" s="61" t="s">
        <v>195</v>
      </c>
      <c r="B31" s="16">
        <v>1035</v>
      </c>
      <c r="C31" s="62" t="s">
        <v>148</v>
      </c>
      <c r="D31" s="18">
        <v>0</v>
      </c>
      <c r="E31" s="18">
        <v>0</v>
      </c>
      <c r="F31" s="18">
        <v>41161369.445922002</v>
      </c>
      <c r="G31" s="17">
        <v>0</v>
      </c>
      <c r="H31" s="17">
        <v>0</v>
      </c>
      <c r="I31" s="17">
        <v>14474528.299322</v>
      </c>
      <c r="J31" s="17">
        <v>0</v>
      </c>
      <c r="K31" s="17">
        <v>0</v>
      </c>
      <c r="L31" s="17">
        <v>18458530.543558002</v>
      </c>
      <c r="M31" s="17">
        <v>0</v>
      </c>
      <c r="N31" s="17">
        <v>0</v>
      </c>
      <c r="O31" s="17">
        <v>8228310.603042</v>
      </c>
      <c r="P31" s="17">
        <v>0</v>
      </c>
      <c r="Q31" s="17">
        <v>0</v>
      </c>
      <c r="R31" s="17">
        <v>2594902.0199739998</v>
      </c>
      <c r="S31" s="17">
        <v>0</v>
      </c>
      <c r="T31" s="17">
        <v>0</v>
      </c>
      <c r="U31" s="17">
        <v>33012114.5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16006601.377852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2168247.684785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28152953.32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5027145.84</v>
      </c>
      <c r="BI31" s="17">
        <v>0</v>
      </c>
      <c r="BJ31" s="17">
        <v>0</v>
      </c>
      <c r="BK31" s="17">
        <v>27832547.440000001</v>
      </c>
      <c r="BL31" s="17">
        <v>0</v>
      </c>
      <c r="BM31" s="17">
        <v>0</v>
      </c>
      <c r="BN31" s="17">
        <v>836.4</v>
      </c>
      <c r="BO31" s="17">
        <v>0</v>
      </c>
      <c r="BP31" s="17">
        <v>0</v>
      </c>
      <c r="BQ31" s="17">
        <v>6628727.143933</v>
      </c>
      <c r="BR31" s="17">
        <v>0</v>
      </c>
      <c r="BS31" s="17">
        <v>0</v>
      </c>
      <c r="BT31" s="17">
        <v>62902183.949909002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1035067.87054</v>
      </c>
      <c r="CD31" s="17">
        <v>0</v>
      </c>
      <c r="CE31" s="17">
        <v>0</v>
      </c>
      <c r="CF31" s="17">
        <v>24722557.548783001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130105.460003</v>
      </c>
      <c r="CM31" s="17">
        <v>0</v>
      </c>
      <c r="CN31" s="17">
        <v>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7">
        <v>116525</v>
      </c>
      <c r="CY31" s="17">
        <v>0</v>
      </c>
      <c r="CZ31" s="17">
        <v>0</v>
      </c>
      <c r="DA31" s="17">
        <v>5829.7700059999997</v>
      </c>
      <c r="DB31" s="17">
        <v>0</v>
      </c>
      <c r="DC31" s="17">
        <v>0</v>
      </c>
      <c r="DD31" s="17">
        <v>0</v>
      </c>
      <c r="DE31" s="17">
        <v>0</v>
      </c>
      <c r="DF31" s="17">
        <v>0</v>
      </c>
      <c r="DG31" s="17">
        <v>0</v>
      </c>
      <c r="DH31" s="17">
        <v>0</v>
      </c>
      <c r="DI31" s="17">
        <v>0</v>
      </c>
      <c r="DJ31" s="17">
        <v>0</v>
      </c>
      <c r="DK31" s="17">
        <v>0</v>
      </c>
      <c r="DL31" s="17">
        <v>0</v>
      </c>
      <c r="DM31" s="17">
        <v>0</v>
      </c>
      <c r="DN31" s="17">
        <v>0</v>
      </c>
      <c r="DO31" s="17">
        <v>0</v>
      </c>
      <c r="DP31" s="17">
        <v>62391.980147000002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152331183.671177</v>
      </c>
      <c r="EC31" s="17">
        <v>0</v>
      </c>
      <c r="ED31" s="17">
        <v>0</v>
      </c>
      <c r="EE31" s="17">
        <v>4450648.9375900002</v>
      </c>
      <c r="EF31" s="17">
        <v>0</v>
      </c>
      <c r="EG31" s="17">
        <v>0</v>
      </c>
      <c r="EH31" s="17">
        <v>2960424.4576619999</v>
      </c>
      <c r="EI31" s="17">
        <v>0</v>
      </c>
      <c r="EJ31" s="17">
        <v>0</v>
      </c>
      <c r="EK31" s="17">
        <v>0</v>
      </c>
      <c r="EL31" s="17">
        <v>0</v>
      </c>
      <c r="EM31" s="17">
        <v>0</v>
      </c>
      <c r="EN31" s="17">
        <v>1729095.90772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0</v>
      </c>
      <c r="EU31" s="17">
        <v>0</v>
      </c>
      <c r="EV31" s="17">
        <v>0</v>
      </c>
      <c r="EW31" s="17">
        <v>0</v>
      </c>
      <c r="EX31" s="17">
        <v>0</v>
      </c>
      <c r="EY31" s="17">
        <v>0</v>
      </c>
      <c r="EZ31" s="17">
        <v>0</v>
      </c>
      <c r="FA31" s="17">
        <v>0</v>
      </c>
      <c r="FB31" s="17">
        <v>0</v>
      </c>
      <c r="FC31" s="17">
        <v>0</v>
      </c>
      <c r="FD31" s="17">
        <v>0</v>
      </c>
      <c r="FE31" s="17">
        <v>0</v>
      </c>
      <c r="FF31" s="17">
        <v>708659.61907300004</v>
      </c>
      <c r="FG31" s="17">
        <v>0</v>
      </c>
      <c r="FH31" s="17">
        <v>0</v>
      </c>
      <c r="FI31" s="17">
        <v>0</v>
      </c>
      <c r="FJ31" s="17">
        <v>0</v>
      </c>
      <c r="FK31" s="17">
        <v>0</v>
      </c>
      <c r="FL31" s="17">
        <v>0</v>
      </c>
      <c r="FM31" s="17">
        <v>0</v>
      </c>
      <c r="FN31" s="17">
        <v>0</v>
      </c>
      <c r="FO31" s="17">
        <v>0</v>
      </c>
      <c r="FP31" s="17">
        <v>0</v>
      </c>
      <c r="FQ31" s="17">
        <v>0</v>
      </c>
      <c r="FR31" s="17">
        <v>0</v>
      </c>
      <c r="FS31" s="17">
        <v>0</v>
      </c>
      <c r="FT31" s="17">
        <v>0</v>
      </c>
      <c r="FU31" s="17">
        <v>0</v>
      </c>
      <c r="FV31" s="17">
        <v>0</v>
      </c>
      <c r="FW31" s="17">
        <v>0</v>
      </c>
      <c r="FX31" s="17">
        <v>0</v>
      </c>
      <c r="FY31" s="17">
        <v>0</v>
      </c>
      <c r="FZ31" s="17">
        <v>0</v>
      </c>
      <c r="GA31" s="17">
        <v>0</v>
      </c>
      <c r="GB31" s="17">
        <v>0</v>
      </c>
      <c r="GC31" s="17">
        <v>0</v>
      </c>
      <c r="GD31" s="17">
        <v>361107.92904199997</v>
      </c>
      <c r="GE31" s="17">
        <v>0</v>
      </c>
      <c r="GF31" s="17">
        <v>0</v>
      </c>
      <c r="GG31" s="17">
        <v>0</v>
      </c>
      <c r="GH31" s="17">
        <v>0</v>
      </c>
      <c r="GI31" s="17">
        <v>0</v>
      </c>
      <c r="GJ31" s="17">
        <v>74377666.659145996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13678525.917006999</v>
      </c>
      <c r="GQ31" s="17">
        <v>0</v>
      </c>
      <c r="GR31" s="17">
        <v>0</v>
      </c>
      <c r="GS31" s="17">
        <v>8117983.4203869998</v>
      </c>
      <c r="GT31" s="17">
        <v>0</v>
      </c>
      <c r="GU31" s="17">
        <v>0</v>
      </c>
      <c r="GV31" s="17">
        <v>1453989.212264</v>
      </c>
      <c r="GW31" s="17">
        <v>0</v>
      </c>
      <c r="GX31" s="17">
        <v>0</v>
      </c>
      <c r="GY31" s="17">
        <v>27957663.563769002</v>
      </c>
      <c r="GZ31" s="17">
        <v>0</v>
      </c>
      <c r="HA31" s="17">
        <v>0</v>
      </c>
      <c r="HB31" s="17">
        <v>0</v>
      </c>
      <c r="HC31" s="17">
        <v>0</v>
      </c>
      <c r="HD31" s="17">
        <v>0</v>
      </c>
      <c r="HE31" s="17">
        <v>0</v>
      </c>
      <c r="HF31" s="17">
        <v>0</v>
      </c>
      <c r="HG31" s="17">
        <v>0</v>
      </c>
      <c r="HH31" s="17">
        <v>48277639.656635001</v>
      </c>
      <c r="HI31" s="17">
        <v>0</v>
      </c>
      <c r="HJ31" s="17">
        <v>0</v>
      </c>
      <c r="HK31" s="17">
        <v>0</v>
      </c>
      <c r="HL31" s="17">
        <v>0</v>
      </c>
      <c r="HM31" s="17">
        <v>0</v>
      </c>
      <c r="HN31" s="17">
        <v>0</v>
      </c>
      <c r="HO31" s="17">
        <v>0</v>
      </c>
      <c r="HP31" s="17">
        <v>0</v>
      </c>
      <c r="HQ31" s="17">
        <v>0</v>
      </c>
      <c r="HR31" s="17">
        <v>0</v>
      </c>
      <c r="HS31" s="17">
        <v>0</v>
      </c>
      <c r="HT31" s="17">
        <v>0</v>
      </c>
      <c r="HU31" s="17">
        <v>0</v>
      </c>
      <c r="HV31" s="17">
        <v>0</v>
      </c>
      <c r="HW31" s="17">
        <v>0</v>
      </c>
      <c r="HX31" s="17">
        <v>0</v>
      </c>
      <c r="HY31" s="17">
        <v>0</v>
      </c>
      <c r="HZ31" s="17">
        <v>0</v>
      </c>
      <c r="IA31" s="17">
        <v>0</v>
      </c>
      <c r="IB31" s="17">
        <v>0</v>
      </c>
      <c r="IC31" s="17">
        <v>0</v>
      </c>
      <c r="ID31" s="17">
        <v>0</v>
      </c>
      <c r="IE31" s="17">
        <v>0</v>
      </c>
      <c r="IF31" s="17">
        <v>12901</v>
      </c>
      <c r="IG31" s="17">
        <v>0</v>
      </c>
      <c r="IH31" s="17">
        <v>0</v>
      </c>
      <c r="II31" s="17">
        <v>0</v>
      </c>
      <c r="IJ31" s="17">
        <v>0</v>
      </c>
      <c r="IK31" s="17">
        <v>0</v>
      </c>
      <c r="IL31" s="17">
        <v>0</v>
      </c>
      <c r="IM31" s="17">
        <v>0</v>
      </c>
      <c r="IN31" s="17">
        <v>0</v>
      </c>
      <c r="IO31" s="17">
        <v>0</v>
      </c>
      <c r="IP31" s="17">
        <v>0</v>
      </c>
      <c r="IQ31" s="17">
        <v>0</v>
      </c>
      <c r="IR31" s="17">
        <v>0</v>
      </c>
      <c r="IS31" s="17">
        <v>0</v>
      </c>
      <c r="IT31" s="17">
        <v>0</v>
      </c>
      <c r="IU31" s="17">
        <v>0</v>
      </c>
      <c r="IV31" s="18">
        <v>0</v>
      </c>
      <c r="IW31" s="18">
        <v>0</v>
      </c>
      <c r="IX31" s="18">
        <v>1251838.8700000001</v>
      </c>
      <c r="IY31" s="17">
        <v>0</v>
      </c>
      <c r="IZ31" s="17">
        <v>0</v>
      </c>
      <c r="JA31" s="17">
        <v>0</v>
      </c>
      <c r="JB31" s="17">
        <v>0</v>
      </c>
      <c r="JC31" s="17">
        <v>0</v>
      </c>
      <c r="JD31" s="17">
        <v>0</v>
      </c>
      <c r="JE31" s="18">
        <v>0</v>
      </c>
      <c r="JF31" s="18">
        <v>0</v>
      </c>
      <c r="JG31" s="18">
        <v>1251838.8700000001</v>
      </c>
      <c r="JH31" s="17">
        <v>0</v>
      </c>
      <c r="JI31" s="17">
        <v>0</v>
      </c>
      <c r="JJ31" s="17">
        <v>8550</v>
      </c>
      <c r="JK31" s="17">
        <v>0</v>
      </c>
      <c r="JL31" s="17">
        <v>0</v>
      </c>
      <c r="JM31" s="17">
        <v>1243288.8700000001</v>
      </c>
      <c r="JN31" s="18">
        <v>0</v>
      </c>
      <c r="JO31" s="18">
        <v>0</v>
      </c>
      <c r="JP31" s="18">
        <v>0</v>
      </c>
      <c r="JQ31" s="17">
        <v>0</v>
      </c>
      <c r="JR31" s="17">
        <v>0</v>
      </c>
      <c r="JS31" s="17">
        <v>0</v>
      </c>
      <c r="JT31" s="17">
        <v>0</v>
      </c>
      <c r="JU31" s="17">
        <v>0</v>
      </c>
      <c r="JV31" s="17">
        <v>0</v>
      </c>
      <c r="JW31" s="17">
        <v>0</v>
      </c>
      <c r="JX31" s="17">
        <v>0</v>
      </c>
      <c r="JY31" s="17">
        <v>749066.32030599995</v>
      </c>
      <c r="JZ31" s="17">
        <v>0</v>
      </c>
      <c r="KA31" s="17">
        <v>0</v>
      </c>
      <c r="KB31" s="17">
        <v>0</v>
      </c>
      <c r="KC31" s="17">
        <v>0</v>
      </c>
      <c r="KD31" s="17">
        <v>0</v>
      </c>
      <c r="KE31" s="17">
        <v>0</v>
      </c>
      <c r="KF31" s="17">
        <v>0</v>
      </c>
      <c r="KG31" s="17">
        <v>0</v>
      </c>
      <c r="KH31" s="17">
        <v>0</v>
      </c>
      <c r="KI31" s="17">
        <v>0</v>
      </c>
      <c r="KJ31" s="17">
        <v>0</v>
      </c>
      <c r="KK31" s="17">
        <v>0</v>
      </c>
      <c r="KL31" s="17">
        <v>0</v>
      </c>
      <c r="KM31" s="17">
        <v>0</v>
      </c>
      <c r="KN31" s="17">
        <v>0</v>
      </c>
      <c r="KO31" s="17">
        <v>0</v>
      </c>
      <c r="KP31" s="17">
        <v>0</v>
      </c>
      <c r="KQ31" s="17">
        <v>0</v>
      </c>
      <c r="KR31" s="17">
        <v>0</v>
      </c>
      <c r="KS31" s="17">
        <v>0</v>
      </c>
      <c r="KT31" s="17">
        <v>0</v>
      </c>
      <c r="KU31" s="17">
        <v>0</v>
      </c>
      <c r="KV31" s="17">
        <v>0</v>
      </c>
      <c r="KW31" s="17">
        <v>0</v>
      </c>
      <c r="KX31" s="17">
        <v>0</v>
      </c>
      <c r="KY31" s="17">
        <v>0</v>
      </c>
      <c r="KZ31" s="17">
        <v>0</v>
      </c>
      <c r="LA31" s="18">
        <v>0</v>
      </c>
      <c r="LB31" s="18">
        <v>0</v>
      </c>
      <c r="LC31" s="18">
        <v>0</v>
      </c>
      <c r="LD31" s="17">
        <v>0</v>
      </c>
      <c r="LE31" s="17">
        <v>0</v>
      </c>
      <c r="LF31" s="17">
        <v>0</v>
      </c>
      <c r="LG31" s="17">
        <v>0</v>
      </c>
      <c r="LH31" s="17">
        <v>0</v>
      </c>
      <c r="LI31" s="17">
        <v>0</v>
      </c>
      <c r="LJ31" s="18">
        <v>0</v>
      </c>
      <c r="LK31" s="18">
        <v>0</v>
      </c>
      <c r="LL31" s="18">
        <v>0</v>
      </c>
      <c r="LM31" s="17">
        <v>0</v>
      </c>
      <c r="LN31" s="17">
        <v>0</v>
      </c>
      <c r="LO31" s="17">
        <v>0</v>
      </c>
      <c r="LP31" s="17">
        <v>0</v>
      </c>
      <c r="LQ31" s="17">
        <v>0</v>
      </c>
      <c r="LR31" s="17">
        <v>0</v>
      </c>
      <c r="LS31" s="18">
        <v>0</v>
      </c>
      <c r="LT31" s="18">
        <v>0</v>
      </c>
      <c r="LU31" s="18">
        <v>0</v>
      </c>
      <c r="LV31" s="17">
        <v>0</v>
      </c>
      <c r="LW31" s="17">
        <v>0</v>
      </c>
      <c r="LX31" s="17">
        <v>0</v>
      </c>
      <c r="LY31" s="17">
        <v>0</v>
      </c>
      <c r="LZ31" s="17">
        <v>0</v>
      </c>
      <c r="MA31" s="17">
        <v>0</v>
      </c>
      <c r="MB31" s="17">
        <v>0</v>
      </c>
      <c r="MC31" s="17">
        <v>0</v>
      </c>
      <c r="MD31" s="17">
        <v>0</v>
      </c>
      <c r="ME31" s="17">
        <v>0</v>
      </c>
      <c r="MF31" s="17">
        <v>0</v>
      </c>
      <c r="MG31" s="17">
        <v>589978501.89363205</v>
      </c>
      <c r="MH31" s="17">
        <v>589978501.89363205</v>
      </c>
    </row>
    <row r="32" spans="1:346" ht="12.75" customHeight="1" x14ac:dyDescent="0.3">
      <c r="A32" s="61" t="s">
        <v>197</v>
      </c>
      <c r="B32" s="16">
        <v>1036</v>
      </c>
      <c r="C32" s="62" t="s">
        <v>148</v>
      </c>
      <c r="D32" s="18">
        <v>0</v>
      </c>
      <c r="E32" s="18">
        <v>0</v>
      </c>
      <c r="F32" s="18">
        <v>90486354.699999854</v>
      </c>
      <c r="G32" s="17">
        <v>0</v>
      </c>
      <c r="H32" s="17">
        <v>0</v>
      </c>
      <c r="I32" s="17">
        <v>407277.11000000016</v>
      </c>
      <c r="J32" s="17">
        <v>0</v>
      </c>
      <c r="K32" s="17">
        <v>0</v>
      </c>
      <c r="L32" s="17">
        <v>7409665.3899999997</v>
      </c>
      <c r="M32" s="17">
        <v>0</v>
      </c>
      <c r="N32" s="17">
        <v>0</v>
      </c>
      <c r="O32" s="17">
        <v>82669412.199999854</v>
      </c>
      <c r="P32" s="17">
        <v>0</v>
      </c>
      <c r="Q32" s="17">
        <v>0</v>
      </c>
      <c r="R32" s="17">
        <v>809788.80999999994</v>
      </c>
      <c r="S32" s="17">
        <v>0</v>
      </c>
      <c r="T32" s="17">
        <v>0</v>
      </c>
      <c r="U32" s="17">
        <v>905157.10999999964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7768157.6499999994</v>
      </c>
      <c r="BC32" s="17">
        <v>0</v>
      </c>
      <c r="BD32" s="17">
        <v>0</v>
      </c>
      <c r="BE32" s="17">
        <v>27122.9</v>
      </c>
      <c r="BF32" s="17">
        <v>0</v>
      </c>
      <c r="BG32" s="17">
        <v>0</v>
      </c>
      <c r="BH32" s="17">
        <v>84702.520000000077</v>
      </c>
      <c r="BI32" s="17">
        <v>0</v>
      </c>
      <c r="BJ32" s="17">
        <v>0</v>
      </c>
      <c r="BK32" s="17">
        <v>737342.80999999971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1661925.6499999997</v>
      </c>
      <c r="BR32" s="17">
        <v>0</v>
      </c>
      <c r="BS32" s="17">
        <v>0</v>
      </c>
      <c r="BT32" s="17">
        <v>3409650.05</v>
      </c>
      <c r="BU32" s="17">
        <v>0</v>
      </c>
      <c r="BV32" s="17">
        <v>0</v>
      </c>
      <c r="BW32" s="17">
        <v>24078.739999999998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105998.08999999991</v>
      </c>
      <c r="CD32" s="17">
        <v>0</v>
      </c>
      <c r="CE32" s="17">
        <v>0</v>
      </c>
      <c r="CF32" s="17">
        <v>433108.35999999975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37448</v>
      </c>
      <c r="CM32" s="17">
        <v>0</v>
      </c>
      <c r="CN32" s="17">
        <v>0</v>
      </c>
      <c r="CO32" s="17">
        <v>827094.97</v>
      </c>
      <c r="CP32" s="17">
        <v>0</v>
      </c>
      <c r="CQ32" s="17">
        <v>0</v>
      </c>
      <c r="CR32" s="17">
        <v>652386</v>
      </c>
      <c r="CS32" s="17">
        <v>0</v>
      </c>
      <c r="CT32" s="17">
        <v>0</v>
      </c>
      <c r="CU32" s="17">
        <v>97857.9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0</v>
      </c>
      <c r="DN32" s="17">
        <v>0</v>
      </c>
      <c r="DO32" s="17">
        <v>0</v>
      </c>
      <c r="DP32" s="17">
        <v>32156.350000000002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58714083.92999991</v>
      </c>
      <c r="EC32" s="17">
        <v>0</v>
      </c>
      <c r="ED32" s="17">
        <v>0</v>
      </c>
      <c r="EE32" s="17">
        <v>19361092.09</v>
      </c>
      <c r="EF32" s="17">
        <v>0</v>
      </c>
      <c r="EG32" s="17">
        <v>0</v>
      </c>
      <c r="EH32" s="17">
        <v>19341592.700000003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19353731.140000001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0</v>
      </c>
      <c r="EU32" s="17">
        <v>0</v>
      </c>
      <c r="EV32" s="17">
        <v>0</v>
      </c>
      <c r="EW32" s="17">
        <v>0</v>
      </c>
      <c r="EX32" s="17">
        <v>0</v>
      </c>
      <c r="EY32" s="17">
        <v>0</v>
      </c>
      <c r="EZ32" s="17">
        <v>0</v>
      </c>
      <c r="FA32" s="17">
        <v>0</v>
      </c>
      <c r="FB32" s="17">
        <v>0</v>
      </c>
      <c r="FC32" s="17">
        <v>0</v>
      </c>
      <c r="FD32" s="17">
        <v>0</v>
      </c>
      <c r="FE32" s="17">
        <v>0</v>
      </c>
      <c r="FF32" s="17">
        <v>1011141.3300000002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0</v>
      </c>
      <c r="FM32" s="17">
        <v>0</v>
      </c>
      <c r="FN32" s="17">
        <v>0</v>
      </c>
      <c r="FO32" s="17">
        <v>0</v>
      </c>
      <c r="FP32" s="17">
        <v>0</v>
      </c>
      <c r="FQ32" s="17">
        <v>0</v>
      </c>
      <c r="FR32" s="17">
        <v>0</v>
      </c>
      <c r="FS32" s="17">
        <v>0</v>
      </c>
      <c r="FT32" s="17">
        <v>0</v>
      </c>
      <c r="FU32" s="17">
        <v>0</v>
      </c>
      <c r="FV32" s="17">
        <v>0</v>
      </c>
      <c r="FW32" s="17">
        <v>0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0</v>
      </c>
      <c r="GE32" s="17">
        <v>0</v>
      </c>
      <c r="GF32" s="17">
        <v>0</v>
      </c>
      <c r="GG32" s="17">
        <v>0</v>
      </c>
      <c r="GH32" s="17">
        <v>0</v>
      </c>
      <c r="GI32" s="17">
        <v>0</v>
      </c>
      <c r="GJ32" s="17">
        <v>42895.159999999989</v>
      </c>
      <c r="GK32" s="17">
        <v>0</v>
      </c>
      <c r="GL32" s="17">
        <v>0</v>
      </c>
      <c r="GM32" s="17">
        <v>0</v>
      </c>
      <c r="GN32" s="17">
        <v>0</v>
      </c>
      <c r="GO32" s="17">
        <v>0</v>
      </c>
      <c r="GP32" s="17">
        <v>3227016.93</v>
      </c>
      <c r="GQ32" s="17">
        <v>0</v>
      </c>
      <c r="GR32" s="17">
        <v>0</v>
      </c>
      <c r="GS32" s="17">
        <v>0</v>
      </c>
      <c r="GT32" s="17">
        <v>0</v>
      </c>
      <c r="GU32" s="17">
        <v>0</v>
      </c>
      <c r="GV32" s="17">
        <v>153136.63999999993</v>
      </c>
      <c r="GW32" s="17">
        <v>0</v>
      </c>
      <c r="GX32" s="17">
        <v>0</v>
      </c>
      <c r="GY32" s="17">
        <v>199802.60999999996</v>
      </c>
      <c r="GZ32" s="17">
        <v>0</v>
      </c>
      <c r="HA32" s="17">
        <v>0</v>
      </c>
      <c r="HB32" s="17">
        <v>0</v>
      </c>
      <c r="HC32" s="17">
        <v>0</v>
      </c>
      <c r="HD32" s="17">
        <v>0</v>
      </c>
      <c r="HE32" s="17">
        <v>0</v>
      </c>
      <c r="HF32" s="17">
        <v>0</v>
      </c>
      <c r="HG32" s="17">
        <v>0</v>
      </c>
      <c r="HH32" s="17">
        <v>0</v>
      </c>
      <c r="HI32" s="17">
        <v>0</v>
      </c>
      <c r="HJ32" s="17">
        <v>0</v>
      </c>
      <c r="HK32" s="17">
        <v>0</v>
      </c>
      <c r="HL32" s="17">
        <v>0</v>
      </c>
      <c r="HM32" s="17">
        <v>0</v>
      </c>
      <c r="HN32" s="17">
        <v>0</v>
      </c>
      <c r="HO32" s="17">
        <v>0</v>
      </c>
      <c r="HP32" s="17">
        <v>0</v>
      </c>
      <c r="HQ32" s="17">
        <v>0</v>
      </c>
      <c r="HR32" s="17">
        <v>0</v>
      </c>
      <c r="HS32" s="17">
        <v>0</v>
      </c>
      <c r="HT32" s="17">
        <v>0</v>
      </c>
      <c r="HU32" s="17">
        <v>0</v>
      </c>
      <c r="HV32" s="17">
        <v>0</v>
      </c>
      <c r="HW32" s="17">
        <v>0</v>
      </c>
      <c r="HX32" s="17">
        <v>0</v>
      </c>
      <c r="HY32" s="17">
        <v>0</v>
      </c>
      <c r="HZ32" s="17">
        <v>0</v>
      </c>
      <c r="IA32" s="17">
        <v>0</v>
      </c>
      <c r="IB32" s="17">
        <v>0</v>
      </c>
      <c r="IC32" s="17">
        <v>0</v>
      </c>
      <c r="ID32" s="17">
        <v>0</v>
      </c>
      <c r="IE32" s="17">
        <v>0</v>
      </c>
      <c r="IF32" s="17">
        <v>0</v>
      </c>
      <c r="IG32" s="17">
        <v>0</v>
      </c>
      <c r="IH32" s="17">
        <v>0</v>
      </c>
      <c r="II32" s="17">
        <v>0</v>
      </c>
      <c r="IJ32" s="17">
        <v>0</v>
      </c>
      <c r="IK32" s="17">
        <v>0</v>
      </c>
      <c r="IL32" s="17">
        <v>0</v>
      </c>
      <c r="IM32" s="17">
        <v>0</v>
      </c>
      <c r="IN32" s="17">
        <v>0</v>
      </c>
      <c r="IO32" s="17">
        <v>0</v>
      </c>
      <c r="IP32" s="17">
        <v>0</v>
      </c>
      <c r="IQ32" s="17">
        <v>0</v>
      </c>
      <c r="IR32" s="17">
        <v>0</v>
      </c>
      <c r="IS32" s="17">
        <v>0</v>
      </c>
      <c r="IT32" s="17">
        <v>0</v>
      </c>
      <c r="IU32" s="17">
        <v>0</v>
      </c>
      <c r="IV32" s="18">
        <v>0</v>
      </c>
      <c r="IW32" s="18">
        <v>0</v>
      </c>
      <c r="IX32" s="18">
        <v>6425439.9600000102</v>
      </c>
      <c r="IY32" s="17">
        <v>0</v>
      </c>
      <c r="IZ32" s="17">
        <v>0</v>
      </c>
      <c r="JA32" s="17">
        <v>3356.29</v>
      </c>
      <c r="JB32" s="17">
        <v>0</v>
      </c>
      <c r="JC32" s="17">
        <v>0</v>
      </c>
      <c r="JD32" s="17">
        <v>0</v>
      </c>
      <c r="JE32" s="18">
        <v>0</v>
      </c>
      <c r="JF32" s="18">
        <v>0</v>
      </c>
      <c r="JG32" s="18">
        <v>6422083.6700000102</v>
      </c>
      <c r="JH32" s="17">
        <v>0</v>
      </c>
      <c r="JI32" s="17">
        <v>0</v>
      </c>
      <c r="JJ32" s="17">
        <v>0</v>
      </c>
      <c r="JK32" s="17">
        <v>0</v>
      </c>
      <c r="JL32" s="17">
        <v>0</v>
      </c>
      <c r="JM32" s="17">
        <v>6422083.6700000102</v>
      </c>
      <c r="JN32" s="18">
        <v>0</v>
      </c>
      <c r="JO32" s="18">
        <v>0</v>
      </c>
      <c r="JP32" s="18">
        <v>0</v>
      </c>
      <c r="JQ32" s="17">
        <v>0</v>
      </c>
      <c r="JR32" s="17">
        <v>0</v>
      </c>
      <c r="JS32" s="17">
        <v>0</v>
      </c>
      <c r="JT32" s="17">
        <v>0</v>
      </c>
      <c r="JU32" s="17">
        <v>0</v>
      </c>
      <c r="JV32" s="17">
        <v>0</v>
      </c>
      <c r="JW32" s="17">
        <v>0</v>
      </c>
      <c r="JX32" s="17">
        <v>0</v>
      </c>
      <c r="JY32" s="17">
        <v>25247.710000000003</v>
      </c>
      <c r="JZ32" s="17">
        <v>0</v>
      </c>
      <c r="KA32" s="17">
        <v>0</v>
      </c>
      <c r="KB32" s="17">
        <v>0</v>
      </c>
      <c r="KC32" s="17">
        <v>0</v>
      </c>
      <c r="KD32" s="17">
        <v>0</v>
      </c>
      <c r="KE32" s="17">
        <v>0</v>
      </c>
      <c r="KF32" s="17">
        <v>0</v>
      </c>
      <c r="KG32" s="17">
        <v>0</v>
      </c>
      <c r="KH32" s="17">
        <v>0</v>
      </c>
      <c r="KI32" s="17">
        <v>0</v>
      </c>
      <c r="KJ32" s="17">
        <v>0</v>
      </c>
      <c r="KK32" s="17">
        <v>0</v>
      </c>
      <c r="KL32" s="17">
        <v>0</v>
      </c>
      <c r="KM32" s="17">
        <v>0</v>
      </c>
      <c r="KN32" s="17">
        <v>0</v>
      </c>
      <c r="KO32" s="17">
        <v>0</v>
      </c>
      <c r="KP32" s="17">
        <v>0</v>
      </c>
      <c r="KQ32" s="17">
        <v>0</v>
      </c>
      <c r="KR32" s="17">
        <v>0</v>
      </c>
      <c r="KS32" s="17">
        <v>0</v>
      </c>
      <c r="KT32" s="17">
        <v>0</v>
      </c>
      <c r="KU32" s="17">
        <v>0</v>
      </c>
      <c r="KV32" s="17">
        <v>0</v>
      </c>
      <c r="KW32" s="17">
        <v>0</v>
      </c>
      <c r="KX32" s="17">
        <v>0</v>
      </c>
      <c r="KY32" s="17">
        <v>0</v>
      </c>
      <c r="KZ32" s="17">
        <v>0</v>
      </c>
      <c r="LA32" s="18">
        <v>0</v>
      </c>
      <c r="LB32" s="18">
        <v>0</v>
      </c>
      <c r="LC32" s="18">
        <v>0</v>
      </c>
      <c r="LD32" s="17">
        <v>0</v>
      </c>
      <c r="LE32" s="17">
        <v>0</v>
      </c>
      <c r="LF32" s="17">
        <v>0</v>
      </c>
      <c r="LG32" s="17">
        <v>0</v>
      </c>
      <c r="LH32" s="17">
        <v>0</v>
      </c>
      <c r="LI32" s="17">
        <v>0</v>
      </c>
      <c r="LJ32" s="18">
        <v>0</v>
      </c>
      <c r="LK32" s="18">
        <v>0</v>
      </c>
      <c r="LL32" s="18">
        <v>0</v>
      </c>
      <c r="LM32" s="17">
        <v>0</v>
      </c>
      <c r="LN32" s="17">
        <v>0</v>
      </c>
      <c r="LO32" s="17">
        <v>0</v>
      </c>
      <c r="LP32" s="17">
        <v>0</v>
      </c>
      <c r="LQ32" s="17">
        <v>0</v>
      </c>
      <c r="LR32" s="17">
        <v>0</v>
      </c>
      <c r="LS32" s="18">
        <v>0</v>
      </c>
      <c r="LT32" s="18">
        <v>0</v>
      </c>
      <c r="LU32" s="18">
        <v>0</v>
      </c>
      <c r="LV32" s="17">
        <v>0</v>
      </c>
      <c r="LW32" s="17">
        <v>0</v>
      </c>
      <c r="LX32" s="17">
        <v>0</v>
      </c>
      <c r="LY32" s="17">
        <v>0</v>
      </c>
      <c r="LZ32" s="17">
        <v>0</v>
      </c>
      <c r="MA32" s="17">
        <v>0</v>
      </c>
      <c r="MB32" s="17">
        <v>0</v>
      </c>
      <c r="MC32" s="17">
        <v>0</v>
      </c>
      <c r="MD32" s="17">
        <v>0</v>
      </c>
      <c r="ME32" s="17">
        <v>0</v>
      </c>
      <c r="MF32" s="17">
        <v>0</v>
      </c>
      <c r="MG32" s="17">
        <v>235955510.80999982</v>
      </c>
      <c r="MH32" s="17">
        <v>235955510.80999982</v>
      </c>
    </row>
    <row r="33" spans="1:346" ht="12.75" customHeight="1" x14ac:dyDescent="0.3">
      <c r="A33" s="61" t="s">
        <v>199</v>
      </c>
      <c r="B33" s="16">
        <v>1037</v>
      </c>
      <c r="C33" s="62" t="s">
        <v>148</v>
      </c>
      <c r="D33" s="18">
        <v>0</v>
      </c>
      <c r="E33" s="18">
        <v>0</v>
      </c>
      <c r="F33" s="18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>
        <v>0</v>
      </c>
      <c r="EA33" s="17">
        <v>0</v>
      </c>
      <c r="EB33" s="17">
        <v>0</v>
      </c>
      <c r="EC33" s="17">
        <v>0</v>
      </c>
      <c r="ED33" s="17">
        <v>0</v>
      </c>
      <c r="EE33" s="17">
        <v>0</v>
      </c>
      <c r="EF33" s="17">
        <v>0</v>
      </c>
      <c r="EG33" s="17">
        <v>0</v>
      </c>
      <c r="EH33" s="17">
        <v>0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0</v>
      </c>
      <c r="EO33" s="17">
        <v>0</v>
      </c>
      <c r="EP33" s="17">
        <v>0</v>
      </c>
      <c r="EQ33" s="17">
        <v>0</v>
      </c>
      <c r="ER33" s="17">
        <v>0</v>
      </c>
      <c r="ES33" s="17">
        <v>0</v>
      </c>
      <c r="ET33" s="17">
        <v>0</v>
      </c>
      <c r="EU33" s="17">
        <v>0</v>
      </c>
      <c r="EV33" s="17">
        <v>0</v>
      </c>
      <c r="EW33" s="17">
        <v>0</v>
      </c>
      <c r="EX33" s="17">
        <v>0</v>
      </c>
      <c r="EY33" s="17">
        <v>0</v>
      </c>
      <c r="EZ33" s="17">
        <v>0</v>
      </c>
      <c r="FA33" s="17">
        <v>0</v>
      </c>
      <c r="FB33" s="17">
        <v>0</v>
      </c>
      <c r="FC33" s="17">
        <v>0</v>
      </c>
      <c r="FD33" s="17">
        <v>0</v>
      </c>
      <c r="FE33" s="17">
        <v>0</v>
      </c>
      <c r="FF33" s="17">
        <v>0</v>
      </c>
      <c r="FG33" s="17">
        <v>0</v>
      </c>
      <c r="FH33" s="17">
        <v>0</v>
      </c>
      <c r="FI33" s="17">
        <v>0</v>
      </c>
      <c r="FJ33" s="17">
        <v>0</v>
      </c>
      <c r="FK33" s="17">
        <v>0</v>
      </c>
      <c r="FL33" s="17">
        <v>0</v>
      </c>
      <c r="FM33" s="17">
        <v>0</v>
      </c>
      <c r="FN33" s="17">
        <v>0</v>
      </c>
      <c r="FO33" s="17">
        <v>0</v>
      </c>
      <c r="FP33" s="17">
        <v>0</v>
      </c>
      <c r="FQ33" s="17">
        <v>0</v>
      </c>
      <c r="FR33" s="17">
        <v>0</v>
      </c>
      <c r="FS33" s="17">
        <v>0</v>
      </c>
      <c r="FT33" s="17">
        <v>0</v>
      </c>
      <c r="FU33" s="17">
        <v>0</v>
      </c>
      <c r="FV33" s="17">
        <v>0</v>
      </c>
      <c r="FW33" s="17">
        <v>0</v>
      </c>
      <c r="FX33" s="17">
        <v>0</v>
      </c>
      <c r="FY33" s="17">
        <v>0</v>
      </c>
      <c r="FZ33" s="17">
        <v>0</v>
      </c>
      <c r="GA33" s="17">
        <v>0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0</v>
      </c>
      <c r="GH33" s="17">
        <v>0</v>
      </c>
      <c r="GI33" s="17">
        <v>0</v>
      </c>
      <c r="GJ33" s="17">
        <v>0</v>
      </c>
      <c r="GK33" s="17">
        <v>0</v>
      </c>
      <c r="GL33" s="17">
        <v>0</v>
      </c>
      <c r="GM33" s="17">
        <v>0</v>
      </c>
      <c r="GN33" s="17">
        <v>0</v>
      </c>
      <c r="GO33" s="17">
        <v>0</v>
      </c>
      <c r="GP33" s="17">
        <v>0</v>
      </c>
      <c r="GQ33" s="17">
        <v>0</v>
      </c>
      <c r="GR33" s="17">
        <v>0</v>
      </c>
      <c r="GS33" s="17">
        <v>0</v>
      </c>
      <c r="GT33" s="17">
        <v>0</v>
      </c>
      <c r="GU33" s="17">
        <v>0</v>
      </c>
      <c r="GV33" s="17">
        <v>0</v>
      </c>
      <c r="GW33" s="17">
        <v>0</v>
      </c>
      <c r="GX33" s="17">
        <v>0</v>
      </c>
      <c r="GY33" s="17">
        <v>0</v>
      </c>
      <c r="GZ33" s="17">
        <v>0</v>
      </c>
      <c r="HA33" s="17">
        <v>0</v>
      </c>
      <c r="HB33" s="17">
        <v>0</v>
      </c>
      <c r="HC33" s="17">
        <v>0</v>
      </c>
      <c r="HD33" s="17">
        <v>0</v>
      </c>
      <c r="HE33" s="17">
        <v>0</v>
      </c>
      <c r="HF33" s="17">
        <v>0</v>
      </c>
      <c r="HG33" s="17">
        <v>0</v>
      </c>
      <c r="HH33" s="17">
        <v>0</v>
      </c>
      <c r="HI33" s="17">
        <v>0</v>
      </c>
      <c r="HJ33" s="17">
        <v>0</v>
      </c>
      <c r="HK33" s="17">
        <v>0</v>
      </c>
      <c r="HL33" s="17">
        <v>0</v>
      </c>
      <c r="HM33" s="17">
        <v>0</v>
      </c>
      <c r="HN33" s="17">
        <v>0</v>
      </c>
      <c r="HO33" s="17">
        <v>0</v>
      </c>
      <c r="HP33" s="17">
        <v>0</v>
      </c>
      <c r="HQ33" s="17">
        <v>0</v>
      </c>
      <c r="HR33" s="17">
        <v>0</v>
      </c>
      <c r="HS33" s="17">
        <v>0</v>
      </c>
      <c r="HT33" s="17">
        <v>0</v>
      </c>
      <c r="HU33" s="17">
        <v>0</v>
      </c>
      <c r="HV33" s="17">
        <v>0</v>
      </c>
      <c r="HW33" s="17">
        <v>0</v>
      </c>
      <c r="HX33" s="17">
        <v>0</v>
      </c>
      <c r="HY33" s="17">
        <v>0</v>
      </c>
      <c r="HZ33" s="17">
        <v>0</v>
      </c>
      <c r="IA33" s="17">
        <v>0</v>
      </c>
      <c r="IB33" s="17">
        <v>0</v>
      </c>
      <c r="IC33" s="17">
        <v>0</v>
      </c>
      <c r="ID33" s="17">
        <v>0</v>
      </c>
      <c r="IE33" s="17">
        <v>0</v>
      </c>
      <c r="IF33" s="17">
        <v>0</v>
      </c>
      <c r="IG33" s="17">
        <v>0</v>
      </c>
      <c r="IH33" s="17">
        <v>0</v>
      </c>
      <c r="II33" s="17">
        <v>0</v>
      </c>
      <c r="IJ33" s="17">
        <v>0</v>
      </c>
      <c r="IK33" s="17">
        <v>0</v>
      </c>
      <c r="IL33" s="17">
        <v>0</v>
      </c>
      <c r="IM33" s="17">
        <v>0</v>
      </c>
      <c r="IN33" s="17">
        <v>0</v>
      </c>
      <c r="IO33" s="17">
        <v>0</v>
      </c>
      <c r="IP33" s="17">
        <v>0</v>
      </c>
      <c r="IQ33" s="17">
        <v>0</v>
      </c>
      <c r="IR33" s="17">
        <v>0</v>
      </c>
      <c r="IS33" s="17">
        <v>0</v>
      </c>
      <c r="IT33" s="17">
        <v>0</v>
      </c>
      <c r="IU33" s="17">
        <v>0</v>
      </c>
      <c r="IV33" s="18">
        <v>0</v>
      </c>
      <c r="IW33" s="18">
        <v>0</v>
      </c>
      <c r="IX33" s="18">
        <v>0</v>
      </c>
      <c r="IY33" s="17">
        <v>0</v>
      </c>
      <c r="IZ33" s="17">
        <v>0</v>
      </c>
      <c r="JA33" s="17">
        <v>0</v>
      </c>
      <c r="JB33" s="17">
        <v>0</v>
      </c>
      <c r="JC33" s="17">
        <v>0</v>
      </c>
      <c r="JD33" s="17">
        <v>0</v>
      </c>
      <c r="JE33" s="18">
        <v>0</v>
      </c>
      <c r="JF33" s="18">
        <v>0</v>
      </c>
      <c r="JG33" s="18">
        <v>0</v>
      </c>
      <c r="JH33" s="17">
        <v>0</v>
      </c>
      <c r="JI33" s="17">
        <v>0</v>
      </c>
      <c r="JJ33" s="17">
        <v>0</v>
      </c>
      <c r="JK33" s="17">
        <v>0</v>
      </c>
      <c r="JL33" s="17">
        <v>0</v>
      </c>
      <c r="JM33" s="17">
        <v>0</v>
      </c>
      <c r="JN33" s="18">
        <v>0</v>
      </c>
      <c r="JO33" s="18">
        <v>0</v>
      </c>
      <c r="JP33" s="18">
        <v>0</v>
      </c>
      <c r="JQ33" s="17">
        <v>0</v>
      </c>
      <c r="JR33" s="17">
        <v>0</v>
      </c>
      <c r="JS33" s="17">
        <v>0</v>
      </c>
      <c r="JT33" s="17">
        <v>0</v>
      </c>
      <c r="JU33" s="17">
        <v>0</v>
      </c>
      <c r="JV33" s="17">
        <v>0</v>
      </c>
      <c r="JW33" s="17">
        <v>0</v>
      </c>
      <c r="JX33" s="17">
        <v>0</v>
      </c>
      <c r="JY33" s="17">
        <v>0</v>
      </c>
      <c r="JZ33" s="17">
        <v>0</v>
      </c>
      <c r="KA33" s="17">
        <v>0</v>
      </c>
      <c r="KB33" s="17">
        <v>0</v>
      </c>
      <c r="KC33" s="17">
        <v>0</v>
      </c>
      <c r="KD33" s="17">
        <v>0</v>
      </c>
      <c r="KE33" s="17">
        <v>0</v>
      </c>
      <c r="KF33" s="17">
        <v>0</v>
      </c>
      <c r="KG33" s="17">
        <v>0</v>
      </c>
      <c r="KH33" s="17">
        <v>0</v>
      </c>
      <c r="KI33" s="17">
        <v>0</v>
      </c>
      <c r="KJ33" s="17">
        <v>0</v>
      </c>
      <c r="KK33" s="17">
        <v>0</v>
      </c>
      <c r="KL33" s="17">
        <v>0</v>
      </c>
      <c r="KM33" s="17">
        <v>0</v>
      </c>
      <c r="KN33" s="17">
        <v>0</v>
      </c>
      <c r="KO33" s="17">
        <v>0</v>
      </c>
      <c r="KP33" s="17">
        <v>0</v>
      </c>
      <c r="KQ33" s="17">
        <v>0</v>
      </c>
      <c r="KR33" s="17">
        <v>0</v>
      </c>
      <c r="KS33" s="17">
        <v>0</v>
      </c>
      <c r="KT33" s="17">
        <v>0</v>
      </c>
      <c r="KU33" s="17">
        <v>0</v>
      </c>
      <c r="KV33" s="17">
        <v>0</v>
      </c>
      <c r="KW33" s="17">
        <v>0</v>
      </c>
      <c r="KX33" s="17">
        <v>0</v>
      </c>
      <c r="KY33" s="17">
        <v>0</v>
      </c>
      <c r="KZ33" s="17">
        <v>0</v>
      </c>
      <c r="LA33" s="18">
        <v>0</v>
      </c>
      <c r="LB33" s="18">
        <v>0</v>
      </c>
      <c r="LC33" s="18">
        <v>0</v>
      </c>
      <c r="LD33" s="17">
        <v>0</v>
      </c>
      <c r="LE33" s="17">
        <v>0</v>
      </c>
      <c r="LF33" s="17">
        <v>0</v>
      </c>
      <c r="LG33" s="17">
        <v>0</v>
      </c>
      <c r="LH33" s="17">
        <v>0</v>
      </c>
      <c r="LI33" s="17">
        <v>0</v>
      </c>
      <c r="LJ33" s="18">
        <v>0</v>
      </c>
      <c r="LK33" s="18">
        <v>0</v>
      </c>
      <c r="LL33" s="18">
        <v>0</v>
      </c>
      <c r="LM33" s="17">
        <v>0</v>
      </c>
      <c r="LN33" s="17">
        <v>0</v>
      </c>
      <c r="LO33" s="17">
        <v>0</v>
      </c>
      <c r="LP33" s="17">
        <v>0</v>
      </c>
      <c r="LQ33" s="17">
        <v>0</v>
      </c>
      <c r="LR33" s="17">
        <v>0</v>
      </c>
      <c r="LS33" s="18">
        <v>0</v>
      </c>
      <c r="LT33" s="18">
        <v>0</v>
      </c>
      <c r="LU33" s="18">
        <v>0</v>
      </c>
      <c r="LV33" s="17">
        <v>0</v>
      </c>
      <c r="LW33" s="17">
        <v>0</v>
      </c>
      <c r="LX33" s="17">
        <v>0</v>
      </c>
      <c r="LY33" s="17">
        <v>0</v>
      </c>
      <c r="LZ33" s="17">
        <v>0</v>
      </c>
      <c r="MA33" s="17">
        <v>0</v>
      </c>
      <c r="MB33" s="17">
        <v>0</v>
      </c>
      <c r="MC33" s="17">
        <v>0</v>
      </c>
      <c r="MD33" s="17">
        <v>0</v>
      </c>
      <c r="ME33" s="17">
        <v>0</v>
      </c>
      <c r="MF33" s="17">
        <v>0</v>
      </c>
      <c r="MG33" s="17">
        <v>0</v>
      </c>
      <c r="MH33" s="17">
        <v>0</v>
      </c>
    </row>
    <row r="34" spans="1:346" ht="12.75" customHeight="1" x14ac:dyDescent="0.3">
      <c r="A34" s="61" t="s">
        <v>201</v>
      </c>
      <c r="B34" s="16">
        <v>1038</v>
      </c>
      <c r="C34" s="62" t="s">
        <v>148</v>
      </c>
      <c r="D34" s="18">
        <v>0</v>
      </c>
      <c r="E34" s="18">
        <v>0</v>
      </c>
      <c r="F34" s="18">
        <v>3404144.9500000016</v>
      </c>
      <c r="G34" s="17">
        <v>0</v>
      </c>
      <c r="H34" s="17">
        <v>0</v>
      </c>
      <c r="I34" s="17">
        <v>613743.42279784195</v>
      </c>
      <c r="J34" s="17">
        <v>0</v>
      </c>
      <c r="K34" s="17">
        <v>0</v>
      </c>
      <c r="L34" s="17">
        <v>2790401.5272021596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46276.800000000003</v>
      </c>
      <c r="S34" s="17">
        <v>0</v>
      </c>
      <c r="T34" s="17">
        <v>0</v>
      </c>
      <c r="U34" s="17">
        <v>379891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776032.58000000007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426887.41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26869.399999999998</v>
      </c>
      <c r="BI34" s="17">
        <v>0</v>
      </c>
      <c r="BJ34" s="17">
        <v>0</v>
      </c>
      <c r="BK34" s="17">
        <v>2391766.4499999993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6422.49</v>
      </c>
      <c r="BR34" s="17">
        <v>0</v>
      </c>
      <c r="BS34" s="17">
        <v>0</v>
      </c>
      <c r="BT34" s="17">
        <v>4853.9000000000005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44623.330000000016</v>
      </c>
      <c r="CD34" s="17">
        <v>0</v>
      </c>
      <c r="CE34" s="17">
        <v>0</v>
      </c>
      <c r="CF34" s="17">
        <v>18136.559999999994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224.28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17124252.889999997</v>
      </c>
      <c r="EC34" s="17">
        <v>0</v>
      </c>
      <c r="ED34" s="17">
        <v>0</v>
      </c>
      <c r="EE34" s="17">
        <v>23879.300000000003</v>
      </c>
      <c r="EF34" s="17">
        <v>0</v>
      </c>
      <c r="EG34" s="17">
        <v>0</v>
      </c>
      <c r="EH34" s="17">
        <v>6702.7300000000032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6702.7300000000032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3659685.8039129996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7">
        <v>0</v>
      </c>
      <c r="FR34" s="17">
        <v>0</v>
      </c>
      <c r="FS34" s="17">
        <v>0</v>
      </c>
      <c r="FT34" s="17">
        <v>0</v>
      </c>
      <c r="FU34" s="17">
        <v>0</v>
      </c>
      <c r="FV34" s="17">
        <v>0</v>
      </c>
      <c r="FW34" s="17">
        <v>0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0</v>
      </c>
      <c r="GI34" s="17">
        <v>0</v>
      </c>
      <c r="GJ34" s="17">
        <v>6031.5099999999993</v>
      </c>
      <c r="GK34" s="17">
        <v>0</v>
      </c>
      <c r="GL34" s="17">
        <v>0</v>
      </c>
      <c r="GM34" s="17">
        <v>0</v>
      </c>
      <c r="GN34" s="17">
        <v>0</v>
      </c>
      <c r="GO34" s="17">
        <v>0</v>
      </c>
      <c r="GP34" s="17">
        <v>56220.43</v>
      </c>
      <c r="GQ34" s="17">
        <v>0</v>
      </c>
      <c r="GR34" s="17">
        <v>0</v>
      </c>
      <c r="GS34" s="17">
        <v>12998.16</v>
      </c>
      <c r="GT34" s="17">
        <v>0</v>
      </c>
      <c r="GU34" s="17">
        <v>0</v>
      </c>
      <c r="GV34" s="17">
        <v>0</v>
      </c>
      <c r="GW34" s="17">
        <v>0</v>
      </c>
      <c r="GX34" s="17">
        <v>0</v>
      </c>
      <c r="GY34" s="17">
        <v>66652.19</v>
      </c>
      <c r="GZ34" s="17">
        <v>0</v>
      </c>
      <c r="HA34" s="17">
        <v>0</v>
      </c>
      <c r="HB34" s="17">
        <v>0</v>
      </c>
      <c r="HC34" s="17">
        <v>0</v>
      </c>
      <c r="HD34" s="17">
        <v>0</v>
      </c>
      <c r="HE34" s="17">
        <v>0</v>
      </c>
      <c r="HF34" s="17">
        <v>0</v>
      </c>
      <c r="HG34" s="17">
        <v>0</v>
      </c>
      <c r="HH34" s="17">
        <v>0</v>
      </c>
      <c r="HI34" s="17">
        <v>0</v>
      </c>
      <c r="HJ34" s="17">
        <v>0</v>
      </c>
      <c r="HK34" s="17">
        <v>0</v>
      </c>
      <c r="HL34" s="17">
        <v>0</v>
      </c>
      <c r="HM34" s="17">
        <v>0</v>
      </c>
      <c r="HN34" s="17">
        <v>0</v>
      </c>
      <c r="HO34" s="17">
        <v>0</v>
      </c>
      <c r="HP34" s="17">
        <v>0</v>
      </c>
      <c r="HQ34" s="17">
        <v>0</v>
      </c>
      <c r="HR34" s="17">
        <v>0</v>
      </c>
      <c r="HS34" s="17">
        <v>0</v>
      </c>
      <c r="HT34" s="17">
        <v>0</v>
      </c>
      <c r="HU34" s="17">
        <v>0</v>
      </c>
      <c r="HV34" s="17">
        <v>0</v>
      </c>
      <c r="HW34" s="17">
        <v>0</v>
      </c>
      <c r="HX34" s="17">
        <v>0</v>
      </c>
      <c r="HY34" s="17">
        <v>0</v>
      </c>
      <c r="HZ34" s="17">
        <v>0</v>
      </c>
      <c r="IA34" s="17">
        <v>0</v>
      </c>
      <c r="IB34" s="17">
        <v>0</v>
      </c>
      <c r="IC34" s="17">
        <v>0</v>
      </c>
      <c r="ID34" s="17">
        <v>0</v>
      </c>
      <c r="IE34" s="17">
        <v>0</v>
      </c>
      <c r="IF34" s="17">
        <v>0</v>
      </c>
      <c r="IG34" s="17">
        <v>0</v>
      </c>
      <c r="IH34" s="17">
        <v>0</v>
      </c>
      <c r="II34" s="17">
        <v>0</v>
      </c>
      <c r="IJ34" s="17">
        <v>0</v>
      </c>
      <c r="IK34" s="17">
        <v>0</v>
      </c>
      <c r="IL34" s="17">
        <v>0</v>
      </c>
      <c r="IM34" s="17">
        <v>0</v>
      </c>
      <c r="IN34" s="17">
        <v>0</v>
      </c>
      <c r="IO34" s="17">
        <v>0</v>
      </c>
      <c r="IP34" s="17">
        <v>0</v>
      </c>
      <c r="IQ34" s="17">
        <v>0</v>
      </c>
      <c r="IR34" s="17">
        <v>0</v>
      </c>
      <c r="IS34" s="17">
        <v>0</v>
      </c>
      <c r="IT34" s="17">
        <v>0</v>
      </c>
      <c r="IU34" s="17">
        <v>12031.44</v>
      </c>
      <c r="IV34" s="18">
        <v>0</v>
      </c>
      <c r="IW34" s="18">
        <v>0</v>
      </c>
      <c r="IX34" s="18">
        <v>0</v>
      </c>
      <c r="IY34" s="17">
        <v>0</v>
      </c>
      <c r="IZ34" s="17">
        <v>0</v>
      </c>
      <c r="JA34" s="17">
        <v>0</v>
      </c>
      <c r="JB34" s="17">
        <v>0</v>
      </c>
      <c r="JC34" s="17">
        <v>0</v>
      </c>
      <c r="JD34" s="17">
        <v>0</v>
      </c>
      <c r="JE34" s="18">
        <v>0</v>
      </c>
      <c r="JF34" s="18">
        <v>0</v>
      </c>
      <c r="JG34" s="18">
        <v>0</v>
      </c>
      <c r="JH34" s="17">
        <v>0</v>
      </c>
      <c r="JI34" s="17">
        <v>0</v>
      </c>
      <c r="JJ34" s="17">
        <v>0</v>
      </c>
      <c r="JK34" s="17">
        <v>0</v>
      </c>
      <c r="JL34" s="17">
        <v>0</v>
      </c>
      <c r="JM34" s="17">
        <v>0</v>
      </c>
      <c r="JN34" s="18">
        <v>0</v>
      </c>
      <c r="JO34" s="18">
        <v>0</v>
      </c>
      <c r="JP34" s="18">
        <v>0</v>
      </c>
      <c r="JQ34" s="17">
        <v>0</v>
      </c>
      <c r="JR34" s="17">
        <v>0</v>
      </c>
      <c r="JS34" s="17">
        <v>0</v>
      </c>
      <c r="JT34" s="17">
        <v>0</v>
      </c>
      <c r="JU34" s="17">
        <v>0</v>
      </c>
      <c r="JV34" s="17">
        <v>0</v>
      </c>
      <c r="JW34" s="17">
        <v>0</v>
      </c>
      <c r="JX34" s="17">
        <v>0</v>
      </c>
      <c r="JY34" s="17">
        <v>57697.884399999995</v>
      </c>
      <c r="JZ34" s="17">
        <v>0</v>
      </c>
      <c r="KA34" s="17">
        <v>0</v>
      </c>
      <c r="KB34" s="17">
        <v>0</v>
      </c>
      <c r="KC34" s="17">
        <v>0</v>
      </c>
      <c r="KD34" s="17">
        <v>0</v>
      </c>
      <c r="KE34" s="17">
        <v>0</v>
      </c>
      <c r="KF34" s="17">
        <v>0</v>
      </c>
      <c r="KG34" s="17">
        <v>0</v>
      </c>
      <c r="KH34" s="17">
        <v>0</v>
      </c>
      <c r="KI34" s="17">
        <v>0</v>
      </c>
      <c r="KJ34" s="17">
        <v>0</v>
      </c>
      <c r="KK34" s="17">
        <v>0</v>
      </c>
      <c r="KL34" s="17">
        <v>0</v>
      </c>
      <c r="KM34" s="17">
        <v>0</v>
      </c>
      <c r="KN34" s="17">
        <v>0</v>
      </c>
      <c r="KO34" s="17">
        <v>0</v>
      </c>
      <c r="KP34" s="17">
        <v>0</v>
      </c>
      <c r="KQ34" s="17">
        <v>0</v>
      </c>
      <c r="KR34" s="17">
        <v>0</v>
      </c>
      <c r="KS34" s="17">
        <v>0</v>
      </c>
      <c r="KT34" s="17">
        <v>0</v>
      </c>
      <c r="KU34" s="17">
        <v>0</v>
      </c>
      <c r="KV34" s="17">
        <v>0</v>
      </c>
      <c r="KW34" s="17">
        <v>0</v>
      </c>
      <c r="KX34" s="17">
        <v>0</v>
      </c>
      <c r="KY34" s="17">
        <v>0</v>
      </c>
      <c r="KZ34" s="17">
        <v>0</v>
      </c>
      <c r="LA34" s="18">
        <v>0</v>
      </c>
      <c r="LB34" s="18">
        <v>0</v>
      </c>
      <c r="LC34" s="18">
        <v>0</v>
      </c>
      <c r="LD34" s="17">
        <v>0</v>
      </c>
      <c r="LE34" s="17">
        <v>0</v>
      </c>
      <c r="LF34" s="17">
        <v>0</v>
      </c>
      <c r="LG34" s="17">
        <v>0</v>
      </c>
      <c r="LH34" s="17">
        <v>0</v>
      </c>
      <c r="LI34" s="17">
        <v>0</v>
      </c>
      <c r="LJ34" s="18">
        <v>0</v>
      </c>
      <c r="LK34" s="18">
        <v>0</v>
      </c>
      <c r="LL34" s="18">
        <v>0</v>
      </c>
      <c r="LM34" s="17">
        <v>0</v>
      </c>
      <c r="LN34" s="17">
        <v>0</v>
      </c>
      <c r="LO34" s="17">
        <v>0</v>
      </c>
      <c r="LP34" s="17">
        <v>0</v>
      </c>
      <c r="LQ34" s="17">
        <v>0</v>
      </c>
      <c r="LR34" s="17">
        <v>0</v>
      </c>
      <c r="LS34" s="18">
        <v>0</v>
      </c>
      <c r="LT34" s="18">
        <v>0</v>
      </c>
      <c r="LU34" s="18">
        <v>0</v>
      </c>
      <c r="LV34" s="17">
        <v>0</v>
      </c>
      <c r="LW34" s="17">
        <v>0</v>
      </c>
      <c r="LX34" s="17">
        <v>0</v>
      </c>
      <c r="LY34" s="17">
        <v>0</v>
      </c>
      <c r="LZ34" s="17">
        <v>0</v>
      </c>
      <c r="MA34" s="17">
        <v>0</v>
      </c>
      <c r="MB34" s="17">
        <v>0</v>
      </c>
      <c r="MC34" s="17">
        <v>0</v>
      </c>
      <c r="MD34" s="17">
        <v>0</v>
      </c>
      <c r="ME34" s="17">
        <v>0</v>
      </c>
      <c r="MF34" s="17">
        <v>0</v>
      </c>
      <c r="MG34" s="17">
        <v>28558984.218313005</v>
      </c>
      <c r="MH34" s="17">
        <v>28558984.218313005</v>
      </c>
    </row>
    <row r="35" spans="1:346" ht="12.75" customHeight="1" x14ac:dyDescent="0.3">
      <c r="A35" s="61" t="s">
        <v>203</v>
      </c>
      <c r="B35" s="16">
        <v>1039</v>
      </c>
      <c r="C35" s="62" t="s">
        <v>148</v>
      </c>
      <c r="D35" s="18">
        <v>0</v>
      </c>
      <c r="E35" s="18">
        <v>0</v>
      </c>
      <c r="F35" s="18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0</v>
      </c>
      <c r="EG35" s="17">
        <v>0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0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0</v>
      </c>
      <c r="GW35" s="17">
        <v>0</v>
      </c>
      <c r="GX35" s="17">
        <v>0</v>
      </c>
      <c r="GY35" s="17">
        <v>0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17">
        <v>0</v>
      </c>
      <c r="HN35" s="17">
        <v>0</v>
      </c>
      <c r="HO35" s="17">
        <v>0</v>
      </c>
      <c r="HP35" s="17">
        <v>0</v>
      </c>
      <c r="HQ35" s="17">
        <v>0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17">
        <v>0</v>
      </c>
      <c r="ID35" s="17">
        <v>0</v>
      </c>
      <c r="IE35" s="17">
        <v>0</v>
      </c>
      <c r="IF35" s="17">
        <v>0</v>
      </c>
      <c r="IG35" s="17">
        <v>0</v>
      </c>
      <c r="IH35" s="17">
        <v>0</v>
      </c>
      <c r="II35" s="17">
        <v>0</v>
      </c>
      <c r="IJ35" s="17">
        <v>0</v>
      </c>
      <c r="IK35" s="17">
        <v>0</v>
      </c>
      <c r="IL35" s="17">
        <v>0</v>
      </c>
      <c r="IM35" s="17">
        <v>0</v>
      </c>
      <c r="IN35" s="17">
        <v>0</v>
      </c>
      <c r="IO35" s="17">
        <v>0</v>
      </c>
      <c r="IP35" s="17">
        <v>0</v>
      </c>
      <c r="IQ35" s="17">
        <v>0</v>
      </c>
      <c r="IR35" s="17">
        <v>0</v>
      </c>
      <c r="IS35" s="17">
        <v>0</v>
      </c>
      <c r="IT35" s="17">
        <v>0</v>
      </c>
      <c r="IU35" s="17">
        <v>0</v>
      </c>
      <c r="IV35" s="18">
        <v>0</v>
      </c>
      <c r="IW35" s="18">
        <v>0</v>
      </c>
      <c r="IX35" s="18">
        <v>0</v>
      </c>
      <c r="IY35" s="17">
        <v>0</v>
      </c>
      <c r="IZ35" s="17">
        <v>0</v>
      </c>
      <c r="JA35" s="17">
        <v>0</v>
      </c>
      <c r="JB35" s="17">
        <v>0</v>
      </c>
      <c r="JC35" s="17">
        <v>0</v>
      </c>
      <c r="JD35" s="17">
        <v>0</v>
      </c>
      <c r="JE35" s="18">
        <v>0</v>
      </c>
      <c r="JF35" s="18">
        <v>0</v>
      </c>
      <c r="JG35" s="18">
        <v>0</v>
      </c>
      <c r="JH35" s="17">
        <v>0</v>
      </c>
      <c r="JI35" s="17">
        <v>0</v>
      </c>
      <c r="JJ35" s="17">
        <v>0</v>
      </c>
      <c r="JK35" s="17">
        <v>0</v>
      </c>
      <c r="JL35" s="17">
        <v>0</v>
      </c>
      <c r="JM35" s="17">
        <v>0</v>
      </c>
      <c r="JN35" s="18">
        <v>0</v>
      </c>
      <c r="JO35" s="18">
        <v>0</v>
      </c>
      <c r="JP35" s="18">
        <v>0</v>
      </c>
      <c r="JQ35" s="17">
        <v>0</v>
      </c>
      <c r="JR35" s="17">
        <v>0</v>
      </c>
      <c r="JS35" s="17">
        <v>0</v>
      </c>
      <c r="JT35" s="17">
        <v>0</v>
      </c>
      <c r="JU35" s="17">
        <v>0</v>
      </c>
      <c r="JV35" s="17">
        <v>0</v>
      </c>
      <c r="JW35" s="17">
        <v>0</v>
      </c>
      <c r="JX35" s="17">
        <v>0</v>
      </c>
      <c r="JY35" s="17">
        <v>0</v>
      </c>
      <c r="JZ35" s="17">
        <v>0</v>
      </c>
      <c r="KA35" s="17">
        <v>0</v>
      </c>
      <c r="KB35" s="17">
        <v>0</v>
      </c>
      <c r="KC35" s="17">
        <v>0</v>
      </c>
      <c r="KD35" s="17">
        <v>0</v>
      </c>
      <c r="KE35" s="17">
        <v>0</v>
      </c>
      <c r="KF35" s="17">
        <v>0</v>
      </c>
      <c r="KG35" s="17">
        <v>0</v>
      </c>
      <c r="KH35" s="17">
        <v>0</v>
      </c>
      <c r="KI35" s="17">
        <v>0</v>
      </c>
      <c r="KJ35" s="17">
        <v>0</v>
      </c>
      <c r="KK35" s="17">
        <v>0</v>
      </c>
      <c r="KL35" s="17">
        <v>0</v>
      </c>
      <c r="KM35" s="17">
        <v>0</v>
      </c>
      <c r="KN35" s="17">
        <v>0</v>
      </c>
      <c r="KO35" s="17">
        <v>0</v>
      </c>
      <c r="KP35" s="17">
        <v>0</v>
      </c>
      <c r="KQ35" s="17">
        <v>0</v>
      </c>
      <c r="KR35" s="17">
        <v>0</v>
      </c>
      <c r="KS35" s="17">
        <v>0</v>
      </c>
      <c r="KT35" s="17">
        <v>0</v>
      </c>
      <c r="KU35" s="17">
        <v>0</v>
      </c>
      <c r="KV35" s="17">
        <v>0</v>
      </c>
      <c r="KW35" s="17">
        <v>0</v>
      </c>
      <c r="KX35" s="17">
        <v>0</v>
      </c>
      <c r="KY35" s="17">
        <v>0</v>
      </c>
      <c r="KZ35" s="17">
        <v>0</v>
      </c>
      <c r="LA35" s="18">
        <v>0</v>
      </c>
      <c r="LB35" s="18">
        <v>0</v>
      </c>
      <c r="LC35" s="18">
        <v>0</v>
      </c>
      <c r="LD35" s="17">
        <v>0</v>
      </c>
      <c r="LE35" s="17">
        <v>0</v>
      </c>
      <c r="LF35" s="17">
        <v>0</v>
      </c>
      <c r="LG35" s="17">
        <v>0</v>
      </c>
      <c r="LH35" s="17">
        <v>0</v>
      </c>
      <c r="LI35" s="17">
        <v>0</v>
      </c>
      <c r="LJ35" s="18">
        <v>0</v>
      </c>
      <c r="LK35" s="18">
        <v>0</v>
      </c>
      <c r="LL35" s="18">
        <v>0</v>
      </c>
      <c r="LM35" s="17">
        <v>0</v>
      </c>
      <c r="LN35" s="17">
        <v>0</v>
      </c>
      <c r="LO35" s="17">
        <v>0</v>
      </c>
      <c r="LP35" s="17">
        <v>0</v>
      </c>
      <c r="LQ35" s="17">
        <v>0</v>
      </c>
      <c r="LR35" s="17">
        <v>0</v>
      </c>
      <c r="LS35" s="18">
        <v>0</v>
      </c>
      <c r="LT35" s="18">
        <v>0</v>
      </c>
      <c r="LU35" s="18">
        <v>0</v>
      </c>
      <c r="LV35" s="17">
        <v>0</v>
      </c>
      <c r="LW35" s="17">
        <v>0</v>
      </c>
      <c r="LX35" s="17">
        <v>0</v>
      </c>
      <c r="LY35" s="17">
        <v>0</v>
      </c>
      <c r="LZ35" s="17">
        <v>0</v>
      </c>
      <c r="MA35" s="17">
        <v>0</v>
      </c>
      <c r="MB35" s="17">
        <v>0</v>
      </c>
      <c r="MC35" s="17">
        <v>0</v>
      </c>
      <c r="MD35" s="17">
        <v>0</v>
      </c>
      <c r="ME35" s="17">
        <v>0</v>
      </c>
      <c r="MF35" s="17">
        <v>0</v>
      </c>
      <c r="MG35" s="17">
        <v>0</v>
      </c>
      <c r="MH35" s="17">
        <v>0</v>
      </c>
    </row>
    <row r="36" spans="1:346" ht="12.75" customHeight="1" x14ac:dyDescent="0.3">
      <c r="A36" s="61" t="s">
        <v>205</v>
      </c>
      <c r="B36" s="16">
        <v>1040</v>
      </c>
      <c r="C36" s="62" t="s">
        <v>148</v>
      </c>
      <c r="D36" s="18">
        <v>0</v>
      </c>
      <c r="E36" s="18">
        <v>0</v>
      </c>
      <c r="F36" s="18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0</v>
      </c>
      <c r="ED36" s="17">
        <v>0</v>
      </c>
      <c r="EE36" s="17">
        <v>0</v>
      </c>
      <c r="EF36" s="17">
        <v>0</v>
      </c>
      <c r="EG36" s="17">
        <v>0</v>
      </c>
      <c r="EH36" s="17">
        <v>0</v>
      </c>
      <c r="EI36" s="17">
        <v>0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  <c r="ES36" s="17">
        <v>0</v>
      </c>
      <c r="ET36" s="17">
        <v>0</v>
      </c>
      <c r="EU36" s="17">
        <v>0</v>
      </c>
      <c r="EV36" s="17">
        <v>0</v>
      </c>
      <c r="EW36" s="17">
        <v>0</v>
      </c>
      <c r="EX36" s="17">
        <v>0</v>
      </c>
      <c r="EY36" s="17">
        <v>0</v>
      </c>
      <c r="EZ36" s="17">
        <v>0</v>
      </c>
      <c r="FA36" s="17">
        <v>0</v>
      </c>
      <c r="FB36" s="17">
        <v>0</v>
      </c>
      <c r="FC36" s="17">
        <v>0</v>
      </c>
      <c r="FD36" s="17">
        <v>0</v>
      </c>
      <c r="FE36" s="17">
        <v>0</v>
      </c>
      <c r="FF36" s="17">
        <v>0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17">
        <v>0</v>
      </c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0</v>
      </c>
      <c r="GW36" s="17">
        <v>0</v>
      </c>
      <c r="GX36" s="17">
        <v>0</v>
      </c>
      <c r="GY36" s="17">
        <v>0</v>
      </c>
      <c r="GZ36" s="17">
        <v>0</v>
      </c>
      <c r="HA36" s="17">
        <v>0</v>
      </c>
      <c r="HB36" s="17">
        <v>0</v>
      </c>
      <c r="HC36" s="17">
        <v>0</v>
      </c>
      <c r="HD36" s="17">
        <v>0</v>
      </c>
      <c r="HE36" s="17">
        <v>0</v>
      </c>
      <c r="HF36" s="17">
        <v>0</v>
      </c>
      <c r="HG36" s="17">
        <v>0</v>
      </c>
      <c r="HH36" s="17">
        <v>0</v>
      </c>
      <c r="HI36" s="17">
        <v>0</v>
      </c>
      <c r="HJ36" s="17">
        <v>0</v>
      </c>
      <c r="HK36" s="17">
        <v>0</v>
      </c>
      <c r="HL36" s="17">
        <v>0</v>
      </c>
      <c r="HM36" s="17">
        <v>0</v>
      </c>
      <c r="HN36" s="17">
        <v>0</v>
      </c>
      <c r="HO36" s="17">
        <v>0</v>
      </c>
      <c r="HP36" s="17">
        <v>0</v>
      </c>
      <c r="HQ36" s="17">
        <v>0</v>
      </c>
      <c r="HR36" s="17">
        <v>0</v>
      </c>
      <c r="HS36" s="17">
        <v>0</v>
      </c>
      <c r="HT36" s="17">
        <v>0</v>
      </c>
      <c r="HU36" s="17">
        <v>0</v>
      </c>
      <c r="HV36" s="17">
        <v>0</v>
      </c>
      <c r="HW36" s="17">
        <v>0</v>
      </c>
      <c r="HX36" s="17">
        <v>0</v>
      </c>
      <c r="HY36" s="17">
        <v>0</v>
      </c>
      <c r="HZ36" s="17">
        <v>0</v>
      </c>
      <c r="IA36" s="17">
        <v>0</v>
      </c>
      <c r="IB36" s="17">
        <v>0</v>
      </c>
      <c r="IC36" s="17">
        <v>0</v>
      </c>
      <c r="ID36" s="17">
        <v>0</v>
      </c>
      <c r="IE36" s="17">
        <v>0</v>
      </c>
      <c r="IF36" s="17">
        <v>0</v>
      </c>
      <c r="IG36" s="17">
        <v>0</v>
      </c>
      <c r="IH36" s="17">
        <v>0</v>
      </c>
      <c r="II36" s="17">
        <v>0</v>
      </c>
      <c r="IJ36" s="17">
        <v>0</v>
      </c>
      <c r="IK36" s="17">
        <v>0</v>
      </c>
      <c r="IL36" s="17">
        <v>0</v>
      </c>
      <c r="IM36" s="17">
        <v>0</v>
      </c>
      <c r="IN36" s="17">
        <v>0</v>
      </c>
      <c r="IO36" s="17">
        <v>0</v>
      </c>
      <c r="IP36" s="17">
        <v>0</v>
      </c>
      <c r="IQ36" s="17">
        <v>0</v>
      </c>
      <c r="IR36" s="17">
        <v>0</v>
      </c>
      <c r="IS36" s="17">
        <v>0</v>
      </c>
      <c r="IT36" s="17">
        <v>0</v>
      </c>
      <c r="IU36" s="17">
        <v>0</v>
      </c>
      <c r="IV36" s="18">
        <v>0</v>
      </c>
      <c r="IW36" s="18">
        <v>0</v>
      </c>
      <c r="IX36" s="18">
        <v>0</v>
      </c>
      <c r="IY36" s="17">
        <v>0</v>
      </c>
      <c r="IZ36" s="17">
        <v>0</v>
      </c>
      <c r="JA36" s="17">
        <v>0</v>
      </c>
      <c r="JB36" s="17">
        <v>0</v>
      </c>
      <c r="JC36" s="17">
        <v>0</v>
      </c>
      <c r="JD36" s="17">
        <v>0</v>
      </c>
      <c r="JE36" s="18">
        <v>0</v>
      </c>
      <c r="JF36" s="18">
        <v>0</v>
      </c>
      <c r="JG36" s="18">
        <v>0</v>
      </c>
      <c r="JH36" s="17">
        <v>0</v>
      </c>
      <c r="JI36" s="17">
        <v>0</v>
      </c>
      <c r="JJ36" s="17">
        <v>0</v>
      </c>
      <c r="JK36" s="17">
        <v>0</v>
      </c>
      <c r="JL36" s="17">
        <v>0</v>
      </c>
      <c r="JM36" s="17">
        <v>0</v>
      </c>
      <c r="JN36" s="18">
        <v>0</v>
      </c>
      <c r="JO36" s="18">
        <v>0</v>
      </c>
      <c r="JP36" s="18">
        <v>0</v>
      </c>
      <c r="JQ36" s="17">
        <v>0</v>
      </c>
      <c r="JR36" s="17">
        <v>0</v>
      </c>
      <c r="JS36" s="17">
        <v>0</v>
      </c>
      <c r="JT36" s="17">
        <v>0</v>
      </c>
      <c r="JU36" s="17">
        <v>0</v>
      </c>
      <c r="JV36" s="17">
        <v>0</v>
      </c>
      <c r="JW36" s="17">
        <v>0</v>
      </c>
      <c r="JX36" s="17">
        <v>0</v>
      </c>
      <c r="JY36" s="17">
        <v>0</v>
      </c>
      <c r="JZ36" s="17">
        <v>0</v>
      </c>
      <c r="KA36" s="17">
        <v>0</v>
      </c>
      <c r="KB36" s="17">
        <v>0</v>
      </c>
      <c r="KC36" s="17">
        <v>0</v>
      </c>
      <c r="KD36" s="17">
        <v>0</v>
      </c>
      <c r="KE36" s="17">
        <v>0</v>
      </c>
      <c r="KF36" s="17">
        <v>0</v>
      </c>
      <c r="KG36" s="17">
        <v>0</v>
      </c>
      <c r="KH36" s="17">
        <v>0</v>
      </c>
      <c r="KI36" s="17">
        <v>0</v>
      </c>
      <c r="KJ36" s="17">
        <v>0</v>
      </c>
      <c r="KK36" s="17">
        <v>0</v>
      </c>
      <c r="KL36" s="17">
        <v>0</v>
      </c>
      <c r="KM36" s="17">
        <v>0</v>
      </c>
      <c r="KN36" s="17">
        <v>0</v>
      </c>
      <c r="KO36" s="17">
        <v>0</v>
      </c>
      <c r="KP36" s="17">
        <v>0</v>
      </c>
      <c r="KQ36" s="17">
        <v>0</v>
      </c>
      <c r="KR36" s="17">
        <v>0</v>
      </c>
      <c r="KS36" s="17">
        <v>0</v>
      </c>
      <c r="KT36" s="17">
        <v>0</v>
      </c>
      <c r="KU36" s="17">
        <v>0</v>
      </c>
      <c r="KV36" s="17">
        <v>0</v>
      </c>
      <c r="KW36" s="17">
        <v>0</v>
      </c>
      <c r="KX36" s="17">
        <v>0</v>
      </c>
      <c r="KY36" s="17">
        <v>0</v>
      </c>
      <c r="KZ36" s="17">
        <v>0</v>
      </c>
      <c r="LA36" s="18">
        <v>0</v>
      </c>
      <c r="LB36" s="18">
        <v>0</v>
      </c>
      <c r="LC36" s="18">
        <v>0</v>
      </c>
      <c r="LD36" s="17">
        <v>0</v>
      </c>
      <c r="LE36" s="17">
        <v>0</v>
      </c>
      <c r="LF36" s="17">
        <v>0</v>
      </c>
      <c r="LG36" s="17">
        <v>0</v>
      </c>
      <c r="LH36" s="17">
        <v>0</v>
      </c>
      <c r="LI36" s="17">
        <v>0</v>
      </c>
      <c r="LJ36" s="18">
        <v>0</v>
      </c>
      <c r="LK36" s="18">
        <v>0</v>
      </c>
      <c r="LL36" s="18">
        <v>0</v>
      </c>
      <c r="LM36" s="17">
        <v>0</v>
      </c>
      <c r="LN36" s="17">
        <v>0</v>
      </c>
      <c r="LO36" s="17">
        <v>0</v>
      </c>
      <c r="LP36" s="17">
        <v>0</v>
      </c>
      <c r="LQ36" s="17">
        <v>0</v>
      </c>
      <c r="LR36" s="17">
        <v>0</v>
      </c>
      <c r="LS36" s="18">
        <v>0</v>
      </c>
      <c r="LT36" s="18">
        <v>0</v>
      </c>
      <c r="LU36" s="18">
        <v>0</v>
      </c>
      <c r="LV36" s="17">
        <v>0</v>
      </c>
      <c r="LW36" s="17">
        <v>0</v>
      </c>
      <c r="LX36" s="17">
        <v>0</v>
      </c>
      <c r="LY36" s="17">
        <v>0</v>
      </c>
      <c r="LZ36" s="17">
        <v>0</v>
      </c>
      <c r="MA36" s="17">
        <v>0</v>
      </c>
      <c r="MB36" s="17">
        <v>0</v>
      </c>
      <c r="MC36" s="17">
        <v>0</v>
      </c>
      <c r="MD36" s="17">
        <v>0</v>
      </c>
      <c r="ME36" s="17">
        <v>0</v>
      </c>
      <c r="MF36" s="17">
        <v>0</v>
      </c>
      <c r="MG36" s="17">
        <v>0</v>
      </c>
      <c r="MH36" s="17">
        <v>0</v>
      </c>
    </row>
    <row r="37" spans="1:346" ht="12.75" customHeight="1" x14ac:dyDescent="0.3">
      <c r="A37" s="61" t="s">
        <v>207</v>
      </c>
      <c r="B37" s="16">
        <v>1043</v>
      </c>
      <c r="C37" s="62" t="s">
        <v>148</v>
      </c>
      <c r="D37" s="18">
        <v>0</v>
      </c>
      <c r="E37" s="18">
        <v>0</v>
      </c>
      <c r="F37" s="18">
        <v>449126209.579988</v>
      </c>
      <c r="G37" s="17">
        <v>0</v>
      </c>
      <c r="H37" s="17">
        <v>0</v>
      </c>
      <c r="I37" s="17">
        <v>101804207.359981</v>
      </c>
      <c r="J37" s="17">
        <v>0</v>
      </c>
      <c r="K37" s="17">
        <v>0</v>
      </c>
      <c r="L37" s="17">
        <v>294129385.38000703</v>
      </c>
      <c r="M37" s="17">
        <v>0</v>
      </c>
      <c r="N37" s="17">
        <v>0</v>
      </c>
      <c r="O37" s="17">
        <v>53192616.840000004</v>
      </c>
      <c r="P37" s="17">
        <v>0</v>
      </c>
      <c r="Q37" s="17">
        <v>0</v>
      </c>
      <c r="R37" s="17">
        <v>151799.24</v>
      </c>
      <c r="S37" s="17">
        <v>0</v>
      </c>
      <c r="T37" s="17">
        <v>0</v>
      </c>
      <c r="U37" s="17">
        <v>45322349.069999903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38671557.560000099</v>
      </c>
      <c r="AN37" s="17">
        <v>0</v>
      </c>
      <c r="AO37" s="17">
        <v>0</v>
      </c>
      <c r="AP37" s="17">
        <v>965507.84</v>
      </c>
      <c r="AQ37" s="17">
        <v>0</v>
      </c>
      <c r="AR37" s="17">
        <v>0</v>
      </c>
      <c r="AS37" s="17">
        <v>7410802.9199999999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103134635.71999501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10629626.1000001</v>
      </c>
      <c r="BI37" s="17">
        <v>0</v>
      </c>
      <c r="BJ37" s="17">
        <v>0</v>
      </c>
      <c r="BK37" s="17">
        <v>115088067.440005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40923933.549998201</v>
      </c>
      <c r="BR37" s="17">
        <v>0</v>
      </c>
      <c r="BS37" s="17">
        <v>0</v>
      </c>
      <c r="BT37" s="17">
        <v>53718547.040001303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6562298.0299998596</v>
      </c>
      <c r="CD37" s="17">
        <v>0</v>
      </c>
      <c r="CE37" s="17">
        <v>0</v>
      </c>
      <c r="CF37" s="17">
        <v>22199276.809980098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46664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410204.67</v>
      </c>
      <c r="CY37" s="17">
        <v>0</v>
      </c>
      <c r="CZ37" s="17">
        <v>0</v>
      </c>
      <c r="DA37" s="17">
        <v>14589.34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20589605.709999099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2011136.1300000099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0</v>
      </c>
      <c r="EG37" s="17">
        <v>0</v>
      </c>
      <c r="EH37" s="17">
        <v>0</v>
      </c>
      <c r="EI37" s="17">
        <v>0</v>
      </c>
      <c r="EJ37" s="17">
        <v>0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0</v>
      </c>
      <c r="FD37" s="17">
        <v>0</v>
      </c>
      <c r="FE37" s="17">
        <v>0</v>
      </c>
      <c r="FF37" s="17">
        <v>40525839.189985998</v>
      </c>
      <c r="FG37" s="17">
        <v>0</v>
      </c>
      <c r="FH37" s="17">
        <v>0</v>
      </c>
      <c r="FI37" s="17">
        <v>-3002.8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0</v>
      </c>
      <c r="FQ37" s="17">
        <v>0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5721345.0700000096</v>
      </c>
      <c r="GK37" s="17">
        <v>0</v>
      </c>
      <c r="GL37" s="17">
        <v>0</v>
      </c>
      <c r="GM37" s="17">
        <v>0</v>
      </c>
      <c r="GN37" s="17">
        <v>0</v>
      </c>
      <c r="GO37" s="17">
        <v>0</v>
      </c>
      <c r="GP37" s="17">
        <v>9792085.9299999904</v>
      </c>
      <c r="GQ37" s="17">
        <v>0</v>
      </c>
      <c r="GR37" s="17">
        <v>0</v>
      </c>
      <c r="GS37" s="17">
        <v>3765681.24</v>
      </c>
      <c r="GT37" s="17">
        <v>0</v>
      </c>
      <c r="GU37" s="17">
        <v>0</v>
      </c>
      <c r="GV37" s="17">
        <v>8106331.0199999902</v>
      </c>
      <c r="GW37" s="17">
        <v>0</v>
      </c>
      <c r="GX37" s="17">
        <v>0</v>
      </c>
      <c r="GY37" s="17">
        <v>27357189.0999991</v>
      </c>
      <c r="GZ37" s="17">
        <v>0</v>
      </c>
      <c r="HA37" s="17">
        <v>0</v>
      </c>
      <c r="HB37" s="17">
        <v>0</v>
      </c>
      <c r="HC37" s="17">
        <v>0</v>
      </c>
      <c r="HD37" s="17">
        <v>0</v>
      </c>
      <c r="HE37" s="17">
        <v>0</v>
      </c>
      <c r="HF37" s="17">
        <v>0</v>
      </c>
      <c r="HG37" s="17">
        <v>0</v>
      </c>
      <c r="HH37" s="17">
        <v>6350731.9800000004</v>
      </c>
      <c r="HI37" s="17">
        <v>0</v>
      </c>
      <c r="HJ37" s="17">
        <v>0</v>
      </c>
      <c r="HK37" s="17">
        <v>0</v>
      </c>
      <c r="HL37" s="17">
        <v>0</v>
      </c>
      <c r="HM37" s="17">
        <v>0</v>
      </c>
      <c r="HN37" s="17">
        <v>0</v>
      </c>
      <c r="HO37" s="17">
        <v>0</v>
      </c>
      <c r="HP37" s="17">
        <v>0</v>
      </c>
      <c r="HQ37" s="17">
        <v>0</v>
      </c>
      <c r="HR37" s="17">
        <v>0</v>
      </c>
      <c r="HS37" s="17">
        <v>0</v>
      </c>
      <c r="HT37" s="17">
        <v>0</v>
      </c>
      <c r="HU37" s="17">
        <v>0</v>
      </c>
      <c r="HV37" s="17">
        <v>0</v>
      </c>
      <c r="HW37" s="17">
        <v>440312.78</v>
      </c>
      <c r="HX37" s="17">
        <v>0</v>
      </c>
      <c r="HY37" s="17">
        <v>0</v>
      </c>
      <c r="HZ37" s="17">
        <v>90928570.530000001</v>
      </c>
      <c r="IA37" s="17">
        <v>0</v>
      </c>
      <c r="IB37" s="17">
        <v>0</v>
      </c>
      <c r="IC37" s="17">
        <v>0</v>
      </c>
      <c r="ID37" s="17">
        <v>0</v>
      </c>
      <c r="IE37" s="17">
        <v>0</v>
      </c>
      <c r="IF37" s="17">
        <v>167773.16</v>
      </c>
      <c r="IG37" s="17">
        <v>0</v>
      </c>
      <c r="IH37" s="17">
        <v>0</v>
      </c>
      <c r="II37" s="17">
        <v>102391.67999999999</v>
      </c>
      <c r="IJ37" s="17">
        <v>0</v>
      </c>
      <c r="IK37" s="17">
        <v>0</v>
      </c>
      <c r="IL37" s="17">
        <v>0</v>
      </c>
      <c r="IM37" s="17">
        <v>0</v>
      </c>
      <c r="IN37" s="17">
        <v>0</v>
      </c>
      <c r="IO37" s="17">
        <v>0</v>
      </c>
      <c r="IP37" s="17">
        <v>0</v>
      </c>
      <c r="IQ37" s="17">
        <v>0</v>
      </c>
      <c r="IR37" s="17">
        <v>0</v>
      </c>
      <c r="IS37" s="17">
        <v>0</v>
      </c>
      <c r="IT37" s="17">
        <v>0</v>
      </c>
      <c r="IU37" s="17">
        <v>0</v>
      </c>
      <c r="IV37" s="18">
        <v>0</v>
      </c>
      <c r="IW37" s="18">
        <v>0</v>
      </c>
      <c r="IX37" s="18">
        <v>657911712.99999189</v>
      </c>
      <c r="IY37" s="17">
        <v>0</v>
      </c>
      <c r="IZ37" s="17">
        <v>0</v>
      </c>
      <c r="JA37" s="17">
        <v>0</v>
      </c>
      <c r="JB37" s="17">
        <v>0</v>
      </c>
      <c r="JC37" s="17">
        <v>0</v>
      </c>
      <c r="JD37" s="17">
        <v>0</v>
      </c>
      <c r="JE37" s="18">
        <v>0</v>
      </c>
      <c r="JF37" s="18">
        <v>0</v>
      </c>
      <c r="JG37" s="18">
        <v>137893156.53999999</v>
      </c>
      <c r="JH37" s="17">
        <v>0</v>
      </c>
      <c r="JI37" s="17">
        <v>0</v>
      </c>
      <c r="JJ37" s="17">
        <v>9631757.7799999993</v>
      </c>
      <c r="JK37" s="17">
        <v>0</v>
      </c>
      <c r="JL37" s="17">
        <v>0</v>
      </c>
      <c r="JM37" s="17">
        <v>128261398.76000001</v>
      </c>
      <c r="JN37" s="18">
        <v>0</v>
      </c>
      <c r="JO37" s="18">
        <v>0</v>
      </c>
      <c r="JP37" s="18">
        <v>520018556.45999187</v>
      </c>
      <c r="JQ37" s="17">
        <v>0</v>
      </c>
      <c r="JR37" s="17">
        <v>0</v>
      </c>
      <c r="JS37" s="17">
        <v>0</v>
      </c>
      <c r="JT37" s="17">
        <v>0</v>
      </c>
      <c r="JU37" s="17">
        <v>0</v>
      </c>
      <c r="JV37" s="17">
        <v>520018556.45999187</v>
      </c>
      <c r="JW37" s="17">
        <v>0</v>
      </c>
      <c r="JX37" s="17">
        <v>0</v>
      </c>
      <c r="JY37" s="17">
        <v>1599114.5</v>
      </c>
      <c r="JZ37" s="17">
        <v>0</v>
      </c>
      <c r="KA37" s="17">
        <v>0</v>
      </c>
      <c r="KB37" s="17">
        <v>0</v>
      </c>
      <c r="KC37" s="17">
        <v>0</v>
      </c>
      <c r="KD37" s="17">
        <v>0</v>
      </c>
      <c r="KE37" s="17">
        <v>0</v>
      </c>
      <c r="KF37" s="17">
        <v>0</v>
      </c>
      <c r="KG37" s="17">
        <v>0</v>
      </c>
      <c r="KH37" s="17">
        <v>0</v>
      </c>
      <c r="KI37" s="17">
        <v>0</v>
      </c>
      <c r="KJ37" s="17">
        <v>0</v>
      </c>
      <c r="KK37" s="17">
        <v>0</v>
      </c>
      <c r="KL37" s="17">
        <v>0</v>
      </c>
      <c r="KM37" s="17">
        <v>0</v>
      </c>
      <c r="KN37" s="17">
        <v>0</v>
      </c>
      <c r="KO37" s="17">
        <v>0</v>
      </c>
      <c r="KP37" s="17">
        <v>0</v>
      </c>
      <c r="KQ37" s="17">
        <v>0</v>
      </c>
      <c r="KR37" s="17">
        <v>0</v>
      </c>
      <c r="KS37" s="17">
        <v>0</v>
      </c>
      <c r="KT37" s="17">
        <v>0</v>
      </c>
      <c r="KU37" s="17">
        <v>0</v>
      </c>
      <c r="KV37" s="17">
        <v>0</v>
      </c>
      <c r="KW37" s="17">
        <v>0</v>
      </c>
      <c r="KX37" s="17">
        <v>0</v>
      </c>
      <c r="KY37" s="17">
        <v>0</v>
      </c>
      <c r="KZ37" s="17">
        <v>0</v>
      </c>
      <c r="LA37" s="18">
        <v>0</v>
      </c>
      <c r="LB37" s="18">
        <v>0</v>
      </c>
      <c r="LC37" s="18">
        <v>0</v>
      </c>
      <c r="LD37" s="17">
        <v>0</v>
      </c>
      <c r="LE37" s="17">
        <v>0</v>
      </c>
      <c r="LF37" s="17">
        <v>0</v>
      </c>
      <c r="LG37" s="17">
        <v>0</v>
      </c>
      <c r="LH37" s="17">
        <v>0</v>
      </c>
      <c r="LI37" s="17">
        <v>0</v>
      </c>
      <c r="LJ37" s="18">
        <v>0</v>
      </c>
      <c r="LK37" s="18">
        <v>0</v>
      </c>
      <c r="LL37" s="18">
        <v>0</v>
      </c>
      <c r="LM37" s="17">
        <v>0</v>
      </c>
      <c r="LN37" s="17">
        <v>0</v>
      </c>
      <c r="LO37" s="17">
        <v>0</v>
      </c>
      <c r="LP37" s="17">
        <v>0</v>
      </c>
      <c r="LQ37" s="17">
        <v>0</v>
      </c>
      <c r="LR37" s="17">
        <v>0</v>
      </c>
      <c r="LS37" s="18">
        <v>0</v>
      </c>
      <c r="LT37" s="18">
        <v>0</v>
      </c>
      <c r="LU37" s="18">
        <v>0</v>
      </c>
      <c r="LV37" s="17">
        <v>0</v>
      </c>
      <c r="LW37" s="17">
        <v>0</v>
      </c>
      <c r="LX37" s="17">
        <v>0</v>
      </c>
      <c r="LY37" s="17">
        <v>0</v>
      </c>
      <c r="LZ37" s="17">
        <v>0</v>
      </c>
      <c r="MA37" s="17">
        <v>0</v>
      </c>
      <c r="MB37" s="17">
        <v>0</v>
      </c>
      <c r="MC37" s="17">
        <v>0</v>
      </c>
      <c r="MD37" s="17">
        <v>0</v>
      </c>
      <c r="ME37" s="17">
        <v>0</v>
      </c>
      <c r="MF37" s="17">
        <v>0</v>
      </c>
      <c r="MG37" s="17">
        <v>1769742887.1299434</v>
      </c>
      <c r="MH37" s="17">
        <v>1769742887.1299434</v>
      </c>
    </row>
    <row r="38" spans="1:346" ht="12.75" customHeight="1" x14ac:dyDescent="0.3">
      <c r="A38" s="61" t="s">
        <v>209</v>
      </c>
      <c r="B38" s="16">
        <v>1044</v>
      </c>
      <c r="C38" s="62" t="s">
        <v>148</v>
      </c>
      <c r="D38" s="18">
        <v>0</v>
      </c>
      <c r="E38" s="18">
        <v>0</v>
      </c>
      <c r="F38" s="18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7">
        <v>0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>
        <v>0</v>
      </c>
      <c r="DS38" s="17">
        <v>0</v>
      </c>
      <c r="DT38" s="17">
        <v>0</v>
      </c>
      <c r="DU38" s="17">
        <v>0</v>
      </c>
      <c r="DV38" s="17">
        <v>0</v>
      </c>
      <c r="DW38" s="17">
        <v>0</v>
      </c>
      <c r="DX38" s="17">
        <v>0</v>
      </c>
      <c r="DY38" s="17">
        <v>0</v>
      </c>
      <c r="DZ38" s="17">
        <v>0</v>
      </c>
      <c r="EA38" s="17">
        <v>0</v>
      </c>
      <c r="EB38" s="17">
        <v>0</v>
      </c>
      <c r="EC38" s="17">
        <v>0</v>
      </c>
      <c r="ED38" s="17">
        <v>0</v>
      </c>
      <c r="EE38" s="17">
        <v>0</v>
      </c>
      <c r="EF38" s="17">
        <v>0</v>
      </c>
      <c r="EG38" s="17">
        <v>0</v>
      </c>
      <c r="EH38" s="17">
        <v>0</v>
      </c>
      <c r="EI38" s="17">
        <v>0</v>
      </c>
      <c r="EJ38" s="17">
        <v>0</v>
      </c>
      <c r="EK38" s="17">
        <v>0</v>
      </c>
      <c r="EL38" s="17">
        <v>0</v>
      </c>
      <c r="EM38" s="17">
        <v>0</v>
      </c>
      <c r="EN38" s="17">
        <v>0</v>
      </c>
      <c r="EO38" s="17">
        <v>0</v>
      </c>
      <c r="EP38" s="17">
        <v>0</v>
      </c>
      <c r="EQ38" s="17">
        <v>0</v>
      </c>
      <c r="ER38" s="17">
        <v>0</v>
      </c>
      <c r="ES38" s="17">
        <v>0</v>
      </c>
      <c r="ET38" s="17">
        <v>0</v>
      </c>
      <c r="EU38" s="17">
        <v>0</v>
      </c>
      <c r="EV38" s="17">
        <v>0</v>
      </c>
      <c r="EW38" s="17">
        <v>0</v>
      </c>
      <c r="EX38" s="17">
        <v>0</v>
      </c>
      <c r="EY38" s="17">
        <v>0</v>
      </c>
      <c r="EZ38" s="17">
        <v>0</v>
      </c>
      <c r="FA38" s="17">
        <v>0</v>
      </c>
      <c r="FB38" s="17">
        <v>0</v>
      </c>
      <c r="FC38" s="17">
        <v>0</v>
      </c>
      <c r="FD38" s="17">
        <v>0</v>
      </c>
      <c r="FE38" s="17">
        <v>0</v>
      </c>
      <c r="FF38" s="17">
        <v>0</v>
      </c>
      <c r="FG38" s="17">
        <v>0</v>
      </c>
      <c r="FH38" s="17">
        <v>0</v>
      </c>
      <c r="FI38" s="17">
        <v>0</v>
      </c>
      <c r="FJ38" s="17">
        <v>0</v>
      </c>
      <c r="FK38" s="17">
        <v>0</v>
      </c>
      <c r="FL38" s="17">
        <v>0</v>
      </c>
      <c r="FM38" s="17">
        <v>0</v>
      </c>
      <c r="FN38" s="17">
        <v>0</v>
      </c>
      <c r="FO38" s="17">
        <v>0</v>
      </c>
      <c r="FP38" s="17">
        <v>0</v>
      </c>
      <c r="FQ38" s="17">
        <v>0</v>
      </c>
      <c r="FR38" s="17">
        <v>0</v>
      </c>
      <c r="FS38" s="17">
        <v>0</v>
      </c>
      <c r="FT38" s="17">
        <v>0</v>
      </c>
      <c r="FU38" s="17">
        <v>0</v>
      </c>
      <c r="FV38" s="17">
        <v>0</v>
      </c>
      <c r="FW38" s="17">
        <v>0</v>
      </c>
      <c r="FX38" s="17">
        <v>0</v>
      </c>
      <c r="FY38" s="17">
        <v>0</v>
      </c>
      <c r="FZ38" s="17">
        <v>0</v>
      </c>
      <c r="GA38" s="17">
        <v>0</v>
      </c>
      <c r="GB38" s="17">
        <v>0</v>
      </c>
      <c r="GC38" s="17">
        <v>0</v>
      </c>
      <c r="GD38" s="17">
        <v>0</v>
      </c>
      <c r="GE38" s="17">
        <v>0</v>
      </c>
      <c r="GF38" s="17">
        <v>0</v>
      </c>
      <c r="GG38" s="17">
        <v>0</v>
      </c>
      <c r="GH38" s="17">
        <v>0</v>
      </c>
      <c r="GI38" s="17">
        <v>0</v>
      </c>
      <c r="GJ38" s="17">
        <v>0</v>
      </c>
      <c r="GK38" s="17">
        <v>0</v>
      </c>
      <c r="GL38" s="17">
        <v>0</v>
      </c>
      <c r="GM38" s="17">
        <v>0</v>
      </c>
      <c r="GN38" s="17">
        <v>0</v>
      </c>
      <c r="GO38" s="17">
        <v>0</v>
      </c>
      <c r="GP38" s="17">
        <v>0</v>
      </c>
      <c r="GQ38" s="17">
        <v>0</v>
      </c>
      <c r="GR38" s="17">
        <v>0</v>
      </c>
      <c r="GS38" s="17">
        <v>0</v>
      </c>
      <c r="GT38" s="17">
        <v>0</v>
      </c>
      <c r="GU38" s="17">
        <v>0</v>
      </c>
      <c r="GV38" s="17">
        <v>0</v>
      </c>
      <c r="GW38" s="17">
        <v>0</v>
      </c>
      <c r="GX38" s="17">
        <v>0</v>
      </c>
      <c r="GY38" s="17">
        <v>0</v>
      </c>
      <c r="GZ38" s="17">
        <v>0</v>
      </c>
      <c r="HA38" s="17">
        <v>0</v>
      </c>
      <c r="HB38" s="17">
        <v>0</v>
      </c>
      <c r="HC38" s="17">
        <v>0</v>
      </c>
      <c r="HD38" s="17">
        <v>0</v>
      </c>
      <c r="HE38" s="17">
        <v>0</v>
      </c>
      <c r="HF38" s="17">
        <v>0</v>
      </c>
      <c r="HG38" s="17">
        <v>0</v>
      </c>
      <c r="HH38" s="17">
        <v>0</v>
      </c>
      <c r="HI38" s="17">
        <v>0</v>
      </c>
      <c r="HJ38" s="17">
        <v>0</v>
      </c>
      <c r="HK38" s="17">
        <v>0</v>
      </c>
      <c r="HL38" s="17">
        <v>0</v>
      </c>
      <c r="HM38" s="17">
        <v>0</v>
      </c>
      <c r="HN38" s="17">
        <v>0</v>
      </c>
      <c r="HO38" s="17">
        <v>0</v>
      </c>
      <c r="HP38" s="17">
        <v>0</v>
      </c>
      <c r="HQ38" s="17">
        <v>0</v>
      </c>
      <c r="HR38" s="17">
        <v>0</v>
      </c>
      <c r="HS38" s="17">
        <v>0</v>
      </c>
      <c r="HT38" s="17">
        <v>0</v>
      </c>
      <c r="HU38" s="17">
        <v>0</v>
      </c>
      <c r="HV38" s="17">
        <v>0</v>
      </c>
      <c r="HW38" s="17">
        <v>0</v>
      </c>
      <c r="HX38" s="17">
        <v>0</v>
      </c>
      <c r="HY38" s="17">
        <v>0</v>
      </c>
      <c r="HZ38" s="17">
        <v>0</v>
      </c>
      <c r="IA38" s="17">
        <v>0</v>
      </c>
      <c r="IB38" s="17">
        <v>0</v>
      </c>
      <c r="IC38" s="17">
        <v>0</v>
      </c>
      <c r="ID38" s="17">
        <v>0</v>
      </c>
      <c r="IE38" s="17">
        <v>0</v>
      </c>
      <c r="IF38" s="17">
        <v>0</v>
      </c>
      <c r="IG38" s="17">
        <v>0</v>
      </c>
      <c r="IH38" s="17">
        <v>0</v>
      </c>
      <c r="II38" s="17">
        <v>0</v>
      </c>
      <c r="IJ38" s="17">
        <v>0</v>
      </c>
      <c r="IK38" s="17">
        <v>0</v>
      </c>
      <c r="IL38" s="17">
        <v>0</v>
      </c>
      <c r="IM38" s="17">
        <v>0</v>
      </c>
      <c r="IN38" s="17">
        <v>0</v>
      </c>
      <c r="IO38" s="17">
        <v>0</v>
      </c>
      <c r="IP38" s="17">
        <v>0</v>
      </c>
      <c r="IQ38" s="17">
        <v>0</v>
      </c>
      <c r="IR38" s="17">
        <v>0</v>
      </c>
      <c r="IS38" s="17">
        <v>0</v>
      </c>
      <c r="IT38" s="17">
        <v>0</v>
      </c>
      <c r="IU38" s="17">
        <v>0</v>
      </c>
      <c r="IV38" s="18">
        <v>0</v>
      </c>
      <c r="IW38" s="18">
        <v>0</v>
      </c>
      <c r="IX38" s="18">
        <v>0</v>
      </c>
      <c r="IY38" s="17">
        <v>0</v>
      </c>
      <c r="IZ38" s="17">
        <v>0</v>
      </c>
      <c r="JA38" s="17">
        <v>0</v>
      </c>
      <c r="JB38" s="17">
        <v>0</v>
      </c>
      <c r="JC38" s="17">
        <v>0</v>
      </c>
      <c r="JD38" s="17">
        <v>0</v>
      </c>
      <c r="JE38" s="18">
        <v>0</v>
      </c>
      <c r="JF38" s="18">
        <v>0</v>
      </c>
      <c r="JG38" s="18">
        <v>0</v>
      </c>
      <c r="JH38" s="17">
        <v>0</v>
      </c>
      <c r="JI38" s="17">
        <v>0</v>
      </c>
      <c r="JJ38" s="17">
        <v>0</v>
      </c>
      <c r="JK38" s="17">
        <v>0</v>
      </c>
      <c r="JL38" s="17">
        <v>0</v>
      </c>
      <c r="JM38" s="17">
        <v>0</v>
      </c>
      <c r="JN38" s="18">
        <v>0</v>
      </c>
      <c r="JO38" s="18">
        <v>0</v>
      </c>
      <c r="JP38" s="18">
        <v>0</v>
      </c>
      <c r="JQ38" s="17">
        <v>0</v>
      </c>
      <c r="JR38" s="17">
        <v>0</v>
      </c>
      <c r="JS38" s="17">
        <v>0</v>
      </c>
      <c r="JT38" s="17">
        <v>0</v>
      </c>
      <c r="JU38" s="17">
        <v>0</v>
      </c>
      <c r="JV38" s="17">
        <v>0</v>
      </c>
      <c r="JW38" s="17">
        <v>0</v>
      </c>
      <c r="JX38" s="17">
        <v>0</v>
      </c>
      <c r="JY38" s="17">
        <v>0</v>
      </c>
      <c r="JZ38" s="17">
        <v>0</v>
      </c>
      <c r="KA38" s="17">
        <v>0</v>
      </c>
      <c r="KB38" s="17">
        <v>0</v>
      </c>
      <c r="KC38" s="17">
        <v>0</v>
      </c>
      <c r="KD38" s="17">
        <v>0</v>
      </c>
      <c r="KE38" s="17">
        <v>0</v>
      </c>
      <c r="KF38" s="17">
        <v>0</v>
      </c>
      <c r="KG38" s="17">
        <v>0</v>
      </c>
      <c r="KH38" s="17">
        <v>0</v>
      </c>
      <c r="KI38" s="17">
        <v>0</v>
      </c>
      <c r="KJ38" s="17">
        <v>0</v>
      </c>
      <c r="KK38" s="17">
        <v>0</v>
      </c>
      <c r="KL38" s="17">
        <v>0</v>
      </c>
      <c r="KM38" s="17">
        <v>0</v>
      </c>
      <c r="KN38" s="17">
        <v>0</v>
      </c>
      <c r="KO38" s="17">
        <v>0</v>
      </c>
      <c r="KP38" s="17">
        <v>0</v>
      </c>
      <c r="KQ38" s="17">
        <v>0</v>
      </c>
      <c r="KR38" s="17">
        <v>0</v>
      </c>
      <c r="KS38" s="17">
        <v>0</v>
      </c>
      <c r="KT38" s="17">
        <v>0</v>
      </c>
      <c r="KU38" s="17">
        <v>0</v>
      </c>
      <c r="KV38" s="17">
        <v>0</v>
      </c>
      <c r="KW38" s="17">
        <v>0</v>
      </c>
      <c r="KX38" s="17">
        <v>0</v>
      </c>
      <c r="KY38" s="17">
        <v>0</v>
      </c>
      <c r="KZ38" s="17">
        <v>0</v>
      </c>
      <c r="LA38" s="18">
        <v>0</v>
      </c>
      <c r="LB38" s="18">
        <v>0</v>
      </c>
      <c r="LC38" s="18">
        <v>0</v>
      </c>
      <c r="LD38" s="17">
        <v>0</v>
      </c>
      <c r="LE38" s="17">
        <v>0</v>
      </c>
      <c r="LF38" s="17">
        <v>0</v>
      </c>
      <c r="LG38" s="17">
        <v>0</v>
      </c>
      <c r="LH38" s="17">
        <v>0</v>
      </c>
      <c r="LI38" s="17">
        <v>0</v>
      </c>
      <c r="LJ38" s="18">
        <v>0</v>
      </c>
      <c r="LK38" s="18">
        <v>0</v>
      </c>
      <c r="LL38" s="18">
        <v>0</v>
      </c>
      <c r="LM38" s="17">
        <v>0</v>
      </c>
      <c r="LN38" s="17">
        <v>0</v>
      </c>
      <c r="LO38" s="17">
        <v>0</v>
      </c>
      <c r="LP38" s="17">
        <v>0</v>
      </c>
      <c r="LQ38" s="17">
        <v>0</v>
      </c>
      <c r="LR38" s="17">
        <v>0</v>
      </c>
      <c r="LS38" s="18">
        <v>0</v>
      </c>
      <c r="LT38" s="18">
        <v>0</v>
      </c>
      <c r="LU38" s="18">
        <v>0</v>
      </c>
      <c r="LV38" s="17">
        <v>0</v>
      </c>
      <c r="LW38" s="17">
        <v>0</v>
      </c>
      <c r="LX38" s="17">
        <v>0</v>
      </c>
      <c r="LY38" s="17">
        <v>0</v>
      </c>
      <c r="LZ38" s="17">
        <v>0</v>
      </c>
      <c r="MA38" s="17">
        <v>0</v>
      </c>
      <c r="MB38" s="17">
        <v>0</v>
      </c>
      <c r="MC38" s="17">
        <v>0</v>
      </c>
      <c r="MD38" s="17">
        <v>0</v>
      </c>
      <c r="ME38" s="17">
        <v>0</v>
      </c>
      <c r="MF38" s="17">
        <v>0</v>
      </c>
      <c r="MG38" s="17">
        <v>0</v>
      </c>
      <c r="MH38" s="17">
        <v>0</v>
      </c>
    </row>
    <row r="39" spans="1:346" ht="12.75" customHeight="1" x14ac:dyDescent="0.3">
      <c r="A39" s="61" t="s">
        <v>211</v>
      </c>
      <c r="B39" s="16">
        <v>1045</v>
      </c>
      <c r="C39" s="62" t="s">
        <v>148</v>
      </c>
      <c r="D39" s="18">
        <v>0</v>
      </c>
      <c r="E39" s="18">
        <v>0</v>
      </c>
      <c r="F39" s="18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0</v>
      </c>
      <c r="CM39" s="17">
        <v>0</v>
      </c>
      <c r="CN39" s="17">
        <v>0</v>
      </c>
      <c r="CO39" s="17">
        <v>0</v>
      </c>
      <c r="CP39" s="17">
        <v>0</v>
      </c>
      <c r="CQ39" s="17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0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0</v>
      </c>
      <c r="DH39" s="17">
        <v>0</v>
      </c>
      <c r="DI39" s="17">
        <v>0</v>
      </c>
      <c r="DJ39" s="17">
        <v>0</v>
      </c>
      <c r="DK39" s="17">
        <v>0</v>
      </c>
      <c r="DL39" s="17">
        <v>0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0</v>
      </c>
      <c r="DS39" s="17">
        <v>0</v>
      </c>
      <c r="DT39" s="17">
        <v>0</v>
      </c>
      <c r="DU39" s="17">
        <v>0</v>
      </c>
      <c r="DV39" s="17">
        <v>0</v>
      </c>
      <c r="DW39" s="17">
        <v>0</v>
      </c>
      <c r="DX39" s="17">
        <v>0</v>
      </c>
      <c r="DY39" s="17">
        <v>0</v>
      </c>
      <c r="DZ39" s="17">
        <v>0</v>
      </c>
      <c r="EA39" s="17">
        <v>0</v>
      </c>
      <c r="EB39" s="17">
        <v>0</v>
      </c>
      <c r="EC39" s="17">
        <v>0</v>
      </c>
      <c r="ED39" s="17">
        <v>0</v>
      </c>
      <c r="EE39" s="17">
        <v>0</v>
      </c>
      <c r="EF39" s="17">
        <v>0</v>
      </c>
      <c r="EG39" s="17">
        <v>0</v>
      </c>
      <c r="EH39" s="17">
        <v>0</v>
      </c>
      <c r="EI39" s="17">
        <v>0</v>
      </c>
      <c r="EJ39" s="17">
        <v>0</v>
      </c>
      <c r="EK39" s="17">
        <v>0</v>
      </c>
      <c r="EL39" s="17">
        <v>0</v>
      </c>
      <c r="EM39" s="17">
        <v>0</v>
      </c>
      <c r="EN39" s="17">
        <v>0</v>
      </c>
      <c r="EO39" s="17">
        <v>0</v>
      </c>
      <c r="EP39" s="17">
        <v>0</v>
      </c>
      <c r="EQ39" s="17">
        <v>0</v>
      </c>
      <c r="ER39" s="17">
        <v>0</v>
      </c>
      <c r="ES39" s="17">
        <v>0</v>
      </c>
      <c r="ET39" s="17">
        <v>0</v>
      </c>
      <c r="EU39" s="17">
        <v>0</v>
      </c>
      <c r="EV39" s="17">
        <v>0</v>
      </c>
      <c r="EW39" s="17">
        <v>0</v>
      </c>
      <c r="EX39" s="17">
        <v>0</v>
      </c>
      <c r="EY39" s="17">
        <v>0</v>
      </c>
      <c r="EZ39" s="17">
        <v>0</v>
      </c>
      <c r="FA39" s="17">
        <v>0</v>
      </c>
      <c r="FB39" s="17">
        <v>0</v>
      </c>
      <c r="FC39" s="17">
        <v>0</v>
      </c>
      <c r="FD39" s="17">
        <v>0</v>
      </c>
      <c r="FE39" s="17">
        <v>0</v>
      </c>
      <c r="FF39" s="17">
        <v>0</v>
      </c>
      <c r="FG39" s="17">
        <v>0</v>
      </c>
      <c r="FH39" s="17">
        <v>0</v>
      </c>
      <c r="FI39" s="17">
        <v>0</v>
      </c>
      <c r="FJ39" s="17">
        <v>0</v>
      </c>
      <c r="FK39" s="17">
        <v>0</v>
      </c>
      <c r="FL39" s="17">
        <v>0</v>
      </c>
      <c r="FM39" s="17">
        <v>0</v>
      </c>
      <c r="FN39" s="17">
        <v>0</v>
      </c>
      <c r="FO39" s="17">
        <v>0</v>
      </c>
      <c r="FP39" s="17">
        <v>0</v>
      </c>
      <c r="FQ39" s="17">
        <v>0</v>
      </c>
      <c r="FR39" s="17">
        <v>0</v>
      </c>
      <c r="FS39" s="17">
        <v>0</v>
      </c>
      <c r="FT39" s="17">
        <v>0</v>
      </c>
      <c r="FU39" s="17">
        <v>0</v>
      </c>
      <c r="FV39" s="17">
        <v>0</v>
      </c>
      <c r="FW39" s="17">
        <v>0</v>
      </c>
      <c r="FX39" s="17">
        <v>0</v>
      </c>
      <c r="FY39" s="17">
        <v>0</v>
      </c>
      <c r="FZ39" s="17">
        <v>0</v>
      </c>
      <c r="GA39" s="17">
        <v>0</v>
      </c>
      <c r="GB39" s="17">
        <v>0</v>
      </c>
      <c r="GC39" s="17">
        <v>0</v>
      </c>
      <c r="GD39" s="17">
        <v>0</v>
      </c>
      <c r="GE39" s="17">
        <v>0</v>
      </c>
      <c r="GF39" s="17">
        <v>0</v>
      </c>
      <c r="GG39" s="17">
        <v>0</v>
      </c>
      <c r="GH39" s="17">
        <v>0</v>
      </c>
      <c r="GI39" s="17">
        <v>0</v>
      </c>
      <c r="GJ39" s="17">
        <v>0</v>
      </c>
      <c r="GK39" s="17">
        <v>0</v>
      </c>
      <c r="GL39" s="17">
        <v>0</v>
      </c>
      <c r="GM39" s="17">
        <v>0</v>
      </c>
      <c r="GN39" s="17">
        <v>0</v>
      </c>
      <c r="GO39" s="17">
        <v>0</v>
      </c>
      <c r="GP39" s="17">
        <v>0</v>
      </c>
      <c r="GQ39" s="17">
        <v>0</v>
      </c>
      <c r="GR39" s="17">
        <v>0</v>
      </c>
      <c r="GS39" s="17">
        <v>0</v>
      </c>
      <c r="GT39" s="17">
        <v>0</v>
      </c>
      <c r="GU39" s="17">
        <v>0</v>
      </c>
      <c r="GV39" s="17">
        <v>0</v>
      </c>
      <c r="GW39" s="17">
        <v>0</v>
      </c>
      <c r="GX39" s="17">
        <v>0</v>
      </c>
      <c r="GY39" s="17">
        <v>0</v>
      </c>
      <c r="GZ39" s="17">
        <v>0</v>
      </c>
      <c r="HA39" s="17">
        <v>0</v>
      </c>
      <c r="HB39" s="17">
        <v>0</v>
      </c>
      <c r="HC39" s="17">
        <v>0</v>
      </c>
      <c r="HD39" s="17">
        <v>0</v>
      </c>
      <c r="HE39" s="17">
        <v>0</v>
      </c>
      <c r="HF39" s="17">
        <v>0</v>
      </c>
      <c r="HG39" s="17">
        <v>0</v>
      </c>
      <c r="HH39" s="17">
        <v>0</v>
      </c>
      <c r="HI39" s="17">
        <v>0</v>
      </c>
      <c r="HJ39" s="17">
        <v>0</v>
      </c>
      <c r="HK39" s="17">
        <v>0</v>
      </c>
      <c r="HL39" s="17">
        <v>0</v>
      </c>
      <c r="HM39" s="17">
        <v>0</v>
      </c>
      <c r="HN39" s="17">
        <v>0</v>
      </c>
      <c r="HO39" s="17">
        <v>0</v>
      </c>
      <c r="HP39" s="17">
        <v>0</v>
      </c>
      <c r="HQ39" s="17">
        <v>0</v>
      </c>
      <c r="HR39" s="17">
        <v>0</v>
      </c>
      <c r="HS39" s="17">
        <v>0</v>
      </c>
      <c r="HT39" s="17">
        <v>0</v>
      </c>
      <c r="HU39" s="17">
        <v>0</v>
      </c>
      <c r="HV39" s="17">
        <v>0</v>
      </c>
      <c r="HW39" s="17">
        <v>0</v>
      </c>
      <c r="HX39" s="17">
        <v>0</v>
      </c>
      <c r="HY39" s="17">
        <v>0</v>
      </c>
      <c r="HZ39" s="17">
        <v>0</v>
      </c>
      <c r="IA39" s="17">
        <v>0</v>
      </c>
      <c r="IB39" s="17">
        <v>0</v>
      </c>
      <c r="IC39" s="17">
        <v>0</v>
      </c>
      <c r="ID39" s="17">
        <v>0</v>
      </c>
      <c r="IE39" s="17">
        <v>0</v>
      </c>
      <c r="IF39" s="17">
        <v>0</v>
      </c>
      <c r="IG39" s="17">
        <v>0</v>
      </c>
      <c r="IH39" s="17">
        <v>0</v>
      </c>
      <c r="II39" s="17">
        <v>0</v>
      </c>
      <c r="IJ39" s="17">
        <v>0</v>
      </c>
      <c r="IK39" s="17">
        <v>0</v>
      </c>
      <c r="IL39" s="17">
        <v>0</v>
      </c>
      <c r="IM39" s="17">
        <v>0</v>
      </c>
      <c r="IN39" s="17">
        <v>0</v>
      </c>
      <c r="IO39" s="17">
        <v>0</v>
      </c>
      <c r="IP39" s="17">
        <v>0</v>
      </c>
      <c r="IQ39" s="17">
        <v>0</v>
      </c>
      <c r="IR39" s="17">
        <v>0</v>
      </c>
      <c r="IS39" s="17">
        <v>0</v>
      </c>
      <c r="IT39" s="17">
        <v>0</v>
      </c>
      <c r="IU39" s="17">
        <v>0</v>
      </c>
      <c r="IV39" s="18">
        <v>0</v>
      </c>
      <c r="IW39" s="18">
        <v>0</v>
      </c>
      <c r="IX39" s="18">
        <v>0</v>
      </c>
      <c r="IY39" s="17">
        <v>0</v>
      </c>
      <c r="IZ39" s="17">
        <v>0</v>
      </c>
      <c r="JA39" s="17">
        <v>0</v>
      </c>
      <c r="JB39" s="17">
        <v>0</v>
      </c>
      <c r="JC39" s="17">
        <v>0</v>
      </c>
      <c r="JD39" s="17">
        <v>0</v>
      </c>
      <c r="JE39" s="18">
        <v>0</v>
      </c>
      <c r="JF39" s="18">
        <v>0</v>
      </c>
      <c r="JG39" s="18">
        <v>0</v>
      </c>
      <c r="JH39" s="17">
        <v>0</v>
      </c>
      <c r="JI39" s="17">
        <v>0</v>
      </c>
      <c r="JJ39" s="17">
        <v>0</v>
      </c>
      <c r="JK39" s="17">
        <v>0</v>
      </c>
      <c r="JL39" s="17">
        <v>0</v>
      </c>
      <c r="JM39" s="17">
        <v>0</v>
      </c>
      <c r="JN39" s="18">
        <v>0</v>
      </c>
      <c r="JO39" s="18">
        <v>0</v>
      </c>
      <c r="JP39" s="18">
        <v>0</v>
      </c>
      <c r="JQ39" s="17">
        <v>0</v>
      </c>
      <c r="JR39" s="17">
        <v>0</v>
      </c>
      <c r="JS39" s="17">
        <v>0</v>
      </c>
      <c r="JT39" s="17">
        <v>0</v>
      </c>
      <c r="JU39" s="17">
        <v>0</v>
      </c>
      <c r="JV39" s="17">
        <v>0</v>
      </c>
      <c r="JW39" s="17">
        <v>0</v>
      </c>
      <c r="JX39" s="17">
        <v>0</v>
      </c>
      <c r="JY39" s="17">
        <v>0</v>
      </c>
      <c r="JZ39" s="17">
        <v>0</v>
      </c>
      <c r="KA39" s="17">
        <v>0</v>
      </c>
      <c r="KB39" s="17">
        <v>0</v>
      </c>
      <c r="KC39" s="17">
        <v>0</v>
      </c>
      <c r="KD39" s="17">
        <v>0</v>
      </c>
      <c r="KE39" s="17">
        <v>0</v>
      </c>
      <c r="KF39" s="17">
        <v>0</v>
      </c>
      <c r="KG39" s="17">
        <v>0</v>
      </c>
      <c r="KH39" s="17">
        <v>0</v>
      </c>
      <c r="KI39" s="17">
        <v>0</v>
      </c>
      <c r="KJ39" s="17">
        <v>0</v>
      </c>
      <c r="KK39" s="17">
        <v>0</v>
      </c>
      <c r="KL39" s="17">
        <v>0</v>
      </c>
      <c r="KM39" s="17">
        <v>0</v>
      </c>
      <c r="KN39" s="17">
        <v>0</v>
      </c>
      <c r="KO39" s="17">
        <v>0</v>
      </c>
      <c r="KP39" s="17">
        <v>0</v>
      </c>
      <c r="KQ39" s="17">
        <v>0</v>
      </c>
      <c r="KR39" s="17">
        <v>0</v>
      </c>
      <c r="KS39" s="17">
        <v>0</v>
      </c>
      <c r="KT39" s="17">
        <v>0</v>
      </c>
      <c r="KU39" s="17">
        <v>0</v>
      </c>
      <c r="KV39" s="17">
        <v>0</v>
      </c>
      <c r="KW39" s="17">
        <v>0</v>
      </c>
      <c r="KX39" s="17">
        <v>0</v>
      </c>
      <c r="KY39" s="17">
        <v>0</v>
      </c>
      <c r="KZ39" s="17">
        <v>0</v>
      </c>
      <c r="LA39" s="18">
        <v>0</v>
      </c>
      <c r="LB39" s="18">
        <v>0</v>
      </c>
      <c r="LC39" s="18">
        <v>0</v>
      </c>
      <c r="LD39" s="17">
        <v>0</v>
      </c>
      <c r="LE39" s="17">
        <v>0</v>
      </c>
      <c r="LF39" s="17">
        <v>0</v>
      </c>
      <c r="LG39" s="17">
        <v>0</v>
      </c>
      <c r="LH39" s="17">
        <v>0</v>
      </c>
      <c r="LI39" s="17">
        <v>0</v>
      </c>
      <c r="LJ39" s="18">
        <v>0</v>
      </c>
      <c r="LK39" s="18">
        <v>0</v>
      </c>
      <c r="LL39" s="18">
        <v>0</v>
      </c>
      <c r="LM39" s="17">
        <v>0</v>
      </c>
      <c r="LN39" s="17">
        <v>0</v>
      </c>
      <c r="LO39" s="17">
        <v>0</v>
      </c>
      <c r="LP39" s="17">
        <v>0</v>
      </c>
      <c r="LQ39" s="17">
        <v>0</v>
      </c>
      <c r="LR39" s="17">
        <v>0</v>
      </c>
      <c r="LS39" s="18">
        <v>0</v>
      </c>
      <c r="LT39" s="18">
        <v>0</v>
      </c>
      <c r="LU39" s="18">
        <v>0</v>
      </c>
      <c r="LV39" s="17">
        <v>0</v>
      </c>
      <c r="LW39" s="17">
        <v>0</v>
      </c>
      <c r="LX39" s="17">
        <v>0</v>
      </c>
      <c r="LY39" s="17">
        <v>0</v>
      </c>
      <c r="LZ39" s="17">
        <v>0</v>
      </c>
      <c r="MA39" s="17">
        <v>0</v>
      </c>
      <c r="MB39" s="17">
        <v>0</v>
      </c>
      <c r="MC39" s="17">
        <v>0</v>
      </c>
      <c r="MD39" s="17">
        <v>0</v>
      </c>
      <c r="ME39" s="17">
        <v>0</v>
      </c>
      <c r="MF39" s="17">
        <v>0</v>
      </c>
      <c r="MG39" s="17">
        <v>0</v>
      </c>
      <c r="MH39" s="17">
        <v>0</v>
      </c>
    </row>
    <row r="40" spans="1:346" ht="12.75" customHeight="1" x14ac:dyDescent="0.3">
      <c r="A40" s="61" t="s">
        <v>213</v>
      </c>
      <c r="B40" s="16">
        <v>1046</v>
      </c>
      <c r="C40" s="62" t="s">
        <v>148</v>
      </c>
      <c r="D40" s="18">
        <v>0</v>
      </c>
      <c r="E40" s="18">
        <v>0</v>
      </c>
      <c r="F40" s="18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0</v>
      </c>
      <c r="EC40" s="17">
        <v>0</v>
      </c>
      <c r="ED40" s="17">
        <v>0</v>
      </c>
      <c r="EE40" s="17">
        <v>0</v>
      </c>
      <c r="EF40" s="17">
        <v>0</v>
      </c>
      <c r="EG40" s="17">
        <v>0</v>
      </c>
      <c r="EH40" s="17">
        <v>0</v>
      </c>
      <c r="EI40" s="17">
        <v>0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>
        <v>0</v>
      </c>
      <c r="EQ40" s="17">
        <v>0</v>
      </c>
      <c r="ER40" s="17">
        <v>0</v>
      </c>
      <c r="ES40" s="17">
        <v>0</v>
      </c>
      <c r="ET40" s="17">
        <v>0</v>
      </c>
      <c r="EU40" s="17">
        <v>0</v>
      </c>
      <c r="EV40" s="17">
        <v>0</v>
      </c>
      <c r="EW40" s="17">
        <v>0</v>
      </c>
      <c r="EX40" s="17">
        <v>0</v>
      </c>
      <c r="EY40" s="17">
        <v>0</v>
      </c>
      <c r="EZ40" s="17">
        <v>0</v>
      </c>
      <c r="FA40" s="17">
        <v>0</v>
      </c>
      <c r="FB40" s="17">
        <v>0</v>
      </c>
      <c r="FC40" s="17">
        <v>0</v>
      </c>
      <c r="FD40" s="17">
        <v>0</v>
      </c>
      <c r="FE40" s="17">
        <v>0</v>
      </c>
      <c r="FF40" s="17">
        <v>0</v>
      </c>
      <c r="FG40" s="17">
        <v>0</v>
      </c>
      <c r="FH40" s="17">
        <v>0</v>
      </c>
      <c r="FI40" s="17">
        <v>0</v>
      </c>
      <c r="FJ40" s="17">
        <v>0</v>
      </c>
      <c r="FK40" s="17">
        <v>0</v>
      </c>
      <c r="FL40" s="17">
        <v>0</v>
      </c>
      <c r="FM40" s="17">
        <v>0</v>
      </c>
      <c r="FN40" s="17">
        <v>0</v>
      </c>
      <c r="FO40" s="17">
        <v>0</v>
      </c>
      <c r="FP40" s="17">
        <v>0</v>
      </c>
      <c r="FQ40" s="17">
        <v>0</v>
      </c>
      <c r="FR40" s="17">
        <v>0</v>
      </c>
      <c r="FS40" s="17">
        <v>0</v>
      </c>
      <c r="FT40" s="17">
        <v>0</v>
      </c>
      <c r="FU40" s="17">
        <v>0</v>
      </c>
      <c r="FV40" s="17">
        <v>0</v>
      </c>
      <c r="FW40" s="17">
        <v>0</v>
      </c>
      <c r="FX40" s="17">
        <v>0</v>
      </c>
      <c r="FY40" s="17">
        <v>0</v>
      </c>
      <c r="FZ40" s="17">
        <v>0</v>
      </c>
      <c r="GA40" s="17">
        <v>0</v>
      </c>
      <c r="GB40" s="17">
        <v>0</v>
      </c>
      <c r="GC40" s="17">
        <v>0</v>
      </c>
      <c r="GD40" s="17">
        <v>0</v>
      </c>
      <c r="GE40" s="17">
        <v>0</v>
      </c>
      <c r="GF40" s="17">
        <v>0</v>
      </c>
      <c r="GG40" s="17">
        <v>0</v>
      </c>
      <c r="GH40" s="17">
        <v>0</v>
      </c>
      <c r="GI40" s="17">
        <v>0</v>
      </c>
      <c r="GJ40" s="17">
        <v>0</v>
      </c>
      <c r="GK40" s="17">
        <v>0</v>
      </c>
      <c r="GL40" s="17">
        <v>0</v>
      </c>
      <c r="GM40" s="17">
        <v>0</v>
      </c>
      <c r="GN40" s="17">
        <v>0</v>
      </c>
      <c r="GO40" s="17">
        <v>0</v>
      </c>
      <c r="GP40" s="17">
        <v>0</v>
      </c>
      <c r="GQ40" s="17">
        <v>0</v>
      </c>
      <c r="GR40" s="17">
        <v>0</v>
      </c>
      <c r="GS40" s="17">
        <v>0</v>
      </c>
      <c r="GT40" s="17">
        <v>0</v>
      </c>
      <c r="GU40" s="17">
        <v>0</v>
      </c>
      <c r="GV40" s="17">
        <v>0</v>
      </c>
      <c r="GW40" s="17">
        <v>0</v>
      </c>
      <c r="GX40" s="17">
        <v>0</v>
      </c>
      <c r="GY40" s="17">
        <v>0</v>
      </c>
      <c r="GZ40" s="17">
        <v>0</v>
      </c>
      <c r="HA40" s="17">
        <v>0</v>
      </c>
      <c r="HB40" s="17">
        <v>0</v>
      </c>
      <c r="HC40" s="17">
        <v>0</v>
      </c>
      <c r="HD40" s="17">
        <v>0</v>
      </c>
      <c r="HE40" s="17">
        <v>0</v>
      </c>
      <c r="HF40" s="17">
        <v>0</v>
      </c>
      <c r="HG40" s="17">
        <v>0</v>
      </c>
      <c r="HH40" s="17">
        <v>0</v>
      </c>
      <c r="HI40" s="17">
        <v>0</v>
      </c>
      <c r="HJ40" s="17">
        <v>0</v>
      </c>
      <c r="HK40" s="17">
        <v>0</v>
      </c>
      <c r="HL40" s="17">
        <v>0</v>
      </c>
      <c r="HM40" s="17">
        <v>0</v>
      </c>
      <c r="HN40" s="17">
        <v>0</v>
      </c>
      <c r="HO40" s="17">
        <v>0</v>
      </c>
      <c r="HP40" s="17">
        <v>0</v>
      </c>
      <c r="HQ40" s="17">
        <v>0</v>
      </c>
      <c r="HR40" s="17">
        <v>0</v>
      </c>
      <c r="HS40" s="17">
        <v>0</v>
      </c>
      <c r="HT40" s="17">
        <v>0</v>
      </c>
      <c r="HU40" s="17">
        <v>0</v>
      </c>
      <c r="HV40" s="17">
        <v>0</v>
      </c>
      <c r="HW40" s="17">
        <v>0</v>
      </c>
      <c r="HX40" s="17">
        <v>0</v>
      </c>
      <c r="HY40" s="17">
        <v>0</v>
      </c>
      <c r="HZ40" s="17">
        <v>0</v>
      </c>
      <c r="IA40" s="17">
        <v>0</v>
      </c>
      <c r="IB40" s="17">
        <v>0</v>
      </c>
      <c r="IC40" s="17">
        <v>0</v>
      </c>
      <c r="ID40" s="17">
        <v>0</v>
      </c>
      <c r="IE40" s="17">
        <v>0</v>
      </c>
      <c r="IF40" s="17">
        <v>0</v>
      </c>
      <c r="IG40" s="17">
        <v>0</v>
      </c>
      <c r="IH40" s="17">
        <v>0</v>
      </c>
      <c r="II40" s="17">
        <v>0</v>
      </c>
      <c r="IJ40" s="17">
        <v>0</v>
      </c>
      <c r="IK40" s="17">
        <v>0</v>
      </c>
      <c r="IL40" s="17">
        <v>0</v>
      </c>
      <c r="IM40" s="17">
        <v>0</v>
      </c>
      <c r="IN40" s="17">
        <v>0</v>
      </c>
      <c r="IO40" s="17">
        <v>0</v>
      </c>
      <c r="IP40" s="17">
        <v>0</v>
      </c>
      <c r="IQ40" s="17">
        <v>0</v>
      </c>
      <c r="IR40" s="17">
        <v>0</v>
      </c>
      <c r="IS40" s="17">
        <v>0</v>
      </c>
      <c r="IT40" s="17">
        <v>0</v>
      </c>
      <c r="IU40" s="17">
        <v>0</v>
      </c>
      <c r="IV40" s="18">
        <v>0</v>
      </c>
      <c r="IW40" s="18">
        <v>0</v>
      </c>
      <c r="IX40" s="18">
        <v>0</v>
      </c>
      <c r="IY40" s="17">
        <v>0</v>
      </c>
      <c r="IZ40" s="17">
        <v>0</v>
      </c>
      <c r="JA40" s="17">
        <v>0</v>
      </c>
      <c r="JB40" s="17">
        <v>0</v>
      </c>
      <c r="JC40" s="17">
        <v>0</v>
      </c>
      <c r="JD40" s="17">
        <v>0</v>
      </c>
      <c r="JE40" s="18">
        <v>0</v>
      </c>
      <c r="JF40" s="18">
        <v>0</v>
      </c>
      <c r="JG40" s="18">
        <v>0</v>
      </c>
      <c r="JH40" s="17">
        <v>0</v>
      </c>
      <c r="JI40" s="17">
        <v>0</v>
      </c>
      <c r="JJ40" s="17">
        <v>0</v>
      </c>
      <c r="JK40" s="17">
        <v>0</v>
      </c>
      <c r="JL40" s="17">
        <v>0</v>
      </c>
      <c r="JM40" s="17">
        <v>0</v>
      </c>
      <c r="JN40" s="18">
        <v>0</v>
      </c>
      <c r="JO40" s="18">
        <v>0</v>
      </c>
      <c r="JP40" s="18">
        <v>0</v>
      </c>
      <c r="JQ40" s="17">
        <v>0</v>
      </c>
      <c r="JR40" s="17">
        <v>0</v>
      </c>
      <c r="JS40" s="17">
        <v>0</v>
      </c>
      <c r="JT40" s="17">
        <v>0</v>
      </c>
      <c r="JU40" s="17">
        <v>0</v>
      </c>
      <c r="JV40" s="17">
        <v>0</v>
      </c>
      <c r="JW40" s="17">
        <v>0</v>
      </c>
      <c r="JX40" s="17">
        <v>0</v>
      </c>
      <c r="JY40" s="17">
        <v>0</v>
      </c>
      <c r="JZ40" s="17">
        <v>0</v>
      </c>
      <c r="KA40" s="17">
        <v>0</v>
      </c>
      <c r="KB40" s="17">
        <v>0</v>
      </c>
      <c r="KC40" s="17">
        <v>0</v>
      </c>
      <c r="KD40" s="17">
        <v>0</v>
      </c>
      <c r="KE40" s="17">
        <v>0</v>
      </c>
      <c r="KF40" s="17">
        <v>0</v>
      </c>
      <c r="KG40" s="17">
        <v>0</v>
      </c>
      <c r="KH40" s="17">
        <v>0</v>
      </c>
      <c r="KI40" s="17">
        <v>0</v>
      </c>
      <c r="KJ40" s="17">
        <v>0</v>
      </c>
      <c r="KK40" s="17">
        <v>0</v>
      </c>
      <c r="KL40" s="17">
        <v>0</v>
      </c>
      <c r="KM40" s="17">
        <v>0</v>
      </c>
      <c r="KN40" s="17">
        <v>0</v>
      </c>
      <c r="KO40" s="17">
        <v>0</v>
      </c>
      <c r="KP40" s="17">
        <v>0</v>
      </c>
      <c r="KQ40" s="17">
        <v>0</v>
      </c>
      <c r="KR40" s="17">
        <v>0</v>
      </c>
      <c r="KS40" s="17">
        <v>0</v>
      </c>
      <c r="KT40" s="17">
        <v>0</v>
      </c>
      <c r="KU40" s="17">
        <v>0</v>
      </c>
      <c r="KV40" s="17">
        <v>0</v>
      </c>
      <c r="KW40" s="17">
        <v>0</v>
      </c>
      <c r="KX40" s="17">
        <v>0</v>
      </c>
      <c r="KY40" s="17">
        <v>0</v>
      </c>
      <c r="KZ40" s="17">
        <v>0</v>
      </c>
      <c r="LA40" s="18">
        <v>0</v>
      </c>
      <c r="LB40" s="18">
        <v>0</v>
      </c>
      <c r="LC40" s="18">
        <v>0</v>
      </c>
      <c r="LD40" s="17">
        <v>0</v>
      </c>
      <c r="LE40" s="17">
        <v>0</v>
      </c>
      <c r="LF40" s="17">
        <v>0</v>
      </c>
      <c r="LG40" s="17">
        <v>0</v>
      </c>
      <c r="LH40" s="17">
        <v>0</v>
      </c>
      <c r="LI40" s="17">
        <v>0</v>
      </c>
      <c r="LJ40" s="18">
        <v>0</v>
      </c>
      <c r="LK40" s="18">
        <v>0</v>
      </c>
      <c r="LL40" s="18">
        <v>0</v>
      </c>
      <c r="LM40" s="17">
        <v>0</v>
      </c>
      <c r="LN40" s="17">
        <v>0</v>
      </c>
      <c r="LO40" s="17">
        <v>0</v>
      </c>
      <c r="LP40" s="17">
        <v>0</v>
      </c>
      <c r="LQ40" s="17">
        <v>0</v>
      </c>
      <c r="LR40" s="17">
        <v>0</v>
      </c>
      <c r="LS40" s="18">
        <v>0</v>
      </c>
      <c r="LT40" s="18">
        <v>0</v>
      </c>
      <c r="LU40" s="18">
        <v>0</v>
      </c>
      <c r="LV40" s="17">
        <v>0</v>
      </c>
      <c r="LW40" s="17">
        <v>0</v>
      </c>
      <c r="LX40" s="17">
        <v>0</v>
      </c>
      <c r="LY40" s="17">
        <v>0</v>
      </c>
      <c r="LZ40" s="17">
        <v>0</v>
      </c>
      <c r="MA40" s="17">
        <v>0</v>
      </c>
      <c r="MB40" s="17">
        <v>0</v>
      </c>
      <c r="MC40" s="17">
        <v>0</v>
      </c>
      <c r="MD40" s="17">
        <v>0</v>
      </c>
      <c r="ME40" s="17">
        <v>0</v>
      </c>
      <c r="MF40" s="17">
        <v>0</v>
      </c>
      <c r="MG40" s="17">
        <v>0</v>
      </c>
      <c r="MH40" s="17">
        <v>0</v>
      </c>
    </row>
    <row r="41" spans="1:346" ht="12.75" customHeight="1" x14ac:dyDescent="0.3">
      <c r="A41" s="61" t="s">
        <v>215</v>
      </c>
      <c r="B41" s="16">
        <v>1048</v>
      </c>
      <c r="C41" s="62" t="s">
        <v>148</v>
      </c>
      <c r="D41" s="18">
        <v>0</v>
      </c>
      <c r="E41" s="18">
        <v>0</v>
      </c>
      <c r="F41" s="18">
        <v>100583049.14000303</v>
      </c>
      <c r="G41" s="17">
        <v>0</v>
      </c>
      <c r="H41" s="17">
        <v>0</v>
      </c>
      <c r="I41" s="17">
        <v>48253366.690002404</v>
      </c>
      <c r="J41" s="17">
        <v>0</v>
      </c>
      <c r="K41" s="17">
        <v>0</v>
      </c>
      <c r="L41" s="17">
        <v>17000601.530000117</v>
      </c>
      <c r="M41" s="17">
        <v>0</v>
      </c>
      <c r="N41" s="17">
        <v>0</v>
      </c>
      <c r="O41" s="17">
        <v>35329080.920000516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69584206.349999577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1556910.2000000009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83512.61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162166939.55999798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20502348.319999982</v>
      </c>
      <c r="BI41" s="17">
        <v>0</v>
      </c>
      <c r="BJ41" s="17">
        <v>0</v>
      </c>
      <c r="BK41" s="17">
        <v>296469845.38999975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5034916.1499999966</v>
      </c>
      <c r="BR41" s="17">
        <v>0</v>
      </c>
      <c r="BS41" s="17">
        <v>0</v>
      </c>
      <c r="BT41" s="17">
        <v>4050204.1999951857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2114119.9600000344</v>
      </c>
      <c r="CD41" s="17">
        <v>0</v>
      </c>
      <c r="CE41" s="17">
        <v>0</v>
      </c>
      <c r="CF41" s="17">
        <v>5878783.2800001642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3587668.56</v>
      </c>
      <c r="CP41" s="17">
        <v>0</v>
      </c>
      <c r="CQ41" s="17">
        <v>0</v>
      </c>
      <c r="CR41" s="17">
        <v>10183516.870000001</v>
      </c>
      <c r="CS41" s="17">
        <v>0</v>
      </c>
      <c r="CT41" s="17">
        <v>0</v>
      </c>
      <c r="CU41" s="17">
        <v>47670.04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39340.739999999962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220795.28999999995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692416192.56996715</v>
      </c>
      <c r="EC41" s="17">
        <v>0</v>
      </c>
      <c r="ED41" s="17">
        <v>0</v>
      </c>
      <c r="EE41" s="17">
        <v>27437071.15999873</v>
      </c>
      <c r="EF41" s="17">
        <v>0</v>
      </c>
      <c r="EG41" s="17">
        <v>0</v>
      </c>
      <c r="EH41" s="17">
        <v>14880298.380001483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387417129.83999532</v>
      </c>
      <c r="EO41" s="17">
        <v>0</v>
      </c>
      <c r="EP41" s="17">
        <v>0</v>
      </c>
      <c r="EQ41" s="17">
        <v>0</v>
      </c>
      <c r="ER41" s="17">
        <v>0</v>
      </c>
      <c r="ES41" s="17">
        <v>0</v>
      </c>
      <c r="ET41" s="17">
        <v>0</v>
      </c>
      <c r="EU41" s="17">
        <v>0</v>
      </c>
      <c r="EV41" s="17">
        <v>0</v>
      </c>
      <c r="EW41" s="17">
        <v>0</v>
      </c>
      <c r="EX41" s="17">
        <v>0</v>
      </c>
      <c r="EY41" s="17">
        <v>0</v>
      </c>
      <c r="EZ41" s="17">
        <v>0</v>
      </c>
      <c r="FA41" s="17">
        <v>0</v>
      </c>
      <c r="FB41" s="17">
        <v>0</v>
      </c>
      <c r="FC41" s="17">
        <v>0</v>
      </c>
      <c r="FD41" s="17">
        <v>0</v>
      </c>
      <c r="FE41" s="17">
        <v>0</v>
      </c>
      <c r="FF41" s="17">
        <v>894922385.12996423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0</v>
      </c>
      <c r="FM41" s="17">
        <v>0</v>
      </c>
      <c r="FN41" s="17">
        <v>0</v>
      </c>
      <c r="FO41" s="17">
        <v>0</v>
      </c>
      <c r="FP41" s="17">
        <v>0</v>
      </c>
      <c r="FQ41" s="17">
        <v>0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184.4799999999328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298593767.40977329</v>
      </c>
      <c r="GK41" s="17">
        <v>0</v>
      </c>
      <c r="GL41" s="17">
        <v>0</v>
      </c>
      <c r="GM41" s="17">
        <v>0</v>
      </c>
      <c r="GN41" s="17">
        <v>0</v>
      </c>
      <c r="GO41" s="17">
        <v>0</v>
      </c>
      <c r="GP41" s="17">
        <v>81232330.699999854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618908.11000000045</v>
      </c>
      <c r="GW41" s="17">
        <v>0</v>
      </c>
      <c r="GX41" s="17">
        <v>0</v>
      </c>
      <c r="GY41" s="17">
        <v>72825262.779999837</v>
      </c>
      <c r="GZ41" s="17">
        <v>0</v>
      </c>
      <c r="HA41" s="17">
        <v>0</v>
      </c>
      <c r="HB41" s="17">
        <v>0</v>
      </c>
      <c r="HC41" s="17">
        <v>0</v>
      </c>
      <c r="HD41" s="17">
        <v>0</v>
      </c>
      <c r="HE41" s="17">
        <v>0</v>
      </c>
      <c r="HF41" s="17">
        <v>0</v>
      </c>
      <c r="HG41" s="17">
        <v>0</v>
      </c>
      <c r="HH41" s="17">
        <v>39340.739999999962</v>
      </c>
      <c r="HI41" s="17">
        <v>0</v>
      </c>
      <c r="HJ41" s="17">
        <v>0</v>
      </c>
      <c r="HK41" s="17">
        <v>0</v>
      </c>
      <c r="HL41" s="17">
        <v>0</v>
      </c>
      <c r="HM41" s="17">
        <v>0</v>
      </c>
      <c r="HN41" s="17">
        <v>257829.6</v>
      </c>
      <c r="HO41" s="17">
        <v>0</v>
      </c>
      <c r="HP41" s="17">
        <v>0</v>
      </c>
      <c r="HQ41" s="17">
        <v>0</v>
      </c>
      <c r="HR41" s="17">
        <v>0</v>
      </c>
      <c r="HS41" s="17">
        <v>0</v>
      </c>
      <c r="HT41" s="17">
        <v>0</v>
      </c>
      <c r="HU41" s="17">
        <v>0</v>
      </c>
      <c r="HV41" s="17">
        <v>0</v>
      </c>
      <c r="HW41" s="17">
        <v>19663849.480000004</v>
      </c>
      <c r="HX41" s="17">
        <v>0</v>
      </c>
      <c r="HY41" s="17">
        <v>0</v>
      </c>
      <c r="HZ41" s="17">
        <v>164033890.23000035</v>
      </c>
      <c r="IA41" s="17">
        <v>0</v>
      </c>
      <c r="IB41" s="17">
        <v>0</v>
      </c>
      <c r="IC41" s="17">
        <v>1276224.81</v>
      </c>
      <c r="ID41" s="17">
        <v>0</v>
      </c>
      <c r="IE41" s="17">
        <v>0</v>
      </c>
      <c r="IF41" s="17">
        <v>143233775.69999993</v>
      </c>
      <c r="IG41" s="17">
        <v>0</v>
      </c>
      <c r="IH41" s="17">
        <v>0</v>
      </c>
      <c r="II41" s="17">
        <v>0</v>
      </c>
      <c r="IJ41" s="17">
        <v>0</v>
      </c>
      <c r="IK41" s="17">
        <v>0</v>
      </c>
      <c r="IL41" s="17">
        <v>0</v>
      </c>
      <c r="IM41" s="17">
        <v>0</v>
      </c>
      <c r="IN41" s="17">
        <v>0</v>
      </c>
      <c r="IO41" s="17">
        <v>2395561.65</v>
      </c>
      <c r="IP41" s="17">
        <v>0</v>
      </c>
      <c r="IQ41" s="17">
        <v>0</v>
      </c>
      <c r="IR41" s="17">
        <v>72001173.24999997</v>
      </c>
      <c r="IS41" s="17">
        <v>0</v>
      </c>
      <c r="IT41" s="17">
        <v>0</v>
      </c>
      <c r="IU41" s="17">
        <v>0</v>
      </c>
      <c r="IV41" s="18">
        <v>0</v>
      </c>
      <c r="IW41" s="18">
        <v>0</v>
      </c>
      <c r="IX41" s="18">
        <v>88637865.190000042</v>
      </c>
      <c r="IY41" s="17">
        <v>0</v>
      </c>
      <c r="IZ41" s="17">
        <v>0</v>
      </c>
      <c r="JA41" s="17">
        <v>0</v>
      </c>
      <c r="JB41" s="17">
        <v>0</v>
      </c>
      <c r="JC41" s="17">
        <v>0</v>
      </c>
      <c r="JD41" s="17">
        <v>0</v>
      </c>
      <c r="JE41" s="18">
        <v>0</v>
      </c>
      <c r="JF41" s="18">
        <v>0</v>
      </c>
      <c r="JG41" s="18">
        <v>87208442.580000043</v>
      </c>
      <c r="JH41" s="17">
        <v>0</v>
      </c>
      <c r="JI41" s="17">
        <v>0</v>
      </c>
      <c r="JJ41" s="17">
        <v>0</v>
      </c>
      <c r="JK41" s="17">
        <v>0</v>
      </c>
      <c r="JL41" s="17">
        <v>0</v>
      </c>
      <c r="JM41" s="17">
        <v>87208442.580000043</v>
      </c>
      <c r="JN41" s="18">
        <v>0</v>
      </c>
      <c r="JO41" s="18">
        <v>0</v>
      </c>
      <c r="JP41" s="18">
        <v>1429422.61</v>
      </c>
      <c r="JQ41" s="17">
        <v>0</v>
      </c>
      <c r="JR41" s="17">
        <v>0</v>
      </c>
      <c r="JS41" s="17">
        <v>0</v>
      </c>
      <c r="JT41" s="17">
        <v>0</v>
      </c>
      <c r="JU41" s="17">
        <v>0</v>
      </c>
      <c r="JV41" s="17">
        <v>1429422.61</v>
      </c>
      <c r="JW41" s="17">
        <v>0</v>
      </c>
      <c r="JX41" s="17">
        <v>0</v>
      </c>
      <c r="JY41" s="17">
        <v>40910.81</v>
      </c>
      <c r="JZ41" s="17">
        <v>0</v>
      </c>
      <c r="KA41" s="17">
        <v>0</v>
      </c>
      <c r="KB41" s="17">
        <v>0</v>
      </c>
      <c r="KC41" s="17">
        <v>0</v>
      </c>
      <c r="KD41" s="17">
        <v>0</v>
      </c>
      <c r="KE41" s="17">
        <v>0</v>
      </c>
      <c r="KF41" s="17">
        <v>0</v>
      </c>
      <c r="KG41" s="17">
        <v>0</v>
      </c>
      <c r="KH41" s="17">
        <v>0</v>
      </c>
      <c r="KI41" s="17">
        <v>0</v>
      </c>
      <c r="KJ41" s="17">
        <v>0</v>
      </c>
      <c r="KK41" s="17">
        <v>0</v>
      </c>
      <c r="KL41" s="17">
        <v>0</v>
      </c>
      <c r="KM41" s="17">
        <v>0</v>
      </c>
      <c r="KN41" s="17">
        <v>0</v>
      </c>
      <c r="KO41" s="17">
        <v>0</v>
      </c>
      <c r="KP41" s="17">
        <v>0</v>
      </c>
      <c r="KQ41" s="17">
        <v>0</v>
      </c>
      <c r="KR41" s="17">
        <v>0</v>
      </c>
      <c r="KS41" s="17">
        <v>0</v>
      </c>
      <c r="KT41" s="17">
        <v>0</v>
      </c>
      <c r="KU41" s="17">
        <v>0</v>
      </c>
      <c r="KV41" s="17">
        <v>0</v>
      </c>
      <c r="KW41" s="17">
        <v>0</v>
      </c>
      <c r="KX41" s="17">
        <v>0</v>
      </c>
      <c r="KY41" s="17">
        <v>0</v>
      </c>
      <c r="KZ41" s="17">
        <v>0</v>
      </c>
      <c r="LA41" s="18">
        <v>0</v>
      </c>
      <c r="LB41" s="18">
        <v>0</v>
      </c>
      <c r="LC41" s="18">
        <v>0</v>
      </c>
      <c r="LD41" s="17">
        <v>0</v>
      </c>
      <c r="LE41" s="17">
        <v>0</v>
      </c>
      <c r="LF41" s="17">
        <v>0</v>
      </c>
      <c r="LG41" s="17">
        <v>0</v>
      </c>
      <c r="LH41" s="17">
        <v>0</v>
      </c>
      <c r="LI41" s="17">
        <v>0</v>
      </c>
      <c r="LJ41" s="18">
        <v>0</v>
      </c>
      <c r="LK41" s="18">
        <v>0</v>
      </c>
      <c r="LL41" s="18">
        <v>0</v>
      </c>
      <c r="LM41" s="17">
        <v>0</v>
      </c>
      <c r="LN41" s="17">
        <v>0</v>
      </c>
      <c r="LO41" s="17">
        <v>0</v>
      </c>
      <c r="LP41" s="17">
        <v>0</v>
      </c>
      <c r="LQ41" s="17">
        <v>0</v>
      </c>
      <c r="LR41" s="17">
        <v>0</v>
      </c>
      <c r="LS41" s="18">
        <v>0</v>
      </c>
      <c r="LT41" s="18">
        <v>0</v>
      </c>
      <c r="LU41" s="18">
        <v>0</v>
      </c>
      <c r="LV41" s="17">
        <v>0</v>
      </c>
      <c r="LW41" s="17">
        <v>0</v>
      </c>
      <c r="LX41" s="17">
        <v>0</v>
      </c>
      <c r="LY41" s="17">
        <v>0</v>
      </c>
      <c r="LZ41" s="17">
        <v>0</v>
      </c>
      <c r="MA41" s="17">
        <v>0</v>
      </c>
      <c r="MB41" s="17">
        <v>0</v>
      </c>
      <c r="MC41" s="17">
        <v>0</v>
      </c>
      <c r="MD41" s="17">
        <v>0</v>
      </c>
      <c r="ME41" s="17">
        <v>0</v>
      </c>
      <c r="MF41" s="17">
        <v>0</v>
      </c>
      <c r="MG41" s="17">
        <v>3644027778.6796956</v>
      </c>
      <c r="MH41" s="17">
        <v>3644027778.6796956</v>
      </c>
    </row>
    <row r="42" spans="1:346" ht="14.1" customHeight="1" x14ac:dyDescent="0.3">
      <c r="A42" s="61" t="s">
        <v>217</v>
      </c>
      <c r="B42" s="16">
        <v>1049</v>
      </c>
      <c r="C42" s="62" t="s">
        <v>148</v>
      </c>
      <c r="D42" s="18">
        <v>0</v>
      </c>
      <c r="E42" s="18">
        <v>0</v>
      </c>
      <c r="F42" s="18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0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0</v>
      </c>
      <c r="EO42" s="17">
        <v>0</v>
      </c>
      <c r="EP42" s="17">
        <v>0</v>
      </c>
      <c r="EQ42" s="17">
        <v>0</v>
      </c>
      <c r="ER42" s="17">
        <v>0</v>
      </c>
      <c r="ES42" s="17">
        <v>0</v>
      </c>
      <c r="ET42" s="17">
        <v>0</v>
      </c>
      <c r="EU42" s="17">
        <v>0</v>
      </c>
      <c r="EV42" s="17">
        <v>0</v>
      </c>
      <c r="EW42" s="17">
        <v>0</v>
      </c>
      <c r="EX42" s="17">
        <v>0</v>
      </c>
      <c r="EY42" s="17">
        <v>0</v>
      </c>
      <c r="EZ42" s="17">
        <v>0</v>
      </c>
      <c r="FA42" s="17">
        <v>0</v>
      </c>
      <c r="FB42" s="17">
        <v>0</v>
      </c>
      <c r="FC42" s="17">
        <v>0</v>
      </c>
      <c r="FD42" s="17">
        <v>0</v>
      </c>
      <c r="FE42" s="17">
        <v>0</v>
      </c>
      <c r="FF42" s="17">
        <v>0</v>
      </c>
      <c r="FG42" s="17">
        <v>0</v>
      </c>
      <c r="FH42" s="17">
        <v>0</v>
      </c>
      <c r="FI42" s="17">
        <v>0</v>
      </c>
      <c r="FJ42" s="17">
        <v>0</v>
      </c>
      <c r="FK42" s="17">
        <v>0</v>
      </c>
      <c r="FL42" s="17">
        <v>0</v>
      </c>
      <c r="FM42" s="17">
        <v>0</v>
      </c>
      <c r="FN42" s="17">
        <v>0</v>
      </c>
      <c r="FO42" s="17">
        <v>0</v>
      </c>
      <c r="FP42" s="17">
        <v>0</v>
      </c>
      <c r="FQ42" s="17">
        <v>0</v>
      </c>
      <c r="FR42" s="17">
        <v>0</v>
      </c>
      <c r="FS42" s="17">
        <v>0</v>
      </c>
      <c r="FT42" s="17">
        <v>0</v>
      </c>
      <c r="FU42" s="17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0</v>
      </c>
      <c r="GK42" s="17">
        <v>0</v>
      </c>
      <c r="GL42" s="17">
        <v>0</v>
      </c>
      <c r="GM42" s="17">
        <v>0</v>
      </c>
      <c r="GN42" s="17">
        <v>0</v>
      </c>
      <c r="GO42" s="17">
        <v>0</v>
      </c>
      <c r="GP42" s="17">
        <v>0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0</v>
      </c>
      <c r="GW42" s="17">
        <v>0</v>
      </c>
      <c r="GX42" s="17">
        <v>0</v>
      </c>
      <c r="GY42" s="17">
        <v>0</v>
      </c>
      <c r="GZ42" s="17">
        <v>0</v>
      </c>
      <c r="HA42" s="17">
        <v>0</v>
      </c>
      <c r="HB42" s="17">
        <v>0</v>
      </c>
      <c r="HC42" s="17">
        <v>0</v>
      </c>
      <c r="HD42" s="17">
        <v>0</v>
      </c>
      <c r="HE42" s="17">
        <v>0</v>
      </c>
      <c r="HF42" s="17">
        <v>0</v>
      </c>
      <c r="HG42" s="17">
        <v>0</v>
      </c>
      <c r="HH42" s="17">
        <v>0</v>
      </c>
      <c r="HI42" s="17">
        <v>0</v>
      </c>
      <c r="HJ42" s="17">
        <v>0</v>
      </c>
      <c r="HK42" s="17">
        <v>0</v>
      </c>
      <c r="HL42" s="17">
        <v>0</v>
      </c>
      <c r="HM42" s="17">
        <v>0</v>
      </c>
      <c r="HN42" s="17">
        <v>0</v>
      </c>
      <c r="HO42" s="17">
        <v>0</v>
      </c>
      <c r="HP42" s="17">
        <v>0</v>
      </c>
      <c r="HQ42" s="17">
        <v>0</v>
      </c>
      <c r="HR42" s="17">
        <v>0</v>
      </c>
      <c r="HS42" s="17">
        <v>0</v>
      </c>
      <c r="HT42" s="17">
        <v>0</v>
      </c>
      <c r="HU42" s="17">
        <v>0</v>
      </c>
      <c r="HV42" s="17">
        <v>0</v>
      </c>
      <c r="HW42" s="17">
        <v>0</v>
      </c>
      <c r="HX42" s="17">
        <v>0</v>
      </c>
      <c r="HY42" s="17">
        <v>0</v>
      </c>
      <c r="HZ42" s="17">
        <v>0</v>
      </c>
      <c r="IA42" s="17">
        <v>0</v>
      </c>
      <c r="IB42" s="17">
        <v>0</v>
      </c>
      <c r="IC42" s="17">
        <v>0</v>
      </c>
      <c r="ID42" s="17">
        <v>0</v>
      </c>
      <c r="IE42" s="17">
        <v>0</v>
      </c>
      <c r="IF42" s="17">
        <v>0</v>
      </c>
      <c r="IG42" s="17">
        <v>0</v>
      </c>
      <c r="IH42" s="17">
        <v>0</v>
      </c>
      <c r="II42" s="17">
        <v>0</v>
      </c>
      <c r="IJ42" s="17">
        <v>0</v>
      </c>
      <c r="IK42" s="17">
        <v>0</v>
      </c>
      <c r="IL42" s="17">
        <v>0</v>
      </c>
      <c r="IM42" s="17">
        <v>0</v>
      </c>
      <c r="IN42" s="17">
        <v>0</v>
      </c>
      <c r="IO42" s="17">
        <v>0</v>
      </c>
      <c r="IP42" s="17">
        <v>0</v>
      </c>
      <c r="IQ42" s="17">
        <v>0</v>
      </c>
      <c r="IR42" s="17">
        <v>0</v>
      </c>
      <c r="IS42" s="17">
        <v>0</v>
      </c>
      <c r="IT42" s="17">
        <v>0</v>
      </c>
      <c r="IU42" s="17">
        <v>0</v>
      </c>
      <c r="IV42" s="18">
        <v>0</v>
      </c>
      <c r="IW42" s="18">
        <v>0</v>
      </c>
      <c r="IX42" s="18">
        <v>0</v>
      </c>
      <c r="IY42" s="17">
        <v>0</v>
      </c>
      <c r="IZ42" s="17">
        <v>0</v>
      </c>
      <c r="JA42" s="17">
        <v>0</v>
      </c>
      <c r="JB42" s="17">
        <v>0</v>
      </c>
      <c r="JC42" s="17">
        <v>0</v>
      </c>
      <c r="JD42" s="17">
        <v>0</v>
      </c>
      <c r="JE42" s="18">
        <v>0</v>
      </c>
      <c r="JF42" s="18">
        <v>0</v>
      </c>
      <c r="JG42" s="18">
        <v>0</v>
      </c>
      <c r="JH42" s="17">
        <v>0</v>
      </c>
      <c r="JI42" s="17">
        <v>0</v>
      </c>
      <c r="JJ42" s="17">
        <v>0</v>
      </c>
      <c r="JK42" s="17">
        <v>0</v>
      </c>
      <c r="JL42" s="17">
        <v>0</v>
      </c>
      <c r="JM42" s="17">
        <v>0</v>
      </c>
      <c r="JN42" s="18">
        <v>0</v>
      </c>
      <c r="JO42" s="18">
        <v>0</v>
      </c>
      <c r="JP42" s="18">
        <v>0</v>
      </c>
      <c r="JQ42" s="17">
        <v>0</v>
      </c>
      <c r="JR42" s="17">
        <v>0</v>
      </c>
      <c r="JS42" s="17">
        <v>0</v>
      </c>
      <c r="JT42" s="17">
        <v>0</v>
      </c>
      <c r="JU42" s="17">
        <v>0</v>
      </c>
      <c r="JV42" s="17">
        <v>0</v>
      </c>
      <c r="JW42" s="17">
        <v>0</v>
      </c>
      <c r="JX42" s="17">
        <v>0</v>
      </c>
      <c r="JY42" s="17">
        <v>0</v>
      </c>
      <c r="JZ42" s="17">
        <v>0</v>
      </c>
      <c r="KA42" s="17">
        <v>0</v>
      </c>
      <c r="KB42" s="17">
        <v>0</v>
      </c>
      <c r="KC42" s="17">
        <v>0</v>
      </c>
      <c r="KD42" s="17">
        <v>0</v>
      </c>
      <c r="KE42" s="17">
        <v>0</v>
      </c>
      <c r="KF42" s="17">
        <v>0</v>
      </c>
      <c r="KG42" s="17">
        <v>0</v>
      </c>
      <c r="KH42" s="17">
        <v>0</v>
      </c>
      <c r="KI42" s="17">
        <v>0</v>
      </c>
      <c r="KJ42" s="17">
        <v>0</v>
      </c>
      <c r="KK42" s="17">
        <v>0</v>
      </c>
      <c r="KL42" s="17">
        <v>0</v>
      </c>
      <c r="KM42" s="17">
        <v>0</v>
      </c>
      <c r="KN42" s="17">
        <v>0</v>
      </c>
      <c r="KO42" s="17">
        <v>0</v>
      </c>
      <c r="KP42" s="17">
        <v>0</v>
      </c>
      <c r="KQ42" s="17">
        <v>0</v>
      </c>
      <c r="KR42" s="17">
        <v>0</v>
      </c>
      <c r="KS42" s="17">
        <v>0</v>
      </c>
      <c r="KT42" s="17">
        <v>0</v>
      </c>
      <c r="KU42" s="17">
        <v>0</v>
      </c>
      <c r="KV42" s="17">
        <v>0</v>
      </c>
      <c r="KW42" s="17">
        <v>0</v>
      </c>
      <c r="KX42" s="17">
        <v>0</v>
      </c>
      <c r="KY42" s="17">
        <v>0</v>
      </c>
      <c r="KZ42" s="17">
        <v>0</v>
      </c>
      <c r="LA42" s="18">
        <v>0</v>
      </c>
      <c r="LB42" s="18">
        <v>0</v>
      </c>
      <c r="LC42" s="18">
        <v>0</v>
      </c>
      <c r="LD42" s="17">
        <v>0</v>
      </c>
      <c r="LE42" s="17">
        <v>0</v>
      </c>
      <c r="LF42" s="17">
        <v>0</v>
      </c>
      <c r="LG42" s="17">
        <v>0</v>
      </c>
      <c r="LH42" s="17">
        <v>0</v>
      </c>
      <c r="LI42" s="17">
        <v>0</v>
      </c>
      <c r="LJ42" s="18">
        <v>0</v>
      </c>
      <c r="LK42" s="18">
        <v>0</v>
      </c>
      <c r="LL42" s="18">
        <v>0</v>
      </c>
      <c r="LM42" s="17">
        <v>0</v>
      </c>
      <c r="LN42" s="17">
        <v>0</v>
      </c>
      <c r="LO42" s="17">
        <v>0</v>
      </c>
      <c r="LP42" s="17">
        <v>0</v>
      </c>
      <c r="LQ42" s="17">
        <v>0</v>
      </c>
      <c r="LR42" s="17">
        <v>0</v>
      </c>
      <c r="LS42" s="18">
        <v>0</v>
      </c>
      <c r="LT42" s="18">
        <v>0</v>
      </c>
      <c r="LU42" s="18">
        <v>0</v>
      </c>
      <c r="LV42" s="17">
        <v>0</v>
      </c>
      <c r="LW42" s="17">
        <v>0</v>
      </c>
      <c r="LX42" s="17">
        <v>0</v>
      </c>
      <c r="LY42" s="17">
        <v>0</v>
      </c>
      <c r="LZ42" s="17">
        <v>0</v>
      </c>
      <c r="MA42" s="17">
        <v>0</v>
      </c>
      <c r="MB42" s="17">
        <v>0</v>
      </c>
      <c r="MC42" s="17">
        <v>0</v>
      </c>
      <c r="MD42" s="17">
        <v>0</v>
      </c>
      <c r="ME42" s="17">
        <v>0</v>
      </c>
      <c r="MF42" s="17">
        <v>0</v>
      </c>
      <c r="MG42" s="17">
        <v>0</v>
      </c>
      <c r="MH42" s="17">
        <v>0</v>
      </c>
    </row>
    <row r="43" spans="1:346" ht="12.75" customHeight="1" x14ac:dyDescent="0.3">
      <c r="A43" s="61" t="s">
        <v>219</v>
      </c>
      <c r="B43" s="16">
        <v>1051</v>
      </c>
      <c r="C43" s="62" t="s">
        <v>148</v>
      </c>
      <c r="D43" s="18">
        <v>0</v>
      </c>
      <c r="E43" s="18">
        <v>0</v>
      </c>
      <c r="F43" s="18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>
        <v>0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>
        <v>0</v>
      </c>
      <c r="EQ43" s="17">
        <v>0</v>
      </c>
      <c r="ER43" s="17">
        <v>0</v>
      </c>
      <c r="ES43" s="17">
        <v>0</v>
      </c>
      <c r="ET43" s="17">
        <v>0</v>
      </c>
      <c r="EU43" s="17">
        <v>0</v>
      </c>
      <c r="EV43" s="17">
        <v>0</v>
      </c>
      <c r="EW43" s="17">
        <v>0</v>
      </c>
      <c r="EX43" s="17">
        <v>0</v>
      </c>
      <c r="EY43" s="17">
        <v>0</v>
      </c>
      <c r="EZ43" s="17">
        <v>0</v>
      </c>
      <c r="FA43" s="17">
        <v>0</v>
      </c>
      <c r="FB43" s="17">
        <v>0</v>
      </c>
      <c r="FC43" s="17">
        <v>0</v>
      </c>
      <c r="FD43" s="17">
        <v>0</v>
      </c>
      <c r="FE43" s="17">
        <v>0</v>
      </c>
      <c r="FF43" s="17">
        <v>0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0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0</v>
      </c>
      <c r="GK43" s="17">
        <v>0</v>
      </c>
      <c r="GL43" s="17">
        <v>0</v>
      </c>
      <c r="GM43" s="17">
        <v>0</v>
      </c>
      <c r="GN43" s="17">
        <v>0</v>
      </c>
      <c r="GO43" s="17">
        <v>0</v>
      </c>
      <c r="GP43" s="17">
        <v>0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0</v>
      </c>
      <c r="GX43" s="17">
        <v>0</v>
      </c>
      <c r="GY43" s="17">
        <v>0</v>
      </c>
      <c r="GZ43" s="17">
        <v>0</v>
      </c>
      <c r="HA43" s="17">
        <v>0</v>
      </c>
      <c r="HB43" s="17">
        <v>0</v>
      </c>
      <c r="HC43" s="17">
        <v>0</v>
      </c>
      <c r="HD43" s="17">
        <v>0</v>
      </c>
      <c r="HE43" s="17">
        <v>0</v>
      </c>
      <c r="HF43" s="17">
        <v>0</v>
      </c>
      <c r="HG43" s="17">
        <v>0</v>
      </c>
      <c r="HH43" s="17">
        <v>0</v>
      </c>
      <c r="HI43" s="17">
        <v>0</v>
      </c>
      <c r="HJ43" s="17">
        <v>0</v>
      </c>
      <c r="HK43" s="17">
        <v>0</v>
      </c>
      <c r="HL43" s="17">
        <v>0</v>
      </c>
      <c r="HM43" s="17">
        <v>0</v>
      </c>
      <c r="HN43" s="17">
        <v>0</v>
      </c>
      <c r="HO43" s="17">
        <v>0</v>
      </c>
      <c r="HP43" s="17">
        <v>0</v>
      </c>
      <c r="HQ43" s="17">
        <v>0</v>
      </c>
      <c r="HR43" s="17">
        <v>0</v>
      </c>
      <c r="HS43" s="17">
        <v>0</v>
      </c>
      <c r="HT43" s="17">
        <v>0</v>
      </c>
      <c r="HU43" s="17">
        <v>0</v>
      </c>
      <c r="HV43" s="17">
        <v>0</v>
      </c>
      <c r="HW43" s="17">
        <v>0</v>
      </c>
      <c r="HX43" s="17">
        <v>0</v>
      </c>
      <c r="HY43" s="17">
        <v>0</v>
      </c>
      <c r="HZ43" s="17">
        <v>0</v>
      </c>
      <c r="IA43" s="17">
        <v>0</v>
      </c>
      <c r="IB43" s="17">
        <v>0</v>
      </c>
      <c r="IC43" s="17">
        <v>0</v>
      </c>
      <c r="ID43" s="17">
        <v>0</v>
      </c>
      <c r="IE43" s="17">
        <v>0</v>
      </c>
      <c r="IF43" s="17">
        <v>0</v>
      </c>
      <c r="IG43" s="17">
        <v>0</v>
      </c>
      <c r="IH43" s="17">
        <v>0</v>
      </c>
      <c r="II43" s="17">
        <v>0</v>
      </c>
      <c r="IJ43" s="17">
        <v>0</v>
      </c>
      <c r="IK43" s="17">
        <v>0</v>
      </c>
      <c r="IL43" s="17">
        <v>0</v>
      </c>
      <c r="IM43" s="17">
        <v>0</v>
      </c>
      <c r="IN43" s="17">
        <v>0</v>
      </c>
      <c r="IO43" s="17">
        <v>0</v>
      </c>
      <c r="IP43" s="17">
        <v>0</v>
      </c>
      <c r="IQ43" s="17">
        <v>0</v>
      </c>
      <c r="IR43" s="17">
        <v>0</v>
      </c>
      <c r="IS43" s="17">
        <v>0</v>
      </c>
      <c r="IT43" s="17">
        <v>0</v>
      </c>
      <c r="IU43" s="17">
        <v>0</v>
      </c>
      <c r="IV43" s="18">
        <v>0</v>
      </c>
      <c r="IW43" s="18">
        <v>0</v>
      </c>
      <c r="IX43" s="18">
        <v>0</v>
      </c>
      <c r="IY43" s="17">
        <v>0</v>
      </c>
      <c r="IZ43" s="17">
        <v>0</v>
      </c>
      <c r="JA43" s="17">
        <v>0</v>
      </c>
      <c r="JB43" s="17">
        <v>0</v>
      </c>
      <c r="JC43" s="17">
        <v>0</v>
      </c>
      <c r="JD43" s="17">
        <v>0</v>
      </c>
      <c r="JE43" s="18">
        <v>0</v>
      </c>
      <c r="JF43" s="18">
        <v>0</v>
      </c>
      <c r="JG43" s="18">
        <v>0</v>
      </c>
      <c r="JH43" s="17">
        <v>0</v>
      </c>
      <c r="JI43" s="17">
        <v>0</v>
      </c>
      <c r="JJ43" s="17">
        <v>0</v>
      </c>
      <c r="JK43" s="17">
        <v>0</v>
      </c>
      <c r="JL43" s="17">
        <v>0</v>
      </c>
      <c r="JM43" s="17">
        <v>0</v>
      </c>
      <c r="JN43" s="18">
        <v>0</v>
      </c>
      <c r="JO43" s="18">
        <v>0</v>
      </c>
      <c r="JP43" s="18">
        <v>0</v>
      </c>
      <c r="JQ43" s="17">
        <v>0</v>
      </c>
      <c r="JR43" s="17">
        <v>0</v>
      </c>
      <c r="JS43" s="17">
        <v>0</v>
      </c>
      <c r="JT43" s="17">
        <v>0</v>
      </c>
      <c r="JU43" s="17">
        <v>0</v>
      </c>
      <c r="JV43" s="17">
        <v>0</v>
      </c>
      <c r="JW43" s="17">
        <v>0</v>
      </c>
      <c r="JX43" s="17">
        <v>0</v>
      </c>
      <c r="JY43" s="17">
        <v>0</v>
      </c>
      <c r="JZ43" s="17">
        <v>0</v>
      </c>
      <c r="KA43" s="17">
        <v>0</v>
      </c>
      <c r="KB43" s="17">
        <v>0</v>
      </c>
      <c r="KC43" s="17">
        <v>0</v>
      </c>
      <c r="KD43" s="17">
        <v>0</v>
      </c>
      <c r="KE43" s="17">
        <v>0</v>
      </c>
      <c r="KF43" s="17">
        <v>0</v>
      </c>
      <c r="KG43" s="17">
        <v>0</v>
      </c>
      <c r="KH43" s="17">
        <v>0</v>
      </c>
      <c r="KI43" s="17">
        <v>0</v>
      </c>
      <c r="KJ43" s="17">
        <v>0</v>
      </c>
      <c r="KK43" s="17">
        <v>0</v>
      </c>
      <c r="KL43" s="17">
        <v>0</v>
      </c>
      <c r="KM43" s="17">
        <v>0</v>
      </c>
      <c r="KN43" s="17">
        <v>0</v>
      </c>
      <c r="KO43" s="17">
        <v>0</v>
      </c>
      <c r="KP43" s="17">
        <v>0</v>
      </c>
      <c r="KQ43" s="17">
        <v>0</v>
      </c>
      <c r="KR43" s="17">
        <v>0</v>
      </c>
      <c r="KS43" s="17">
        <v>0</v>
      </c>
      <c r="KT43" s="17">
        <v>0</v>
      </c>
      <c r="KU43" s="17">
        <v>0</v>
      </c>
      <c r="KV43" s="17">
        <v>0</v>
      </c>
      <c r="KW43" s="17">
        <v>0</v>
      </c>
      <c r="KX43" s="17">
        <v>0</v>
      </c>
      <c r="KY43" s="17">
        <v>0</v>
      </c>
      <c r="KZ43" s="17">
        <v>0</v>
      </c>
      <c r="LA43" s="18">
        <v>0</v>
      </c>
      <c r="LB43" s="18">
        <v>0</v>
      </c>
      <c r="LC43" s="18">
        <v>0</v>
      </c>
      <c r="LD43" s="17">
        <v>0</v>
      </c>
      <c r="LE43" s="17">
        <v>0</v>
      </c>
      <c r="LF43" s="17">
        <v>0</v>
      </c>
      <c r="LG43" s="17">
        <v>0</v>
      </c>
      <c r="LH43" s="17">
        <v>0</v>
      </c>
      <c r="LI43" s="17">
        <v>0</v>
      </c>
      <c r="LJ43" s="18">
        <v>0</v>
      </c>
      <c r="LK43" s="18">
        <v>0</v>
      </c>
      <c r="LL43" s="18">
        <v>0</v>
      </c>
      <c r="LM43" s="17">
        <v>0</v>
      </c>
      <c r="LN43" s="17">
        <v>0</v>
      </c>
      <c r="LO43" s="17">
        <v>0</v>
      </c>
      <c r="LP43" s="17">
        <v>0</v>
      </c>
      <c r="LQ43" s="17">
        <v>0</v>
      </c>
      <c r="LR43" s="17">
        <v>0</v>
      </c>
      <c r="LS43" s="18">
        <v>0</v>
      </c>
      <c r="LT43" s="18">
        <v>0</v>
      </c>
      <c r="LU43" s="18">
        <v>0</v>
      </c>
      <c r="LV43" s="17">
        <v>0</v>
      </c>
      <c r="LW43" s="17">
        <v>0</v>
      </c>
      <c r="LX43" s="17">
        <v>0</v>
      </c>
      <c r="LY43" s="17">
        <v>0</v>
      </c>
      <c r="LZ43" s="17">
        <v>0</v>
      </c>
      <c r="MA43" s="17">
        <v>0</v>
      </c>
      <c r="MB43" s="17">
        <v>0</v>
      </c>
      <c r="MC43" s="17">
        <v>0</v>
      </c>
      <c r="MD43" s="17">
        <v>0</v>
      </c>
      <c r="ME43" s="17">
        <v>0</v>
      </c>
      <c r="MF43" s="17">
        <v>0</v>
      </c>
      <c r="MG43" s="17">
        <v>0</v>
      </c>
      <c r="MH43" s="17">
        <v>0</v>
      </c>
    </row>
    <row r="44" spans="1:346" ht="12.75" customHeight="1" x14ac:dyDescent="0.3">
      <c r="A44" s="61" t="s">
        <v>221</v>
      </c>
      <c r="B44" s="16">
        <v>1052</v>
      </c>
      <c r="C44" s="62" t="s">
        <v>148</v>
      </c>
      <c r="D44" s="18">
        <v>0</v>
      </c>
      <c r="E44" s="18">
        <v>0</v>
      </c>
      <c r="F44" s="18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0</v>
      </c>
      <c r="DZ44" s="17">
        <v>0</v>
      </c>
      <c r="EA44" s="17">
        <v>0</v>
      </c>
      <c r="EB44" s="17">
        <v>0</v>
      </c>
      <c r="EC44" s="17">
        <v>0</v>
      </c>
      <c r="ED44" s="17">
        <v>0</v>
      </c>
      <c r="EE44" s="17">
        <v>0</v>
      </c>
      <c r="EF44" s="17">
        <v>0</v>
      </c>
      <c r="EG44" s="17">
        <v>0</v>
      </c>
      <c r="EH44" s="17">
        <v>0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0</v>
      </c>
      <c r="EO44" s="17">
        <v>0</v>
      </c>
      <c r="EP44" s="17">
        <v>0</v>
      </c>
      <c r="EQ44" s="17">
        <v>0</v>
      </c>
      <c r="ER44" s="17">
        <v>0</v>
      </c>
      <c r="ES44" s="17">
        <v>0</v>
      </c>
      <c r="ET44" s="17">
        <v>0</v>
      </c>
      <c r="EU44" s="17">
        <v>0</v>
      </c>
      <c r="EV44" s="17">
        <v>0</v>
      </c>
      <c r="EW44" s="17">
        <v>0</v>
      </c>
      <c r="EX44" s="17">
        <v>0</v>
      </c>
      <c r="EY44" s="17">
        <v>0</v>
      </c>
      <c r="EZ44" s="17">
        <v>0</v>
      </c>
      <c r="FA44" s="17">
        <v>0</v>
      </c>
      <c r="FB44" s="17">
        <v>0</v>
      </c>
      <c r="FC44" s="17">
        <v>0</v>
      </c>
      <c r="FD44" s="17">
        <v>0</v>
      </c>
      <c r="FE44" s="17">
        <v>0</v>
      </c>
      <c r="FF44" s="17">
        <v>0</v>
      </c>
      <c r="FG44" s="17">
        <v>0</v>
      </c>
      <c r="FH44" s="17">
        <v>0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7">
        <v>0</v>
      </c>
      <c r="FR44" s="17">
        <v>0</v>
      </c>
      <c r="FS44" s="17">
        <v>0</v>
      </c>
      <c r="FT44" s="17">
        <v>0</v>
      </c>
      <c r="FU44" s="17">
        <v>0</v>
      </c>
      <c r="FV44" s="17">
        <v>0</v>
      </c>
      <c r="FW44" s="17">
        <v>0</v>
      </c>
      <c r="FX44" s="17">
        <v>0</v>
      </c>
      <c r="FY44" s="17">
        <v>0</v>
      </c>
      <c r="FZ44" s="17">
        <v>0</v>
      </c>
      <c r="GA44" s="17">
        <v>0</v>
      </c>
      <c r="GB44" s="17">
        <v>0</v>
      </c>
      <c r="GC44" s="17">
        <v>0</v>
      </c>
      <c r="GD44" s="17">
        <v>0</v>
      </c>
      <c r="GE44" s="17">
        <v>0</v>
      </c>
      <c r="GF44" s="17">
        <v>0</v>
      </c>
      <c r="GG44" s="17">
        <v>0</v>
      </c>
      <c r="GH44" s="17">
        <v>0</v>
      </c>
      <c r="GI44" s="17">
        <v>0</v>
      </c>
      <c r="GJ44" s="17">
        <v>0</v>
      </c>
      <c r="GK44" s="17">
        <v>0</v>
      </c>
      <c r="GL44" s="17">
        <v>0</v>
      </c>
      <c r="GM44" s="17">
        <v>0</v>
      </c>
      <c r="GN44" s="17">
        <v>0</v>
      </c>
      <c r="GO44" s="17">
        <v>0</v>
      </c>
      <c r="GP44" s="17">
        <v>0</v>
      </c>
      <c r="GQ44" s="17">
        <v>0</v>
      </c>
      <c r="GR44" s="17">
        <v>0</v>
      </c>
      <c r="GS44" s="17">
        <v>0</v>
      </c>
      <c r="GT44" s="17">
        <v>0</v>
      </c>
      <c r="GU44" s="17">
        <v>0</v>
      </c>
      <c r="GV44" s="17">
        <v>0</v>
      </c>
      <c r="GW44" s="17">
        <v>0</v>
      </c>
      <c r="GX44" s="17">
        <v>0</v>
      </c>
      <c r="GY44" s="17">
        <v>0</v>
      </c>
      <c r="GZ44" s="17">
        <v>0</v>
      </c>
      <c r="HA44" s="17">
        <v>0</v>
      </c>
      <c r="HB44" s="17">
        <v>0</v>
      </c>
      <c r="HC44" s="17">
        <v>0</v>
      </c>
      <c r="HD44" s="17">
        <v>0</v>
      </c>
      <c r="HE44" s="17">
        <v>0</v>
      </c>
      <c r="HF44" s="17">
        <v>0</v>
      </c>
      <c r="HG44" s="17">
        <v>0</v>
      </c>
      <c r="HH44" s="17">
        <v>0</v>
      </c>
      <c r="HI44" s="17">
        <v>0</v>
      </c>
      <c r="HJ44" s="17">
        <v>0</v>
      </c>
      <c r="HK44" s="17">
        <v>0</v>
      </c>
      <c r="HL44" s="17">
        <v>0</v>
      </c>
      <c r="HM44" s="17">
        <v>0</v>
      </c>
      <c r="HN44" s="17">
        <v>0</v>
      </c>
      <c r="HO44" s="17">
        <v>0</v>
      </c>
      <c r="HP44" s="17">
        <v>0</v>
      </c>
      <c r="HQ44" s="17">
        <v>0</v>
      </c>
      <c r="HR44" s="17">
        <v>0</v>
      </c>
      <c r="HS44" s="17">
        <v>0</v>
      </c>
      <c r="HT44" s="17">
        <v>0</v>
      </c>
      <c r="HU44" s="17">
        <v>0</v>
      </c>
      <c r="HV44" s="17">
        <v>0</v>
      </c>
      <c r="HW44" s="17">
        <v>0</v>
      </c>
      <c r="HX44" s="17">
        <v>0</v>
      </c>
      <c r="HY44" s="17">
        <v>0</v>
      </c>
      <c r="HZ44" s="17">
        <v>0</v>
      </c>
      <c r="IA44" s="17">
        <v>0</v>
      </c>
      <c r="IB44" s="17">
        <v>0</v>
      </c>
      <c r="IC44" s="17">
        <v>0</v>
      </c>
      <c r="ID44" s="17">
        <v>0</v>
      </c>
      <c r="IE44" s="17">
        <v>0</v>
      </c>
      <c r="IF44" s="17">
        <v>0</v>
      </c>
      <c r="IG44" s="17">
        <v>0</v>
      </c>
      <c r="IH44" s="17">
        <v>0</v>
      </c>
      <c r="II44" s="17">
        <v>0</v>
      </c>
      <c r="IJ44" s="17">
        <v>0</v>
      </c>
      <c r="IK44" s="17">
        <v>0</v>
      </c>
      <c r="IL44" s="17">
        <v>0</v>
      </c>
      <c r="IM44" s="17">
        <v>0</v>
      </c>
      <c r="IN44" s="17">
        <v>0</v>
      </c>
      <c r="IO44" s="17">
        <v>0</v>
      </c>
      <c r="IP44" s="17">
        <v>0</v>
      </c>
      <c r="IQ44" s="17">
        <v>0</v>
      </c>
      <c r="IR44" s="17">
        <v>0</v>
      </c>
      <c r="IS44" s="17">
        <v>0</v>
      </c>
      <c r="IT44" s="17">
        <v>0</v>
      </c>
      <c r="IU44" s="17">
        <v>0</v>
      </c>
      <c r="IV44" s="18">
        <v>0</v>
      </c>
      <c r="IW44" s="18">
        <v>0</v>
      </c>
      <c r="IX44" s="18">
        <v>0</v>
      </c>
      <c r="IY44" s="17">
        <v>0</v>
      </c>
      <c r="IZ44" s="17">
        <v>0</v>
      </c>
      <c r="JA44" s="17">
        <v>0</v>
      </c>
      <c r="JB44" s="17">
        <v>0</v>
      </c>
      <c r="JC44" s="17">
        <v>0</v>
      </c>
      <c r="JD44" s="17">
        <v>0</v>
      </c>
      <c r="JE44" s="18">
        <v>0</v>
      </c>
      <c r="JF44" s="18">
        <v>0</v>
      </c>
      <c r="JG44" s="18">
        <v>0</v>
      </c>
      <c r="JH44" s="17">
        <v>0</v>
      </c>
      <c r="JI44" s="17">
        <v>0</v>
      </c>
      <c r="JJ44" s="17">
        <v>0</v>
      </c>
      <c r="JK44" s="17">
        <v>0</v>
      </c>
      <c r="JL44" s="17">
        <v>0</v>
      </c>
      <c r="JM44" s="17">
        <v>0</v>
      </c>
      <c r="JN44" s="18">
        <v>0</v>
      </c>
      <c r="JO44" s="18">
        <v>0</v>
      </c>
      <c r="JP44" s="18">
        <v>0</v>
      </c>
      <c r="JQ44" s="17">
        <v>0</v>
      </c>
      <c r="JR44" s="17">
        <v>0</v>
      </c>
      <c r="JS44" s="17">
        <v>0</v>
      </c>
      <c r="JT44" s="17">
        <v>0</v>
      </c>
      <c r="JU44" s="17">
        <v>0</v>
      </c>
      <c r="JV44" s="17">
        <v>0</v>
      </c>
      <c r="JW44" s="17">
        <v>0</v>
      </c>
      <c r="JX44" s="17">
        <v>0</v>
      </c>
      <c r="JY44" s="17">
        <v>0</v>
      </c>
      <c r="JZ44" s="17">
        <v>0</v>
      </c>
      <c r="KA44" s="17">
        <v>0</v>
      </c>
      <c r="KB44" s="17">
        <v>0</v>
      </c>
      <c r="KC44" s="17">
        <v>0</v>
      </c>
      <c r="KD44" s="17">
        <v>0</v>
      </c>
      <c r="KE44" s="17">
        <v>0</v>
      </c>
      <c r="KF44" s="17">
        <v>0</v>
      </c>
      <c r="KG44" s="17">
        <v>0</v>
      </c>
      <c r="KH44" s="17">
        <v>0</v>
      </c>
      <c r="KI44" s="17">
        <v>0</v>
      </c>
      <c r="KJ44" s="17">
        <v>0</v>
      </c>
      <c r="KK44" s="17">
        <v>0</v>
      </c>
      <c r="KL44" s="17">
        <v>0</v>
      </c>
      <c r="KM44" s="17">
        <v>0</v>
      </c>
      <c r="KN44" s="17">
        <v>0</v>
      </c>
      <c r="KO44" s="17">
        <v>0</v>
      </c>
      <c r="KP44" s="17">
        <v>0</v>
      </c>
      <c r="KQ44" s="17">
        <v>0</v>
      </c>
      <c r="KR44" s="17">
        <v>0</v>
      </c>
      <c r="KS44" s="17">
        <v>0</v>
      </c>
      <c r="KT44" s="17">
        <v>0</v>
      </c>
      <c r="KU44" s="17">
        <v>0</v>
      </c>
      <c r="KV44" s="17">
        <v>0</v>
      </c>
      <c r="KW44" s="17">
        <v>0</v>
      </c>
      <c r="KX44" s="17">
        <v>0</v>
      </c>
      <c r="KY44" s="17">
        <v>0</v>
      </c>
      <c r="KZ44" s="17">
        <v>0</v>
      </c>
      <c r="LA44" s="18">
        <v>0</v>
      </c>
      <c r="LB44" s="18">
        <v>0</v>
      </c>
      <c r="LC44" s="18">
        <v>0</v>
      </c>
      <c r="LD44" s="17">
        <v>0</v>
      </c>
      <c r="LE44" s="17">
        <v>0</v>
      </c>
      <c r="LF44" s="17">
        <v>0</v>
      </c>
      <c r="LG44" s="17">
        <v>0</v>
      </c>
      <c r="LH44" s="17">
        <v>0</v>
      </c>
      <c r="LI44" s="17">
        <v>0</v>
      </c>
      <c r="LJ44" s="18">
        <v>0</v>
      </c>
      <c r="LK44" s="18">
        <v>0</v>
      </c>
      <c r="LL44" s="18">
        <v>0</v>
      </c>
      <c r="LM44" s="17">
        <v>0</v>
      </c>
      <c r="LN44" s="17">
        <v>0</v>
      </c>
      <c r="LO44" s="17">
        <v>0</v>
      </c>
      <c r="LP44" s="17">
        <v>0</v>
      </c>
      <c r="LQ44" s="17">
        <v>0</v>
      </c>
      <c r="LR44" s="17">
        <v>0</v>
      </c>
      <c r="LS44" s="18">
        <v>0</v>
      </c>
      <c r="LT44" s="18">
        <v>0</v>
      </c>
      <c r="LU44" s="18">
        <v>0</v>
      </c>
      <c r="LV44" s="17">
        <v>0</v>
      </c>
      <c r="LW44" s="17">
        <v>0</v>
      </c>
      <c r="LX44" s="17">
        <v>0</v>
      </c>
      <c r="LY44" s="17">
        <v>0</v>
      </c>
      <c r="LZ44" s="17">
        <v>0</v>
      </c>
      <c r="MA44" s="17">
        <v>0</v>
      </c>
      <c r="MB44" s="17">
        <v>0</v>
      </c>
      <c r="MC44" s="17">
        <v>0</v>
      </c>
      <c r="MD44" s="17">
        <v>0</v>
      </c>
      <c r="ME44" s="17">
        <v>0</v>
      </c>
      <c r="MF44" s="17">
        <v>0</v>
      </c>
      <c r="MG44" s="17">
        <v>0</v>
      </c>
      <c r="MH44" s="17">
        <v>0</v>
      </c>
    </row>
    <row r="45" spans="1:346" ht="12.75" customHeight="1" x14ac:dyDescent="0.3">
      <c r="A45" s="61" t="s">
        <v>223</v>
      </c>
      <c r="B45" s="16">
        <v>1053</v>
      </c>
      <c r="C45" s="62" t="s">
        <v>148</v>
      </c>
      <c r="D45" s="18">
        <v>0</v>
      </c>
      <c r="E45" s="18">
        <v>0</v>
      </c>
      <c r="F45" s="18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0</v>
      </c>
      <c r="DW45" s="17">
        <v>0</v>
      </c>
      <c r="DX45" s="17">
        <v>0</v>
      </c>
      <c r="DY45" s="17">
        <v>0</v>
      </c>
      <c r="DZ45" s="17">
        <v>0</v>
      </c>
      <c r="EA45" s="17">
        <v>0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>
        <v>0</v>
      </c>
      <c r="EQ45" s="17">
        <v>0</v>
      </c>
      <c r="ER45" s="17">
        <v>0</v>
      </c>
      <c r="ES45" s="17">
        <v>0</v>
      </c>
      <c r="ET45" s="17">
        <v>0</v>
      </c>
      <c r="EU45" s="17">
        <v>0</v>
      </c>
      <c r="EV45" s="17">
        <v>0</v>
      </c>
      <c r="EW45" s="17">
        <v>0</v>
      </c>
      <c r="EX45" s="17">
        <v>0</v>
      </c>
      <c r="EY45" s="17">
        <v>0</v>
      </c>
      <c r="EZ45" s="17">
        <v>0</v>
      </c>
      <c r="FA45" s="17">
        <v>0</v>
      </c>
      <c r="FB45" s="17">
        <v>0</v>
      </c>
      <c r="FC45" s="17">
        <v>0</v>
      </c>
      <c r="FD45" s="17">
        <v>0</v>
      </c>
      <c r="FE45" s="17">
        <v>0</v>
      </c>
      <c r="FF45" s="17">
        <v>0</v>
      </c>
      <c r="FG45" s="17">
        <v>0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0</v>
      </c>
      <c r="FP45" s="17">
        <v>0</v>
      </c>
      <c r="FQ45" s="17">
        <v>0</v>
      </c>
      <c r="FR45" s="17">
        <v>0</v>
      </c>
      <c r="FS45" s="17">
        <v>0</v>
      </c>
      <c r="FT45" s="17">
        <v>0</v>
      </c>
      <c r="FU45" s="17">
        <v>0</v>
      </c>
      <c r="FV45" s="17">
        <v>0</v>
      </c>
      <c r="FW45" s="17">
        <v>0</v>
      </c>
      <c r="FX45" s="17">
        <v>0</v>
      </c>
      <c r="FY45" s="17">
        <v>0</v>
      </c>
      <c r="FZ45" s="17">
        <v>0</v>
      </c>
      <c r="GA45" s="17">
        <v>0</v>
      </c>
      <c r="GB45" s="17">
        <v>0</v>
      </c>
      <c r="GC45" s="17">
        <v>0</v>
      </c>
      <c r="GD45" s="17">
        <v>0</v>
      </c>
      <c r="GE45" s="17">
        <v>0</v>
      </c>
      <c r="GF45" s="17">
        <v>0</v>
      </c>
      <c r="GG45" s="17">
        <v>0</v>
      </c>
      <c r="GH45" s="17">
        <v>0</v>
      </c>
      <c r="GI45" s="17">
        <v>0</v>
      </c>
      <c r="GJ45" s="17">
        <v>0</v>
      </c>
      <c r="GK45" s="17">
        <v>0</v>
      </c>
      <c r="GL45" s="17">
        <v>0</v>
      </c>
      <c r="GM45" s="17">
        <v>0</v>
      </c>
      <c r="GN45" s="17">
        <v>0</v>
      </c>
      <c r="GO45" s="17">
        <v>0</v>
      </c>
      <c r="GP45" s="17">
        <v>0</v>
      </c>
      <c r="GQ45" s="17">
        <v>0</v>
      </c>
      <c r="GR45" s="17">
        <v>0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0</v>
      </c>
      <c r="GZ45" s="17">
        <v>0</v>
      </c>
      <c r="HA45" s="17">
        <v>0</v>
      </c>
      <c r="HB45" s="17">
        <v>0</v>
      </c>
      <c r="HC45" s="17">
        <v>0</v>
      </c>
      <c r="HD45" s="17">
        <v>0</v>
      </c>
      <c r="HE45" s="17">
        <v>0</v>
      </c>
      <c r="HF45" s="17">
        <v>0</v>
      </c>
      <c r="HG45" s="17">
        <v>0</v>
      </c>
      <c r="HH45" s="17">
        <v>0</v>
      </c>
      <c r="HI45" s="17">
        <v>0</v>
      </c>
      <c r="HJ45" s="17">
        <v>0</v>
      </c>
      <c r="HK45" s="17">
        <v>0</v>
      </c>
      <c r="HL45" s="17">
        <v>0</v>
      </c>
      <c r="HM45" s="17">
        <v>0</v>
      </c>
      <c r="HN45" s="17">
        <v>0</v>
      </c>
      <c r="HO45" s="17">
        <v>0</v>
      </c>
      <c r="HP45" s="17">
        <v>0</v>
      </c>
      <c r="HQ45" s="17">
        <v>0</v>
      </c>
      <c r="HR45" s="17">
        <v>0</v>
      </c>
      <c r="HS45" s="17">
        <v>0</v>
      </c>
      <c r="HT45" s="17">
        <v>0</v>
      </c>
      <c r="HU45" s="17">
        <v>0</v>
      </c>
      <c r="HV45" s="17">
        <v>0</v>
      </c>
      <c r="HW45" s="17">
        <v>0</v>
      </c>
      <c r="HX45" s="17">
        <v>0</v>
      </c>
      <c r="HY45" s="17">
        <v>0</v>
      </c>
      <c r="HZ45" s="17">
        <v>0</v>
      </c>
      <c r="IA45" s="17">
        <v>0</v>
      </c>
      <c r="IB45" s="17">
        <v>0</v>
      </c>
      <c r="IC45" s="17">
        <v>0</v>
      </c>
      <c r="ID45" s="17">
        <v>0</v>
      </c>
      <c r="IE45" s="17">
        <v>0</v>
      </c>
      <c r="IF45" s="17">
        <v>0</v>
      </c>
      <c r="IG45" s="17">
        <v>0</v>
      </c>
      <c r="IH45" s="17">
        <v>0</v>
      </c>
      <c r="II45" s="17">
        <v>0</v>
      </c>
      <c r="IJ45" s="17">
        <v>0</v>
      </c>
      <c r="IK45" s="17">
        <v>0</v>
      </c>
      <c r="IL45" s="17">
        <v>0</v>
      </c>
      <c r="IM45" s="17">
        <v>0</v>
      </c>
      <c r="IN45" s="17">
        <v>0</v>
      </c>
      <c r="IO45" s="17">
        <v>0</v>
      </c>
      <c r="IP45" s="17">
        <v>0</v>
      </c>
      <c r="IQ45" s="17">
        <v>0</v>
      </c>
      <c r="IR45" s="17">
        <v>0</v>
      </c>
      <c r="IS45" s="17">
        <v>0</v>
      </c>
      <c r="IT45" s="17">
        <v>0</v>
      </c>
      <c r="IU45" s="17">
        <v>0</v>
      </c>
      <c r="IV45" s="18">
        <v>0</v>
      </c>
      <c r="IW45" s="18">
        <v>0</v>
      </c>
      <c r="IX45" s="18">
        <v>0</v>
      </c>
      <c r="IY45" s="17">
        <v>0</v>
      </c>
      <c r="IZ45" s="17">
        <v>0</v>
      </c>
      <c r="JA45" s="17">
        <v>0</v>
      </c>
      <c r="JB45" s="17">
        <v>0</v>
      </c>
      <c r="JC45" s="17">
        <v>0</v>
      </c>
      <c r="JD45" s="17">
        <v>0</v>
      </c>
      <c r="JE45" s="18">
        <v>0</v>
      </c>
      <c r="JF45" s="18">
        <v>0</v>
      </c>
      <c r="JG45" s="18">
        <v>0</v>
      </c>
      <c r="JH45" s="17">
        <v>0</v>
      </c>
      <c r="JI45" s="17">
        <v>0</v>
      </c>
      <c r="JJ45" s="17">
        <v>0</v>
      </c>
      <c r="JK45" s="17">
        <v>0</v>
      </c>
      <c r="JL45" s="17">
        <v>0</v>
      </c>
      <c r="JM45" s="17">
        <v>0</v>
      </c>
      <c r="JN45" s="18">
        <v>0</v>
      </c>
      <c r="JO45" s="18">
        <v>0</v>
      </c>
      <c r="JP45" s="18">
        <v>0</v>
      </c>
      <c r="JQ45" s="17">
        <v>0</v>
      </c>
      <c r="JR45" s="17">
        <v>0</v>
      </c>
      <c r="JS45" s="17">
        <v>0</v>
      </c>
      <c r="JT45" s="17">
        <v>0</v>
      </c>
      <c r="JU45" s="17">
        <v>0</v>
      </c>
      <c r="JV45" s="17">
        <v>0</v>
      </c>
      <c r="JW45" s="17">
        <v>0</v>
      </c>
      <c r="JX45" s="17">
        <v>0</v>
      </c>
      <c r="JY45" s="17">
        <v>0</v>
      </c>
      <c r="JZ45" s="17">
        <v>0</v>
      </c>
      <c r="KA45" s="17">
        <v>0</v>
      </c>
      <c r="KB45" s="17">
        <v>0</v>
      </c>
      <c r="KC45" s="17">
        <v>0</v>
      </c>
      <c r="KD45" s="17">
        <v>0</v>
      </c>
      <c r="KE45" s="17">
        <v>0</v>
      </c>
      <c r="KF45" s="17">
        <v>0</v>
      </c>
      <c r="KG45" s="17">
        <v>0</v>
      </c>
      <c r="KH45" s="17">
        <v>0</v>
      </c>
      <c r="KI45" s="17">
        <v>0</v>
      </c>
      <c r="KJ45" s="17">
        <v>0</v>
      </c>
      <c r="KK45" s="17">
        <v>0</v>
      </c>
      <c r="KL45" s="17">
        <v>0</v>
      </c>
      <c r="KM45" s="17">
        <v>0</v>
      </c>
      <c r="KN45" s="17">
        <v>0</v>
      </c>
      <c r="KO45" s="17">
        <v>0</v>
      </c>
      <c r="KP45" s="17">
        <v>0</v>
      </c>
      <c r="KQ45" s="17">
        <v>0</v>
      </c>
      <c r="KR45" s="17">
        <v>0</v>
      </c>
      <c r="KS45" s="17">
        <v>0</v>
      </c>
      <c r="KT45" s="17">
        <v>0</v>
      </c>
      <c r="KU45" s="17">
        <v>0</v>
      </c>
      <c r="KV45" s="17">
        <v>0</v>
      </c>
      <c r="KW45" s="17">
        <v>0</v>
      </c>
      <c r="KX45" s="17">
        <v>0</v>
      </c>
      <c r="KY45" s="17">
        <v>0</v>
      </c>
      <c r="KZ45" s="17">
        <v>0</v>
      </c>
      <c r="LA45" s="18">
        <v>0</v>
      </c>
      <c r="LB45" s="18">
        <v>0</v>
      </c>
      <c r="LC45" s="18">
        <v>0</v>
      </c>
      <c r="LD45" s="17">
        <v>0</v>
      </c>
      <c r="LE45" s="17">
        <v>0</v>
      </c>
      <c r="LF45" s="17">
        <v>0</v>
      </c>
      <c r="LG45" s="17">
        <v>0</v>
      </c>
      <c r="LH45" s="17">
        <v>0</v>
      </c>
      <c r="LI45" s="17">
        <v>0</v>
      </c>
      <c r="LJ45" s="18">
        <v>0</v>
      </c>
      <c r="LK45" s="18">
        <v>0</v>
      </c>
      <c r="LL45" s="18">
        <v>0</v>
      </c>
      <c r="LM45" s="17">
        <v>0</v>
      </c>
      <c r="LN45" s="17">
        <v>0</v>
      </c>
      <c r="LO45" s="17">
        <v>0</v>
      </c>
      <c r="LP45" s="17">
        <v>0</v>
      </c>
      <c r="LQ45" s="17">
        <v>0</v>
      </c>
      <c r="LR45" s="17">
        <v>0</v>
      </c>
      <c r="LS45" s="18">
        <v>0</v>
      </c>
      <c r="LT45" s="18">
        <v>0</v>
      </c>
      <c r="LU45" s="18">
        <v>0</v>
      </c>
      <c r="LV45" s="17">
        <v>0</v>
      </c>
      <c r="LW45" s="17">
        <v>0</v>
      </c>
      <c r="LX45" s="17">
        <v>0</v>
      </c>
      <c r="LY45" s="17">
        <v>0</v>
      </c>
      <c r="LZ45" s="17">
        <v>0</v>
      </c>
      <c r="MA45" s="17">
        <v>0</v>
      </c>
      <c r="MB45" s="17">
        <v>0</v>
      </c>
      <c r="MC45" s="17">
        <v>0</v>
      </c>
      <c r="MD45" s="17">
        <v>0</v>
      </c>
      <c r="ME45" s="17">
        <v>0</v>
      </c>
      <c r="MF45" s="17">
        <v>0</v>
      </c>
      <c r="MG45" s="17">
        <v>0</v>
      </c>
      <c r="MH45" s="17">
        <v>0</v>
      </c>
    </row>
    <row r="46" spans="1:346" ht="12.75" customHeight="1" x14ac:dyDescent="0.3">
      <c r="A46" s="61" t="s">
        <v>225</v>
      </c>
      <c r="B46" s="16">
        <v>1055</v>
      </c>
      <c r="C46" s="62" t="s">
        <v>148</v>
      </c>
      <c r="D46" s="18">
        <v>0</v>
      </c>
      <c r="E46" s="18">
        <v>0</v>
      </c>
      <c r="F46" s="18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7">
        <v>0</v>
      </c>
      <c r="DT46" s="17">
        <v>0</v>
      </c>
      <c r="DU46" s="17">
        <v>0</v>
      </c>
      <c r="DV46" s="17">
        <v>0</v>
      </c>
      <c r="DW46" s="17">
        <v>0</v>
      </c>
      <c r="DX46" s="17">
        <v>0</v>
      </c>
      <c r="DY46" s="17">
        <v>0</v>
      </c>
      <c r="DZ46" s="17">
        <v>0</v>
      </c>
      <c r="EA46" s="17">
        <v>0</v>
      </c>
      <c r="EB46" s="17">
        <v>0</v>
      </c>
      <c r="EC46" s="17">
        <v>0</v>
      </c>
      <c r="ED46" s="17">
        <v>0</v>
      </c>
      <c r="EE46" s="17">
        <v>0</v>
      </c>
      <c r="EF46" s="17">
        <v>0</v>
      </c>
      <c r="EG46" s="17">
        <v>0</v>
      </c>
      <c r="EH46" s="17">
        <v>0</v>
      </c>
      <c r="EI46" s="17">
        <v>0</v>
      </c>
      <c r="EJ46" s="17">
        <v>0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0</v>
      </c>
      <c r="EQ46" s="17">
        <v>0</v>
      </c>
      <c r="ER46" s="17">
        <v>0</v>
      </c>
      <c r="ES46" s="17">
        <v>0</v>
      </c>
      <c r="ET46" s="17">
        <v>0</v>
      </c>
      <c r="EU46" s="17">
        <v>0</v>
      </c>
      <c r="EV46" s="17">
        <v>0</v>
      </c>
      <c r="EW46" s="17">
        <v>0</v>
      </c>
      <c r="EX46" s="17">
        <v>0</v>
      </c>
      <c r="EY46" s="17">
        <v>0</v>
      </c>
      <c r="EZ46" s="17">
        <v>0</v>
      </c>
      <c r="FA46" s="17">
        <v>0</v>
      </c>
      <c r="FB46" s="17">
        <v>0</v>
      </c>
      <c r="FC46" s="17">
        <v>0</v>
      </c>
      <c r="FD46" s="17">
        <v>0</v>
      </c>
      <c r="FE46" s="17">
        <v>0</v>
      </c>
      <c r="FF46" s="17">
        <v>0</v>
      </c>
      <c r="FG46" s="17">
        <v>0</v>
      </c>
      <c r="FH46" s="17">
        <v>0</v>
      </c>
      <c r="FI46" s="17">
        <v>0</v>
      </c>
      <c r="FJ46" s="17">
        <v>0</v>
      </c>
      <c r="FK46" s="17">
        <v>0</v>
      </c>
      <c r="FL46" s="17">
        <v>0</v>
      </c>
      <c r="FM46" s="17">
        <v>0</v>
      </c>
      <c r="FN46" s="17">
        <v>0</v>
      </c>
      <c r="FO46" s="17">
        <v>0</v>
      </c>
      <c r="FP46" s="17">
        <v>0</v>
      </c>
      <c r="FQ46" s="17">
        <v>0</v>
      </c>
      <c r="FR46" s="17">
        <v>0</v>
      </c>
      <c r="FS46" s="17">
        <v>0</v>
      </c>
      <c r="FT46" s="17">
        <v>0</v>
      </c>
      <c r="FU46" s="17">
        <v>0</v>
      </c>
      <c r="FV46" s="17">
        <v>0</v>
      </c>
      <c r="FW46" s="17">
        <v>0</v>
      </c>
      <c r="FX46" s="17">
        <v>0</v>
      </c>
      <c r="FY46" s="17">
        <v>0</v>
      </c>
      <c r="FZ46" s="17">
        <v>0</v>
      </c>
      <c r="GA46" s="17">
        <v>0</v>
      </c>
      <c r="GB46" s="17">
        <v>0</v>
      </c>
      <c r="GC46" s="17">
        <v>0</v>
      </c>
      <c r="GD46" s="17">
        <v>0</v>
      </c>
      <c r="GE46" s="17">
        <v>0</v>
      </c>
      <c r="GF46" s="17">
        <v>0</v>
      </c>
      <c r="GG46" s="17">
        <v>0</v>
      </c>
      <c r="GH46" s="17">
        <v>0</v>
      </c>
      <c r="GI46" s="17">
        <v>0</v>
      </c>
      <c r="GJ46" s="17">
        <v>0</v>
      </c>
      <c r="GK46" s="17">
        <v>0</v>
      </c>
      <c r="GL46" s="17">
        <v>0</v>
      </c>
      <c r="GM46" s="17">
        <v>0</v>
      </c>
      <c r="GN46" s="17">
        <v>0</v>
      </c>
      <c r="GO46" s="17">
        <v>0</v>
      </c>
      <c r="GP46" s="17">
        <v>0</v>
      </c>
      <c r="GQ46" s="17">
        <v>0</v>
      </c>
      <c r="GR46" s="17">
        <v>0</v>
      </c>
      <c r="GS46" s="17">
        <v>0</v>
      </c>
      <c r="GT46" s="17">
        <v>0</v>
      </c>
      <c r="GU46" s="17">
        <v>0</v>
      </c>
      <c r="GV46" s="17">
        <v>0</v>
      </c>
      <c r="GW46" s="17">
        <v>0</v>
      </c>
      <c r="GX46" s="17">
        <v>0</v>
      </c>
      <c r="GY46" s="17">
        <v>0</v>
      </c>
      <c r="GZ46" s="17">
        <v>0</v>
      </c>
      <c r="HA46" s="17">
        <v>0</v>
      </c>
      <c r="HB46" s="17">
        <v>0</v>
      </c>
      <c r="HC46" s="17">
        <v>0</v>
      </c>
      <c r="HD46" s="17">
        <v>0</v>
      </c>
      <c r="HE46" s="17">
        <v>0</v>
      </c>
      <c r="HF46" s="17">
        <v>0</v>
      </c>
      <c r="HG46" s="17">
        <v>0</v>
      </c>
      <c r="HH46" s="17">
        <v>0</v>
      </c>
      <c r="HI46" s="17">
        <v>0</v>
      </c>
      <c r="HJ46" s="17">
        <v>0</v>
      </c>
      <c r="HK46" s="17">
        <v>0</v>
      </c>
      <c r="HL46" s="17">
        <v>0</v>
      </c>
      <c r="HM46" s="17">
        <v>0</v>
      </c>
      <c r="HN46" s="17">
        <v>0</v>
      </c>
      <c r="HO46" s="17">
        <v>0</v>
      </c>
      <c r="HP46" s="17">
        <v>0</v>
      </c>
      <c r="HQ46" s="17">
        <v>0</v>
      </c>
      <c r="HR46" s="17">
        <v>0</v>
      </c>
      <c r="HS46" s="17">
        <v>0</v>
      </c>
      <c r="HT46" s="17">
        <v>0</v>
      </c>
      <c r="HU46" s="17">
        <v>0</v>
      </c>
      <c r="HV46" s="17">
        <v>0</v>
      </c>
      <c r="HW46" s="17">
        <v>0</v>
      </c>
      <c r="HX46" s="17">
        <v>0</v>
      </c>
      <c r="HY46" s="17">
        <v>0</v>
      </c>
      <c r="HZ46" s="17">
        <v>0</v>
      </c>
      <c r="IA46" s="17">
        <v>0</v>
      </c>
      <c r="IB46" s="17">
        <v>0</v>
      </c>
      <c r="IC46" s="17">
        <v>0</v>
      </c>
      <c r="ID46" s="17">
        <v>0</v>
      </c>
      <c r="IE46" s="17">
        <v>0</v>
      </c>
      <c r="IF46" s="17">
        <v>0</v>
      </c>
      <c r="IG46" s="17">
        <v>0</v>
      </c>
      <c r="IH46" s="17">
        <v>0</v>
      </c>
      <c r="II46" s="17">
        <v>0</v>
      </c>
      <c r="IJ46" s="17">
        <v>0</v>
      </c>
      <c r="IK46" s="17">
        <v>0</v>
      </c>
      <c r="IL46" s="17">
        <v>0</v>
      </c>
      <c r="IM46" s="17">
        <v>0</v>
      </c>
      <c r="IN46" s="17">
        <v>0</v>
      </c>
      <c r="IO46" s="17">
        <v>0</v>
      </c>
      <c r="IP46" s="17">
        <v>0</v>
      </c>
      <c r="IQ46" s="17">
        <v>0</v>
      </c>
      <c r="IR46" s="17">
        <v>0</v>
      </c>
      <c r="IS46" s="17">
        <v>0</v>
      </c>
      <c r="IT46" s="17">
        <v>0</v>
      </c>
      <c r="IU46" s="17">
        <v>0</v>
      </c>
      <c r="IV46" s="18">
        <v>0</v>
      </c>
      <c r="IW46" s="18">
        <v>0</v>
      </c>
      <c r="IX46" s="18">
        <v>0</v>
      </c>
      <c r="IY46" s="17">
        <v>0</v>
      </c>
      <c r="IZ46" s="17">
        <v>0</v>
      </c>
      <c r="JA46" s="17">
        <v>0</v>
      </c>
      <c r="JB46" s="17">
        <v>0</v>
      </c>
      <c r="JC46" s="17">
        <v>0</v>
      </c>
      <c r="JD46" s="17">
        <v>0</v>
      </c>
      <c r="JE46" s="18">
        <v>0</v>
      </c>
      <c r="JF46" s="18">
        <v>0</v>
      </c>
      <c r="JG46" s="18">
        <v>0</v>
      </c>
      <c r="JH46" s="17">
        <v>0</v>
      </c>
      <c r="JI46" s="17">
        <v>0</v>
      </c>
      <c r="JJ46" s="17">
        <v>0</v>
      </c>
      <c r="JK46" s="17">
        <v>0</v>
      </c>
      <c r="JL46" s="17">
        <v>0</v>
      </c>
      <c r="JM46" s="17">
        <v>0</v>
      </c>
      <c r="JN46" s="18">
        <v>0</v>
      </c>
      <c r="JO46" s="18">
        <v>0</v>
      </c>
      <c r="JP46" s="18">
        <v>0</v>
      </c>
      <c r="JQ46" s="17">
        <v>0</v>
      </c>
      <c r="JR46" s="17">
        <v>0</v>
      </c>
      <c r="JS46" s="17">
        <v>0</v>
      </c>
      <c r="JT46" s="17">
        <v>0</v>
      </c>
      <c r="JU46" s="17">
        <v>0</v>
      </c>
      <c r="JV46" s="17">
        <v>0</v>
      </c>
      <c r="JW46" s="17">
        <v>0</v>
      </c>
      <c r="JX46" s="17">
        <v>0</v>
      </c>
      <c r="JY46" s="17">
        <v>0</v>
      </c>
      <c r="JZ46" s="17">
        <v>0</v>
      </c>
      <c r="KA46" s="17">
        <v>0</v>
      </c>
      <c r="KB46" s="17">
        <v>0</v>
      </c>
      <c r="KC46" s="17">
        <v>0</v>
      </c>
      <c r="KD46" s="17">
        <v>0</v>
      </c>
      <c r="KE46" s="17">
        <v>0</v>
      </c>
      <c r="KF46" s="17">
        <v>0</v>
      </c>
      <c r="KG46" s="17">
        <v>0</v>
      </c>
      <c r="KH46" s="17">
        <v>0</v>
      </c>
      <c r="KI46" s="17">
        <v>0</v>
      </c>
      <c r="KJ46" s="17">
        <v>0</v>
      </c>
      <c r="KK46" s="17">
        <v>0</v>
      </c>
      <c r="KL46" s="17">
        <v>0</v>
      </c>
      <c r="KM46" s="17">
        <v>0</v>
      </c>
      <c r="KN46" s="17">
        <v>0</v>
      </c>
      <c r="KO46" s="17">
        <v>0</v>
      </c>
      <c r="KP46" s="17">
        <v>0</v>
      </c>
      <c r="KQ46" s="17">
        <v>0</v>
      </c>
      <c r="KR46" s="17">
        <v>0</v>
      </c>
      <c r="KS46" s="17">
        <v>0</v>
      </c>
      <c r="KT46" s="17">
        <v>0</v>
      </c>
      <c r="KU46" s="17">
        <v>0</v>
      </c>
      <c r="KV46" s="17">
        <v>0</v>
      </c>
      <c r="KW46" s="17">
        <v>0</v>
      </c>
      <c r="KX46" s="17">
        <v>0</v>
      </c>
      <c r="KY46" s="17">
        <v>0</v>
      </c>
      <c r="KZ46" s="17">
        <v>0</v>
      </c>
      <c r="LA46" s="18">
        <v>0</v>
      </c>
      <c r="LB46" s="18">
        <v>0</v>
      </c>
      <c r="LC46" s="18">
        <v>0</v>
      </c>
      <c r="LD46" s="17">
        <v>0</v>
      </c>
      <c r="LE46" s="17">
        <v>0</v>
      </c>
      <c r="LF46" s="17">
        <v>0</v>
      </c>
      <c r="LG46" s="17">
        <v>0</v>
      </c>
      <c r="LH46" s="17">
        <v>0</v>
      </c>
      <c r="LI46" s="17">
        <v>0</v>
      </c>
      <c r="LJ46" s="18">
        <v>0</v>
      </c>
      <c r="LK46" s="18">
        <v>0</v>
      </c>
      <c r="LL46" s="18">
        <v>0</v>
      </c>
      <c r="LM46" s="17">
        <v>0</v>
      </c>
      <c r="LN46" s="17">
        <v>0</v>
      </c>
      <c r="LO46" s="17">
        <v>0</v>
      </c>
      <c r="LP46" s="17">
        <v>0</v>
      </c>
      <c r="LQ46" s="17">
        <v>0</v>
      </c>
      <c r="LR46" s="17">
        <v>0</v>
      </c>
      <c r="LS46" s="18">
        <v>0</v>
      </c>
      <c r="LT46" s="18">
        <v>0</v>
      </c>
      <c r="LU46" s="18">
        <v>0</v>
      </c>
      <c r="LV46" s="17">
        <v>0</v>
      </c>
      <c r="LW46" s="17">
        <v>0</v>
      </c>
      <c r="LX46" s="17">
        <v>0</v>
      </c>
      <c r="LY46" s="17">
        <v>0</v>
      </c>
      <c r="LZ46" s="17">
        <v>0</v>
      </c>
      <c r="MA46" s="17">
        <v>0</v>
      </c>
      <c r="MB46" s="17">
        <v>0</v>
      </c>
      <c r="MC46" s="17">
        <v>0</v>
      </c>
      <c r="MD46" s="17">
        <v>0</v>
      </c>
      <c r="ME46" s="17">
        <v>0</v>
      </c>
      <c r="MF46" s="17">
        <v>0</v>
      </c>
      <c r="MG46" s="17">
        <v>0</v>
      </c>
      <c r="MH46" s="17">
        <v>0</v>
      </c>
    </row>
    <row r="47" spans="1:346" ht="12.75" customHeight="1" x14ac:dyDescent="0.3">
      <c r="A47" s="61" t="s">
        <v>227</v>
      </c>
      <c r="B47" s="16">
        <v>1056</v>
      </c>
      <c r="C47" s="62" t="s">
        <v>148</v>
      </c>
      <c r="D47" s="18">
        <v>0</v>
      </c>
      <c r="E47" s="18">
        <v>0</v>
      </c>
      <c r="F47" s="18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7"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7">
        <v>0</v>
      </c>
      <c r="CY47" s="17">
        <v>0</v>
      </c>
      <c r="CZ47" s="17">
        <v>0</v>
      </c>
      <c r="DA47" s="17">
        <v>0</v>
      </c>
      <c r="DB47" s="17">
        <v>0</v>
      </c>
      <c r="DC47" s="17">
        <v>0</v>
      </c>
      <c r="DD47" s="17">
        <v>0</v>
      </c>
      <c r="DE47" s="17">
        <v>0</v>
      </c>
      <c r="DF47" s="17">
        <v>0</v>
      </c>
      <c r="DG47" s="17">
        <v>0</v>
      </c>
      <c r="DH47" s="17">
        <v>0</v>
      </c>
      <c r="DI47" s="17">
        <v>0</v>
      </c>
      <c r="DJ47" s="17">
        <v>0</v>
      </c>
      <c r="DK47" s="17">
        <v>0</v>
      </c>
      <c r="DL47" s="17">
        <v>0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>
        <v>0</v>
      </c>
      <c r="DS47" s="17">
        <v>0</v>
      </c>
      <c r="DT47" s="17">
        <v>0</v>
      </c>
      <c r="DU47" s="17">
        <v>0</v>
      </c>
      <c r="DV47" s="17">
        <v>0</v>
      </c>
      <c r="DW47" s="17">
        <v>0</v>
      </c>
      <c r="DX47" s="17">
        <v>0</v>
      </c>
      <c r="DY47" s="17">
        <v>0</v>
      </c>
      <c r="DZ47" s="17">
        <v>0</v>
      </c>
      <c r="EA47" s="17">
        <v>0</v>
      </c>
      <c r="EB47" s="17">
        <v>0</v>
      </c>
      <c r="EC47" s="17">
        <v>0</v>
      </c>
      <c r="ED47" s="17">
        <v>0</v>
      </c>
      <c r="EE47" s="17">
        <v>0</v>
      </c>
      <c r="EF47" s="17">
        <v>0</v>
      </c>
      <c r="EG47" s="17">
        <v>0</v>
      </c>
      <c r="EH47" s="17">
        <v>0</v>
      </c>
      <c r="EI47" s="17">
        <v>0</v>
      </c>
      <c r="EJ47" s="17">
        <v>0</v>
      </c>
      <c r="EK47" s="17">
        <v>0</v>
      </c>
      <c r="EL47" s="17">
        <v>0</v>
      </c>
      <c r="EM47" s="17">
        <v>0</v>
      </c>
      <c r="EN47" s="17">
        <v>0</v>
      </c>
      <c r="EO47" s="17">
        <v>0</v>
      </c>
      <c r="EP47" s="17">
        <v>0</v>
      </c>
      <c r="EQ47" s="17">
        <v>0</v>
      </c>
      <c r="ER47" s="17">
        <v>0</v>
      </c>
      <c r="ES47" s="17">
        <v>0</v>
      </c>
      <c r="ET47" s="17">
        <v>0</v>
      </c>
      <c r="EU47" s="17">
        <v>0</v>
      </c>
      <c r="EV47" s="17">
        <v>0</v>
      </c>
      <c r="EW47" s="17">
        <v>0</v>
      </c>
      <c r="EX47" s="17">
        <v>0</v>
      </c>
      <c r="EY47" s="17">
        <v>0</v>
      </c>
      <c r="EZ47" s="17">
        <v>0</v>
      </c>
      <c r="FA47" s="17">
        <v>0</v>
      </c>
      <c r="FB47" s="17">
        <v>0</v>
      </c>
      <c r="FC47" s="17">
        <v>0</v>
      </c>
      <c r="FD47" s="17">
        <v>0</v>
      </c>
      <c r="FE47" s="17">
        <v>0</v>
      </c>
      <c r="FF47" s="17">
        <v>0</v>
      </c>
      <c r="FG47" s="17">
        <v>0</v>
      </c>
      <c r="FH47" s="17">
        <v>0</v>
      </c>
      <c r="FI47" s="17">
        <v>0</v>
      </c>
      <c r="FJ47" s="17">
        <v>0</v>
      </c>
      <c r="FK47" s="17">
        <v>0</v>
      </c>
      <c r="FL47" s="17">
        <v>0</v>
      </c>
      <c r="FM47" s="17">
        <v>0</v>
      </c>
      <c r="FN47" s="17">
        <v>0</v>
      </c>
      <c r="FO47" s="17">
        <v>0</v>
      </c>
      <c r="FP47" s="17">
        <v>0</v>
      </c>
      <c r="FQ47" s="17">
        <v>0</v>
      </c>
      <c r="FR47" s="17">
        <v>0</v>
      </c>
      <c r="FS47" s="17">
        <v>0</v>
      </c>
      <c r="FT47" s="17">
        <v>0</v>
      </c>
      <c r="FU47" s="17">
        <v>0</v>
      </c>
      <c r="FV47" s="17">
        <v>0</v>
      </c>
      <c r="FW47" s="17">
        <v>0</v>
      </c>
      <c r="FX47" s="17">
        <v>0</v>
      </c>
      <c r="FY47" s="17">
        <v>0</v>
      </c>
      <c r="FZ47" s="17">
        <v>0</v>
      </c>
      <c r="GA47" s="17">
        <v>0</v>
      </c>
      <c r="GB47" s="17">
        <v>0</v>
      </c>
      <c r="GC47" s="17">
        <v>0</v>
      </c>
      <c r="GD47" s="17">
        <v>0</v>
      </c>
      <c r="GE47" s="17">
        <v>0</v>
      </c>
      <c r="GF47" s="17">
        <v>0</v>
      </c>
      <c r="GG47" s="17">
        <v>0</v>
      </c>
      <c r="GH47" s="17">
        <v>0</v>
      </c>
      <c r="GI47" s="17">
        <v>0</v>
      </c>
      <c r="GJ47" s="17">
        <v>0</v>
      </c>
      <c r="GK47" s="17">
        <v>0</v>
      </c>
      <c r="GL47" s="17">
        <v>0</v>
      </c>
      <c r="GM47" s="17">
        <v>0</v>
      </c>
      <c r="GN47" s="17">
        <v>0</v>
      </c>
      <c r="GO47" s="17">
        <v>0</v>
      </c>
      <c r="GP47" s="17">
        <v>0</v>
      </c>
      <c r="GQ47" s="17">
        <v>0</v>
      </c>
      <c r="GR47" s="17">
        <v>0</v>
      </c>
      <c r="GS47" s="17">
        <v>0</v>
      </c>
      <c r="GT47" s="17">
        <v>0</v>
      </c>
      <c r="GU47" s="17">
        <v>0</v>
      </c>
      <c r="GV47" s="17">
        <v>0</v>
      </c>
      <c r="GW47" s="17">
        <v>0</v>
      </c>
      <c r="GX47" s="17">
        <v>0</v>
      </c>
      <c r="GY47" s="17">
        <v>0</v>
      </c>
      <c r="GZ47" s="17">
        <v>0</v>
      </c>
      <c r="HA47" s="17">
        <v>0</v>
      </c>
      <c r="HB47" s="17">
        <v>0</v>
      </c>
      <c r="HC47" s="17">
        <v>0</v>
      </c>
      <c r="HD47" s="17">
        <v>0</v>
      </c>
      <c r="HE47" s="17">
        <v>0</v>
      </c>
      <c r="HF47" s="17">
        <v>0</v>
      </c>
      <c r="HG47" s="17">
        <v>0</v>
      </c>
      <c r="HH47" s="17">
        <v>0</v>
      </c>
      <c r="HI47" s="17">
        <v>0</v>
      </c>
      <c r="HJ47" s="17">
        <v>0</v>
      </c>
      <c r="HK47" s="17">
        <v>0</v>
      </c>
      <c r="HL47" s="17">
        <v>0</v>
      </c>
      <c r="HM47" s="17">
        <v>0</v>
      </c>
      <c r="HN47" s="17">
        <v>0</v>
      </c>
      <c r="HO47" s="17">
        <v>0</v>
      </c>
      <c r="HP47" s="17">
        <v>0</v>
      </c>
      <c r="HQ47" s="17">
        <v>0</v>
      </c>
      <c r="HR47" s="17">
        <v>0</v>
      </c>
      <c r="HS47" s="17">
        <v>0</v>
      </c>
      <c r="HT47" s="17">
        <v>0</v>
      </c>
      <c r="HU47" s="17">
        <v>0</v>
      </c>
      <c r="HV47" s="17">
        <v>0</v>
      </c>
      <c r="HW47" s="17">
        <v>0</v>
      </c>
      <c r="HX47" s="17">
        <v>0</v>
      </c>
      <c r="HY47" s="17">
        <v>0</v>
      </c>
      <c r="HZ47" s="17">
        <v>0</v>
      </c>
      <c r="IA47" s="17">
        <v>0</v>
      </c>
      <c r="IB47" s="17">
        <v>0</v>
      </c>
      <c r="IC47" s="17">
        <v>0</v>
      </c>
      <c r="ID47" s="17">
        <v>0</v>
      </c>
      <c r="IE47" s="17">
        <v>0</v>
      </c>
      <c r="IF47" s="17">
        <v>0</v>
      </c>
      <c r="IG47" s="17">
        <v>0</v>
      </c>
      <c r="IH47" s="17">
        <v>0</v>
      </c>
      <c r="II47" s="17">
        <v>0</v>
      </c>
      <c r="IJ47" s="17">
        <v>0</v>
      </c>
      <c r="IK47" s="17">
        <v>0</v>
      </c>
      <c r="IL47" s="17">
        <v>0</v>
      </c>
      <c r="IM47" s="17">
        <v>0</v>
      </c>
      <c r="IN47" s="17">
        <v>0</v>
      </c>
      <c r="IO47" s="17">
        <v>0</v>
      </c>
      <c r="IP47" s="17">
        <v>0</v>
      </c>
      <c r="IQ47" s="17">
        <v>0</v>
      </c>
      <c r="IR47" s="17">
        <v>0</v>
      </c>
      <c r="IS47" s="17">
        <v>0</v>
      </c>
      <c r="IT47" s="17">
        <v>0</v>
      </c>
      <c r="IU47" s="17">
        <v>0</v>
      </c>
      <c r="IV47" s="18">
        <v>0</v>
      </c>
      <c r="IW47" s="18">
        <v>0</v>
      </c>
      <c r="IX47" s="18">
        <v>0</v>
      </c>
      <c r="IY47" s="17">
        <v>0</v>
      </c>
      <c r="IZ47" s="17">
        <v>0</v>
      </c>
      <c r="JA47" s="17">
        <v>0</v>
      </c>
      <c r="JB47" s="17">
        <v>0</v>
      </c>
      <c r="JC47" s="17">
        <v>0</v>
      </c>
      <c r="JD47" s="17">
        <v>0</v>
      </c>
      <c r="JE47" s="18">
        <v>0</v>
      </c>
      <c r="JF47" s="18">
        <v>0</v>
      </c>
      <c r="JG47" s="18">
        <v>0</v>
      </c>
      <c r="JH47" s="17">
        <v>0</v>
      </c>
      <c r="JI47" s="17">
        <v>0</v>
      </c>
      <c r="JJ47" s="17">
        <v>0</v>
      </c>
      <c r="JK47" s="17">
        <v>0</v>
      </c>
      <c r="JL47" s="17">
        <v>0</v>
      </c>
      <c r="JM47" s="17">
        <v>0</v>
      </c>
      <c r="JN47" s="18">
        <v>0</v>
      </c>
      <c r="JO47" s="18">
        <v>0</v>
      </c>
      <c r="JP47" s="18">
        <v>0</v>
      </c>
      <c r="JQ47" s="17">
        <v>0</v>
      </c>
      <c r="JR47" s="17">
        <v>0</v>
      </c>
      <c r="JS47" s="17">
        <v>0</v>
      </c>
      <c r="JT47" s="17">
        <v>0</v>
      </c>
      <c r="JU47" s="17">
        <v>0</v>
      </c>
      <c r="JV47" s="17">
        <v>0</v>
      </c>
      <c r="JW47" s="17">
        <v>0</v>
      </c>
      <c r="JX47" s="17">
        <v>0</v>
      </c>
      <c r="JY47" s="17">
        <v>0</v>
      </c>
      <c r="JZ47" s="17">
        <v>0</v>
      </c>
      <c r="KA47" s="17">
        <v>0</v>
      </c>
      <c r="KB47" s="17">
        <v>0</v>
      </c>
      <c r="KC47" s="17">
        <v>0</v>
      </c>
      <c r="KD47" s="17">
        <v>0</v>
      </c>
      <c r="KE47" s="17">
        <v>0</v>
      </c>
      <c r="KF47" s="17">
        <v>0</v>
      </c>
      <c r="KG47" s="17">
        <v>0</v>
      </c>
      <c r="KH47" s="17">
        <v>0</v>
      </c>
      <c r="KI47" s="17">
        <v>0</v>
      </c>
      <c r="KJ47" s="17">
        <v>0</v>
      </c>
      <c r="KK47" s="17">
        <v>0</v>
      </c>
      <c r="KL47" s="17">
        <v>0</v>
      </c>
      <c r="KM47" s="17">
        <v>0</v>
      </c>
      <c r="KN47" s="17">
        <v>0</v>
      </c>
      <c r="KO47" s="17">
        <v>0</v>
      </c>
      <c r="KP47" s="17">
        <v>0</v>
      </c>
      <c r="KQ47" s="17">
        <v>0</v>
      </c>
      <c r="KR47" s="17">
        <v>0</v>
      </c>
      <c r="KS47" s="17">
        <v>0</v>
      </c>
      <c r="KT47" s="17">
        <v>0</v>
      </c>
      <c r="KU47" s="17">
        <v>0</v>
      </c>
      <c r="KV47" s="17">
        <v>0</v>
      </c>
      <c r="KW47" s="17">
        <v>0</v>
      </c>
      <c r="KX47" s="17">
        <v>0</v>
      </c>
      <c r="KY47" s="17">
        <v>0</v>
      </c>
      <c r="KZ47" s="17">
        <v>0</v>
      </c>
      <c r="LA47" s="18">
        <v>0</v>
      </c>
      <c r="LB47" s="18">
        <v>0</v>
      </c>
      <c r="LC47" s="18">
        <v>0</v>
      </c>
      <c r="LD47" s="17">
        <v>0</v>
      </c>
      <c r="LE47" s="17">
        <v>0</v>
      </c>
      <c r="LF47" s="17">
        <v>0</v>
      </c>
      <c r="LG47" s="17">
        <v>0</v>
      </c>
      <c r="LH47" s="17">
        <v>0</v>
      </c>
      <c r="LI47" s="17">
        <v>0</v>
      </c>
      <c r="LJ47" s="18">
        <v>0</v>
      </c>
      <c r="LK47" s="18">
        <v>0</v>
      </c>
      <c r="LL47" s="18">
        <v>0</v>
      </c>
      <c r="LM47" s="17">
        <v>0</v>
      </c>
      <c r="LN47" s="17">
        <v>0</v>
      </c>
      <c r="LO47" s="17">
        <v>0</v>
      </c>
      <c r="LP47" s="17">
        <v>0</v>
      </c>
      <c r="LQ47" s="17">
        <v>0</v>
      </c>
      <c r="LR47" s="17">
        <v>0</v>
      </c>
      <c r="LS47" s="18">
        <v>0</v>
      </c>
      <c r="LT47" s="18">
        <v>0</v>
      </c>
      <c r="LU47" s="18">
        <v>0</v>
      </c>
      <c r="LV47" s="17">
        <v>0</v>
      </c>
      <c r="LW47" s="17">
        <v>0</v>
      </c>
      <c r="LX47" s="17">
        <v>0</v>
      </c>
      <c r="LY47" s="17">
        <v>0</v>
      </c>
      <c r="LZ47" s="17">
        <v>0</v>
      </c>
      <c r="MA47" s="17">
        <v>0</v>
      </c>
      <c r="MB47" s="17">
        <v>0</v>
      </c>
      <c r="MC47" s="17">
        <v>0</v>
      </c>
      <c r="MD47" s="17">
        <v>0</v>
      </c>
      <c r="ME47" s="17">
        <v>0</v>
      </c>
      <c r="MF47" s="17">
        <v>0</v>
      </c>
      <c r="MG47" s="17">
        <v>0</v>
      </c>
      <c r="MH47" s="17">
        <v>0</v>
      </c>
    </row>
    <row r="48" spans="1:346" ht="12.75" customHeight="1" x14ac:dyDescent="0.3">
      <c r="A48" s="61" t="s">
        <v>229</v>
      </c>
      <c r="B48" s="16">
        <v>1057</v>
      </c>
      <c r="C48" s="62" t="s">
        <v>148</v>
      </c>
      <c r="D48" s="18">
        <v>0</v>
      </c>
      <c r="E48" s="18">
        <v>0</v>
      </c>
      <c r="F48" s="18">
        <v>27455035.130000051</v>
      </c>
      <c r="G48" s="17">
        <v>0</v>
      </c>
      <c r="H48" s="17">
        <v>0</v>
      </c>
      <c r="I48" s="17">
        <v>16962293.720000055</v>
      </c>
      <c r="J48" s="17">
        <v>0</v>
      </c>
      <c r="K48" s="17">
        <v>0</v>
      </c>
      <c r="L48" s="17">
        <v>6656718.1599999927</v>
      </c>
      <c r="M48" s="17">
        <v>0</v>
      </c>
      <c r="N48" s="17">
        <v>0</v>
      </c>
      <c r="O48" s="17">
        <v>3836023.2500000051</v>
      </c>
      <c r="P48" s="17">
        <v>0</v>
      </c>
      <c r="Q48" s="17">
        <v>0</v>
      </c>
      <c r="R48" s="17">
        <v>93636.780000000144</v>
      </c>
      <c r="S48" s="17">
        <v>0</v>
      </c>
      <c r="T48" s="17">
        <v>0</v>
      </c>
      <c r="U48" s="17">
        <v>18696925.299999978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1072961.9999999995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11186199.249999998</v>
      </c>
      <c r="BI48" s="17">
        <v>0</v>
      </c>
      <c r="BJ48" s="17">
        <v>0</v>
      </c>
      <c r="BK48" s="17">
        <v>133601478.90000008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30655211.369999811</v>
      </c>
      <c r="BR48" s="17">
        <v>0</v>
      </c>
      <c r="BS48" s="17">
        <v>0</v>
      </c>
      <c r="BT48" s="17">
        <v>6438206.4599999916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722059.09000004223</v>
      </c>
      <c r="CD48" s="17">
        <v>0</v>
      </c>
      <c r="CE48" s="17">
        <v>0</v>
      </c>
      <c r="CF48" s="17">
        <v>2673103.6200000029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5951.25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3000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2557322.1100000045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75487324.959999934</v>
      </c>
      <c r="EC48" s="17">
        <v>0</v>
      </c>
      <c r="ED48" s="17">
        <v>0</v>
      </c>
      <c r="EE48" s="17">
        <v>1183592.7800000007</v>
      </c>
      <c r="EF48" s="17">
        <v>0</v>
      </c>
      <c r="EG48" s="17">
        <v>0</v>
      </c>
      <c r="EH48" s="17">
        <v>4368095.290000014</v>
      </c>
      <c r="EI48" s="17">
        <v>0</v>
      </c>
      <c r="EJ48" s="17">
        <v>0</v>
      </c>
      <c r="EK48" s="17">
        <v>0</v>
      </c>
      <c r="EL48" s="17">
        <v>0</v>
      </c>
      <c r="EM48" s="17">
        <v>0</v>
      </c>
      <c r="EN48" s="17">
        <v>666702.93000000052</v>
      </c>
      <c r="EO48" s="17">
        <v>0</v>
      </c>
      <c r="EP48" s="17">
        <v>0</v>
      </c>
      <c r="EQ48" s="17">
        <v>0</v>
      </c>
      <c r="ER48" s="17">
        <v>0</v>
      </c>
      <c r="ES48" s="17">
        <v>0</v>
      </c>
      <c r="ET48" s="17">
        <v>0</v>
      </c>
      <c r="EU48" s="17">
        <v>0</v>
      </c>
      <c r="EV48" s="17">
        <v>0</v>
      </c>
      <c r="EW48" s="17">
        <v>0</v>
      </c>
      <c r="EX48" s="17">
        <v>0</v>
      </c>
      <c r="EY48" s="17">
        <v>0</v>
      </c>
      <c r="EZ48" s="17">
        <v>0</v>
      </c>
      <c r="FA48" s="17">
        <v>0</v>
      </c>
      <c r="FB48" s="17">
        <v>0</v>
      </c>
      <c r="FC48" s="17">
        <v>0</v>
      </c>
      <c r="FD48" s="17">
        <v>0</v>
      </c>
      <c r="FE48" s="17">
        <v>0</v>
      </c>
      <c r="FF48" s="17">
        <v>16509250.780000005</v>
      </c>
      <c r="FG48" s="17">
        <v>0</v>
      </c>
      <c r="FH48" s="17">
        <v>0</v>
      </c>
      <c r="FI48" s="17">
        <v>124912.48999999999</v>
      </c>
      <c r="FJ48" s="17">
        <v>0</v>
      </c>
      <c r="FK48" s="17">
        <v>0</v>
      </c>
      <c r="FL48" s="17">
        <v>0</v>
      </c>
      <c r="FM48" s="17">
        <v>0</v>
      </c>
      <c r="FN48" s="17">
        <v>0</v>
      </c>
      <c r="FO48" s="17">
        <v>0</v>
      </c>
      <c r="FP48" s="17">
        <v>0</v>
      </c>
      <c r="FQ48" s="17">
        <v>0</v>
      </c>
      <c r="FR48" s="17">
        <v>0</v>
      </c>
      <c r="FS48" s="17">
        <v>0</v>
      </c>
      <c r="FT48" s="17">
        <v>0</v>
      </c>
      <c r="FU48" s="17">
        <v>0</v>
      </c>
      <c r="FV48" s="17">
        <v>0</v>
      </c>
      <c r="FW48" s="17">
        <v>0</v>
      </c>
      <c r="FX48" s="17">
        <v>0</v>
      </c>
      <c r="FY48" s="17">
        <v>0</v>
      </c>
      <c r="FZ48" s="17">
        <v>0</v>
      </c>
      <c r="GA48" s="17">
        <v>0</v>
      </c>
      <c r="GB48" s="17">
        <v>0</v>
      </c>
      <c r="GC48" s="17">
        <v>0</v>
      </c>
      <c r="GD48" s="17">
        <v>0</v>
      </c>
      <c r="GE48" s="17">
        <v>0</v>
      </c>
      <c r="GF48" s="17">
        <v>0</v>
      </c>
      <c r="GG48" s="17">
        <v>0</v>
      </c>
      <c r="GH48" s="17">
        <v>0</v>
      </c>
      <c r="GI48" s="17">
        <v>0</v>
      </c>
      <c r="GJ48" s="17">
        <v>75360779.679999948</v>
      </c>
      <c r="GK48" s="17">
        <v>0</v>
      </c>
      <c r="GL48" s="17">
        <v>0</v>
      </c>
      <c r="GM48" s="17">
        <v>0</v>
      </c>
      <c r="GN48" s="17">
        <v>0</v>
      </c>
      <c r="GO48" s="17">
        <v>0</v>
      </c>
      <c r="GP48" s="17">
        <v>83099655.61999993</v>
      </c>
      <c r="GQ48" s="17">
        <v>0</v>
      </c>
      <c r="GR48" s="17">
        <v>0</v>
      </c>
      <c r="GS48" s="17">
        <v>75360.009999999995</v>
      </c>
      <c r="GT48" s="17">
        <v>0</v>
      </c>
      <c r="GU48" s="17">
        <v>0</v>
      </c>
      <c r="GV48" s="17">
        <v>796776.63</v>
      </c>
      <c r="GW48" s="17">
        <v>0</v>
      </c>
      <c r="GX48" s="17">
        <v>0</v>
      </c>
      <c r="GY48" s="17">
        <v>18940053.260000084</v>
      </c>
      <c r="GZ48" s="17">
        <v>0</v>
      </c>
      <c r="HA48" s="17">
        <v>0</v>
      </c>
      <c r="HB48" s="17">
        <v>0</v>
      </c>
      <c r="HC48" s="17">
        <v>0</v>
      </c>
      <c r="HD48" s="17">
        <v>0</v>
      </c>
      <c r="HE48" s="17">
        <v>0</v>
      </c>
      <c r="HF48" s="17">
        <v>0</v>
      </c>
      <c r="HG48" s="17">
        <v>0</v>
      </c>
      <c r="HH48" s="17">
        <v>0</v>
      </c>
      <c r="HI48" s="17">
        <v>0</v>
      </c>
      <c r="HJ48" s="17">
        <v>0</v>
      </c>
      <c r="HK48" s="17">
        <v>0</v>
      </c>
      <c r="HL48" s="17">
        <v>0</v>
      </c>
      <c r="HM48" s="17">
        <v>0</v>
      </c>
      <c r="HN48" s="17">
        <v>0</v>
      </c>
      <c r="HO48" s="17">
        <v>0</v>
      </c>
      <c r="HP48" s="17">
        <v>0</v>
      </c>
      <c r="HQ48" s="17">
        <v>0</v>
      </c>
      <c r="HR48" s="17">
        <v>0</v>
      </c>
      <c r="HS48" s="17">
        <v>0</v>
      </c>
      <c r="HT48" s="17">
        <v>0</v>
      </c>
      <c r="HU48" s="17">
        <v>0</v>
      </c>
      <c r="HV48" s="17">
        <v>0</v>
      </c>
      <c r="HW48" s="17">
        <v>0</v>
      </c>
      <c r="HX48" s="17">
        <v>0</v>
      </c>
      <c r="HY48" s="17">
        <v>0</v>
      </c>
      <c r="HZ48" s="17">
        <v>0</v>
      </c>
      <c r="IA48" s="17">
        <v>0</v>
      </c>
      <c r="IB48" s="17">
        <v>0</v>
      </c>
      <c r="IC48" s="17">
        <v>0</v>
      </c>
      <c r="ID48" s="17">
        <v>0</v>
      </c>
      <c r="IE48" s="17">
        <v>0</v>
      </c>
      <c r="IF48" s="17">
        <v>0</v>
      </c>
      <c r="IG48" s="17">
        <v>0</v>
      </c>
      <c r="IH48" s="17">
        <v>0</v>
      </c>
      <c r="II48" s="17">
        <v>0</v>
      </c>
      <c r="IJ48" s="17">
        <v>0</v>
      </c>
      <c r="IK48" s="17">
        <v>0</v>
      </c>
      <c r="IL48" s="17">
        <v>0</v>
      </c>
      <c r="IM48" s="17">
        <v>0</v>
      </c>
      <c r="IN48" s="17">
        <v>0</v>
      </c>
      <c r="IO48" s="17">
        <v>0</v>
      </c>
      <c r="IP48" s="17">
        <v>0</v>
      </c>
      <c r="IQ48" s="17">
        <v>0</v>
      </c>
      <c r="IR48" s="17">
        <v>0</v>
      </c>
      <c r="IS48" s="17">
        <v>0</v>
      </c>
      <c r="IT48" s="17">
        <v>0</v>
      </c>
      <c r="IU48" s="17">
        <v>0</v>
      </c>
      <c r="IV48" s="18">
        <v>0</v>
      </c>
      <c r="IW48" s="18">
        <v>0</v>
      </c>
      <c r="IX48" s="18">
        <v>0</v>
      </c>
      <c r="IY48" s="17">
        <v>0</v>
      </c>
      <c r="IZ48" s="17">
        <v>0</v>
      </c>
      <c r="JA48" s="17">
        <v>0</v>
      </c>
      <c r="JB48" s="17">
        <v>0</v>
      </c>
      <c r="JC48" s="17">
        <v>0</v>
      </c>
      <c r="JD48" s="17">
        <v>0</v>
      </c>
      <c r="JE48" s="18">
        <v>0</v>
      </c>
      <c r="JF48" s="18">
        <v>0</v>
      </c>
      <c r="JG48" s="18">
        <v>0</v>
      </c>
      <c r="JH48" s="17">
        <v>0</v>
      </c>
      <c r="JI48" s="17">
        <v>0</v>
      </c>
      <c r="JJ48" s="17">
        <v>0</v>
      </c>
      <c r="JK48" s="17">
        <v>0</v>
      </c>
      <c r="JL48" s="17">
        <v>0</v>
      </c>
      <c r="JM48" s="17">
        <v>0</v>
      </c>
      <c r="JN48" s="18">
        <v>0</v>
      </c>
      <c r="JO48" s="18">
        <v>0</v>
      </c>
      <c r="JP48" s="18">
        <v>0</v>
      </c>
      <c r="JQ48" s="17">
        <v>0</v>
      </c>
      <c r="JR48" s="17">
        <v>0</v>
      </c>
      <c r="JS48" s="17">
        <v>0</v>
      </c>
      <c r="JT48" s="17">
        <v>0</v>
      </c>
      <c r="JU48" s="17">
        <v>0</v>
      </c>
      <c r="JV48" s="17">
        <v>0</v>
      </c>
      <c r="JW48" s="17">
        <v>0</v>
      </c>
      <c r="JX48" s="17">
        <v>0</v>
      </c>
      <c r="JY48" s="17">
        <v>182642</v>
      </c>
      <c r="JZ48" s="17">
        <v>0</v>
      </c>
      <c r="KA48" s="17">
        <v>0</v>
      </c>
      <c r="KB48" s="17">
        <v>0</v>
      </c>
      <c r="KC48" s="17">
        <v>0</v>
      </c>
      <c r="KD48" s="17">
        <v>0</v>
      </c>
      <c r="KE48" s="17">
        <v>0</v>
      </c>
      <c r="KF48" s="17">
        <v>0</v>
      </c>
      <c r="KG48" s="17">
        <v>0</v>
      </c>
      <c r="KH48" s="17">
        <v>0</v>
      </c>
      <c r="KI48" s="17">
        <v>0</v>
      </c>
      <c r="KJ48" s="17">
        <v>0</v>
      </c>
      <c r="KK48" s="17">
        <v>0</v>
      </c>
      <c r="KL48" s="17">
        <v>0</v>
      </c>
      <c r="KM48" s="17">
        <v>0</v>
      </c>
      <c r="KN48" s="17">
        <v>0</v>
      </c>
      <c r="KO48" s="17">
        <v>0</v>
      </c>
      <c r="KP48" s="17">
        <v>0</v>
      </c>
      <c r="KQ48" s="17">
        <v>0</v>
      </c>
      <c r="KR48" s="17">
        <v>0</v>
      </c>
      <c r="KS48" s="17">
        <v>0</v>
      </c>
      <c r="KT48" s="17">
        <v>0</v>
      </c>
      <c r="KU48" s="17">
        <v>0</v>
      </c>
      <c r="KV48" s="17">
        <v>0</v>
      </c>
      <c r="KW48" s="17">
        <v>0</v>
      </c>
      <c r="KX48" s="17">
        <v>0</v>
      </c>
      <c r="KY48" s="17">
        <v>0</v>
      </c>
      <c r="KZ48" s="17">
        <v>0</v>
      </c>
      <c r="LA48" s="18">
        <v>0</v>
      </c>
      <c r="LB48" s="18">
        <v>0</v>
      </c>
      <c r="LC48" s="18">
        <v>0</v>
      </c>
      <c r="LD48" s="17">
        <v>0</v>
      </c>
      <c r="LE48" s="17">
        <v>0</v>
      </c>
      <c r="LF48" s="17">
        <v>0</v>
      </c>
      <c r="LG48" s="17">
        <v>0</v>
      </c>
      <c r="LH48" s="17">
        <v>0</v>
      </c>
      <c r="LI48" s="17">
        <v>0</v>
      </c>
      <c r="LJ48" s="18">
        <v>0</v>
      </c>
      <c r="LK48" s="18">
        <v>0</v>
      </c>
      <c r="LL48" s="18">
        <v>0</v>
      </c>
      <c r="LM48" s="17">
        <v>0</v>
      </c>
      <c r="LN48" s="17">
        <v>0</v>
      </c>
      <c r="LO48" s="17">
        <v>0</v>
      </c>
      <c r="LP48" s="17">
        <v>0</v>
      </c>
      <c r="LQ48" s="17">
        <v>0</v>
      </c>
      <c r="LR48" s="17">
        <v>0</v>
      </c>
      <c r="LS48" s="18">
        <v>0</v>
      </c>
      <c r="LT48" s="18">
        <v>0</v>
      </c>
      <c r="LU48" s="18">
        <v>0</v>
      </c>
      <c r="LV48" s="17">
        <v>0</v>
      </c>
      <c r="LW48" s="17">
        <v>0</v>
      </c>
      <c r="LX48" s="17">
        <v>0</v>
      </c>
      <c r="LY48" s="17">
        <v>0</v>
      </c>
      <c r="LZ48" s="17">
        <v>0</v>
      </c>
      <c r="MA48" s="17">
        <v>0</v>
      </c>
      <c r="MB48" s="17">
        <v>0</v>
      </c>
      <c r="MC48" s="17">
        <v>0</v>
      </c>
      <c r="MD48" s="17">
        <v>0</v>
      </c>
      <c r="ME48" s="17">
        <v>0</v>
      </c>
      <c r="MF48" s="17">
        <v>0</v>
      </c>
      <c r="MG48" s="17">
        <v>511956237.68999988</v>
      </c>
      <c r="MH48" s="17">
        <v>511956237.68999988</v>
      </c>
    </row>
    <row r="49" spans="1:346" ht="12.75" customHeight="1" x14ac:dyDescent="0.3">
      <c r="A49" s="61" t="s">
        <v>231</v>
      </c>
      <c r="B49" s="16">
        <v>1058</v>
      </c>
      <c r="C49" s="62" t="s">
        <v>148</v>
      </c>
      <c r="D49" s="18">
        <v>0</v>
      </c>
      <c r="E49" s="18">
        <v>0</v>
      </c>
      <c r="F49" s="18">
        <v>5607777</v>
      </c>
      <c r="G49" s="17">
        <v>0</v>
      </c>
      <c r="H49" s="17">
        <v>0</v>
      </c>
      <c r="I49" s="17">
        <v>632175.06000000006</v>
      </c>
      <c r="J49" s="17">
        <v>0</v>
      </c>
      <c r="K49" s="17">
        <v>0</v>
      </c>
      <c r="L49" s="17">
        <v>4975601.9400000004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2104047.6800000002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5115.6400000000003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77022014.659999996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4599582.7199999997</v>
      </c>
      <c r="BR49" s="17">
        <v>0</v>
      </c>
      <c r="BS49" s="17">
        <v>0</v>
      </c>
      <c r="BT49" s="17">
        <v>4617705.9800000004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42379053.510000005</v>
      </c>
      <c r="CD49" s="17">
        <v>0</v>
      </c>
      <c r="CE49" s="17">
        <v>0</v>
      </c>
      <c r="CF49" s="17">
        <v>5384430.1699999999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7">
        <v>0</v>
      </c>
      <c r="DN49" s="17">
        <v>0</v>
      </c>
      <c r="DO49" s="17">
        <v>0</v>
      </c>
      <c r="DP49" s="17">
        <v>4455804.78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0</v>
      </c>
      <c r="EA49" s="17">
        <v>0</v>
      </c>
      <c r="EB49" s="17">
        <v>3532589.55</v>
      </c>
      <c r="EC49" s="17">
        <v>0</v>
      </c>
      <c r="ED49" s="17">
        <v>0</v>
      </c>
      <c r="EE49" s="17">
        <v>918436.02</v>
      </c>
      <c r="EF49" s="17">
        <v>0</v>
      </c>
      <c r="EG49" s="17">
        <v>0</v>
      </c>
      <c r="EH49" s="17">
        <v>680958.82000000007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624512.07999999996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159177472.91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19109522.77</v>
      </c>
      <c r="GH49" s="17">
        <v>0</v>
      </c>
      <c r="GI49" s="17">
        <v>0</v>
      </c>
      <c r="GJ49" s="17">
        <v>107665051.58</v>
      </c>
      <c r="GK49" s="17">
        <v>0</v>
      </c>
      <c r="GL49" s="17">
        <v>0</v>
      </c>
      <c r="GM49" s="17">
        <v>0</v>
      </c>
      <c r="GN49" s="17">
        <v>0</v>
      </c>
      <c r="GO49" s="17">
        <v>0</v>
      </c>
      <c r="GP49" s="17">
        <v>755063.36</v>
      </c>
      <c r="GQ49" s="17">
        <v>0</v>
      </c>
      <c r="GR49" s="17">
        <v>0</v>
      </c>
      <c r="GS49" s="17">
        <v>0</v>
      </c>
      <c r="GT49" s="17">
        <v>0</v>
      </c>
      <c r="GU49" s="17">
        <v>0</v>
      </c>
      <c r="GV49" s="17">
        <v>0</v>
      </c>
      <c r="GW49" s="17">
        <v>0</v>
      </c>
      <c r="GX49" s="17">
        <v>0</v>
      </c>
      <c r="GY49" s="17">
        <v>107496141.48999999</v>
      </c>
      <c r="GZ49" s="17">
        <v>0</v>
      </c>
      <c r="HA49" s="17">
        <v>0</v>
      </c>
      <c r="HB49" s="17">
        <v>0</v>
      </c>
      <c r="HC49" s="17">
        <v>0</v>
      </c>
      <c r="HD49" s="17">
        <v>0</v>
      </c>
      <c r="HE49" s="17">
        <v>0</v>
      </c>
      <c r="HF49" s="17">
        <v>0</v>
      </c>
      <c r="HG49" s="17">
        <v>0</v>
      </c>
      <c r="HH49" s="17">
        <v>0</v>
      </c>
      <c r="HI49" s="17">
        <v>0</v>
      </c>
      <c r="HJ49" s="17">
        <v>0</v>
      </c>
      <c r="HK49" s="17">
        <v>0</v>
      </c>
      <c r="HL49" s="17">
        <v>0</v>
      </c>
      <c r="HM49" s="17">
        <v>0</v>
      </c>
      <c r="HN49" s="17">
        <v>0</v>
      </c>
      <c r="HO49" s="17">
        <v>0</v>
      </c>
      <c r="HP49" s="17">
        <v>0</v>
      </c>
      <c r="HQ49" s="17">
        <v>0</v>
      </c>
      <c r="HR49" s="17">
        <v>0</v>
      </c>
      <c r="HS49" s="17">
        <v>0</v>
      </c>
      <c r="HT49" s="17">
        <v>0</v>
      </c>
      <c r="HU49" s="17">
        <v>0</v>
      </c>
      <c r="HV49" s="17">
        <v>0</v>
      </c>
      <c r="HW49" s="17">
        <v>0</v>
      </c>
      <c r="HX49" s="17">
        <v>0</v>
      </c>
      <c r="HY49" s="17">
        <v>0</v>
      </c>
      <c r="HZ49" s="17">
        <v>0</v>
      </c>
      <c r="IA49" s="17">
        <v>0</v>
      </c>
      <c r="IB49" s="17">
        <v>0</v>
      </c>
      <c r="IC49" s="17">
        <v>0</v>
      </c>
      <c r="ID49" s="17">
        <v>0</v>
      </c>
      <c r="IE49" s="17">
        <v>0</v>
      </c>
      <c r="IF49" s="17">
        <v>0</v>
      </c>
      <c r="IG49" s="17">
        <v>0</v>
      </c>
      <c r="IH49" s="17">
        <v>0</v>
      </c>
      <c r="II49" s="17">
        <v>187261.9</v>
      </c>
      <c r="IJ49" s="17">
        <v>0</v>
      </c>
      <c r="IK49" s="17">
        <v>0</v>
      </c>
      <c r="IL49" s="17">
        <v>0</v>
      </c>
      <c r="IM49" s="17">
        <v>0</v>
      </c>
      <c r="IN49" s="17">
        <v>0</v>
      </c>
      <c r="IO49" s="17">
        <v>0</v>
      </c>
      <c r="IP49" s="17">
        <v>0</v>
      </c>
      <c r="IQ49" s="17">
        <v>0</v>
      </c>
      <c r="IR49" s="17">
        <v>0</v>
      </c>
      <c r="IS49" s="17">
        <v>0</v>
      </c>
      <c r="IT49" s="17">
        <v>0</v>
      </c>
      <c r="IU49" s="17">
        <v>6642168.75</v>
      </c>
      <c r="IV49" s="18">
        <v>0</v>
      </c>
      <c r="IW49" s="18">
        <v>0</v>
      </c>
      <c r="IX49" s="18">
        <v>262236475.81999999</v>
      </c>
      <c r="IY49" s="17">
        <v>0</v>
      </c>
      <c r="IZ49" s="17">
        <v>0</v>
      </c>
      <c r="JA49" s="17">
        <v>0</v>
      </c>
      <c r="JB49" s="17">
        <v>0</v>
      </c>
      <c r="JC49" s="17">
        <v>0</v>
      </c>
      <c r="JD49" s="17">
        <v>0</v>
      </c>
      <c r="JE49" s="18">
        <v>0</v>
      </c>
      <c r="JF49" s="18">
        <v>0</v>
      </c>
      <c r="JG49" s="18">
        <v>262236475.81999999</v>
      </c>
      <c r="JH49" s="17">
        <v>0</v>
      </c>
      <c r="JI49" s="17">
        <v>0</v>
      </c>
      <c r="JJ49" s="17">
        <v>262236475.81999999</v>
      </c>
      <c r="JK49" s="17">
        <v>0</v>
      </c>
      <c r="JL49" s="17">
        <v>0</v>
      </c>
      <c r="JM49" s="17">
        <v>0</v>
      </c>
      <c r="JN49" s="18">
        <v>0</v>
      </c>
      <c r="JO49" s="18">
        <v>0</v>
      </c>
      <c r="JP49" s="18">
        <v>0</v>
      </c>
      <c r="JQ49" s="17">
        <v>0</v>
      </c>
      <c r="JR49" s="17">
        <v>0</v>
      </c>
      <c r="JS49" s="17">
        <v>0</v>
      </c>
      <c r="JT49" s="17">
        <v>0</v>
      </c>
      <c r="JU49" s="17">
        <v>0</v>
      </c>
      <c r="JV49" s="17">
        <v>0</v>
      </c>
      <c r="JW49" s="17">
        <v>0</v>
      </c>
      <c r="JX49" s="17">
        <v>0</v>
      </c>
      <c r="JY49" s="17">
        <v>20784.740000000002</v>
      </c>
      <c r="JZ49" s="17">
        <v>0</v>
      </c>
      <c r="KA49" s="17">
        <v>0</v>
      </c>
      <c r="KB49" s="17">
        <v>0</v>
      </c>
      <c r="KC49" s="17">
        <v>0</v>
      </c>
      <c r="KD49" s="17">
        <v>0</v>
      </c>
      <c r="KE49" s="17">
        <v>0</v>
      </c>
      <c r="KF49" s="17">
        <v>0</v>
      </c>
      <c r="KG49" s="17">
        <v>0</v>
      </c>
      <c r="KH49" s="17">
        <v>0</v>
      </c>
      <c r="KI49" s="17">
        <v>0</v>
      </c>
      <c r="KJ49" s="17">
        <v>0</v>
      </c>
      <c r="KK49" s="17">
        <v>0</v>
      </c>
      <c r="KL49" s="17">
        <v>0</v>
      </c>
      <c r="KM49" s="17">
        <v>0</v>
      </c>
      <c r="KN49" s="17">
        <v>0</v>
      </c>
      <c r="KO49" s="17">
        <v>0</v>
      </c>
      <c r="KP49" s="17">
        <v>0</v>
      </c>
      <c r="KQ49" s="17">
        <v>0</v>
      </c>
      <c r="KR49" s="17">
        <v>0</v>
      </c>
      <c r="KS49" s="17">
        <v>0</v>
      </c>
      <c r="KT49" s="17">
        <v>0</v>
      </c>
      <c r="KU49" s="17">
        <v>0</v>
      </c>
      <c r="KV49" s="17">
        <v>0</v>
      </c>
      <c r="KW49" s="17">
        <v>0</v>
      </c>
      <c r="KX49" s="17">
        <v>0</v>
      </c>
      <c r="KY49" s="17">
        <v>0</v>
      </c>
      <c r="KZ49" s="17">
        <v>0</v>
      </c>
      <c r="LA49" s="18">
        <v>0</v>
      </c>
      <c r="LB49" s="18">
        <v>0</v>
      </c>
      <c r="LC49" s="18">
        <v>0</v>
      </c>
      <c r="LD49" s="17">
        <v>0</v>
      </c>
      <c r="LE49" s="17">
        <v>0</v>
      </c>
      <c r="LF49" s="17">
        <v>0</v>
      </c>
      <c r="LG49" s="17">
        <v>0</v>
      </c>
      <c r="LH49" s="17">
        <v>0</v>
      </c>
      <c r="LI49" s="17">
        <v>0</v>
      </c>
      <c r="LJ49" s="18">
        <v>0</v>
      </c>
      <c r="LK49" s="18">
        <v>0</v>
      </c>
      <c r="LL49" s="18">
        <v>0</v>
      </c>
      <c r="LM49" s="17">
        <v>0</v>
      </c>
      <c r="LN49" s="17">
        <v>0</v>
      </c>
      <c r="LO49" s="17">
        <v>0</v>
      </c>
      <c r="LP49" s="17">
        <v>0</v>
      </c>
      <c r="LQ49" s="17">
        <v>0</v>
      </c>
      <c r="LR49" s="17">
        <v>0</v>
      </c>
      <c r="LS49" s="18">
        <v>0</v>
      </c>
      <c r="LT49" s="18">
        <v>0</v>
      </c>
      <c r="LU49" s="18">
        <v>0</v>
      </c>
      <c r="LV49" s="17">
        <v>0</v>
      </c>
      <c r="LW49" s="17">
        <v>0</v>
      </c>
      <c r="LX49" s="17">
        <v>0</v>
      </c>
      <c r="LY49" s="17">
        <v>0</v>
      </c>
      <c r="LZ49" s="17">
        <v>0</v>
      </c>
      <c r="MA49" s="17">
        <v>0</v>
      </c>
      <c r="MB49" s="17">
        <v>0</v>
      </c>
      <c r="MC49" s="17">
        <v>0</v>
      </c>
      <c r="MD49" s="17">
        <v>0</v>
      </c>
      <c r="ME49" s="17">
        <v>0</v>
      </c>
      <c r="MF49" s="17">
        <v>0</v>
      </c>
      <c r="MG49" s="17">
        <v>815221971.92999983</v>
      </c>
      <c r="MH49" s="17">
        <v>815221971.92999983</v>
      </c>
    </row>
    <row r="50" spans="1:346" ht="12.75" customHeight="1" x14ac:dyDescent="0.3">
      <c r="A50" s="61" t="s">
        <v>233</v>
      </c>
      <c r="B50" s="16">
        <v>1059</v>
      </c>
      <c r="C50" s="62" t="s">
        <v>148</v>
      </c>
      <c r="D50" s="18">
        <v>0</v>
      </c>
      <c r="E50" s="18">
        <v>0</v>
      </c>
      <c r="F50" s="18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0</v>
      </c>
      <c r="CY50" s="17">
        <v>0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7"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0</v>
      </c>
      <c r="DL50" s="17"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  <c r="DZ50" s="17">
        <v>0</v>
      </c>
      <c r="EA50" s="17">
        <v>0</v>
      </c>
      <c r="EB50" s="17">
        <v>0</v>
      </c>
      <c r="EC50" s="17">
        <v>0</v>
      </c>
      <c r="ED50" s="17">
        <v>0</v>
      </c>
      <c r="EE50" s="17">
        <v>0</v>
      </c>
      <c r="EF50" s="17">
        <v>0</v>
      </c>
      <c r="EG50" s="17">
        <v>0</v>
      </c>
      <c r="EH50" s="17">
        <v>0</v>
      </c>
      <c r="EI50" s="17">
        <v>0</v>
      </c>
      <c r="EJ50" s="17">
        <v>0</v>
      </c>
      <c r="EK50" s="17">
        <v>0</v>
      </c>
      <c r="EL50" s="17">
        <v>0</v>
      </c>
      <c r="EM50" s="17">
        <v>0</v>
      </c>
      <c r="EN50" s="17">
        <v>0</v>
      </c>
      <c r="EO50" s="17">
        <v>0</v>
      </c>
      <c r="EP50" s="17">
        <v>0</v>
      </c>
      <c r="EQ50" s="17">
        <v>0</v>
      </c>
      <c r="ER50" s="17">
        <v>0</v>
      </c>
      <c r="ES50" s="17">
        <v>0</v>
      </c>
      <c r="ET50" s="17">
        <v>0</v>
      </c>
      <c r="EU50" s="17">
        <v>0</v>
      </c>
      <c r="EV50" s="17">
        <v>0</v>
      </c>
      <c r="EW50" s="17">
        <v>0</v>
      </c>
      <c r="EX50" s="17">
        <v>0</v>
      </c>
      <c r="EY50" s="17">
        <v>0</v>
      </c>
      <c r="EZ50" s="17">
        <v>0</v>
      </c>
      <c r="FA50" s="17">
        <v>0</v>
      </c>
      <c r="FB50" s="17">
        <v>0</v>
      </c>
      <c r="FC50" s="17">
        <v>0</v>
      </c>
      <c r="FD50" s="17">
        <v>0</v>
      </c>
      <c r="FE50" s="17">
        <v>0</v>
      </c>
      <c r="FF50" s="17">
        <v>0</v>
      </c>
      <c r="FG50" s="17">
        <v>0</v>
      </c>
      <c r="FH50" s="17">
        <v>0</v>
      </c>
      <c r="FI50" s="17">
        <v>0</v>
      </c>
      <c r="FJ50" s="17">
        <v>0</v>
      </c>
      <c r="FK50" s="17">
        <v>0</v>
      </c>
      <c r="FL50" s="17">
        <v>0</v>
      </c>
      <c r="FM50" s="17">
        <v>0</v>
      </c>
      <c r="FN50" s="17">
        <v>0</v>
      </c>
      <c r="FO50" s="17">
        <v>0</v>
      </c>
      <c r="FP50" s="17">
        <v>0</v>
      </c>
      <c r="FQ50" s="17">
        <v>0</v>
      </c>
      <c r="FR50" s="17">
        <v>0</v>
      </c>
      <c r="FS50" s="17">
        <v>0</v>
      </c>
      <c r="FT50" s="17">
        <v>0</v>
      </c>
      <c r="FU50" s="17">
        <v>0</v>
      </c>
      <c r="FV50" s="17">
        <v>0</v>
      </c>
      <c r="FW50" s="17">
        <v>0</v>
      </c>
      <c r="FX50" s="17">
        <v>0</v>
      </c>
      <c r="FY50" s="17">
        <v>0</v>
      </c>
      <c r="FZ50" s="17">
        <v>0</v>
      </c>
      <c r="GA50" s="17">
        <v>0</v>
      </c>
      <c r="GB50" s="17">
        <v>0</v>
      </c>
      <c r="GC50" s="17">
        <v>0</v>
      </c>
      <c r="GD50" s="17">
        <v>0</v>
      </c>
      <c r="GE50" s="17">
        <v>0</v>
      </c>
      <c r="GF50" s="17">
        <v>0</v>
      </c>
      <c r="GG50" s="17">
        <v>0</v>
      </c>
      <c r="GH50" s="17">
        <v>0</v>
      </c>
      <c r="GI50" s="17">
        <v>0</v>
      </c>
      <c r="GJ50" s="17">
        <v>0</v>
      </c>
      <c r="GK50" s="17">
        <v>0</v>
      </c>
      <c r="GL50" s="17">
        <v>0</v>
      </c>
      <c r="GM50" s="17">
        <v>0</v>
      </c>
      <c r="GN50" s="17">
        <v>0</v>
      </c>
      <c r="GO50" s="17">
        <v>0</v>
      </c>
      <c r="GP50" s="17">
        <v>0</v>
      </c>
      <c r="GQ50" s="17">
        <v>0</v>
      </c>
      <c r="GR50" s="17">
        <v>0</v>
      </c>
      <c r="GS50" s="17">
        <v>0</v>
      </c>
      <c r="GT50" s="17">
        <v>0</v>
      </c>
      <c r="GU50" s="17">
        <v>0</v>
      </c>
      <c r="GV50" s="17">
        <v>0</v>
      </c>
      <c r="GW50" s="17">
        <v>0</v>
      </c>
      <c r="GX50" s="17">
        <v>0</v>
      </c>
      <c r="GY50" s="17">
        <v>0</v>
      </c>
      <c r="GZ50" s="17">
        <v>0</v>
      </c>
      <c r="HA50" s="17">
        <v>0</v>
      </c>
      <c r="HB50" s="17">
        <v>0</v>
      </c>
      <c r="HC50" s="17">
        <v>0</v>
      </c>
      <c r="HD50" s="17">
        <v>0</v>
      </c>
      <c r="HE50" s="17">
        <v>0</v>
      </c>
      <c r="HF50" s="17">
        <v>0</v>
      </c>
      <c r="HG50" s="17">
        <v>0</v>
      </c>
      <c r="HH50" s="17">
        <v>0</v>
      </c>
      <c r="HI50" s="17">
        <v>0</v>
      </c>
      <c r="HJ50" s="17">
        <v>0</v>
      </c>
      <c r="HK50" s="17">
        <v>0</v>
      </c>
      <c r="HL50" s="17">
        <v>0</v>
      </c>
      <c r="HM50" s="17">
        <v>0</v>
      </c>
      <c r="HN50" s="17">
        <v>0</v>
      </c>
      <c r="HO50" s="17">
        <v>0</v>
      </c>
      <c r="HP50" s="17">
        <v>0</v>
      </c>
      <c r="HQ50" s="17">
        <v>0</v>
      </c>
      <c r="HR50" s="17">
        <v>0</v>
      </c>
      <c r="HS50" s="17">
        <v>0</v>
      </c>
      <c r="HT50" s="17">
        <v>0</v>
      </c>
      <c r="HU50" s="17">
        <v>0</v>
      </c>
      <c r="HV50" s="17">
        <v>0</v>
      </c>
      <c r="HW50" s="17">
        <v>0</v>
      </c>
      <c r="HX50" s="17">
        <v>0</v>
      </c>
      <c r="HY50" s="17">
        <v>0</v>
      </c>
      <c r="HZ50" s="17">
        <v>0</v>
      </c>
      <c r="IA50" s="17">
        <v>0</v>
      </c>
      <c r="IB50" s="17">
        <v>0</v>
      </c>
      <c r="IC50" s="17">
        <v>0</v>
      </c>
      <c r="ID50" s="17">
        <v>0</v>
      </c>
      <c r="IE50" s="17">
        <v>0</v>
      </c>
      <c r="IF50" s="17">
        <v>0</v>
      </c>
      <c r="IG50" s="17">
        <v>0</v>
      </c>
      <c r="IH50" s="17">
        <v>0</v>
      </c>
      <c r="II50" s="17">
        <v>0</v>
      </c>
      <c r="IJ50" s="17">
        <v>0</v>
      </c>
      <c r="IK50" s="17">
        <v>0</v>
      </c>
      <c r="IL50" s="17">
        <v>0</v>
      </c>
      <c r="IM50" s="17">
        <v>0</v>
      </c>
      <c r="IN50" s="17">
        <v>0</v>
      </c>
      <c r="IO50" s="17">
        <v>0</v>
      </c>
      <c r="IP50" s="17">
        <v>0</v>
      </c>
      <c r="IQ50" s="17">
        <v>0</v>
      </c>
      <c r="IR50" s="17">
        <v>0</v>
      </c>
      <c r="IS50" s="17">
        <v>0</v>
      </c>
      <c r="IT50" s="17">
        <v>0</v>
      </c>
      <c r="IU50" s="17">
        <v>0</v>
      </c>
      <c r="IV50" s="18">
        <v>0</v>
      </c>
      <c r="IW50" s="18">
        <v>0</v>
      </c>
      <c r="IX50" s="18">
        <v>0</v>
      </c>
      <c r="IY50" s="17">
        <v>0</v>
      </c>
      <c r="IZ50" s="17">
        <v>0</v>
      </c>
      <c r="JA50" s="17">
        <v>0</v>
      </c>
      <c r="JB50" s="17">
        <v>0</v>
      </c>
      <c r="JC50" s="17">
        <v>0</v>
      </c>
      <c r="JD50" s="17">
        <v>0</v>
      </c>
      <c r="JE50" s="18">
        <v>0</v>
      </c>
      <c r="JF50" s="18">
        <v>0</v>
      </c>
      <c r="JG50" s="18">
        <v>0</v>
      </c>
      <c r="JH50" s="17">
        <v>0</v>
      </c>
      <c r="JI50" s="17">
        <v>0</v>
      </c>
      <c r="JJ50" s="17">
        <v>0</v>
      </c>
      <c r="JK50" s="17">
        <v>0</v>
      </c>
      <c r="JL50" s="17">
        <v>0</v>
      </c>
      <c r="JM50" s="17">
        <v>0</v>
      </c>
      <c r="JN50" s="18">
        <v>0</v>
      </c>
      <c r="JO50" s="18">
        <v>0</v>
      </c>
      <c r="JP50" s="18">
        <v>0</v>
      </c>
      <c r="JQ50" s="17">
        <v>0</v>
      </c>
      <c r="JR50" s="17">
        <v>0</v>
      </c>
      <c r="JS50" s="17">
        <v>0</v>
      </c>
      <c r="JT50" s="17">
        <v>0</v>
      </c>
      <c r="JU50" s="17">
        <v>0</v>
      </c>
      <c r="JV50" s="17">
        <v>0</v>
      </c>
      <c r="JW50" s="17">
        <v>0</v>
      </c>
      <c r="JX50" s="17">
        <v>0</v>
      </c>
      <c r="JY50" s="17">
        <v>0</v>
      </c>
      <c r="JZ50" s="17">
        <v>0</v>
      </c>
      <c r="KA50" s="17">
        <v>0</v>
      </c>
      <c r="KB50" s="17">
        <v>0</v>
      </c>
      <c r="KC50" s="17">
        <v>0</v>
      </c>
      <c r="KD50" s="17">
        <v>0</v>
      </c>
      <c r="KE50" s="17">
        <v>0</v>
      </c>
      <c r="KF50" s="17">
        <v>0</v>
      </c>
      <c r="KG50" s="17">
        <v>0</v>
      </c>
      <c r="KH50" s="17">
        <v>0</v>
      </c>
      <c r="KI50" s="17">
        <v>0</v>
      </c>
      <c r="KJ50" s="17">
        <v>0</v>
      </c>
      <c r="KK50" s="17">
        <v>0</v>
      </c>
      <c r="KL50" s="17">
        <v>0</v>
      </c>
      <c r="KM50" s="17">
        <v>0</v>
      </c>
      <c r="KN50" s="17">
        <v>0</v>
      </c>
      <c r="KO50" s="17">
        <v>0</v>
      </c>
      <c r="KP50" s="17">
        <v>0</v>
      </c>
      <c r="KQ50" s="17">
        <v>0</v>
      </c>
      <c r="KR50" s="17">
        <v>0</v>
      </c>
      <c r="KS50" s="17">
        <v>0</v>
      </c>
      <c r="KT50" s="17">
        <v>0</v>
      </c>
      <c r="KU50" s="17">
        <v>0</v>
      </c>
      <c r="KV50" s="17">
        <v>0</v>
      </c>
      <c r="KW50" s="17">
        <v>0</v>
      </c>
      <c r="KX50" s="17">
        <v>0</v>
      </c>
      <c r="KY50" s="17">
        <v>0</v>
      </c>
      <c r="KZ50" s="17">
        <v>0</v>
      </c>
      <c r="LA50" s="18">
        <v>0</v>
      </c>
      <c r="LB50" s="18">
        <v>0</v>
      </c>
      <c r="LC50" s="18">
        <v>0</v>
      </c>
      <c r="LD50" s="17">
        <v>0</v>
      </c>
      <c r="LE50" s="17">
        <v>0</v>
      </c>
      <c r="LF50" s="17">
        <v>0</v>
      </c>
      <c r="LG50" s="17">
        <v>0</v>
      </c>
      <c r="LH50" s="17">
        <v>0</v>
      </c>
      <c r="LI50" s="17">
        <v>0</v>
      </c>
      <c r="LJ50" s="18">
        <v>0</v>
      </c>
      <c r="LK50" s="18">
        <v>0</v>
      </c>
      <c r="LL50" s="18">
        <v>0</v>
      </c>
      <c r="LM50" s="17">
        <v>0</v>
      </c>
      <c r="LN50" s="17">
        <v>0</v>
      </c>
      <c r="LO50" s="17">
        <v>0</v>
      </c>
      <c r="LP50" s="17">
        <v>0</v>
      </c>
      <c r="LQ50" s="17">
        <v>0</v>
      </c>
      <c r="LR50" s="17">
        <v>0</v>
      </c>
      <c r="LS50" s="18">
        <v>0</v>
      </c>
      <c r="LT50" s="18">
        <v>0</v>
      </c>
      <c r="LU50" s="18">
        <v>0</v>
      </c>
      <c r="LV50" s="17">
        <v>0</v>
      </c>
      <c r="LW50" s="17">
        <v>0</v>
      </c>
      <c r="LX50" s="17">
        <v>0</v>
      </c>
      <c r="LY50" s="17">
        <v>0</v>
      </c>
      <c r="LZ50" s="17">
        <v>0</v>
      </c>
      <c r="MA50" s="17">
        <v>0</v>
      </c>
      <c r="MB50" s="17">
        <v>0</v>
      </c>
      <c r="MC50" s="17">
        <v>0</v>
      </c>
      <c r="MD50" s="17">
        <v>0</v>
      </c>
      <c r="ME50" s="17">
        <v>0</v>
      </c>
      <c r="MF50" s="17">
        <v>0</v>
      </c>
      <c r="MG50" s="17">
        <v>0</v>
      </c>
      <c r="MH50" s="17">
        <v>0</v>
      </c>
    </row>
    <row r="51" spans="1:346" ht="12.75" customHeight="1" x14ac:dyDescent="0.3">
      <c r="A51" s="61" t="s">
        <v>235</v>
      </c>
      <c r="B51" s="16">
        <v>1060</v>
      </c>
      <c r="C51" s="62" t="s">
        <v>148</v>
      </c>
      <c r="D51" s="18">
        <v>0</v>
      </c>
      <c r="E51" s="18">
        <v>0</v>
      </c>
      <c r="F51" s="18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0</v>
      </c>
      <c r="CP51" s="17">
        <v>0</v>
      </c>
      <c r="CQ51" s="17"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0</v>
      </c>
      <c r="DE51" s="17">
        <v>0</v>
      </c>
      <c r="DF51" s="17">
        <v>0</v>
      </c>
      <c r="DG51" s="17">
        <v>0</v>
      </c>
      <c r="DH51" s="17">
        <v>0</v>
      </c>
      <c r="DI51" s="17">
        <v>0</v>
      </c>
      <c r="DJ51" s="17">
        <v>0</v>
      </c>
      <c r="DK51" s="17">
        <v>0</v>
      </c>
      <c r="DL51" s="17">
        <v>0</v>
      </c>
      <c r="DM51" s="17">
        <v>0</v>
      </c>
      <c r="DN51" s="17">
        <v>0</v>
      </c>
      <c r="DO51" s="17">
        <v>0</v>
      </c>
      <c r="DP51" s="17">
        <v>0</v>
      </c>
      <c r="DQ51" s="17">
        <v>0</v>
      </c>
      <c r="DR51" s="17">
        <v>0</v>
      </c>
      <c r="DS51" s="17">
        <v>0</v>
      </c>
      <c r="DT51" s="17">
        <v>0</v>
      </c>
      <c r="DU51" s="17">
        <v>0</v>
      </c>
      <c r="DV51" s="17">
        <v>0</v>
      </c>
      <c r="DW51" s="17">
        <v>0</v>
      </c>
      <c r="DX51" s="17">
        <v>0</v>
      </c>
      <c r="DY51" s="17">
        <v>0</v>
      </c>
      <c r="DZ51" s="17">
        <v>0</v>
      </c>
      <c r="EA51" s="17">
        <v>0</v>
      </c>
      <c r="EB51" s="17">
        <v>0</v>
      </c>
      <c r="EC51" s="17">
        <v>0</v>
      </c>
      <c r="ED51" s="17">
        <v>0</v>
      </c>
      <c r="EE51" s="17">
        <v>0</v>
      </c>
      <c r="EF51" s="17">
        <v>0</v>
      </c>
      <c r="EG51" s="17">
        <v>0</v>
      </c>
      <c r="EH51" s="17">
        <v>0</v>
      </c>
      <c r="EI51" s="17">
        <v>0</v>
      </c>
      <c r="EJ51" s="17">
        <v>0</v>
      </c>
      <c r="EK51" s="17">
        <v>0</v>
      </c>
      <c r="EL51" s="17">
        <v>0</v>
      </c>
      <c r="EM51" s="17">
        <v>0</v>
      </c>
      <c r="EN51" s="17">
        <v>0</v>
      </c>
      <c r="EO51" s="17">
        <v>0</v>
      </c>
      <c r="EP51" s="17">
        <v>0</v>
      </c>
      <c r="EQ51" s="17">
        <v>0</v>
      </c>
      <c r="ER51" s="17">
        <v>0</v>
      </c>
      <c r="ES51" s="17">
        <v>0</v>
      </c>
      <c r="ET51" s="17">
        <v>0</v>
      </c>
      <c r="EU51" s="17">
        <v>0</v>
      </c>
      <c r="EV51" s="17">
        <v>0</v>
      </c>
      <c r="EW51" s="17">
        <v>0</v>
      </c>
      <c r="EX51" s="17">
        <v>0</v>
      </c>
      <c r="EY51" s="17">
        <v>0</v>
      </c>
      <c r="EZ51" s="17">
        <v>0</v>
      </c>
      <c r="FA51" s="17">
        <v>0</v>
      </c>
      <c r="FB51" s="17">
        <v>0</v>
      </c>
      <c r="FC51" s="17">
        <v>0</v>
      </c>
      <c r="FD51" s="17">
        <v>0</v>
      </c>
      <c r="FE51" s="17">
        <v>0</v>
      </c>
      <c r="FF51" s="17">
        <v>0</v>
      </c>
      <c r="FG51" s="17">
        <v>0</v>
      </c>
      <c r="FH51" s="17">
        <v>0</v>
      </c>
      <c r="FI51" s="17">
        <v>0</v>
      </c>
      <c r="FJ51" s="17">
        <v>0</v>
      </c>
      <c r="FK51" s="17">
        <v>0</v>
      </c>
      <c r="FL51" s="17">
        <v>0</v>
      </c>
      <c r="FM51" s="17">
        <v>0</v>
      </c>
      <c r="FN51" s="17">
        <v>0</v>
      </c>
      <c r="FO51" s="17">
        <v>0</v>
      </c>
      <c r="FP51" s="17">
        <v>0</v>
      </c>
      <c r="FQ51" s="17">
        <v>0</v>
      </c>
      <c r="FR51" s="17">
        <v>0</v>
      </c>
      <c r="FS51" s="17">
        <v>0</v>
      </c>
      <c r="FT51" s="17">
        <v>0</v>
      </c>
      <c r="FU51" s="17">
        <v>0</v>
      </c>
      <c r="FV51" s="17">
        <v>0</v>
      </c>
      <c r="FW51" s="17">
        <v>0</v>
      </c>
      <c r="FX51" s="17">
        <v>0</v>
      </c>
      <c r="FY51" s="17">
        <v>0</v>
      </c>
      <c r="FZ51" s="17">
        <v>0</v>
      </c>
      <c r="GA51" s="17">
        <v>0</v>
      </c>
      <c r="GB51" s="17">
        <v>0</v>
      </c>
      <c r="GC51" s="17">
        <v>0</v>
      </c>
      <c r="GD51" s="17">
        <v>0</v>
      </c>
      <c r="GE51" s="17">
        <v>0</v>
      </c>
      <c r="GF51" s="17">
        <v>0</v>
      </c>
      <c r="GG51" s="17">
        <v>0</v>
      </c>
      <c r="GH51" s="17">
        <v>0</v>
      </c>
      <c r="GI51" s="17">
        <v>0</v>
      </c>
      <c r="GJ51" s="17">
        <v>0</v>
      </c>
      <c r="GK51" s="17">
        <v>0</v>
      </c>
      <c r="GL51" s="17">
        <v>0</v>
      </c>
      <c r="GM51" s="17">
        <v>0</v>
      </c>
      <c r="GN51" s="17">
        <v>0</v>
      </c>
      <c r="GO51" s="17">
        <v>0</v>
      </c>
      <c r="GP51" s="17">
        <v>0</v>
      </c>
      <c r="GQ51" s="17">
        <v>0</v>
      </c>
      <c r="GR51" s="17">
        <v>0</v>
      </c>
      <c r="GS51" s="17">
        <v>0</v>
      </c>
      <c r="GT51" s="17">
        <v>0</v>
      </c>
      <c r="GU51" s="17">
        <v>0</v>
      </c>
      <c r="GV51" s="17">
        <v>0</v>
      </c>
      <c r="GW51" s="17">
        <v>0</v>
      </c>
      <c r="GX51" s="17">
        <v>0</v>
      </c>
      <c r="GY51" s="17">
        <v>0</v>
      </c>
      <c r="GZ51" s="17">
        <v>0</v>
      </c>
      <c r="HA51" s="17">
        <v>0</v>
      </c>
      <c r="HB51" s="17">
        <v>0</v>
      </c>
      <c r="HC51" s="17">
        <v>0</v>
      </c>
      <c r="HD51" s="17">
        <v>0</v>
      </c>
      <c r="HE51" s="17">
        <v>0</v>
      </c>
      <c r="HF51" s="17">
        <v>0</v>
      </c>
      <c r="HG51" s="17">
        <v>0</v>
      </c>
      <c r="HH51" s="17">
        <v>0</v>
      </c>
      <c r="HI51" s="17">
        <v>0</v>
      </c>
      <c r="HJ51" s="17">
        <v>0</v>
      </c>
      <c r="HK51" s="17">
        <v>0</v>
      </c>
      <c r="HL51" s="17">
        <v>0</v>
      </c>
      <c r="HM51" s="17">
        <v>0</v>
      </c>
      <c r="HN51" s="17">
        <v>0</v>
      </c>
      <c r="HO51" s="17">
        <v>0</v>
      </c>
      <c r="HP51" s="17">
        <v>0</v>
      </c>
      <c r="HQ51" s="17">
        <v>0</v>
      </c>
      <c r="HR51" s="17">
        <v>0</v>
      </c>
      <c r="HS51" s="17">
        <v>0</v>
      </c>
      <c r="HT51" s="17">
        <v>0</v>
      </c>
      <c r="HU51" s="17">
        <v>0</v>
      </c>
      <c r="HV51" s="17">
        <v>0</v>
      </c>
      <c r="HW51" s="17">
        <v>0</v>
      </c>
      <c r="HX51" s="17">
        <v>0</v>
      </c>
      <c r="HY51" s="17">
        <v>0</v>
      </c>
      <c r="HZ51" s="17">
        <v>0</v>
      </c>
      <c r="IA51" s="17">
        <v>0</v>
      </c>
      <c r="IB51" s="17">
        <v>0</v>
      </c>
      <c r="IC51" s="17">
        <v>0</v>
      </c>
      <c r="ID51" s="17">
        <v>0</v>
      </c>
      <c r="IE51" s="17">
        <v>0</v>
      </c>
      <c r="IF51" s="17">
        <v>0</v>
      </c>
      <c r="IG51" s="17">
        <v>0</v>
      </c>
      <c r="IH51" s="17">
        <v>0</v>
      </c>
      <c r="II51" s="17">
        <v>0</v>
      </c>
      <c r="IJ51" s="17">
        <v>0</v>
      </c>
      <c r="IK51" s="17">
        <v>0</v>
      </c>
      <c r="IL51" s="17">
        <v>0</v>
      </c>
      <c r="IM51" s="17">
        <v>0</v>
      </c>
      <c r="IN51" s="17">
        <v>0</v>
      </c>
      <c r="IO51" s="17">
        <v>0</v>
      </c>
      <c r="IP51" s="17">
        <v>0</v>
      </c>
      <c r="IQ51" s="17">
        <v>0</v>
      </c>
      <c r="IR51" s="17">
        <v>0</v>
      </c>
      <c r="IS51" s="17">
        <v>0</v>
      </c>
      <c r="IT51" s="17">
        <v>0</v>
      </c>
      <c r="IU51" s="17">
        <v>0</v>
      </c>
      <c r="IV51" s="18">
        <v>0</v>
      </c>
      <c r="IW51" s="18">
        <v>0</v>
      </c>
      <c r="IX51" s="18">
        <v>0</v>
      </c>
      <c r="IY51" s="17">
        <v>0</v>
      </c>
      <c r="IZ51" s="17">
        <v>0</v>
      </c>
      <c r="JA51" s="17">
        <v>0</v>
      </c>
      <c r="JB51" s="17">
        <v>0</v>
      </c>
      <c r="JC51" s="17">
        <v>0</v>
      </c>
      <c r="JD51" s="17">
        <v>0</v>
      </c>
      <c r="JE51" s="18">
        <v>0</v>
      </c>
      <c r="JF51" s="18">
        <v>0</v>
      </c>
      <c r="JG51" s="18">
        <v>0</v>
      </c>
      <c r="JH51" s="17">
        <v>0</v>
      </c>
      <c r="JI51" s="17">
        <v>0</v>
      </c>
      <c r="JJ51" s="17">
        <v>0</v>
      </c>
      <c r="JK51" s="17">
        <v>0</v>
      </c>
      <c r="JL51" s="17">
        <v>0</v>
      </c>
      <c r="JM51" s="17">
        <v>0</v>
      </c>
      <c r="JN51" s="18">
        <v>0</v>
      </c>
      <c r="JO51" s="18">
        <v>0</v>
      </c>
      <c r="JP51" s="18">
        <v>0</v>
      </c>
      <c r="JQ51" s="17">
        <v>0</v>
      </c>
      <c r="JR51" s="17">
        <v>0</v>
      </c>
      <c r="JS51" s="17">
        <v>0</v>
      </c>
      <c r="JT51" s="17">
        <v>0</v>
      </c>
      <c r="JU51" s="17">
        <v>0</v>
      </c>
      <c r="JV51" s="17">
        <v>0</v>
      </c>
      <c r="JW51" s="17">
        <v>0</v>
      </c>
      <c r="JX51" s="17">
        <v>0</v>
      </c>
      <c r="JY51" s="17">
        <v>0</v>
      </c>
      <c r="JZ51" s="17">
        <v>0</v>
      </c>
      <c r="KA51" s="17">
        <v>0</v>
      </c>
      <c r="KB51" s="17">
        <v>0</v>
      </c>
      <c r="KC51" s="17">
        <v>0</v>
      </c>
      <c r="KD51" s="17">
        <v>0</v>
      </c>
      <c r="KE51" s="17">
        <v>0</v>
      </c>
      <c r="KF51" s="17">
        <v>0</v>
      </c>
      <c r="KG51" s="17">
        <v>0</v>
      </c>
      <c r="KH51" s="17">
        <v>0</v>
      </c>
      <c r="KI51" s="17">
        <v>0</v>
      </c>
      <c r="KJ51" s="17">
        <v>0</v>
      </c>
      <c r="KK51" s="17">
        <v>0</v>
      </c>
      <c r="KL51" s="17">
        <v>0</v>
      </c>
      <c r="KM51" s="17">
        <v>0</v>
      </c>
      <c r="KN51" s="17">
        <v>0</v>
      </c>
      <c r="KO51" s="17">
        <v>0</v>
      </c>
      <c r="KP51" s="17">
        <v>0</v>
      </c>
      <c r="KQ51" s="17">
        <v>0</v>
      </c>
      <c r="KR51" s="17">
        <v>0</v>
      </c>
      <c r="KS51" s="17">
        <v>0</v>
      </c>
      <c r="KT51" s="17">
        <v>0</v>
      </c>
      <c r="KU51" s="17">
        <v>0</v>
      </c>
      <c r="KV51" s="17">
        <v>0</v>
      </c>
      <c r="KW51" s="17">
        <v>0</v>
      </c>
      <c r="KX51" s="17">
        <v>0</v>
      </c>
      <c r="KY51" s="17">
        <v>0</v>
      </c>
      <c r="KZ51" s="17">
        <v>0</v>
      </c>
      <c r="LA51" s="18">
        <v>0</v>
      </c>
      <c r="LB51" s="18">
        <v>0</v>
      </c>
      <c r="LC51" s="18">
        <v>0</v>
      </c>
      <c r="LD51" s="17">
        <v>0</v>
      </c>
      <c r="LE51" s="17">
        <v>0</v>
      </c>
      <c r="LF51" s="17">
        <v>0</v>
      </c>
      <c r="LG51" s="17">
        <v>0</v>
      </c>
      <c r="LH51" s="17">
        <v>0</v>
      </c>
      <c r="LI51" s="17">
        <v>0</v>
      </c>
      <c r="LJ51" s="18">
        <v>0</v>
      </c>
      <c r="LK51" s="18">
        <v>0</v>
      </c>
      <c r="LL51" s="18">
        <v>0</v>
      </c>
      <c r="LM51" s="17">
        <v>0</v>
      </c>
      <c r="LN51" s="17">
        <v>0</v>
      </c>
      <c r="LO51" s="17">
        <v>0</v>
      </c>
      <c r="LP51" s="17">
        <v>0</v>
      </c>
      <c r="LQ51" s="17">
        <v>0</v>
      </c>
      <c r="LR51" s="17">
        <v>0</v>
      </c>
      <c r="LS51" s="18">
        <v>0</v>
      </c>
      <c r="LT51" s="18">
        <v>0</v>
      </c>
      <c r="LU51" s="18">
        <v>0</v>
      </c>
      <c r="LV51" s="17">
        <v>0</v>
      </c>
      <c r="LW51" s="17">
        <v>0</v>
      </c>
      <c r="LX51" s="17">
        <v>0</v>
      </c>
      <c r="LY51" s="17">
        <v>0</v>
      </c>
      <c r="LZ51" s="17">
        <v>0</v>
      </c>
      <c r="MA51" s="17">
        <v>0</v>
      </c>
      <c r="MB51" s="17">
        <v>0</v>
      </c>
      <c r="MC51" s="17">
        <v>0</v>
      </c>
      <c r="MD51" s="17">
        <v>0</v>
      </c>
      <c r="ME51" s="17">
        <v>0</v>
      </c>
      <c r="MF51" s="17">
        <v>0</v>
      </c>
      <c r="MG51" s="17">
        <v>0</v>
      </c>
      <c r="MH51" s="17">
        <v>0</v>
      </c>
    </row>
    <row r="52" spans="1:346" ht="12.75" customHeight="1" x14ac:dyDescent="0.3">
      <c r="A52" s="61" t="s">
        <v>237</v>
      </c>
      <c r="B52" s="16">
        <v>1061</v>
      </c>
      <c r="C52" s="62" t="s">
        <v>148</v>
      </c>
      <c r="D52" s="18">
        <v>0</v>
      </c>
      <c r="E52" s="18">
        <v>0</v>
      </c>
      <c r="F52" s="18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7">
        <v>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7"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7"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  <c r="DZ52" s="17">
        <v>0</v>
      </c>
      <c r="EA52" s="17">
        <v>0</v>
      </c>
      <c r="EB52" s="17">
        <v>0</v>
      </c>
      <c r="EC52" s="17">
        <v>0</v>
      </c>
      <c r="ED52" s="17">
        <v>0</v>
      </c>
      <c r="EE52" s="17">
        <v>0</v>
      </c>
      <c r="EF52" s="17">
        <v>0</v>
      </c>
      <c r="EG52" s="17">
        <v>0</v>
      </c>
      <c r="EH52" s="17">
        <v>0</v>
      </c>
      <c r="EI52" s="17">
        <v>0</v>
      </c>
      <c r="EJ52" s="17">
        <v>0</v>
      </c>
      <c r="EK52" s="17">
        <v>0</v>
      </c>
      <c r="EL52" s="17">
        <v>0</v>
      </c>
      <c r="EM52" s="17">
        <v>0</v>
      </c>
      <c r="EN52" s="17">
        <v>0</v>
      </c>
      <c r="EO52" s="17">
        <v>0</v>
      </c>
      <c r="EP52" s="17">
        <v>0</v>
      </c>
      <c r="EQ52" s="17">
        <v>0</v>
      </c>
      <c r="ER52" s="17">
        <v>0</v>
      </c>
      <c r="ES52" s="17">
        <v>0</v>
      </c>
      <c r="ET52" s="17">
        <v>0</v>
      </c>
      <c r="EU52" s="17">
        <v>0</v>
      </c>
      <c r="EV52" s="17">
        <v>0</v>
      </c>
      <c r="EW52" s="17">
        <v>0</v>
      </c>
      <c r="EX52" s="17">
        <v>0</v>
      </c>
      <c r="EY52" s="17">
        <v>0</v>
      </c>
      <c r="EZ52" s="17">
        <v>0</v>
      </c>
      <c r="FA52" s="17">
        <v>0</v>
      </c>
      <c r="FB52" s="17">
        <v>0</v>
      </c>
      <c r="FC52" s="17">
        <v>0</v>
      </c>
      <c r="FD52" s="17">
        <v>0</v>
      </c>
      <c r="FE52" s="17">
        <v>0</v>
      </c>
      <c r="FF52" s="17">
        <v>0</v>
      </c>
      <c r="FG52" s="17">
        <v>0</v>
      </c>
      <c r="FH52" s="17">
        <v>0</v>
      </c>
      <c r="FI52" s="17">
        <v>0</v>
      </c>
      <c r="FJ52" s="17">
        <v>0</v>
      </c>
      <c r="FK52" s="17">
        <v>0</v>
      </c>
      <c r="FL52" s="17">
        <v>0</v>
      </c>
      <c r="FM52" s="17">
        <v>0</v>
      </c>
      <c r="FN52" s="17">
        <v>0</v>
      </c>
      <c r="FO52" s="17">
        <v>0</v>
      </c>
      <c r="FP52" s="17">
        <v>0</v>
      </c>
      <c r="FQ52" s="17">
        <v>0</v>
      </c>
      <c r="FR52" s="17">
        <v>0</v>
      </c>
      <c r="FS52" s="17">
        <v>0</v>
      </c>
      <c r="FT52" s="17">
        <v>0</v>
      </c>
      <c r="FU52" s="17">
        <v>0</v>
      </c>
      <c r="FV52" s="17">
        <v>0</v>
      </c>
      <c r="FW52" s="17">
        <v>0</v>
      </c>
      <c r="FX52" s="17">
        <v>0</v>
      </c>
      <c r="FY52" s="17">
        <v>0</v>
      </c>
      <c r="FZ52" s="17">
        <v>0</v>
      </c>
      <c r="GA52" s="17">
        <v>0</v>
      </c>
      <c r="GB52" s="17">
        <v>0</v>
      </c>
      <c r="GC52" s="17">
        <v>0</v>
      </c>
      <c r="GD52" s="17">
        <v>0</v>
      </c>
      <c r="GE52" s="17">
        <v>0</v>
      </c>
      <c r="GF52" s="17">
        <v>0</v>
      </c>
      <c r="GG52" s="17">
        <v>0</v>
      </c>
      <c r="GH52" s="17">
        <v>0</v>
      </c>
      <c r="GI52" s="17">
        <v>0</v>
      </c>
      <c r="GJ52" s="17">
        <v>0</v>
      </c>
      <c r="GK52" s="17">
        <v>0</v>
      </c>
      <c r="GL52" s="17">
        <v>0</v>
      </c>
      <c r="GM52" s="17">
        <v>0</v>
      </c>
      <c r="GN52" s="17">
        <v>0</v>
      </c>
      <c r="GO52" s="17">
        <v>0</v>
      </c>
      <c r="GP52" s="17">
        <v>0</v>
      </c>
      <c r="GQ52" s="17">
        <v>0</v>
      </c>
      <c r="GR52" s="17">
        <v>0</v>
      </c>
      <c r="GS52" s="17">
        <v>0</v>
      </c>
      <c r="GT52" s="17">
        <v>0</v>
      </c>
      <c r="GU52" s="17">
        <v>0</v>
      </c>
      <c r="GV52" s="17">
        <v>0</v>
      </c>
      <c r="GW52" s="17">
        <v>0</v>
      </c>
      <c r="GX52" s="17">
        <v>0</v>
      </c>
      <c r="GY52" s="17">
        <v>0</v>
      </c>
      <c r="GZ52" s="17">
        <v>0</v>
      </c>
      <c r="HA52" s="17">
        <v>0</v>
      </c>
      <c r="HB52" s="17">
        <v>0</v>
      </c>
      <c r="HC52" s="17">
        <v>0</v>
      </c>
      <c r="HD52" s="17">
        <v>0</v>
      </c>
      <c r="HE52" s="17">
        <v>0</v>
      </c>
      <c r="HF52" s="17">
        <v>0</v>
      </c>
      <c r="HG52" s="17">
        <v>0</v>
      </c>
      <c r="HH52" s="17">
        <v>0</v>
      </c>
      <c r="HI52" s="17">
        <v>0</v>
      </c>
      <c r="HJ52" s="17">
        <v>0</v>
      </c>
      <c r="HK52" s="17">
        <v>0</v>
      </c>
      <c r="HL52" s="17">
        <v>0</v>
      </c>
      <c r="HM52" s="17">
        <v>0</v>
      </c>
      <c r="HN52" s="17">
        <v>0</v>
      </c>
      <c r="HO52" s="17">
        <v>0</v>
      </c>
      <c r="HP52" s="17">
        <v>0</v>
      </c>
      <c r="HQ52" s="17">
        <v>0</v>
      </c>
      <c r="HR52" s="17">
        <v>0</v>
      </c>
      <c r="HS52" s="17">
        <v>0</v>
      </c>
      <c r="HT52" s="17">
        <v>0</v>
      </c>
      <c r="HU52" s="17">
        <v>0</v>
      </c>
      <c r="HV52" s="17">
        <v>0</v>
      </c>
      <c r="HW52" s="17">
        <v>0</v>
      </c>
      <c r="HX52" s="17">
        <v>0</v>
      </c>
      <c r="HY52" s="17">
        <v>0</v>
      </c>
      <c r="HZ52" s="17">
        <v>0</v>
      </c>
      <c r="IA52" s="17">
        <v>0</v>
      </c>
      <c r="IB52" s="17">
        <v>0</v>
      </c>
      <c r="IC52" s="17">
        <v>0</v>
      </c>
      <c r="ID52" s="17">
        <v>0</v>
      </c>
      <c r="IE52" s="17">
        <v>0</v>
      </c>
      <c r="IF52" s="17">
        <v>0</v>
      </c>
      <c r="IG52" s="17">
        <v>0</v>
      </c>
      <c r="IH52" s="17">
        <v>0</v>
      </c>
      <c r="II52" s="17">
        <v>0</v>
      </c>
      <c r="IJ52" s="17">
        <v>0</v>
      </c>
      <c r="IK52" s="17">
        <v>0</v>
      </c>
      <c r="IL52" s="17">
        <v>0</v>
      </c>
      <c r="IM52" s="17">
        <v>0</v>
      </c>
      <c r="IN52" s="17">
        <v>0</v>
      </c>
      <c r="IO52" s="17">
        <v>0</v>
      </c>
      <c r="IP52" s="17">
        <v>0</v>
      </c>
      <c r="IQ52" s="17">
        <v>0</v>
      </c>
      <c r="IR52" s="17">
        <v>0</v>
      </c>
      <c r="IS52" s="17">
        <v>0</v>
      </c>
      <c r="IT52" s="17">
        <v>0</v>
      </c>
      <c r="IU52" s="17">
        <v>0</v>
      </c>
      <c r="IV52" s="18">
        <v>0</v>
      </c>
      <c r="IW52" s="18">
        <v>0</v>
      </c>
      <c r="IX52" s="18">
        <v>0</v>
      </c>
      <c r="IY52" s="17">
        <v>0</v>
      </c>
      <c r="IZ52" s="17">
        <v>0</v>
      </c>
      <c r="JA52" s="17">
        <v>0</v>
      </c>
      <c r="JB52" s="17">
        <v>0</v>
      </c>
      <c r="JC52" s="17">
        <v>0</v>
      </c>
      <c r="JD52" s="17">
        <v>0</v>
      </c>
      <c r="JE52" s="18">
        <v>0</v>
      </c>
      <c r="JF52" s="18">
        <v>0</v>
      </c>
      <c r="JG52" s="18">
        <v>0</v>
      </c>
      <c r="JH52" s="17">
        <v>0</v>
      </c>
      <c r="JI52" s="17">
        <v>0</v>
      </c>
      <c r="JJ52" s="17">
        <v>0</v>
      </c>
      <c r="JK52" s="17">
        <v>0</v>
      </c>
      <c r="JL52" s="17">
        <v>0</v>
      </c>
      <c r="JM52" s="17">
        <v>0</v>
      </c>
      <c r="JN52" s="18">
        <v>0</v>
      </c>
      <c r="JO52" s="18">
        <v>0</v>
      </c>
      <c r="JP52" s="18">
        <v>0</v>
      </c>
      <c r="JQ52" s="17">
        <v>0</v>
      </c>
      <c r="JR52" s="17">
        <v>0</v>
      </c>
      <c r="JS52" s="17">
        <v>0</v>
      </c>
      <c r="JT52" s="17">
        <v>0</v>
      </c>
      <c r="JU52" s="17">
        <v>0</v>
      </c>
      <c r="JV52" s="17">
        <v>0</v>
      </c>
      <c r="JW52" s="17">
        <v>0</v>
      </c>
      <c r="JX52" s="17">
        <v>0</v>
      </c>
      <c r="JY52" s="17">
        <v>0</v>
      </c>
      <c r="JZ52" s="17">
        <v>0</v>
      </c>
      <c r="KA52" s="17">
        <v>0</v>
      </c>
      <c r="KB52" s="17">
        <v>0</v>
      </c>
      <c r="KC52" s="17">
        <v>0</v>
      </c>
      <c r="KD52" s="17">
        <v>0</v>
      </c>
      <c r="KE52" s="17">
        <v>0</v>
      </c>
      <c r="KF52" s="17">
        <v>0</v>
      </c>
      <c r="KG52" s="17">
        <v>0</v>
      </c>
      <c r="KH52" s="17">
        <v>0</v>
      </c>
      <c r="KI52" s="17">
        <v>0</v>
      </c>
      <c r="KJ52" s="17">
        <v>0</v>
      </c>
      <c r="KK52" s="17">
        <v>0</v>
      </c>
      <c r="KL52" s="17">
        <v>0</v>
      </c>
      <c r="KM52" s="17">
        <v>0</v>
      </c>
      <c r="KN52" s="17">
        <v>0</v>
      </c>
      <c r="KO52" s="17">
        <v>0</v>
      </c>
      <c r="KP52" s="17">
        <v>0</v>
      </c>
      <c r="KQ52" s="17">
        <v>0</v>
      </c>
      <c r="KR52" s="17">
        <v>0</v>
      </c>
      <c r="KS52" s="17">
        <v>0</v>
      </c>
      <c r="KT52" s="17">
        <v>0</v>
      </c>
      <c r="KU52" s="17">
        <v>0</v>
      </c>
      <c r="KV52" s="17">
        <v>0</v>
      </c>
      <c r="KW52" s="17">
        <v>0</v>
      </c>
      <c r="KX52" s="17">
        <v>0</v>
      </c>
      <c r="KY52" s="17">
        <v>0</v>
      </c>
      <c r="KZ52" s="17">
        <v>0</v>
      </c>
      <c r="LA52" s="18">
        <v>0</v>
      </c>
      <c r="LB52" s="18">
        <v>0</v>
      </c>
      <c r="LC52" s="18">
        <v>0</v>
      </c>
      <c r="LD52" s="17">
        <v>0</v>
      </c>
      <c r="LE52" s="17">
        <v>0</v>
      </c>
      <c r="LF52" s="17">
        <v>0</v>
      </c>
      <c r="LG52" s="17">
        <v>0</v>
      </c>
      <c r="LH52" s="17">
        <v>0</v>
      </c>
      <c r="LI52" s="17">
        <v>0</v>
      </c>
      <c r="LJ52" s="18">
        <v>0</v>
      </c>
      <c r="LK52" s="18">
        <v>0</v>
      </c>
      <c r="LL52" s="18">
        <v>0</v>
      </c>
      <c r="LM52" s="17">
        <v>0</v>
      </c>
      <c r="LN52" s="17">
        <v>0</v>
      </c>
      <c r="LO52" s="17">
        <v>0</v>
      </c>
      <c r="LP52" s="17">
        <v>0</v>
      </c>
      <c r="LQ52" s="17">
        <v>0</v>
      </c>
      <c r="LR52" s="17">
        <v>0</v>
      </c>
      <c r="LS52" s="18">
        <v>0</v>
      </c>
      <c r="LT52" s="18">
        <v>0</v>
      </c>
      <c r="LU52" s="18">
        <v>0</v>
      </c>
      <c r="LV52" s="17">
        <v>0</v>
      </c>
      <c r="LW52" s="17">
        <v>0</v>
      </c>
      <c r="LX52" s="17">
        <v>0</v>
      </c>
      <c r="LY52" s="17">
        <v>0</v>
      </c>
      <c r="LZ52" s="17">
        <v>0</v>
      </c>
      <c r="MA52" s="17">
        <v>0</v>
      </c>
      <c r="MB52" s="17">
        <v>0</v>
      </c>
      <c r="MC52" s="17">
        <v>0</v>
      </c>
      <c r="MD52" s="17">
        <v>0</v>
      </c>
      <c r="ME52" s="17">
        <v>0</v>
      </c>
      <c r="MF52" s="17">
        <v>0</v>
      </c>
      <c r="MG52" s="17">
        <v>0</v>
      </c>
      <c r="MH52" s="17">
        <v>0</v>
      </c>
    </row>
    <row r="53" spans="1:346" ht="12.75" customHeight="1" x14ac:dyDescent="0.3">
      <c r="A53" s="61" t="s">
        <v>239</v>
      </c>
      <c r="B53" s="16">
        <v>2001</v>
      </c>
      <c r="C53" s="62" t="s">
        <v>148</v>
      </c>
      <c r="D53" s="18">
        <v>0</v>
      </c>
      <c r="E53" s="18">
        <v>0</v>
      </c>
      <c r="F53" s="18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0</v>
      </c>
      <c r="FD53" s="17">
        <v>0</v>
      </c>
      <c r="FE53" s="17">
        <v>0</v>
      </c>
      <c r="FF53" s="17">
        <v>0</v>
      </c>
      <c r="FG53" s="17">
        <v>0</v>
      </c>
      <c r="FH53" s="17">
        <v>0</v>
      </c>
      <c r="FI53" s="17">
        <v>0</v>
      </c>
      <c r="FJ53" s="17">
        <v>0</v>
      </c>
      <c r="FK53" s="17">
        <v>0</v>
      </c>
      <c r="FL53" s="17">
        <v>0</v>
      </c>
      <c r="FM53" s="17">
        <v>0</v>
      </c>
      <c r="FN53" s="17">
        <v>0</v>
      </c>
      <c r="FO53" s="17">
        <v>0</v>
      </c>
      <c r="FP53" s="17">
        <v>0</v>
      </c>
      <c r="FQ53" s="17">
        <v>0</v>
      </c>
      <c r="FR53" s="17">
        <v>0</v>
      </c>
      <c r="FS53" s="17">
        <v>0</v>
      </c>
      <c r="FT53" s="17">
        <v>0</v>
      </c>
      <c r="FU53" s="17">
        <v>0</v>
      </c>
      <c r="FV53" s="17">
        <v>0</v>
      </c>
      <c r="FW53" s="17">
        <v>0</v>
      </c>
      <c r="FX53" s="17">
        <v>0</v>
      </c>
      <c r="FY53" s="17">
        <v>0</v>
      </c>
      <c r="FZ53" s="17">
        <v>0</v>
      </c>
      <c r="GA53" s="17">
        <v>0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17">
        <v>0</v>
      </c>
      <c r="GL53" s="17">
        <v>0</v>
      </c>
      <c r="GM53" s="17">
        <v>0</v>
      </c>
      <c r="GN53" s="17">
        <v>0</v>
      </c>
      <c r="GO53" s="17">
        <v>0</v>
      </c>
      <c r="GP53" s="17">
        <v>0</v>
      </c>
      <c r="GQ53" s="17">
        <v>0</v>
      </c>
      <c r="GR53" s="17">
        <v>0</v>
      </c>
      <c r="GS53" s="17">
        <v>0</v>
      </c>
      <c r="GT53" s="17">
        <v>0</v>
      </c>
      <c r="GU53" s="17">
        <v>0</v>
      </c>
      <c r="GV53" s="17">
        <v>0</v>
      </c>
      <c r="GW53" s="17">
        <v>0</v>
      </c>
      <c r="GX53" s="17">
        <v>0</v>
      </c>
      <c r="GY53" s="17">
        <v>0</v>
      </c>
      <c r="GZ53" s="17">
        <v>0</v>
      </c>
      <c r="HA53" s="17">
        <v>0</v>
      </c>
      <c r="HB53" s="17">
        <v>0</v>
      </c>
      <c r="HC53" s="17">
        <v>0</v>
      </c>
      <c r="HD53" s="17">
        <v>0</v>
      </c>
      <c r="HE53" s="17">
        <v>0</v>
      </c>
      <c r="HF53" s="17">
        <v>0</v>
      </c>
      <c r="HG53" s="17">
        <v>0</v>
      </c>
      <c r="HH53" s="17">
        <v>0</v>
      </c>
      <c r="HI53" s="17">
        <v>0</v>
      </c>
      <c r="HJ53" s="17">
        <v>0</v>
      </c>
      <c r="HK53" s="17">
        <v>0</v>
      </c>
      <c r="HL53" s="17">
        <v>0</v>
      </c>
      <c r="HM53" s="17">
        <v>0</v>
      </c>
      <c r="HN53" s="17">
        <v>0</v>
      </c>
      <c r="HO53" s="17">
        <v>0</v>
      </c>
      <c r="HP53" s="17">
        <v>0</v>
      </c>
      <c r="HQ53" s="17">
        <v>0</v>
      </c>
      <c r="HR53" s="17">
        <v>0</v>
      </c>
      <c r="HS53" s="17">
        <v>0</v>
      </c>
      <c r="HT53" s="17">
        <v>0</v>
      </c>
      <c r="HU53" s="17">
        <v>0</v>
      </c>
      <c r="HV53" s="17">
        <v>0</v>
      </c>
      <c r="HW53" s="17">
        <v>0</v>
      </c>
      <c r="HX53" s="17">
        <v>0</v>
      </c>
      <c r="HY53" s="17">
        <v>0</v>
      </c>
      <c r="HZ53" s="17">
        <v>0</v>
      </c>
      <c r="IA53" s="17">
        <v>0</v>
      </c>
      <c r="IB53" s="17">
        <v>0</v>
      </c>
      <c r="IC53" s="17">
        <v>0</v>
      </c>
      <c r="ID53" s="17">
        <v>0</v>
      </c>
      <c r="IE53" s="17">
        <v>0</v>
      </c>
      <c r="IF53" s="17">
        <v>0</v>
      </c>
      <c r="IG53" s="17">
        <v>0</v>
      </c>
      <c r="IH53" s="17">
        <v>0</v>
      </c>
      <c r="II53" s="17">
        <v>0</v>
      </c>
      <c r="IJ53" s="17">
        <v>0</v>
      </c>
      <c r="IK53" s="17">
        <v>0</v>
      </c>
      <c r="IL53" s="17">
        <v>0</v>
      </c>
      <c r="IM53" s="17">
        <v>0</v>
      </c>
      <c r="IN53" s="17">
        <v>0</v>
      </c>
      <c r="IO53" s="17">
        <v>0</v>
      </c>
      <c r="IP53" s="17">
        <v>0</v>
      </c>
      <c r="IQ53" s="17">
        <v>0</v>
      </c>
      <c r="IR53" s="17">
        <v>0</v>
      </c>
      <c r="IS53" s="17">
        <v>0</v>
      </c>
      <c r="IT53" s="17">
        <v>0</v>
      </c>
      <c r="IU53" s="17">
        <v>0</v>
      </c>
      <c r="IV53" s="18">
        <v>0</v>
      </c>
      <c r="IW53" s="18">
        <v>0</v>
      </c>
      <c r="IX53" s="18">
        <v>65779893.700000048</v>
      </c>
      <c r="IY53" s="17">
        <v>0</v>
      </c>
      <c r="IZ53" s="17">
        <v>0</v>
      </c>
      <c r="JA53" s="17">
        <v>0</v>
      </c>
      <c r="JB53" s="17">
        <v>0</v>
      </c>
      <c r="JC53" s="17">
        <v>0</v>
      </c>
      <c r="JD53" s="17">
        <v>0</v>
      </c>
      <c r="JE53" s="18">
        <v>0</v>
      </c>
      <c r="JF53" s="18">
        <v>0</v>
      </c>
      <c r="JG53" s="18">
        <v>65779893.700000048</v>
      </c>
      <c r="JH53" s="17">
        <v>0</v>
      </c>
      <c r="JI53" s="17">
        <v>0</v>
      </c>
      <c r="JJ53" s="17">
        <v>772516.8400000002</v>
      </c>
      <c r="JK53" s="17">
        <v>0</v>
      </c>
      <c r="JL53" s="17">
        <v>0</v>
      </c>
      <c r="JM53" s="17">
        <v>65007376.860000044</v>
      </c>
      <c r="JN53" s="18">
        <v>0</v>
      </c>
      <c r="JO53" s="18">
        <v>0</v>
      </c>
      <c r="JP53" s="18">
        <v>0</v>
      </c>
      <c r="JQ53" s="17">
        <v>0</v>
      </c>
      <c r="JR53" s="17">
        <v>0</v>
      </c>
      <c r="JS53" s="17">
        <v>0</v>
      </c>
      <c r="JT53" s="17">
        <v>0</v>
      </c>
      <c r="JU53" s="17">
        <v>0</v>
      </c>
      <c r="JV53" s="17">
        <v>0</v>
      </c>
      <c r="JW53" s="17">
        <v>0</v>
      </c>
      <c r="JX53" s="17">
        <v>0</v>
      </c>
      <c r="JY53" s="17">
        <v>0</v>
      </c>
      <c r="JZ53" s="17">
        <v>0</v>
      </c>
      <c r="KA53" s="17">
        <v>0</v>
      </c>
      <c r="KB53" s="17">
        <v>0</v>
      </c>
      <c r="KC53" s="17">
        <v>0</v>
      </c>
      <c r="KD53" s="17">
        <v>0</v>
      </c>
      <c r="KE53" s="17">
        <v>0</v>
      </c>
      <c r="KF53" s="17">
        <v>0</v>
      </c>
      <c r="KG53" s="17">
        <v>0</v>
      </c>
      <c r="KH53" s="17">
        <v>0</v>
      </c>
      <c r="KI53" s="17">
        <v>0</v>
      </c>
      <c r="KJ53" s="17">
        <v>0</v>
      </c>
      <c r="KK53" s="17">
        <v>0</v>
      </c>
      <c r="KL53" s="17">
        <v>0</v>
      </c>
      <c r="KM53" s="17">
        <v>0</v>
      </c>
      <c r="KN53" s="17">
        <v>0</v>
      </c>
      <c r="KO53" s="17">
        <v>0</v>
      </c>
      <c r="KP53" s="17">
        <v>0</v>
      </c>
      <c r="KQ53" s="17">
        <v>0</v>
      </c>
      <c r="KR53" s="17">
        <v>0</v>
      </c>
      <c r="KS53" s="17">
        <v>0</v>
      </c>
      <c r="KT53" s="17">
        <v>0</v>
      </c>
      <c r="KU53" s="17">
        <v>0</v>
      </c>
      <c r="KV53" s="17">
        <v>0</v>
      </c>
      <c r="KW53" s="17">
        <v>0</v>
      </c>
      <c r="KX53" s="17">
        <v>0</v>
      </c>
      <c r="KY53" s="17">
        <v>0</v>
      </c>
      <c r="KZ53" s="17">
        <v>0</v>
      </c>
      <c r="LA53" s="18">
        <v>0</v>
      </c>
      <c r="LB53" s="18">
        <v>0</v>
      </c>
      <c r="LC53" s="18">
        <v>0</v>
      </c>
      <c r="LD53" s="17">
        <v>0</v>
      </c>
      <c r="LE53" s="17">
        <v>0</v>
      </c>
      <c r="LF53" s="17">
        <v>0</v>
      </c>
      <c r="LG53" s="17">
        <v>0</v>
      </c>
      <c r="LH53" s="17">
        <v>0</v>
      </c>
      <c r="LI53" s="17">
        <v>0</v>
      </c>
      <c r="LJ53" s="18">
        <v>0</v>
      </c>
      <c r="LK53" s="18">
        <v>0</v>
      </c>
      <c r="LL53" s="18">
        <v>0</v>
      </c>
      <c r="LM53" s="17">
        <v>0</v>
      </c>
      <c r="LN53" s="17">
        <v>0</v>
      </c>
      <c r="LO53" s="17">
        <v>0</v>
      </c>
      <c r="LP53" s="17">
        <v>0</v>
      </c>
      <c r="LQ53" s="17">
        <v>0</v>
      </c>
      <c r="LR53" s="17">
        <v>0</v>
      </c>
      <c r="LS53" s="18">
        <v>0</v>
      </c>
      <c r="LT53" s="18">
        <v>0</v>
      </c>
      <c r="LU53" s="18">
        <v>0</v>
      </c>
      <c r="LV53" s="17">
        <v>0</v>
      </c>
      <c r="LW53" s="17">
        <v>0</v>
      </c>
      <c r="LX53" s="17">
        <v>0</v>
      </c>
      <c r="LY53" s="17">
        <v>0</v>
      </c>
      <c r="LZ53" s="17">
        <v>0</v>
      </c>
      <c r="MA53" s="17">
        <v>0</v>
      </c>
      <c r="MB53" s="17">
        <v>0</v>
      </c>
      <c r="MC53" s="17">
        <v>0</v>
      </c>
      <c r="MD53" s="17">
        <v>0</v>
      </c>
      <c r="ME53" s="17">
        <v>0</v>
      </c>
      <c r="MF53" s="17">
        <v>0</v>
      </c>
      <c r="MG53" s="17">
        <v>65779893.700000048</v>
      </c>
      <c r="MH53" s="17">
        <v>65779893.700000048</v>
      </c>
    </row>
    <row r="54" spans="1:346" ht="12.75" customHeight="1" x14ac:dyDescent="0.3">
      <c r="A54" s="61" t="s">
        <v>241</v>
      </c>
      <c r="B54" s="16">
        <v>2002</v>
      </c>
      <c r="C54" s="62" t="s">
        <v>242</v>
      </c>
      <c r="D54" s="18">
        <v>0</v>
      </c>
      <c r="E54" s="18">
        <v>0</v>
      </c>
      <c r="F54" s="18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7"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>
        <v>0</v>
      </c>
      <c r="EA54" s="17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>
        <v>0</v>
      </c>
      <c r="EQ54" s="17">
        <v>0</v>
      </c>
      <c r="ER54" s="17">
        <v>0</v>
      </c>
      <c r="ES54" s="17">
        <v>0</v>
      </c>
      <c r="ET54" s="17">
        <v>0</v>
      </c>
      <c r="EU54" s="17">
        <v>0</v>
      </c>
      <c r="EV54" s="17">
        <v>0</v>
      </c>
      <c r="EW54" s="17">
        <v>0</v>
      </c>
      <c r="EX54" s="17">
        <v>0</v>
      </c>
      <c r="EY54" s="17">
        <v>0</v>
      </c>
      <c r="EZ54" s="17">
        <v>0</v>
      </c>
      <c r="FA54" s="17">
        <v>0</v>
      </c>
      <c r="FB54" s="17">
        <v>0</v>
      </c>
      <c r="FC54" s="17">
        <v>0</v>
      </c>
      <c r="FD54" s="17">
        <v>0</v>
      </c>
      <c r="FE54" s="17">
        <v>0</v>
      </c>
      <c r="FF54" s="17">
        <v>0</v>
      </c>
      <c r="FG54" s="17">
        <v>0</v>
      </c>
      <c r="FH54" s="17">
        <v>0</v>
      </c>
      <c r="FI54" s="17">
        <v>0</v>
      </c>
      <c r="FJ54" s="17">
        <v>0</v>
      </c>
      <c r="FK54" s="17">
        <v>0</v>
      </c>
      <c r="FL54" s="17">
        <v>0</v>
      </c>
      <c r="FM54" s="17">
        <v>0</v>
      </c>
      <c r="FN54" s="17">
        <v>0</v>
      </c>
      <c r="FO54" s="17">
        <v>0</v>
      </c>
      <c r="FP54" s="17">
        <v>0</v>
      </c>
      <c r="FQ54" s="17">
        <v>0</v>
      </c>
      <c r="FR54" s="17">
        <v>0</v>
      </c>
      <c r="FS54" s="17">
        <v>0</v>
      </c>
      <c r="FT54" s="17">
        <v>0</v>
      </c>
      <c r="FU54" s="17">
        <v>0</v>
      </c>
      <c r="FV54" s="17">
        <v>0</v>
      </c>
      <c r="FW54" s="17">
        <v>0</v>
      </c>
      <c r="FX54" s="17">
        <v>0</v>
      </c>
      <c r="FY54" s="17">
        <v>0</v>
      </c>
      <c r="FZ54" s="17">
        <v>0</v>
      </c>
      <c r="GA54" s="17">
        <v>0</v>
      </c>
      <c r="GB54" s="17">
        <v>0</v>
      </c>
      <c r="GC54" s="17">
        <v>0</v>
      </c>
      <c r="GD54" s="17">
        <v>0</v>
      </c>
      <c r="GE54" s="17">
        <v>0</v>
      </c>
      <c r="GF54" s="17">
        <v>0</v>
      </c>
      <c r="GG54" s="17">
        <v>0</v>
      </c>
      <c r="GH54" s="17">
        <v>0</v>
      </c>
      <c r="GI54" s="17">
        <v>0</v>
      </c>
      <c r="GJ54" s="17">
        <v>0</v>
      </c>
      <c r="GK54" s="17">
        <v>0</v>
      </c>
      <c r="GL54" s="17">
        <v>0</v>
      </c>
      <c r="GM54" s="17">
        <v>0</v>
      </c>
      <c r="GN54" s="17">
        <v>0</v>
      </c>
      <c r="GO54" s="17">
        <v>0</v>
      </c>
      <c r="GP54" s="17">
        <v>0</v>
      </c>
      <c r="GQ54" s="17">
        <v>0</v>
      </c>
      <c r="GR54" s="17">
        <v>0</v>
      </c>
      <c r="GS54" s="17">
        <v>0</v>
      </c>
      <c r="GT54" s="17">
        <v>0</v>
      </c>
      <c r="GU54" s="17">
        <v>0</v>
      </c>
      <c r="GV54" s="17">
        <v>0</v>
      </c>
      <c r="GW54" s="17">
        <v>0</v>
      </c>
      <c r="GX54" s="17">
        <v>0</v>
      </c>
      <c r="GY54" s="17">
        <v>0</v>
      </c>
      <c r="GZ54" s="17">
        <v>0</v>
      </c>
      <c r="HA54" s="17">
        <v>0</v>
      </c>
      <c r="HB54" s="17">
        <v>0</v>
      </c>
      <c r="HC54" s="17">
        <v>0</v>
      </c>
      <c r="HD54" s="17">
        <v>0</v>
      </c>
      <c r="HE54" s="17">
        <v>0</v>
      </c>
      <c r="HF54" s="17">
        <v>0</v>
      </c>
      <c r="HG54" s="17">
        <v>0</v>
      </c>
      <c r="HH54" s="17">
        <v>0</v>
      </c>
      <c r="HI54" s="17">
        <v>0</v>
      </c>
      <c r="HJ54" s="17">
        <v>0</v>
      </c>
      <c r="HK54" s="17">
        <v>0</v>
      </c>
      <c r="HL54" s="17">
        <v>0</v>
      </c>
      <c r="HM54" s="17">
        <v>0</v>
      </c>
      <c r="HN54" s="17">
        <v>0</v>
      </c>
      <c r="HO54" s="17">
        <v>0</v>
      </c>
      <c r="HP54" s="17">
        <v>0</v>
      </c>
      <c r="HQ54" s="17">
        <v>0</v>
      </c>
      <c r="HR54" s="17">
        <v>0</v>
      </c>
      <c r="HS54" s="17">
        <v>0</v>
      </c>
      <c r="HT54" s="17">
        <v>0</v>
      </c>
      <c r="HU54" s="17">
        <v>0</v>
      </c>
      <c r="HV54" s="17">
        <v>0</v>
      </c>
      <c r="HW54" s="17">
        <v>0</v>
      </c>
      <c r="HX54" s="17">
        <v>0</v>
      </c>
      <c r="HY54" s="17">
        <v>0</v>
      </c>
      <c r="HZ54" s="17">
        <v>0</v>
      </c>
      <c r="IA54" s="17">
        <v>0</v>
      </c>
      <c r="IB54" s="17">
        <v>0</v>
      </c>
      <c r="IC54" s="17">
        <v>0</v>
      </c>
      <c r="ID54" s="17">
        <v>0</v>
      </c>
      <c r="IE54" s="17">
        <v>0</v>
      </c>
      <c r="IF54" s="17">
        <v>0</v>
      </c>
      <c r="IG54" s="17">
        <v>0</v>
      </c>
      <c r="IH54" s="17">
        <v>0</v>
      </c>
      <c r="II54" s="17">
        <v>0</v>
      </c>
      <c r="IJ54" s="17">
        <v>0</v>
      </c>
      <c r="IK54" s="17">
        <v>0</v>
      </c>
      <c r="IL54" s="17">
        <v>0</v>
      </c>
      <c r="IM54" s="17">
        <v>0</v>
      </c>
      <c r="IN54" s="17">
        <v>0</v>
      </c>
      <c r="IO54" s="17">
        <v>0</v>
      </c>
      <c r="IP54" s="17">
        <v>0</v>
      </c>
      <c r="IQ54" s="17">
        <v>0</v>
      </c>
      <c r="IR54" s="17">
        <v>0</v>
      </c>
      <c r="IS54" s="17">
        <v>0</v>
      </c>
      <c r="IT54" s="17">
        <v>0</v>
      </c>
      <c r="IU54" s="17">
        <v>0</v>
      </c>
      <c r="IV54" s="18">
        <v>0</v>
      </c>
      <c r="IW54" s="18">
        <v>0</v>
      </c>
      <c r="IX54" s="18">
        <v>0</v>
      </c>
      <c r="IY54" s="17">
        <v>0</v>
      </c>
      <c r="IZ54" s="17">
        <v>0</v>
      </c>
      <c r="JA54" s="17">
        <v>0</v>
      </c>
      <c r="JB54" s="17">
        <v>0</v>
      </c>
      <c r="JC54" s="17">
        <v>0</v>
      </c>
      <c r="JD54" s="17">
        <v>0</v>
      </c>
      <c r="JE54" s="18">
        <v>0</v>
      </c>
      <c r="JF54" s="18">
        <v>0</v>
      </c>
      <c r="JG54" s="18">
        <v>0</v>
      </c>
      <c r="JH54" s="17">
        <v>0</v>
      </c>
      <c r="JI54" s="17">
        <v>0</v>
      </c>
      <c r="JJ54" s="17">
        <v>0</v>
      </c>
      <c r="JK54" s="17">
        <v>0</v>
      </c>
      <c r="JL54" s="17">
        <v>0</v>
      </c>
      <c r="JM54" s="17">
        <v>0</v>
      </c>
      <c r="JN54" s="18">
        <v>0</v>
      </c>
      <c r="JO54" s="18">
        <v>0</v>
      </c>
      <c r="JP54" s="18">
        <v>0</v>
      </c>
      <c r="JQ54" s="17">
        <v>0</v>
      </c>
      <c r="JR54" s="17">
        <v>0</v>
      </c>
      <c r="JS54" s="17">
        <v>0</v>
      </c>
      <c r="JT54" s="17">
        <v>0</v>
      </c>
      <c r="JU54" s="17">
        <v>0</v>
      </c>
      <c r="JV54" s="17">
        <v>0</v>
      </c>
      <c r="JW54" s="17">
        <v>0</v>
      </c>
      <c r="JX54" s="17">
        <v>0</v>
      </c>
      <c r="JY54" s="17">
        <v>0</v>
      </c>
      <c r="JZ54" s="17">
        <v>0</v>
      </c>
      <c r="KA54" s="17">
        <v>0</v>
      </c>
      <c r="KB54" s="17">
        <v>0</v>
      </c>
      <c r="KC54" s="17">
        <v>0</v>
      </c>
      <c r="KD54" s="17">
        <v>0</v>
      </c>
      <c r="KE54" s="17">
        <v>0</v>
      </c>
      <c r="KF54" s="17">
        <v>0</v>
      </c>
      <c r="KG54" s="17">
        <v>0</v>
      </c>
      <c r="KH54" s="17">
        <v>0</v>
      </c>
      <c r="KI54" s="17">
        <v>0</v>
      </c>
      <c r="KJ54" s="17">
        <v>0</v>
      </c>
      <c r="KK54" s="17">
        <v>0</v>
      </c>
      <c r="KL54" s="17">
        <v>0</v>
      </c>
      <c r="KM54" s="17">
        <v>0</v>
      </c>
      <c r="KN54" s="17">
        <v>0</v>
      </c>
      <c r="KO54" s="17">
        <v>0</v>
      </c>
      <c r="KP54" s="17">
        <v>0</v>
      </c>
      <c r="KQ54" s="17">
        <v>0</v>
      </c>
      <c r="KR54" s="17">
        <v>0</v>
      </c>
      <c r="KS54" s="17">
        <v>0</v>
      </c>
      <c r="KT54" s="17">
        <v>0</v>
      </c>
      <c r="KU54" s="17">
        <v>0</v>
      </c>
      <c r="KV54" s="17">
        <v>0</v>
      </c>
      <c r="KW54" s="17">
        <v>0</v>
      </c>
      <c r="KX54" s="17">
        <v>0</v>
      </c>
      <c r="KY54" s="17">
        <v>0</v>
      </c>
      <c r="KZ54" s="17">
        <v>0</v>
      </c>
      <c r="LA54" s="18">
        <v>0</v>
      </c>
      <c r="LB54" s="18">
        <v>0</v>
      </c>
      <c r="LC54" s="18">
        <v>0</v>
      </c>
      <c r="LD54" s="17">
        <v>0</v>
      </c>
      <c r="LE54" s="17">
        <v>0</v>
      </c>
      <c r="LF54" s="17">
        <v>0</v>
      </c>
      <c r="LG54" s="17">
        <v>0</v>
      </c>
      <c r="LH54" s="17">
        <v>0</v>
      </c>
      <c r="LI54" s="17">
        <v>0</v>
      </c>
      <c r="LJ54" s="18">
        <v>0</v>
      </c>
      <c r="LK54" s="18">
        <v>0</v>
      </c>
      <c r="LL54" s="18">
        <v>0</v>
      </c>
      <c r="LM54" s="17">
        <v>0</v>
      </c>
      <c r="LN54" s="17">
        <v>0</v>
      </c>
      <c r="LO54" s="17">
        <v>0</v>
      </c>
      <c r="LP54" s="17">
        <v>0</v>
      </c>
      <c r="LQ54" s="17">
        <v>0</v>
      </c>
      <c r="LR54" s="17">
        <v>0</v>
      </c>
      <c r="LS54" s="18">
        <v>0</v>
      </c>
      <c r="LT54" s="18">
        <v>0</v>
      </c>
      <c r="LU54" s="18">
        <v>0</v>
      </c>
      <c r="LV54" s="17">
        <v>0</v>
      </c>
      <c r="LW54" s="17">
        <v>0</v>
      </c>
      <c r="LX54" s="17">
        <v>0</v>
      </c>
      <c r="LY54" s="17">
        <v>0</v>
      </c>
      <c r="LZ54" s="17">
        <v>0</v>
      </c>
      <c r="MA54" s="17">
        <v>0</v>
      </c>
      <c r="MB54" s="17">
        <v>0</v>
      </c>
      <c r="MC54" s="17">
        <v>0</v>
      </c>
      <c r="MD54" s="17">
        <v>0</v>
      </c>
      <c r="ME54" s="17">
        <v>0</v>
      </c>
      <c r="MF54" s="17">
        <v>0</v>
      </c>
      <c r="MG54" s="17">
        <v>0</v>
      </c>
      <c r="MH54" s="17">
        <v>0</v>
      </c>
    </row>
    <row r="55" spans="1:346" ht="12.75" customHeight="1" x14ac:dyDescent="0.3">
      <c r="A55" s="61" t="s">
        <v>244</v>
      </c>
      <c r="B55" s="16">
        <v>2005</v>
      </c>
      <c r="C55" s="62" t="s">
        <v>242</v>
      </c>
      <c r="D55" s="18">
        <v>0</v>
      </c>
      <c r="E55" s="18">
        <v>0</v>
      </c>
      <c r="F55" s="18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  <c r="ES55" s="17">
        <v>0</v>
      </c>
      <c r="ET55" s="17">
        <v>0</v>
      </c>
      <c r="EU55" s="17">
        <v>0</v>
      </c>
      <c r="EV55" s="17">
        <v>0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0</v>
      </c>
      <c r="FG55" s="17">
        <v>0</v>
      </c>
      <c r="FH55" s="17">
        <v>0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7">
        <v>0</v>
      </c>
      <c r="FR55" s="17">
        <v>0</v>
      </c>
      <c r="FS55" s="17">
        <v>0</v>
      </c>
      <c r="FT55" s="17">
        <v>0</v>
      </c>
      <c r="FU55" s="17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17">
        <v>0</v>
      </c>
      <c r="GL55" s="17">
        <v>0</v>
      </c>
      <c r="GM55" s="17">
        <v>0</v>
      </c>
      <c r="GN55" s="17">
        <v>0</v>
      </c>
      <c r="GO55" s="17">
        <v>0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17">
        <v>0</v>
      </c>
      <c r="HA55" s="17">
        <v>0</v>
      </c>
      <c r="HB55" s="17">
        <v>0</v>
      </c>
      <c r="HC55" s="17">
        <v>0</v>
      </c>
      <c r="HD55" s="17">
        <v>0</v>
      </c>
      <c r="HE55" s="17">
        <v>0</v>
      </c>
      <c r="HF55" s="17">
        <v>0</v>
      </c>
      <c r="HG55" s="17">
        <v>0</v>
      </c>
      <c r="HH55" s="17">
        <v>0</v>
      </c>
      <c r="HI55" s="17">
        <v>0</v>
      </c>
      <c r="HJ55" s="17">
        <v>0</v>
      </c>
      <c r="HK55" s="17">
        <v>0</v>
      </c>
      <c r="HL55" s="17">
        <v>0</v>
      </c>
      <c r="HM55" s="17">
        <v>0</v>
      </c>
      <c r="HN55" s="17">
        <v>0</v>
      </c>
      <c r="HO55" s="17">
        <v>0</v>
      </c>
      <c r="HP55" s="17">
        <v>0</v>
      </c>
      <c r="HQ55" s="17">
        <v>0</v>
      </c>
      <c r="HR55" s="17">
        <v>0</v>
      </c>
      <c r="HS55" s="17">
        <v>0</v>
      </c>
      <c r="HT55" s="17">
        <v>0</v>
      </c>
      <c r="HU55" s="17">
        <v>0</v>
      </c>
      <c r="HV55" s="17">
        <v>0</v>
      </c>
      <c r="HW55" s="17">
        <v>0</v>
      </c>
      <c r="HX55" s="17">
        <v>0</v>
      </c>
      <c r="HY55" s="17">
        <v>0</v>
      </c>
      <c r="HZ55" s="17">
        <v>0</v>
      </c>
      <c r="IA55" s="17">
        <v>0</v>
      </c>
      <c r="IB55" s="17">
        <v>0</v>
      </c>
      <c r="IC55" s="17">
        <v>0</v>
      </c>
      <c r="ID55" s="17">
        <v>0</v>
      </c>
      <c r="IE55" s="17">
        <v>0</v>
      </c>
      <c r="IF55" s="17">
        <v>0</v>
      </c>
      <c r="IG55" s="17">
        <v>0</v>
      </c>
      <c r="IH55" s="17">
        <v>0</v>
      </c>
      <c r="II55" s="17">
        <v>0</v>
      </c>
      <c r="IJ55" s="17">
        <v>0</v>
      </c>
      <c r="IK55" s="17">
        <v>0</v>
      </c>
      <c r="IL55" s="17">
        <v>0</v>
      </c>
      <c r="IM55" s="17">
        <v>0</v>
      </c>
      <c r="IN55" s="17">
        <v>0</v>
      </c>
      <c r="IO55" s="17">
        <v>0</v>
      </c>
      <c r="IP55" s="17">
        <v>0</v>
      </c>
      <c r="IQ55" s="17">
        <v>0</v>
      </c>
      <c r="IR55" s="17">
        <v>0</v>
      </c>
      <c r="IS55" s="17">
        <v>0</v>
      </c>
      <c r="IT55" s="17">
        <v>0</v>
      </c>
      <c r="IU55" s="17">
        <v>0</v>
      </c>
      <c r="IV55" s="18">
        <v>0</v>
      </c>
      <c r="IW55" s="18">
        <v>0</v>
      </c>
      <c r="IX55" s="18">
        <v>0</v>
      </c>
      <c r="IY55" s="17">
        <v>0</v>
      </c>
      <c r="IZ55" s="17">
        <v>0</v>
      </c>
      <c r="JA55" s="17">
        <v>0</v>
      </c>
      <c r="JB55" s="17">
        <v>0</v>
      </c>
      <c r="JC55" s="17">
        <v>0</v>
      </c>
      <c r="JD55" s="17">
        <v>0</v>
      </c>
      <c r="JE55" s="18">
        <v>0</v>
      </c>
      <c r="JF55" s="18">
        <v>0</v>
      </c>
      <c r="JG55" s="18">
        <v>0</v>
      </c>
      <c r="JH55" s="17">
        <v>0</v>
      </c>
      <c r="JI55" s="17">
        <v>0</v>
      </c>
      <c r="JJ55" s="17">
        <v>0</v>
      </c>
      <c r="JK55" s="17">
        <v>0</v>
      </c>
      <c r="JL55" s="17">
        <v>0</v>
      </c>
      <c r="JM55" s="17">
        <v>0</v>
      </c>
      <c r="JN55" s="18">
        <v>0</v>
      </c>
      <c r="JO55" s="18">
        <v>0</v>
      </c>
      <c r="JP55" s="18">
        <v>0</v>
      </c>
      <c r="JQ55" s="17">
        <v>0</v>
      </c>
      <c r="JR55" s="17">
        <v>0</v>
      </c>
      <c r="JS55" s="17">
        <v>0</v>
      </c>
      <c r="JT55" s="17">
        <v>0</v>
      </c>
      <c r="JU55" s="17">
        <v>0</v>
      </c>
      <c r="JV55" s="17">
        <v>0</v>
      </c>
      <c r="JW55" s="17">
        <v>0</v>
      </c>
      <c r="JX55" s="17">
        <v>0</v>
      </c>
      <c r="JY55" s="17">
        <v>0</v>
      </c>
      <c r="JZ55" s="17">
        <v>0</v>
      </c>
      <c r="KA55" s="17">
        <v>0</v>
      </c>
      <c r="KB55" s="17">
        <v>0</v>
      </c>
      <c r="KC55" s="17">
        <v>0</v>
      </c>
      <c r="KD55" s="17">
        <v>0</v>
      </c>
      <c r="KE55" s="17">
        <v>0</v>
      </c>
      <c r="KF55" s="17">
        <v>0</v>
      </c>
      <c r="KG55" s="17">
        <v>0</v>
      </c>
      <c r="KH55" s="17">
        <v>0</v>
      </c>
      <c r="KI55" s="17">
        <v>0</v>
      </c>
      <c r="KJ55" s="17">
        <v>0</v>
      </c>
      <c r="KK55" s="17">
        <v>0</v>
      </c>
      <c r="KL55" s="17">
        <v>0</v>
      </c>
      <c r="KM55" s="17">
        <v>0</v>
      </c>
      <c r="KN55" s="17">
        <v>0</v>
      </c>
      <c r="KO55" s="17">
        <v>0</v>
      </c>
      <c r="KP55" s="17">
        <v>0</v>
      </c>
      <c r="KQ55" s="17">
        <v>0</v>
      </c>
      <c r="KR55" s="17">
        <v>0</v>
      </c>
      <c r="KS55" s="17">
        <v>0</v>
      </c>
      <c r="KT55" s="17">
        <v>0</v>
      </c>
      <c r="KU55" s="17">
        <v>0</v>
      </c>
      <c r="KV55" s="17">
        <v>0</v>
      </c>
      <c r="KW55" s="17">
        <v>0</v>
      </c>
      <c r="KX55" s="17">
        <v>0</v>
      </c>
      <c r="KY55" s="17">
        <v>0</v>
      </c>
      <c r="KZ55" s="17">
        <v>0</v>
      </c>
      <c r="LA55" s="18">
        <v>0</v>
      </c>
      <c r="LB55" s="18">
        <v>0</v>
      </c>
      <c r="LC55" s="18">
        <v>0</v>
      </c>
      <c r="LD55" s="17">
        <v>0</v>
      </c>
      <c r="LE55" s="17">
        <v>0</v>
      </c>
      <c r="LF55" s="17">
        <v>0</v>
      </c>
      <c r="LG55" s="17">
        <v>0</v>
      </c>
      <c r="LH55" s="17">
        <v>0</v>
      </c>
      <c r="LI55" s="17">
        <v>0</v>
      </c>
      <c r="LJ55" s="18">
        <v>0</v>
      </c>
      <c r="LK55" s="18">
        <v>0</v>
      </c>
      <c r="LL55" s="18">
        <v>0</v>
      </c>
      <c r="LM55" s="17">
        <v>0</v>
      </c>
      <c r="LN55" s="17">
        <v>0</v>
      </c>
      <c r="LO55" s="17">
        <v>0</v>
      </c>
      <c r="LP55" s="17">
        <v>0</v>
      </c>
      <c r="LQ55" s="17">
        <v>0</v>
      </c>
      <c r="LR55" s="17">
        <v>0</v>
      </c>
      <c r="LS55" s="18">
        <v>0</v>
      </c>
      <c r="LT55" s="18">
        <v>0</v>
      </c>
      <c r="LU55" s="18">
        <v>0</v>
      </c>
      <c r="LV55" s="17">
        <v>0</v>
      </c>
      <c r="LW55" s="17">
        <v>0</v>
      </c>
      <c r="LX55" s="17">
        <v>0</v>
      </c>
      <c r="LY55" s="17">
        <v>0</v>
      </c>
      <c r="LZ55" s="17">
        <v>0</v>
      </c>
      <c r="MA55" s="17">
        <v>0</v>
      </c>
      <c r="MB55" s="17">
        <v>0</v>
      </c>
      <c r="MC55" s="17">
        <v>0</v>
      </c>
      <c r="MD55" s="17">
        <v>0</v>
      </c>
      <c r="ME55" s="17">
        <v>0</v>
      </c>
      <c r="MF55" s="17">
        <v>0</v>
      </c>
      <c r="MG55" s="17">
        <v>0</v>
      </c>
      <c r="MH55" s="17">
        <v>0</v>
      </c>
    </row>
    <row r="56" spans="1:346" ht="12.75" customHeight="1" x14ac:dyDescent="0.3">
      <c r="A56" s="61" t="s">
        <v>246</v>
      </c>
      <c r="B56" s="16">
        <v>2006</v>
      </c>
      <c r="C56" s="62" t="s">
        <v>247</v>
      </c>
      <c r="D56" s="18">
        <v>0</v>
      </c>
      <c r="E56" s="18">
        <v>0</v>
      </c>
      <c r="F56" s="18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0</v>
      </c>
      <c r="EL56" s="17">
        <v>0</v>
      </c>
      <c r="EM56" s="17">
        <v>0</v>
      </c>
      <c r="EN56" s="17">
        <v>0</v>
      </c>
      <c r="EO56" s="17">
        <v>0</v>
      </c>
      <c r="EP56" s="17">
        <v>0</v>
      </c>
      <c r="EQ56" s="17">
        <v>0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852223.72000000009</v>
      </c>
      <c r="FG56" s="17">
        <v>0</v>
      </c>
      <c r="FH56" s="17">
        <v>0</v>
      </c>
      <c r="FI56" s="17">
        <v>174025.02000000002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7">
        <v>0</v>
      </c>
      <c r="FR56" s="17">
        <v>0</v>
      </c>
      <c r="FS56" s="17">
        <v>0</v>
      </c>
      <c r="FT56" s="17">
        <v>0</v>
      </c>
      <c r="FU56" s="17">
        <v>0</v>
      </c>
      <c r="FV56" s="17">
        <v>0</v>
      </c>
      <c r="FW56" s="17">
        <v>0</v>
      </c>
      <c r="FX56" s="17">
        <v>0</v>
      </c>
      <c r="FY56" s="17">
        <v>0</v>
      </c>
      <c r="FZ56" s="17">
        <v>0</v>
      </c>
      <c r="GA56" s="17">
        <v>0</v>
      </c>
      <c r="GB56" s="17">
        <v>0</v>
      </c>
      <c r="GC56" s="17">
        <v>0</v>
      </c>
      <c r="GD56" s="17">
        <v>0</v>
      </c>
      <c r="GE56" s="17">
        <v>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17">
        <v>0</v>
      </c>
      <c r="GL56" s="17">
        <v>0</v>
      </c>
      <c r="GM56" s="17">
        <v>0</v>
      </c>
      <c r="GN56" s="17">
        <v>0</v>
      </c>
      <c r="GO56" s="17">
        <v>0</v>
      </c>
      <c r="GP56" s="17">
        <v>0</v>
      </c>
      <c r="GQ56" s="17">
        <v>0</v>
      </c>
      <c r="GR56" s="17">
        <v>0</v>
      </c>
      <c r="GS56" s="17">
        <v>0</v>
      </c>
      <c r="GT56" s="17">
        <v>0</v>
      </c>
      <c r="GU56" s="17">
        <v>0</v>
      </c>
      <c r="GV56" s="17">
        <v>0</v>
      </c>
      <c r="GW56" s="17">
        <v>0</v>
      </c>
      <c r="GX56" s="17">
        <v>0</v>
      </c>
      <c r="GY56" s="17">
        <v>0</v>
      </c>
      <c r="GZ56" s="17">
        <v>0</v>
      </c>
      <c r="HA56" s="17">
        <v>0</v>
      </c>
      <c r="HB56" s="17">
        <v>0</v>
      </c>
      <c r="HC56" s="17">
        <v>0</v>
      </c>
      <c r="HD56" s="17">
        <v>0</v>
      </c>
      <c r="HE56" s="17">
        <v>0</v>
      </c>
      <c r="HF56" s="17">
        <v>0</v>
      </c>
      <c r="HG56" s="17">
        <v>0</v>
      </c>
      <c r="HH56" s="17">
        <v>0</v>
      </c>
      <c r="HI56" s="17">
        <v>0</v>
      </c>
      <c r="HJ56" s="17">
        <v>0</v>
      </c>
      <c r="HK56" s="17">
        <v>0</v>
      </c>
      <c r="HL56" s="17">
        <v>0</v>
      </c>
      <c r="HM56" s="17">
        <v>0</v>
      </c>
      <c r="HN56" s="17">
        <v>0</v>
      </c>
      <c r="HO56" s="17">
        <v>0</v>
      </c>
      <c r="HP56" s="17">
        <v>0</v>
      </c>
      <c r="HQ56" s="17">
        <v>0</v>
      </c>
      <c r="HR56" s="17">
        <v>0</v>
      </c>
      <c r="HS56" s="17">
        <v>0</v>
      </c>
      <c r="HT56" s="17">
        <v>0</v>
      </c>
      <c r="HU56" s="17">
        <v>0</v>
      </c>
      <c r="HV56" s="17">
        <v>0</v>
      </c>
      <c r="HW56" s="17">
        <v>0</v>
      </c>
      <c r="HX56" s="17">
        <v>0</v>
      </c>
      <c r="HY56" s="17">
        <v>0</v>
      </c>
      <c r="HZ56" s="17">
        <v>0</v>
      </c>
      <c r="IA56" s="17">
        <v>0</v>
      </c>
      <c r="IB56" s="17">
        <v>0</v>
      </c>
      <c r="IC56" s="17">
        <v>0</v>
      </c>
      <c r="ID56" s="17">
        <v>0</v>
      </c>
      <c r="IE56" s="17">
        <v>0</v>
      </c>
      <c r="IF56" s="17">
        <v>0</v>
      </c>
      <c r="IG56" s="17">
        <v>0</v>
      </c>
      <c r="IH56" s="17">
        <v>0</v>
      </c>
      <c r="II56" s="17">
        <v>0</v>
      </c>
      <c r="IJ56" s="17">
        <v>0</v>
      </c>
      <c r="IK56" s="17">
        <v>0</v>
      </c>
      <c r="IL56" s="17">
        <v>0</v>
      </c>
      <c r="IM56" s="17">
        <v>0</v>
      </c>
      <c r="IN56" s="17">
        <v>0</v>
      </c>
      <c r="IO56" s="17">
        <v>0</v>
      </c>
      <c r="IP56" s="17">
        <v>0</v>
      </c>
      <c r="IQ56" s="17">
        <v>0</v>
      </c>
      <c r="IR56" s="17">
        <v>0</v>
      </c>
      <c r="IS56" s="17">
        <v>0</v>
      </c>
      <c r="IT56" s="17">
        <v>0</v>
      </c>
      <c r="IU56" s="17">
        <v>0</v>
      </c>
      <c r="IV56" s="18">
        <v>0</v>
      </c>
      <c r="IW56" s="18">
        <v>0</v>
      </c>
      <c r="IX56" s="18">
        <v>0</v>
      </c>
      <c r="IY56" s="17">
        <v>0</v>
      </c>
      <c r="IZ56" s="17">
        <v>0</v>
      </c>
      <c r="JA56" s="17">
        <v>0</v>
      </c>
      <c r="JB56" s="17">
        <v>0</v>
      </c>
      <c r="JC56" s="17">
        <v>0</v>
      </c>
      <c r="JD56" s="17">
        <v>0</v>
      </c>
      <c r="JE56" s="18">
        <v>0</v>
      </c>
      <c r="JF56" s="18">
        <v>0</v>
      </c>
      <c r="JG56" s="18">
        <v>0</v>
      </c>
      <c r="JH56" s="17">
        <v>0</v>
      </c>
      <c r="JI56" s="17">
        <v>0</v>
      </c>
      <c r="JJ56" s="17">
        <v>0</v>
      </c>
      <c r="JK56" s="17">
        <v>0</v>
      </c>
      <c r="JL56" s="17">
        <v>0</v>
      </c>
      <c r="JM56" s="17">
        <v>0</v>
      </c>
      <c r="JN56" s="18">
        <v>0</v>
      </c>
      <c r="JO56" s="18">
        <v>0</v>
      </c>
      <c r="JP56" s="18">
        <v>0</v>
      </c>
      <c r="JQ56" s="17">
        <v>0</v>
      </c>
      <c r="JR56" s="17">
        <v>0</v>
      </c>
      <c r="JS56" s="17">
        <v>0</v>
      </c>
      <c r="JT56" s="17">
        <v>0</v>
      </c>
      <c r="JU56" s="17">
        <v>0</v>
      </c>
      <c r="JV56" s="17">
        <v>0</v>
      </c>
      <c r="JW56" s="17">
        <v>0</v>
      </c>
      <c r="JX56" s="17">
        <v>0</v>
      </c>
      <c r="JY56" s="17">
        <v>0</v>
      </c>
      <c r="JZ56" s="17">
        <v>0</v>
      </c>
      <c r="KA56" s="17">
        <v>0</v>
      </c>
      <c r="KB56" s="17">
        <v>0</v>
      </c>
      <c r="KC56" s="17">
        <v>0</v>
      </c>
      <c r="KD56" s="17">
        <v>0</v>
      </c>
      <c r="KE56" s="17">
        <v>0</v>
      </c>
      <c r="KF56" s="17">
        <v>0</v>
      </c>
      <c r="KG56" s="17">
        <v>0</v>
      </c>
      <c r="KH56" s="17">
        <v>0</v>
      </c>
      <c r="KI56" s="17">
        <v>0</v>
      </c>
      <c r="KJ56" s="17">
        <v>0</v>
      </c>
      <c r="KK56" s="17">
        <v>90415788.619981319</v>
      </c>
      <c r="KL56" s="17">
        <v>0</v>
      </c>
      <c r="KM56" s="17">
        <v>0</v>
      </c>
      <c r="KN56" s="17">
        <v>0</v>
      </c>
      <c r="KO56" s="17">
        <v>0</v>
      </c>
      <c r="KP56" s="17">
        <v>0</v>
      </c>
      <c r="KQ56" s="17">
        <v>0</v>
      </c>
      <c r="KR56" s="17">
        <v>0</v>
      </c>
      <c r="KS56" s="17">
        <v>0</v>
      </c>
      <c r="KT56" s="17">
        <v>0</v>
      </c>
      <c r="KU56" s="17">
        <v>0</v>
      </c>
      <c r="KV56" s="17">
        <v>0</v>
      </c>
      <c r="KW56" s="17">
        <v>0</v>
      </c>
      <c r="KX56" s="17">
        <v>0</v>
      </c>
      <c r="KY56" s="17">
        <v>0</v>
      </c>
      <c r="KZ56" s="17">
        <v>0</v>
      </c>
      <c r="LA56" s="18">
        <v>0</v>
      </c>
      <c r="LB56" s="18">
        <v>0</v>
      </c>
      <c r="LC56" s="18">
        <v>0</v>
      </c>
      <c r="LD56" s="17">
        <v>0</v>
      </c>
      <c r="LE56" s="17">
        <v>0</v>
      </c>
      <c r="LF56" s="17">
        <v>0</v>
      </c>
      <c r="LG56" s="17">
        <v>0</v>
      </c>
      <c r="LH56" s="17">
        <v>0</v>
      </c>
      <c r="LI56" s="17">
        <v>0</v>
      </c>
      <c r="LJ56" s="18">
        <v>0</v>
      </c>
      <c r="LK56" s="18">
        <v>0</v>
      </c>
      <c r="LL56" s="18">
        <v>0</v>
      </c>
      <c r="LM56" s="17">
        <v>0</v>
      </c>
      <c r="LN56" s="17">
        <v>0</v>
      </c>
      <c r="LO56" s="17">
        <v>0</v>
      </c>
      <c r="LP56" s="17">
        <v>0</v>
      </c>
      <c r="LQ56" s="17">
        <v>0</v>
      </c>
      <c r="LR56" s="17">
        <v>0</v>
      </c>
      <c r="LS56" s="18">
        <v>0</v>
      </c>
      <c r="LT56" s="18">
        <v>0</v>
      </c>
      <c r="LU56" s="18">
        <v>0</v>
      </c>
      <c r="LV56" s="17">
        <v>0</v>
      </c>
      <c r="LW56" s="17">
        <v>0</v>
      </c>
      <c r="LX56" s="17">
        <v>0</v>
      </c>
      <c r="LY56" s="17">
        <v>0</v>
      </c>
      <c r="LZ56" s="17">
        <v>0</v>
      </c>
      <c r="MA56" s="17">
        <v>0</v>
      </c>
      <c r="MB56" s="17">
        <v>0</v>
      </c>
      <c r="MC56" s="17">
        <v>0</v>
      </c>
      <c r="MD56" s="17">
        <v>0</v>
      </c>
      <c r="ME56" s="17">
        <v>0</v>
      </c>
      <c r="MF56" s="17">
        <v>0</v>
      </c>
      <c r="MG56" s="17">
        <v>91442037.359981313</v>
      </c>
      <c r="MH56" s="17">
        <v>91442037.359981313</v>
      </c>
    </row>
    <row r="57" spans="1:346" ht="12.75" customHeight="1" x14ac:dyDescent="0.3">
      <c r="A57" s="61" t="s">
        <v>249</v>
      </c>
      <c r="B57" s="16">
        <v>2007</v>
      </c>
      <c r="C57" s="62" t="s">
        <v>242</v>
      </c>
      <c r="D57" s="18">
        <v>0</v>
      </c>
      <c r="E57" s="18">
        <v>0</v>
      </c>
      <c r="F57" s="18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0</v>
      </c>
      <c r="EG57" s="17">
        <v>0</v>
      </c>
      <c r="EH57" s="17">
        <v>0</v>
      </c>
      <c r="EI57" s="17">
        <v>0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  <c r="ES57" s="17">
        <v>0</v>
      </c>
      <c r="ET57" s="17">
        <v>0</v>
      </c>
      <c r="EU57" s="17">
        <v>0</v>
      </c>
      <c r="EV57" s="17">
        <v>0</v>
      </c>
      <c r="EW57" s="17">
        <v>0</v>
      </c>
      <c r="EX57" s="17">
        <v>0</v>
      </c>
      <c r="EY57" s="17">
        <v>0</v>
      </c>
      <c r="EZ57" s="17">
        <v>0</v>
      </c>
      <c r="FA57" s="17">
        <v>0</v>
      </c>
      <c r="FB57" s="17">
        <v>0</v>
      </c>
      <c r="FC57" s="17">
        <v>0</v>
      </c>
      <c r="FD57" s="17">
        <v>0</v>
      </c>
      <c r="FE57" s="17">
        <v>0</v>
      </c>
      <c r="FF57" s="17">
        <v>1112578.47</v>
      </c>
      <c r="FG57" s="17">
        <v>0</v>
      </c>
      <c r="FH57" s="17">
        <v>0</v>
      </c>
      <c r="FI57" s="17">
        <v>261344.75000000009</v>
      </c>
      <c r="FJ57" s="17">
        <v>0</v>
      </c>
      <c r="FK57" s="17">
        <v>0</v>
      </c>
      <c r="FL57" s="17">
        <v>0</v>
      </c>
      <c r="FM57" s="17">
        <v>0</v>
      </c>
      <c r="FN57" s="17">
        <v>0</v>
      </c>
      <c r="FO57" s="17">
        <v>0</v>
      </c>
      <c r="FP57" s="17">
        <v>0</v>
      </c>
      <c r="FQ57" s="17">
        <v>0</v>
      </c>
      <c r="FR57" s="17">
        <v>0</v>
      </c>
      <c r="FS57" s="17">
        <v>0</v>
      </c>
      <c r="FT57" s="17">
        <v>0</v>
      </c>
      <c r="FU57" s="17">
        <v>0</v>
      </c>
      <c r="FV57" s="17">
        <v>0</v>
      </c>
      <c r="FW57" s="17">
        <v>0</v>
      </c>
      <c r="FX57" s="17">
        <v>0</v>
      </c>
      <c r="FY57" s="17">
        <v>0</v>
      </c>
      <c r="FZ57" s="17">
        <v>0</v>
      </c>
      <c r="GA57" s="17">
        <v>0</v>
      </c>
      <c r="GB57" s="17">
        <v>0</v>
      </c>
      <c r="GC57" s="17">
        <v>0</v>
      </c>
      <c r="GD57" s="17">
        <v>0</v>
      </c>
      <c r="GE57" s="17">
        <v>0</v>
      </c>
      <c r="GF57" s="17">
        <v>0</v>
      </c>
      <c r="GG57" s="17">
        <v>0</v>
      </c>
      <c r="GH57" s="17">
        <v>0</v>
      </c>
      <c r="GI57" s="17">
        <v>0</v>
      </c>
      <c r="GJ57" s="17">
        <v>0</v>
      </c>
      <c r="GK57" s="17">
        <v>0</v>
      </c>
      <c r="GL57" s="17">
        <v>0</v>
      </c>
      <c r="GM57" s="17">
        <v>0</v>
      </c>
      <c r="GN57" s="17">
        <v>0</v>
      </c>
      <c r="GO57" s="17">
        <v>0</v>
      </c>
      <c r="GP57" s="17">
        <v>0</v>
      </c>
      <c r="GQ57" s="17">
        <v>0</v>
      </c>
      <c r="GR57" s="17">
        <v>0</v>
      </c>
      <c r="GS57" s="17">
        <v>0</v>
      </c>
      <c r="GT57" s="17">
        <v>0</v>
      </c>
      <c r="GU57" s="17">
        <v>0</v>
      </c>
      <c r="GV57" s="17">
        <v>0</v>
      </c>
      <c r="GW57" s="17">
        <v>0</v>
      </c>
      <c r="GX57" s="17">
        <v>0</v>
      </c>
      <c r="GY57" s="17">
        <v>0</v>
      </c>
      <c r="GZ57" s="17">
        <v>0</v>
      </c>
      <c r="HA57" s="17">
        <v>0</v>
      </c>
      <c r="HB57" s="17">
        <v>0</v>
      </c>
      <c r="HC57" s="17">
        <v>0</v>
      </c>
      <c r="HD57" s="17">
        <v>0</v>
      </c>
      <c r="HE57" s="17">
        <v>0</v>
      </c>
      <c r="HF57" s="17">
        <v>0</v>
      </c>
      <c r="HG57" s="17">
        <v>0</v>
      </c>
      <c r="HH57" s="17">
        <v>0</v>
      </c>
      <c r="HI57" s="17">
        <v>0</v>
      </c>
      <c r="HJ57" s="17">
        <v>0</v>
      </c>
      <c r="HK57" s="17">
        <v>0</v>
      </c>
      <c r="HL57" s="17">
        <v>0</v>
      </c>
      <c r="HM57" s="17">
        <v>0</v>
      </c>
      <c r="HN57" s="17">
        <v>0</v>
      </c>
      <c r="HO57" s="17">
        <v>0</v>
      </c>
      <c r="HP57" s="17">
        <v>0</v>
      </c>
      <c r="HQ57" s="17">
        <v>0</v>
      </c>
      <c r="HR57" s="17">
        <v>0</v>
      </c>
      <c r="HS57" s="17">
        <v>0</v>
      </c>
      <c r="HT57" s="17">
        <v>0</v>
      </c>
      <c r="HU57" s="17">
        <v>0</v>
      </c>
      <c r="HV57" s="17">
        <v>0</v>
      </c>
      <c r="HW57" s="17">
        <v>0</v>
      </c>
      <c r="HX57" s="17">
        <v>0</v>
      </c>
      <c r="HY57" s="17">
        <v>0</v>
      </c>
      <c r="HZ57" s="17">
        <v>0</v>
      </c>
      <c r="IA57" s="17">
        <v>0</v>
      </c>
      <c r="IB57" s="17">
        <v>0</v>
      </c>
      <c r="IC57" s="17">
        <v>0</v>
      </c>
      <c r="ID57" s="17">
        <v>0</v>
      </c>
      <c r="IE57" s="17">
        <v>0</v>
      </c>
      <c r="IF57" s="17">
        <v>0</v>
      </c>
      <c r="IG57" s="17">
        <v>0</v>
      </c>
      <c r="IH57" s="17">
        <v>0</v>
      </c>
      <c r="II57" s="17">
        <v>0</v>
      </c>
      <c r="IJ57" s="17">
        <v>0</v>
      </c>
      <c r="IK57" s="17">
        <v>0</v>
      </c>
      <c r="IL57" s="17">
        <v>0</v>
      </c>
      <c r="IM57" s="17">
        <v>0</v>
      </c>
      <c r="IN57" s="17">
        <v>0</v>
      </c>
      <c r="IO57" s="17">
        <v>0</v>
      </c>
      <c r="IP57" s="17">
        <v>0</v>
      </c>
      <c r="IQ57" s="17">
        <v>0</v>
      </c>
      <c r="IR57" s="17">
        <v>0</v>
      </c>
      <c r="IS57" s="17">
        <v>0</v>
      </c>
      <c r="IT57" s="17">
        <v>0</v>
      </c>
      <c r="IU57" s="17">
        <v>0</v>
      </c>
      <c r="IV57" s="18">
        <v>0</v>
      </c>
      <c r="IW57" s="18">
        <v>0</v>
      </c>
      <c r="IX57" s="18">
        <v>0</v>
      </c>
      <c r="IY57" s="17">
        <v>0</v>
      </c>
      <c r="IZ57" s="17">
        <v>0</v>
      </c>
      <c r="JA57" s="17">
        <v>0</v>
      </c>
      <c r="JB57" s="17">
        <v>0</v>
      </c>
      <c r="JC57" s="17">
        <v>0</v>
      </c>
      <c r="JD57" s="17">
        <v>0</v>
      </c>
      <c r="JE57" s="18">
        <v>0</v>
      </c>
      <c r="JF57" s="18">
        <v>0</v>
      </c>
      <c r="JG57" s="18">
        <v>0</v>
      </c>
      <c r="JH57" s="17">
        <v>0</v>
      </c>
      <c r="JI57" s="17">
        <v>0</v>
      </c>
      <c r="JJ57" s="17">
        <v>0</v>
      </c>
      <c r="JK57" s="17">
        <v>0</v>
      </c>
      <c r="JL57" s="17">
        <v>0</v>
      </c>
      <c r="JM57" s="17">
        <v>0</v>
      </c>
      <c r="JN57" s="18">
        <v>0</v>
      </c>
      <c r="JO57" s="18">
        <v>0</v>
      </c>
      <c r="JP57" s="18">
        <v>0</v>
      </c>
      <c r="JQ57" s="17">
        <v>0</v>
      </c>
      <c r="JR57" s="17">
        <v>0</v>
      </c>
      <c r="JS57" s="17">
        <v>0</v>
      </c>
      <c r="JT57" s="17">
        <v>0</v>
      </c>
      <c r="JU57" s="17">
        <v>0</v>
      </c>
      <c r="JV57" s="17">
        <v>0</v>
      </c>
      <c r="JW57" s="17">
        <v>0</v>
      </c>
      <c r="JX57" s="17">
        <v>0</v>
      </c>
      <c r="JY57" s="17">
        <v>0</v>
      </c>
      <c r="JZ57" s="17">
        <v>0</v>
      </c>
      <c r="KA57" s="17">
        <v>0</v>
      </c>
      <c r="KB57" s="17">
        <v>0</v>
      </c>
      <c r="KC57" s="17">
        <v>0</v>
      </c>
      <c r="KD57" s="17">
        <v>0</v>
      </c>
      <c r="KE57" s="17">
        <v>0</v>
      </c>
      <c r="KF57" s="17">
        <v>0</v>
      </c>
      <c r="KG57" s="17">
        <v>0</v>
      </c>
      <c r="KH57" s="17">
        <v>0</v>
      </c>
      <c r="KI57" s="17">
        <v>0</v>
      </c>
      <c r="KJ57" s="17">
        <v>0</v>
      </c>
      <c r="KK57" s="17">
        <v>245434720.51000005</v>
      </c>
      <c r="KL57" s="17">
        <v>0</v>
      </c>
      <c r="KM57" s="17">
        <v>0</v>
      </c>
      <c r="KN57" s="17">
        <v>0</v>
      </c>
      <c r="KO57" s="17">
        <v>0</v>
      </c>
      <c r="KP57" s="17">
        <v>0</v>
      </c>
      <c r="KQ57" s="17">
        <v>0</v>
      </c>
      <c r="KR57" s="17">
        <v>0</v>
      </c>
      <c r="KS57" s="17">
        <v>0</v>
      </c>
      <c r="KT57" s="17">
        <v>0</v>
      </c>
      <c r="KU57" s="17">
        <v>0</v>
      </c>
      <c r="KV57" s="17">
        <v>0</v>
      </c>
      <c r="KW57" s="17">
        <v>0</v>
      </c>
      <c r="KX57" s="17">
        <v>0</v>
      </c>
      <c r="KY57" s="17">
        <v>0</v>
      </c>
      <c r="KZ57" s="17">
        <v>0</v>
      </c>
      <c r="LA57" s="18">
        <v>0</v>
      </c>
      <c r="LB57" s="18">
        <v>0</v>
      </c>
      <c r="LC57" s="18">
        <v>0</v>
      </c>
      <c r="LD57" s="17">
        <v>0</v>
      </c>
      <c r="LE57" s="17">
        <v>0</v>
      </c>
      <c r="LF57" s="17">
        <v>0</v>
      </c>
      <c r="LG57" s="17">
        <v>0</v>
      </c>
      <c r="LH57" s="17">
        <v>0</v>
      </c>
      <c r="LI57" s="17">
        <v>0</v>
      </c>
      <c r="LJ57" s="18">
        <v>0</v>
      </c>
      <c r="LK57" s="18">
        <v>0</v>
      </c>
      <c r="LL57" s="18">
        <v>0</v>
      </c>
      <c r="LM57" s="17">
        <v>0</v>
      </c>
      <c r="LN57" s="17">
        <v>0</v>
      </c>
      <c r="LO57" s="17">
        <v>0</v>
      </c>
      <c r="LP57" s="17">
        <v>0</v>
      </c>
      <c r="LQ57" s="17">
        <v>0</v>
      </c>
      <c r="LR57" s="17">
        <v>0</v>
      </c>
      <c r="LS57" s="18">
        <v>0</v>
      </c>
      <c r="LT57" s="18">
        <v>0</v>
      </c>
      <c r="LU57" s="18">
        <v>0</v>
      </c>
      <c r="LV57" s="17">
        <v>0</v>
      </c>
      <c r="LW57" s="17">
        <v>0</v>
      </c>
      <c r="LX57" s="17">
        <v>0</v>
      </c>
      <c r="LY57" s="17">
        <v>0</v>
      </c>
      <c r="LZ57" s="17">
        <v>0</v>
      </c>
      <c r="MA57" s="17">
        <v>0</v>
      </c>
      <c r="MB57" s="17">
        <v>0</v>
      </c>
      <c r="MC57" s="17">
        <v>0</v>
      </c>
      <c r="MD57" s="17">
        <v>0</v>
      </c>
      <c r="ME57" s="17">
        <v>0</v>
      </c>
      <c r="MF57" s="17">
        <v>0</v>
      </c>
      <c r="MG57" s="17">
        <v>246808643.73000005</v>
      </c>
      <c r="MH57" s="17">
        <v>246808643.73000005</v>
      </c>
    </row>
    <row r="58" spans="1:346" ht="12.75" customHeight="1" x14ac:dyDescent="0.3">
      <c r="A58" s="61" t="s">
        <v>251</v>
      </c>
      <c r="B58" s="16">
        <v>2008</v>
      </c>
      <c r="C58" s="62" t="s">
        <v>242</v>
      </c>
      <c r="D58" s="18">
        <v>0</v>
      </c>
      <c r="E58" s="18">
        <v>0</v>
      </c>
      <c r="F58" s="18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  <c r="EW58" s="17">
        <v>0</v>
      </c>
      <c r="EX58" s="17">
        <v>0</v>
      </c>
      <c r="EY58" s="17">
        <v>0</v>
      </c>
      <c r="EZ58" s="17">
        <v>0</v>
      </c>
      <c r="FA58" s="17">
        <v>0</v>
      </c>
      <c r="FB58" s="17">
        <v>0</v>
      </c>
      <c r="FC58" s="17">
        <v>0</v>
      </c>
      <c r="FD58" s="17">
        <v>0</v>
      </c>
      <c r="FE58" s="17">
        <v>0</v>
      </c>
      <c r="FF58" s="17">
        <v>0</v>
      </c>
      <c r="FG58" s="17">
        <v>0</v>
      </c>
      <c r="FH58" s="17">
        <v>0</v>
      </c>
      <c r="FI58" s="17">
        <v>0</v>
      </c>
      <c r="FJ58" s="17">
        <v>0</v>
      </c>
      <c r="FK58" s="17">
        <v>0</v>
      </c>
      <c r="FL58" s="17">
        <v>0</v>
      </c>
      <c r="FM58" s="17">
        <v>0</v>
      </c>
      <c r="FN58" s="17">
        <v>0</v>
      </c>
      <c r="FO58" s="17">
        <v>0</v>
      </c>
      <c r="FP58" s="17">
        <v>0</v>
      </c>
      <c r="FQ58" s="17">
        <v>0</v>
      </c>
      <c r="FR58" s="17">
        <v>0</v>
      </c>
      <c r="FS58" s="17">
        <v>0</v>
      </c>
      <c r="FT58" s="17">
        <v>0</v>
      </c>
      <c r="FU58" s="17">
        <v>0</v>
      </c>
      <c r="FV58" s="17">
        <v>0</v>
      </c>
      <c r="FW58" s="17">
        <v>0</v>
      </c>
      <c r="FX58" s="17">
        <v>0</v>
      </c>
      <c r="FY58" s="17">
        <v>0</v>
      </c>
      <c r="FZ58" s="17">
        <v>0</v>
      </c>
      <c r="GA58" s="17">
        <v>0</v>
      </c>
      <c r="GB58" s="17">
        <v>0</v>
      </c>
      <c r="GC58" s="17">
        <v>0</v>
      </c>
      <c r="GD58" s="17">
        <v>0</v>
      </c>
      <c r="GE58" s="17">
        <v>0</v>
      </c>
      <c r="GF58" s="17">
        <v>0</v>
      </c>
      <c r="GG58" s="17">
        <v>0</v>
      </c>
      <c r="GH58" s="17">
        <v>0</v>
      </c>
      <c r="GI58" s="17">
        <v>0</v>
      </c>
      <c r="GJ58" s="17">
        <v>0</v>
      </c>
      <c r="GK58" s="17">
        <v>0</v>
      </c>
      <c r="GL58" s="17">
        <v>0</v>
      </c>
      <c r="GM58" s="17">
        <v>0</v>
      </c>
      <c r="GN58" s="17">
        <v>0</v>
      </c>
      <c r="GO58" s="17">
        <v>0</v>
      </c>
      <c r="GP58" s="17">
        <v>0</v>
      </c>
      <c r="GQ58" s="17">
        <v>0</v>
      </c>
      <c r="GR58" s="17">
        <v>0</v>
      </c>
      <c r="GS58" s="17">
        <v>0</v>
      </c>
      <c r="GT58" s="17">
        <v>0</v>
      </c>
      <c r="GU58" s="17">
        <v>0</v>
      </c>
      <c r="GV58" s="17">
        <v>0</v>
      </c>
      <c r="GW58" s="17">
        <v>0</v>
      </c>
      <c r="GX58" s="17">
        <v>0</v>
      </c>
      <c r="GY58" s="17">
        <v>0</v>
      </c>
      <c r="GZ58" s="17">
        <v>0</v>
      </c>
      <c r="HA58" s="17">
        <v>0</v>
      </c>
      <c r="HB58" s="17">
        <v>0</v>
      </c>
      <c r="HC58" s="17">
        <v>0</v>
      </c>
      <c r="HD58" s="17">
        <v>0</v>
      </c>
      <c r="HE58" s="17">
        <v>0</v>
      </c>
      <c r="HF58" s="17">
        <v>0</v>
      </c>
      <c r="HG58" s="17">
        <v>0</v>
      </c>
      <c r="HH58" s="17">
        <v>0</v>
      </c>
      <c r="HI58" s="17">
        <v>0</v>
      </c>
      <c r="HJ58" s="17">
        <v>0</v>
      </c>
      <c r="HK58" s="17">
        <v>0</v>
      </c>
      <c r="HL58" s="17">
        <v>0</v>
      </c>
      <c r="HM58" s="17">
        <v>0</v>
      </c>
      <c r="HN58" s="17">
        <v>0</v>
      </c>
      <c r="HO58" s="17">
        <v>0</v>
      </c>
      <c r="HP58" s="17">
        <v>0</v>
      </c>
      <c r="HQ58" s="17">
        <v>0</v>
      </c>
      <c r="HR58" s="17">
        <v>0</v>
      </c>
      <c r="HS58" s="17">
        <v>0</v>
      </c>
      <c r="HT58" s="17">
        <v>0</v>
      </c>
      <c r="HU58" s="17">
        <v>0</v>
      </c>
      <c r="HV58" s="17">
        <v>0</v>
      </c>
      <c r="HW58" s="17">
        <v>0</v>
      </c>
      <c r="HX58" s="17">
        <v>0</v>
      </c>
      <c r="HY58" s="17">
        <v>0</v>
      </c>
      <c r="HZ58" s="17">
        <v>0</v>
      </c>
      <c r="IA58" s="17">
        <v>0</v>
      </c>
      <c r="IB58" s="17">
        <v>0</v>
      </c>
      <c r="IC58" s="17">
        <v>0</v>
      </c>
      <c r="ID58" s="17">
        <v>0</v>
      </c>
      <c r="IE58" s="17">
        <v>0</v>
      </c>
      <c r="IF58" s="17">
        <v>0</v>
      </c>
      <c r="IG58" s="17">
        <v>0</v>
      </c>
      <c r="IH58" s="17">
        <v>0</v>
      </c>
      <c r="II58" s="17">
        <v>0</v>
      </c>
      <c r="IJ58" s="17">
        <v>0</v>
      </c>
      <c r="IK58" s="17">
        <v>0</v>
      </c>
      <c r="IL58" s="17">
        <v>0</v>
      </c>
      <c r="IM58" s="17">
        <v>0</v>
      </c>
      <c r="IN58" s="17">
        <v>0</v>
      </c>
      <c r="IO58" s="17">
        <v>0</v>
      </c>
      <c r="IP58" s="17">
        <v>0</v>
      </c>
      <c r="IQ58" s="17">
        <v>0</v>
      </c>
      <c r="IR58" s="17">
        <v>0</v>
      </c>
      <c r="IS58" s="17">
        <v>0</v>
      </c>
      <c r="IT58" s="17">
        <v>0</v>
      </c>
      <c r="IU58" s="17">
        <v>0</v>
      </c>
      <c r="IV58" s="18">
        <v>0</v>
      </c>
      <c r="IW58" s="18">
        <v>0</v>
      </c>
      <c r="IX58" s="18">
        <v>0</v>
      </c>
      <c r="IY58" s="17">
        <v>0</v>
      </c>
      <c r="IZ58" s="17">
        <v>0</v>
      </c>
      <c r="JA58" s="17">
        <v>0</v>
      </c>
      <c r="JB58" s="17">
        <v>0</v>
      </c>
      <c r="JC58" s="17">
        <v>0</v>
      </c>
      <c r="JD58" s="17">
        <v>0</v>
      </c>
      <c r="JE58" s="18">
        <v>0</v>
      </c>
      <c r="JF58" s="18">
        <v>0</v>
      </c>
      <c r="JG58" s="18">
        <v>0</v>
      </c>
      <c r="JH58" s="17">
        <v>0</v>
      </c>
      <c r="JI58" s="17">
        <v>0</v>
      </c>
      <c r="JJ58" s="17">
        <v>0</v>
      </c>
      <c r="JK58" s="17">
        <v>0</v>
      </c>
      <c r="JL58" s="17">
        <v>0</v>
      </c>
      <c r="JM58" s="17">
        <v>0</v>
      </c>
      <c r="JN58" s="18">
        <v>0</v>
      </c>
      <c r="JO58" s="18">
        <v>0</v>
      </c>
      <c r="JP58" s="18">
        <v>0</v>
      </c>
      <c r="JQ58" s="17">
        <v>0</v>
      </c>
      <c r="JR58" s="17">
        <v>0</v>
      </c>
      <c r="JS58" s="17">
        <v>0</v>
      </c>
      <c r="JT58" s="17">
        <v>0</v>
      </c>
      <c r="JU58" s="17">
        <v>0</v>
      </c>
      <c r="JV58" s="17">
        <v>0</v>
      </c>
      <c r="JW58" s="17">
        <v>0</v>
      </c>
      <c r="JX58" s="17">
        <v>0</v>
      </c>
      <c r="JY58" s="17">
        <v>0</v>
      </c>
      <c r="JZ58" s="17">
        <v>0</v>
      </c>
      <c r="KA58" s="17">
        <v>0</v>
      </c>
      <c r="KB58" s="17">
        <v>0</v>
      </c>
      <c r="KC58" s="17">
        <v>0</v>
      </c>
      <c r="KD58" s="17">
        <v>0</v>
      </c>
      <c r="KE58" s="17">
        <v>0</v>
      </c>
      <c r="KF58" s="17">
        <v>0</v>
      </c>
      <c r="KG58" s="17">
        <v>0</v>
      </c>
      <c r="KH58" s="17">
        <v>0</v>
      </c>
      <c r="KI58" s="17">
        <v>0</v>
      </c>
      <c r="KJ58" s="17">
        <v>0</v>
      </c>
      <c r="KK58" s="17">
        <v>0</v>
      </c>
      <c r="KL58" s="17">
        <v>0</v>
      </c>
      <c r="KM58" s="17">
        <v>0</v>
      </c>
      <c r="KN58" s="17">
        <v>0</v>
      </c>
      <c r="KO58" s="17">
        <v>0</v>
      </c>
      <c r="KP58" s="17">
        <v>0</v>
      </c>
      <c r="KQ58" s="17">
        <v>0</v>
      </c>
      <c r="KR58" s="17">
        <v>0</v>
      </c>
      <c r="KS58" s="17">
        <v>0</v>
      </c>
      <c r="KT58" s="17">
        <v>0</v>
      </c>
      <c r="KU58" s="17">
        <v>0</v>
      </c>
      <c r="KV58" s="17">
        <v>0</v>
      </c>
      <c r="KW58" s="17">
        <v>0</v>
      </c>
      <c r="KX58" s="17">
        <v>0</v>
      </c>
      <c r="KY58" s="17">
        <v>0</v>
      </c>
      <c r="KZ58" s="17">
        <v>0</v>
      </c>
      <c r="LA58" s="18">
        <v>0</v>
      </c>
      <c r="LB58" s="18">
        <v>0</v>
      </c>
      <c r="LC58" s="18">
        <v>0</v>
      </c>
      <c r="LD58" s="17">
        <v>0</v>
      </c>
      <c r="LE58" s="17">
        <v>0</v>
      </c>
      <c r="LF58" s="17">
        <v>0</v>
      </c>
      <c r="LG58" s="17">
        <v>0</v>
      </c>
      <c r="LH58" s="17">
        <v>0</v>
      </c>
      <c r="LI58" s="17">
        <v>0</v>
      </c>
      <c r="LJ58" s="18">
        <v>0</v>
      </c>
      <c r="LK58" s="18">
        <v>0</v>
      </c>
      <c r="LL58" s="18">
        <v>0</v>
      </c>
      <c r="LM58" s="17">
        <v>0</v>
      </c>
      <c r="LN58" s="17">
        <v>0</v>
      </c>
      <c r="LO58" s="17">
        <v>0</v>
      </c>
      <c r="LP58" s="17">
        <v>0</v>
      </c>
      <c r="LQ58" s="17">
        <v>0</v>
      </c>
      <c r="LR58" s="17">
        <v>0</v>
      </c>
      <c r="LS58" s="18">
        <v>0</v>
      </c>
      <c r="LT58" s="18">
        <v>0</v>
      </c>
      <c r="LU58" s="18">
        <v>0</v>
      </c>
      <c r="LV58" s="17">
        <v>0</v>
      </c>
      <c r="LW58" s="17">
        <v>0</v>
      </c>
      <c r="LX58" s="17">
        <v>0</v>
      </c>
      <c r="LY58" s="17">
        <v>0</v>
      </c>
      <c r="LZ58" s="17">
        <v>0</v>
      </c>
      <c r="MA58" s="17">
        <v>0</v>
      </c>
      <c r="MB58" s="17">
        <v>0</v>
      </c>
      <c r="MC58" s="17">
        <v>0</v>
      </c>
      <c r="MD58" s="17">
        <v>0</v>
      </c>
      <c r="ME58" s="17">
        <v>0</v>
      </c>
      <c r="MF58" s="17">
        <v>0</v>
      </c>
      <c r="MG58" s="17">
        <v>0</v>
      </c>
      <c r="MH58" s="17">
        <v>0</v>
      </c>
    </row>
    <row r="59" spans="1:346" ht="12.75" customHeight="1" x14ac:dyDescent="0.3">
      <c r="A59" s="61" t="s">
        <v>253</v>
      </c>
      <c r="B59" s="16">
        <v>3001</v>
      </c>
      <c r="C59" s="62" t="s">
        <v>247</v>
      </c>
      <c r="D59" s="18">
        <v>0</v>
      </c>
      <c r="E59" s="18">
        <v>0</v>
      </c>
      <c r="F59" s="18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  <c r="DZ59" s="17">
        <v>0</v>
      </c>
      <c r="EA59" s="17">
        <v>0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>
        <v>0</v>
      </c>
      <c r="EQ59" s="17">
        <v>0</v>
      </c>
      <c r="ER59" s="17">
        <v>0</v>
      </c>
      <c r="ES59" s="17">
        <v>0</v>
      </c>
      <c r="ET59" s="17">
        <v>0</v>
      </c>
      <c r="EU59" s="17">
        <v>0</v>
      </c>
      <c r="EV59" s="17">
        <v>0</v>
      </c>
      <c r="EW59" s="17">
        <v>0</v>
      </c>
      <c r="EX59" s="17">
        <v>0</v>
      </c>
      <c r="EY59" s="17">
        <v>0</v>
      </c>
      <c r="EZ59" s="17">
        <v>0</v>
      </c>
      <c r="FA59" s="17">
        <v>0</v>
      </c>
      <c r="FB59" s="17">
        <v>0</v>
      </c>
      <c r="FC59" s="17">
        <v>0</v>
      </c>
      <c r="FD59" s="17">
        <v>0</v>
      </c>
      <c r="FE59" s="17">
        <v>0</v>
      </c>
      <c r="FF59" s="17">
        <v>0</v>
      </c>
      <c r="FG59" s="17">
        <v>0</v>
      </c>
      <c r="FH59" s="17">
        <v>0</v>
      </c>
      <c r="FI59" s="17">
        <v>0</v>
      </c>
      <c r="FJ59" s="17">
        <v>0</v>
      </c>
      <c r="FK59" s="17">
        <v>0</v>
      </c>
      <c r="FL59" s="17">
        <v>0</v>
      </c>
      <c r="FM59" s="17">
        <v>0</v>
      </c>
      <c r="FN59" s="17">
        <v>0</v>
      </c>
      <c r="FO59" s="17">
        <v>0</v>
      </c>
      <c r="FP59" s="17">
        <v>0</v>
      </c>
      <c r="FQ59" s="17">
        <v>0</v>
      </c>
      <c r="FR59" s="17">
        <v>0</v>
      </c>
      <c r="FS59" s="17">
        <v>0</v>
      </c>
      <c r="FT59" s="17">
        <v>0</v>
      </c>
      <c r="FU59" s="17">
        <v>0</v>
      </c>
      <c r="FV59" s="17">
        <v>0</v>
      </c>
      <c r="FW59" s="17">
        <v>0</v>
      </c>
      <c r="FX59" s="17">
        <v>0</v>
      </c>
      <c r="FY59" s="17">
        <v>0</v>
      </c>
      <c r="FZ59" s="17">
        <v>0</v>
      </c>
      <c r="GA59" s="17">
        <v>0</v>
      </c>
      <c r="GB59" s="17">
        <v>0</v>
      </c>
      <c r="GC59" s="17">
        <v>0</v>
      </c>
      <c r="GD59" s="17">
        <v>0</v>
      </c>
      <c r="GE59" s="17">
        <v>0</v>
      </c>
      <c r="GF59" s="17">
        <v>0</v>
      </c>
      <c r="GG59" s="17">
        <v>0</v>
      </c>
      <c r="GH59" s="17">
        <v>0</v>
      </c>
      <c r="GI59" s="17">
        <v>0</v>
      </c>
      <c r="GJ59" s="17">
        <v>0</v>
      </c>
      <c r="GK59" s="17">
        <v>0</v>
      </c>
      <c r="GL59" s="17">
        <v>0</v>
      </c>
      <c r="GM59" s="17">
        <v>0</v>
      </c>
      <c r="GN59" s="17">
        <v>0</v>
      </c>
      <c r="GO59" s="17">
        <v>0</v>
      </c>
      <c r="GP59" s="17">
        <v>0</v>
      </c>
      <c r="GQ59" s="17">
        <v>0</v>
      </c>
      <c r="GR59" s="17">
        <v>0</v>
      </c>
      <c r="GS59" s="17">
        <v>0</v>
      </c>
      <c r="GT59" s="17">
        <v>0</v>
      </c>
      <c r="GU59" s="17">
        <v>0</v>
      </c>
      <c r="GV59" s="17">
        <v>0</v>
      </c>
      <c r="GW59" s="17">
        <v>0</v>
      </c>
      <c r="GX59" s="17">
        <v>0</v>
      </c>
      <c r="GY59" s="17">
        <v>0</v>
      </c>
      <c r="GZ59" s="17">
        <v>0</v>
      </c>
      <c r="HA59" s="17">
        <v>0</v>
      </c>
      <c r="HB59" s="17">
        <v>0</v>
      </c>
      <c r="HC59" s="17">
        <v>0</v>
      </c>
      <c r="HD59" s="17">
        <v>0</v>
      </c>
      <c r="HE59" s="17">
        <v>0</v>
      </c>
      <c r="HF59" s="17">
        <v>0</v>
      </c>
      <c r="HG59" s="17">
        <v>0</v>
      </c>
      <c r="HH59" s="17">
        <v>0</v>
      </c>
      <c r="HI59" s="17">
        <v>0</v>
      </c>
      <c r="HJ59" s="17">
        <v>0</v>
      </c>
      <c r="HK59" s="17">
        <v>0</v>
      </c>
      <c r="HL59" s="17">
        <v>0</v>
      </c>
      <c r="HM59" s="17">
        <v>0</v>
      </c>
      <c r="HN59" s="17">
        <v>0</v>
      </c>
      <c r="HO59" s="17">
        <v>0</v>
      </c>
      <c r="HP59" s="17">
        <v>0</v>
      </c>
      <c r="HQ59" s="17">
        <v>0</v>
      </c>
      <c r="HR59" s="17">
        <v>0</v>
      </c>
      <c r="HS59" s="17">
        <v>0</v>
      </c>
      <c r="HT59" s="17">
        <v>0</v>
      </c>
      <c r="HU59" s="17">
        <v>0</v>
      </c>
      <c r="HV59" s="17">
        <v>0</v>
      </c>
      <c r="HW59" s="17">
        <v>0</v>
      </c>
      <c r="HX59" s="17">
        <v>0</v>
      </c>
      <c r="HY59" s="17">
        <v>0</v>
      </c>
      <c r="HZ59" s="17">
        <v>0</v>
      </c>
      <c r="IA59" s="17">
        <v>0</v>
      </c>
      <c r="IB59" s="17">
        <v>0</v>
      </c>
      <c r="IC59" s="17">
        <v>0</v>
      </c>
      <c r="ID59" s="17">
        <v>0</v>
      </c>
      <c r="IE59" s="17">
        <v>0</v>
      </c>
      <c r="IF59" s="17">
        <v>0</v>
      </c>
      <c r="IG59" s="17">
        <v>0</v>
      </c>
      <c r="IH59" s="17">
        <v>0</v>
      </c>
      <c r="II59" s="17">
        <v>0</v>
      </c>
      <c r="IJ59" s="17">
        <v>0</v>
      </c>
      <c r="IK59" s="17">
        <v>0</v>
      </c>
      <c r="IL59" s="17">
        <v>0</v>
      </c>
      <c r="IM59" s="17">
        <v>0</v>
      </c>
      <c r="IN59" s="17">
        <v>0</v>
      </c>
      <c r="IO59" s="17">
        <v>0</v>
      </c>
      <c r="IP59" s="17">
        <v>0</v>
      </c>
      <c r="IQ59" s="17">
        <v>0</v>
      </c>
      <c r="IR59" s="17">
        <v>0</v>
      </c>
      <c r="IS59" s="17">
        <v>0</v>
      </c>
      <c r="IT59" s="17">
        <v>0</v>
      </c>
      <c r="IU59" s="17">
        <v>0</v>
      </c>
      <c r="IV59" s="18">
        <v>0</v>
      </c>
      <c r="IW59" s="18">
        <v>0</v>
      </c>
      <c r="IX59" s="18">
        <v>0</v>
      </c>
      <c r="IY59" s="17">
        <v>0</v>
      </c>
      <c r="IZ59" s="17">
        <v>0</v>
      </c>
      <c r="JA59" s="17">
        <v>0</v>
      </c>
      <c r="JB59" s="17">
        <v>0</v>
      </c>
      <c r="JC59" s="17">
        <v>0</v>
      </c>
      <c r="JD59" s="17">
        <v>0</v>
      </c>
      <c r="JE59" s="18">
        <v>0</v>
      </c>
      <c r="JF59" s="18">
        <v>0</v>
      </c>
      <c r="JG59" s="18">
        <v>0</v>
      </c>
      <c r="JH59" s="17">
        <v>0</v>
      </c>
      <c r="JI59" s="17">
        <v>0</v>
      </c>
      <c r="JJ59" s="17">
        <v>0</v>
      </c>
      <c r="JK59" s="17">
        <v>0</v>
      </c>
      <c r="JL59" s="17">
        <v>0</v>
      </c>
      <c r="JM59" s="17">
        <v>0</v>
      </c>
      <c r="JN59" s="18">
        <v>0</v>
      </c>
      <c r="JO59" s="18">
        <v>0</v>
      </c>
      <c r="JP59" s="18">
        <v>0</v>
      </c>
      <c r="JQ59" s="17">
        <v>0</v>
      </c>
      <c r="JR59" s="17">
        <v>0</v>
      </c>
      <c r="JS59" s="17">
        <v>0</v>
      </c>
      <c r="JT59" s="17">
        <v>0</v>
      </c>
      <c r="JU59" s="17">
        <v>0</v>
      </c>
      <c r="JV59" s="17">
        <v>0</v>
      </c>
      <c r="JW59" s="17">
        <v>0</v>
      </c>
      <c r="JX59" s="17">
        <v>0</v>
      </c>
      <c r="JY59" s="17">
        <v>0</v>
      </c>
      <c r="JZ59" s="17">
        <v>0</v>
      </c>
      <c r="KA59" s="17">
        <v>0</v>
      </c>
      <c r="KB59" s="17">
        <v>0</v>
      </c>
      <c r="KC59" s="17">
        <v>0</v>
      </c>
      <c r="KD59" s="17">
        <v>0</v>
      </c>
      <c r="KE59" s="17">
        <v>0</v>
      </c>
      <c r="KF59" s="17">
        <v>0</v>
      </c>
      <c r="KG59" s="17">
        <v>0</v>
      </c>
      <c r="KH59" s="17">
        <v>0</v>
      </c>
      <c r="KI59" s="17">
        <v>0</v>
      </c>
      <c r="KJ59" s="17">
        <v>0</v>
      </c>
      <c r="KK59" s="17">
        <v>424330316.29212844</v>
      </c>
      <c r="KL59" s="17">
        <v>0</v>
      </c>
      <c r="KM59" s="17">
        <v>0</v>
      </c>
      <c r="KN59" s="17">
        <v>0</v>
      </c>
      <c r="KO59" s="17">
        <v>0</v>
      </c>
      <c r="KP59" s="17">
        <v>0</v>
      </c>
      <c r="KQ59" s="17">
        <v>0</v>
      </c>
      <c r="KR59" s="17">
        <v>0</v>
      </c>
      <c r="KS59" s="17">
        <v>0</v>
      </c>
      <c r="KT59" s="17">
        <v>0</v>
      </c>
      <c r="KU59" s="17">
        <v>0</v>
      </c>
      <c r="KV59" s="17">
        <v>0</v>
      </c>
      <c r="KW59" s="17">
        <v>0</v>
      </c>
      <c r="KX59" s="17">
        <v>0</v>
      </c>
      <c r="KY59" s="17">
        <v>0</v>
      </c>
      <c r="KZ59" s="17">
        <v>0</v>
      </c>
      <c r="LA59" s="18">
        <v>0</v>
      </c>
      <c r="LB59" s="18">
        <v>0</v>
      </c>
      <c r="LC59" s="18">
        <v>0</v>
      </c>
      <c r="LD59" s="17">
        <v>0</v>
      </c>
      <c r="LE59" s="17">
        <v>0</v>
      </c>
      <c r="LF59" s="17">
        <v>0</v>
      </c>
      <c r="LG59" s="17">
        <v>0</v>
      </c>
      <c r="LH59" s="17">
        <v>0</v>
      </c>
      <c r="LI59" s="17">
        <v>0</v>
      </c>
      <c r="LJ59" s="18">
        <v>0</v>
      </c>
      <c r="LK59" s="18">
        <v>0</v>
      </c>
      <c r="LL59" s="18">
        <v>0</v>
      </c>
      <c r="LM59" s="17">
        <v>0</v>
      </c>
      <c r="LN59" s="17">
        <v>0</v>
      </c>
      <c r="LO59" s="17">
        <v>0</v>
      </c>
      <c r="LP59" s="17">
        <v>0</v>
      </c>
      <c r="LQ59" s="17">
        <v>0</v>
      </c>
      <c r="LR59" s="17">
        <v>0</v>
      </c>
      <c r="LS59" s="18">
        <v>0</v>
      </c>
      <c r="LT59" s="18">
        <v>0</v>
      </c>
      <c r="LU59" s="18">
        <v>0</v>
      </c>
      <c r="LV59" s="17">
        <v>0</v>
      </c>
      <c r="LW59" s="17">
        <v>0</v>
      </c>
      <c r="LX59" s="17">
        <v>0</v>
      </c>
      <c r="LY59" s="17">
        <v>0</v>
      </c>
      <c r="LZ59" s="17">
        <v>0</v>
      </c>
      <c r="MA59" s="17">
        <v>0</v>
      </c>
      <c r="MB59" s="17">
        <v>0</v>
      </c>
      <c r="MC59" s="17">
        <v>0</v>
      </c>
      <c r="MD59" s="17">
        <v>0</v>
      </c>
      <c r="ME59" s="17">
        <v>0</v>
      </c>
      <c r="MF59" s="17">
        <v>0</v>
      </c>
      <c r="MG59" s="17">
        <v>424330316.29212844</v>
      </c>
      <c r="MH59" s="17">
        <v>424330316.29212844</v>
      </c>
    </row>
    <row r="60" spans="1:346" ht="12.75" customHeight="1" x14ac:dyDescent="0.3">
      <c r="A60" s="61" t="s">
        <v>255</v>
      </c>
      <c r="B60" s="16">
        <v>3002</v>
      </c>
      <c r="C60" s="62" t="s">
        <v>247</v>
      </c>
      <c r="D60" s="18">
        <v>0</v>
      </c>
      <c r="E60" s="18">
        <v>0</v>
      </c>
      <c r="F60" s="18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>
        <v>0</v>
      </c>
      <c r="EA60" s="17">
        <v>0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>
        <v>0</v>
      </c>
      <c r="EQ60" s="17">
        <v>0</v>
      </c>
      <c r="ER60" s="17">
        <v>0</v>
      </c>
      <c r="ES60" s="17">
        <v>0</v>
      </c>
      <c r="ET60" s="17">
        <v>0</v>
      </c>
      <c r="EU60" s="17">
        <v>0</v>
      </c>
      <c r="EV60" s="17">
        <v>0</v>
      </c>
      <c r="EW60" s="17">
        <v>0</v>
      </c>
      <c r="EX60" s="17">
        <v>0</v>
      </c>
      <c r="EY60" s="17">
        <v>0</v>
      </c>
      <c r="EZ60" s="17">
        <v>0</v>
      </c>
      <c r="FA60" s="17">
        <v>0</v>
      </c>
      <c r="FB60" s="17">
        <v>0</v>
      </c>
      <c r="FC60" s="17">
        <v>0</v>
      </c>
      <c r="FD60" s="17">
        <v>0</v>
      </c>
      <c r="FE60" s="17">
        <v>0</v>
      </c>
      <c r="FF60" s="17">
        <v>0</v>
      </c>
      <c r="FG60" s="17">
        <v>0</v>
      </c>
      <c r="FH60" s="17">
        <v>0</v>
      </c>
      <c r="FI60" s="17">
        <v>0</v>
      </c>
      <c r="FJ60" s="17">
        <v>0</v>
      </c>
      <c r="FK60" s="17">
        <v>0</v>
      </c>
      <c r="FL60" s="17">
        <v>0</v>
      </c>
      <c r="FM60" s="17">
        <v>0</v>
      </c>
      <c r="FN60" s="17">
        <v>0</v>
      </c>
      <c r="FO60" s="17">
        <v>0</v>
      </c>
      <c r="FP60" s="17">
        <v>0</v>
      </c>
      <c r="FQ60" s="17">
        <v>0</v>
      </c>
      <c r="FR60" s="17">
        <v>0</v>
      </c>
      <c r="FS60" s="17">
        <v>0</v>
      </c>
      <c r="FT60" s="17">
        <v>0</v>
      </c>
      <c r="FU60" s="17">
        <v>0</v>
      </c>
      <c r="FV60" s="17">
        <v>0</v>
      </c>
      <c r="FW60" s="17">
        <v>0</v>
      </c>
      <c r="FX60" s="17">
        <v>0</v>
      </c>
      <c r="FY60" s="17">
        <v>0</v>
      </c>
      <c r="FZ60" s="17">
        <v>0</v>
      </c>
      <c r="GA60" s="17">
        <v>0</v>
      </c>
      <c r="GB60" s="17">
        <v>0</v>
      </c>
      <c r="GC60" s="17">
        <v>0</v>
      </c>
      <c r="GD60" s="17">
        <v>0</v>
      </c>
      <c r="GE60" s="17">
        <v>0</v>
      </c>
      <c r="GF60" s="17">
        <v>0</v>
      </c>
      <c r="GG60" s="17">
        <v>0</v>
      </c>
      <c r="GH60" s="17">
        <v>0</v>
      </c>
      <c r="GI60" s="17">
        <v>0</v>
      </c>
      <c r="GJ60" s="17">
        <v>0</v>
      </c>
      <c r="GK60" s="17">
        <v>0</v>
      </c>
      <c r="GL60" s="17">
        <v>0</v>
      </c>
      <c r="GM60" s="17">
        <v>0</v>
      </c>
      <c r="GN60" s="17">
        <v>0</v>
      </c>
      <c r="GO60" s="17">
        <v>0</v>
      </c>
      <c r="GP60" s="17">
        <v>0</v>
      </c>
      <c r="GQ60" s="17">
        <v>0</v>
      </c>
      <c r="GR60" s="17">
        <v>0</v>
      </c>
      <c r="GS60" s="17">
        <v>0</v>
      </c>
      <c r="GT60" s="17">
        <v>0</v>
      </c>
      <c r="GU60" s="17">
        <v>0</v>
      </c>
      <c r="GV60" s="17">
        <v>0</v>
      </c>
      <c r="GW60" s="17">
        <v>0</v>
      </c>
      <c r="GX60" s="17">
        <v>0</v>
      </c>
      <c r="GY60" s="17">
        <v>0</v>
      </c>
      <c r="GZ60" s="17">
        <v>0</v>
      </c>
      <c r="HA60" s="17">
        <v>0</v>
      </c>
      <c r="HB60" s="17">
        <v>0</v>
      </c>
      <c r="HC60" s="17">
        <v>0</v>
      </c>
      <c r="HD60" s="17">
        <v>0</v>
      </c>
      <c r="HE60" s="17">
        <v>0</v>
      </c>
      <c r="HF60" s="17">
        <v>0</v>
      </c>
      <c r="HG60" s="17">
        <v>0</v>
      </c>
      <c r="HH60" s="17">
        <v>0</v>
      </c>
      <c r="HI60" s="17">
        <v>0</v>
      </c>
      <c r="HJ60" s="17">
        <v>0</v>
      </c>
      <c r="HK60" s="17">
        <v>0</v>
      </c>
      <c r="HL60" s="17">
        <v>0</v>
      </c>
      <c r="HM60" s="17">
        <v>0</v>
      </c>
      <c r="HN60" s="17">
        <v>0</v>
      </c>
      <c r="HO60" s="17">
        <v>0</v>
      </c>
      <c r="HP60" s="17">
        <v>0</v>
      </c>
      <c r="HQ60" s="17">
        <v>0</v>
      </c>
      <c r="HR60" s="17">
        <v>0</v>
      </c>
      <c r="HS60" s="17">
        <v>0</v>
      </c>
      <c r="HT60" s="17">
        <v>0</v>
      </c>
      <c r="HU60" s="17">
        <v>0</v>
      </c>
      <c r="HV60" s="17">
        <v>0</v>
      </c>
      <c r="HW60" s="17">
        <v>0</v>
      </c>
      <c r="HX60" s="17">
        <v>0</v>
      </c>
      <c r="HY60" s="17">
        <v>0</v>
      </c>
      <c r="HZ60" s="17">
        <v>0</v>
      </c>
      <c r="IA60" s="17">
        <v>0</v>
      </c>
      <c r="IB60" s="17">
        <v>0</v>
      </c>
      <c r="IC60" s="17">
        <v>0</v>
      </c>
      <c r="ID60" s="17">
        <v>0</v>
      </c>
      <c r="IE60" s="17">
        <v>0</v>
      </c>
      <c r="IF60" s="17">
        <v>0</v>
      </c>
      <c r="IG60" s="17">
        <v>0</v>
      </c>
      <c r="IH60" s="17">
        <v>0</v>
      </c>
      <c r="II60" s="17">
        <v>0</v>
      </c>
      <c r="IJ60" s="17">
        <v>0</v>
      </c>
      <c r="IK60" s="17">
        <v>0</v>
      </c>
      <c r="IL60" s="17">
        <v>0</v>
      </c>
      <c r="IM60" s="17">
        <v>0</v>
      </c>
      <c r="IN60" s="17">
        <v>0</v>
      </c>
      <c r="IO60" s="17">
        <v>0</v>
      </c>
      <c r="IP60" s="17">
        <v>0</v>
      </c>
      <c r="IQ60" s="17">
        <v>0</v>
      </c>
      <c r="IR60" s="17">
        <v>0</v>
      </c>
      <c r="IS60" s="17">
        <v>0</v>
      </c>
      <c r="IT60" s="17">
        <v>0</v>
      </c>
      <c r="IU60" s="17">
        <v>0</v>
      </c>
      <c r="IV60" s="18">
        <v>0</v>
      </c>
      <c r="IW60" s="18">
        <v>0</v>
      </c>
      <c r="IX60" s="18">
        <v>0</v>
      </c>
      <c r="IY60" s="17">
        <v>0</v>
      </c>
      <c r="IZ60" s="17">
        <v>0</v>
      </c>
      <c r="JA60" s="17">
        <v>0</v>
      </c>
      <c r="JB60" s="17">
        <v>0</v>
      </c>
      <c r="JC60" s="17">
        <v>0</v>
      </c>
      <c r="JD60" s="17">
        <v>0</v>
      </c>
      <c r="JE60" s="18">
        <v>0</v>
      </c>
      <c r="JF60" s="18">
        <v>0</v>
      </c>
      <c r="JG60" s="18">
        <v>0</v>
      </c>
      <c r="JH60" s="17">
        <v>0</v>
      </c>
      <c r="JI60" s="17">
        <v>0</v>
      </c>
      <c r="JJ60" s="17">
        <v>0</v>
      </c>
      <c r="JK60" s="17">
        <v>0</v>
      </c>
      <c r="JL60" s="17">
        <v>0</v>
      </c>
      <c r="JM60" s="17">
        <v>0</v>
      </c>
      <c r="JN60" s="18">
        <v>0</v>
      </c>
      <c r="JO60" s="18">
        <v>0</v>
      </c>
      <c r="JP60" s="18">
        <v>0</v>
      </c>
      <c r="JQ60" s="17">
        <v>0</v>
      </c>
      <c r="JR60" s="17">
        <v>0</v>
      </c>
      <c r="JS60" s="17">
        <v>0</v>
      </c>
      <c r="JT60" s="17">
        <v>0</v>
      </c>
      <c r="JU60" s="17">
        <v>0</v>
      </c>
      <c r="JV60" s="17">
        <v>0</v>
      </c>
      <c r="JW60" s="17">
        <v>0</v>
      </c>
      <c r="JX60" s="17">
        <v>0</v>
      </c>
      <c r="JY60" s="17">
        <v>0</v>
      </c>
      <c r="JZ60" s="17">
        <v>0</v>
      </c>
      <c r="KA60" s="17">
        <v>0</v>
      </c>
      <c r="KB60" s="17">
        <v>0</v>
      </c>
      <c r="KC60" s="17">
        <v>0</v>
      </c>
      <c r="KD60" s="17">
        <v>0</v>
      </c>
      <c r="KE60" s="17">
        <v>0</v>
      </c>
      <c r="KF60" s="17">
        <v>0</v>
      </c>
      <c r="KG60" s="17">
        <v>0</v>
      </c>
      <c r="KH60" s="17">
        <v>0</v>
      </c>
      <c r="KI60" s="17">
        <v>58868677.790001459</v>
      </c>
      <c r="KJ60" s="17">
        <v>0</v>
      </c>
      <c r="KK60" s="17">
        <v>1237200443.7400064</v>
      </c>
      <c r="KL60" s="17">
        <v>0</v>
      </c>
      <c r="KM60" s="17">
        <v>0</v>
      </c>
      <c r="KN60" s="17">
        <v>0</v>
      </c>
      <c r="KO60" s="17">
        <v>0</v>
      </c>
      <c r="KP60" s="17">
        <v>0</v>
      </c>
      <c r="KQ60" s="17">
        <v>0</v>
      </c>
      <c r="KR60" s="17">
        <v>0</v>
      </c>
      <c r="KS60" s="17">
        <v>0</v>
      </c>
      <c r="KT60" s="17">
        <v>0</v>
      </c>
      <c r="KU60" s="17">
        <v>0</v>
      </c>
      <c r="KV60" s="17">
        <v>0</v>
      </c>
      <c r="KW60" s="17">
        <v>0</v>
      </c>
      <c r="KX60" s="17">
        <v>0</v>
      </c>
      <c r="KY60" s="17">
        <v>0</v>
      </c>
      <c r="KZ60" s="17">
        <v>0</v>
      </c>
      <c r="LA60" s="18">
        <v>0</v>
      </c>
      <c r="LB60" s="18">
        <v>0</v>
      </c>
      <c r="LC60" s="18">
        <v>0</v>
      </c>
      <c r="LD60" s="17">
        <v>0</v>
      </c>
      <c r="LE60" s="17">
        <v>0</v>
      </c>
      <c r="LF60" s="17">
        <v>0</v>
      </c>
      <c r="LG60" s="17">
        <v>0</v>
      </c>
      <c r="LH60" s="17">
        <v>0</v>
      </c>
      <c r="LI60" s="17">
        <v>0</v>
      </c>
      <c r="LJ60" s="18">
        <v>0</v>
      </c>
      <c r="LK60" s="18">
        <v>0</v>
      </c>
      <c r="LL60" s="18">
        <v>0</v>
      </c>
      <c r="LM60" s="17">
        <v>0</v>
      </c>
      <c r="LN60" s="17">
        <v>0</v>
      </c>
      <c r="LO60" s="17">
        <v>0</v>
      </c>
      <c r="LP60" s="17">
        <v>0</v>
      </c>
      <c r="LQ60" s="17">
        <v>0</v>
      </c>
      <c r="LR60" s="17">
        <v>0</v>
      </c>
      <c r="LS60" s="18">
        <v>0</v>
      </c>
      <c r="LT60" s="18">
        <v>0</v>
      </c>
      <c r="LU60" s="18">
        <v>0</v>
      </c>
      <c r="LV60" s="17">
        <v>0</v>
      </c>
      <c r="LW60" s="17">
        <v>0</v>
      </c>
      <c r="LX60" s="17">
        <v>0</v>
      </c>
      <c r="LY60" s="17">
        <v>0</v>
      </c>
      <c r="LZ60" s="17">
        <v>0</v>
      </c>
      <c r="MA60" s="17">
        <v>0</v>
      </c>
      <c r="MB60" s="17">
        <v>0</v>
      </c>
      <c r="MC60" s="17">
        <v>0</v>
      </c>
      <c r="MD60" s="17">
        <v>0</v>
      </c>
      <c r="ME60" s="17">
        <v>58868677.790001459</v>
      </c>
      <c r="MF60" s="17">
        <v>0</v>
      </c>
      <c r="MG60" s="17">
        <v>1237200443.7400064</v>
      </c>
      <c r="MH60" s="17">
        <v>1296069121.5300078</v>
      </c>
    </row>
    <row r="61" spans="1:346" ht="12.75" customHeight="1" x14ac:dyDescent="0.3">
      <c r="A61" s="61" t="s">
        <v>257</v>
      </c>
      <c r="B61" s="16">
        <v>3003</v>
      </c>
      <c r="C61" s="62" t="s">
        <v>247</v>
      </c>
      <c r="D61" s="18">
        <v>0</v>
      </c>
      <c r="E61" s="18">
        <v>0</v>
      </c>
      <c r="F61" s="18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0</v>
      </c>
      <c r="DZ61" s="17">
        <v>0</v>
      </c>
      <c r="EA61" s="17">
        <v>0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0</v>
      </c>
      <c r="ES61" s="17">
        <v>0</v>
      </c>
      <c r="ET61" s="17">
        <v>0</v>
      </c>
      <c r="EU61" s="17">
        <v>0</v>
      </c>
      <c r="EV61" s="17">
        <v>0</v>
      </c>
      <c r="EW61" s="17">
        <v>0</v>
      </c>
      <c r="EX61" s="17">
        <v>0</v>
      </c>
      <c r="EY61" s="17">
        <v>0</v>
      </c>
      <c r="EZ61" s="17">
        <v>0</v>
      </c>
      <c r="FA61" s="17">
        <v>0</v>
      </c>
      <c r="FB61" s="17">
        <v>0</v>
      </c>
      <c r="FC61" s="17">
        <v>0</v>
      </c>
      <c r="FD61" s="17">
        <v>0</v>
      </c>
      <c r="FE61" s="17">
        <v>0</v>
      </c>
      <c r="FF61" s="17">
        <v>16120.800000000001</v>
      </c>
      <c r="FG61" s="17">
        <v>0</v>
      </c>
      <c r="FH61" s="17">
        <v>0</v>
      </c>
      <c r="FI61" s="17">
        <v>0</v>
      </c>
      <c r="FJ61" s="17">
        <v>0</v>
      </c>
      <c r="FK61" s="17">
        <v>0</v>
      </c>
      <c r="FL61" s="17">
        <v>0</v>
      </c>
      <c r="FM61" s="17">
        <v>0</v>
      </c>
      <c r="FN61" s="17">
        <v>0</v>
      </c>
      <c r="FO61" s="17">
        <v>0</v>
      </c>
      <c r="FP61" s="17">
        <v>0</v>
      </c>
      <c r="FQ61" s="17">
        <v>0</v>
      </c>
      <c r="FR61" s="17">
        <v>0</v>
      </c>
      <c r="FS61" s="17">
        <v>0</v>
      </c>
      <c r="FT61" s="17">
        <v>0</v>
      </c>
      <c r="FU61" s="17">
        <v>0</v>
      </c>
      <c r="FV61" s="17">
        <v>0</v>
      </c>
      <c r="FW61" s="17">
        <v>0</v>
      </c>
      <c r="FX61" s="17">
        <v>0</v>
      </c>
      <c r="FY61" s="17">
        <v>0</v>
      </c>
      <c r="FZ61" s="17">
        <v>0</v>
      </c>
      <c r="GA61" s="17">
        <v>0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17">
        <v>0</v>
      </c>
      <c r="GL61" s="17">
        <v>0</v>
      </c>
      <c r="GM61" s="17">
        <v>0</v>
      </c>
      <c r="GN61" s="17">
        <v>0</v>
      </c>
      <c r="GO61" s="17">
        <v>0</v>
      </c>
      <c r="GP61" s="17">
        <v>0</v>
      </c>
      <c r="GQ61" s="17">
        <v>0</v>
      </c>
      <c r="GR61" s="17">
        <v>0</v>
      </c>
      <c r="GS61" s="17">
        <v>0</v>
      </c>
      <c r="GT61" s="17">
        <v>0</v>
      </c>
      <c r="GU61" s="17">
        <v>0</v>
      </c>
      <c r="GV61" s="17">
        <v>0</v>
      </c>
      <c r="GW61" s="17">
        <v>0</v>
      </c>
      <c r="GX61" s="17">
        <v>0</v>
      </c>
      <c r="GY61" s="17">
        <v>0</v>
      </c>
      <c r="GZ61" s="17">
        <v>0</v>
      </c>
      <c r="HA61" s="17">
        <v>0</v>
      </c>
      <c r="HB61" s="17">
        <v>0</v>
      </c>
      <c r="HC61" s="17">
        <v>0</v>
      </c>
      <c r="HD61" s="17">
        <v>0</v>
      </c>
      <c r="HE61" s="17">
        <v>0</v>
      </c>
      <c r="HF61" s="17">
        <v>0</v>
      </c>
      <c r="HG61" s="17">
        <v>0</v>
      </c>
      <c r="HH61" s="17">
        <v>0</v>
      </c>
      <c r="HI61" s="17">
        <v>0</v>
      </c>
      <c r="HJ61" s="17">
        <v>0</v>
      </c>
      <c r="HK61" s="17">
        <v>0</v>
      </c>
      <c r="HL61" s="17">
        <v>0</v>
      </c>
      <c r="HM61" s="17">
        <v>0</v>
      </c>
      <c r="HN61" s="17">
        <v>0</v>
      </c>
      <c r="HO61" s="17">
        <v>0</v>
      </c>
      <c r="HP61" s="17">
        <v>0</v>
      </c>
      <c r="HQ61" s="17">
        <v>0</v>
      </c>
      <c r="HR61" s="17">
        <v>0</v>
      </c>
      <c r="HS61" s="17">
        <v>0</v>
      </c>
      <c r="HT61" s="17">
        <v>0</v>
      </c>
      <c r="HU61" s="17">
        <v>0</v>
      </c>
      <c r="HV61" s="17">
        <v>0</v>
      </c>
      <c r="HW61" s="17">
        <v>0</v>
      </c>
      <c r="HX61" s="17">
        <v>0</v>
      </c>
      <c r="HY61" s="17">
        <v>0</v>
      </c>
      <c r="HZ61" s="17">
        <v>0</v>
      </c>
      <c r="IA61" s="17">
        <v>0</v>
      </c>
      <c r="IB61" s="17">
        <v>0</v>
      </c>
      <c r="IC61" s="17">
        <v>0</v>
      </c>
      <c r="ID61" s="17">
        <v>0</v>
      </c>
      <c r="IE61" s="17">
        <v>0</v>
      </c>
      <c r="IF61" s="17">
        <v>0</v>
      </c>
      <c r="IG61" s="17">
        <v>0</v>
      </c>
      <c r="IH61" s="17">
        <v>0</v>
      </c>
      <c r="II61" s="17">
        <v>0</v>
      </c>
      <c r="IJ61" s="17">
        <v>0</v>
      </c>
      <c r="IK61" s="17">
        <v>0</v>
      </c>
      <c r="IL61" s="17">
        <v>0</v>
      </c>
      <c r="IM61" s="17">
        <v>0</v>
      </c>
      <c r="IN61" s="17">
        <v>0</v>
      </c>
      <c r="IO61" s="17">
        <v>0</v>
      </c>
      <c r="IP61" s="17">
        <v>0</v>
      </c>
      <c r="IQ61" s="17">
        <v>0</v>
      </c>
      <c r="IR61" s="17">
        <v>0</v>
      </c>
      <c r="IS61" s="17">
        <v>0</v>
      </c>
      <c r="IT61" s="17">
        <v>0</v>
      </c>
      <c r="IU61" s="17">
        <v>0</v>
      </c>
      <c r="IV61" s="18">
        <v>0</v>
      </c>
      <c r="IW61" s="18">
        <v>0</v>
      </c>
      <c r="IX61" s="18">
        <v>0</v>
      </c>
      <c r="IY61" s="17">
        <v>0</v>
      </c>
      <c r="IZ61" s="17">
        <v>0</v>
      </c>
      <c r="JA61" s="17">
        <v>0</v>
      </c>
      <c r="JB61" s="17">
        <v>0</v>
      </c>
      <c r="JC61" s="17">
        <v>0</v>
      </c>
      <c r="JD61" s="17">
        <v>0</v>
      </c>
      <c r="JE61" s="18">
        <v>0</v>
      </c>
      <c r="JF61" s="18">
        <v>0</v>
      </c>
      <c r="JG61" s="18">
        <v>0</v>
      </c>
      <c r="JH61" s="17">
        <v>0</v>
      </c>
      <c r="JI61" s="17">
        <v>0</v>
      </c>
      <c r="JJ61" s="17">
        <v>0</v>
      </c>
      <c r="JK61" s="17">
        <v>0</v>
      </c>
      <c r="JL61" s="17">
        <v>0</v>
      </c>
      <c r="JM61" s="17">
        <v>0</v>
      </c>
      <c r="JN61" s="18">
        <v>0</v>
      </c>
      <c r="JO61" s="18">
        <v>0</v>
      </c>
      <c r="JP61" s="18">
        <v>0</v>
      </c>
      <c r="JQ61" s="17">
        <v>0</v>
      </c>
      <c r="JR61" s="17">
        <v>0</v>
      </c>
      <c r="JS61" s="17">
        <v>0</v>
      </c>
      <c r="JT61" s="17">
        <v>0</v>
      </c>
      <c r="JU61" s="17">
        <v>0</v>
      </c>
      <c r="JV61" s="17">
        <v>0</v>
      </c>
      <c r="JW61" s="17">
        <v>0</v>
      </c>
      <c r="JX61" s="17">
        <v>0</v>
      </c>
      <c r="JY61" s="17">
        <v>0</v>
      </c>
      <c r="JZ61" s="17">
        <v>0</v>
      </c>
      <c r="KA61" s="17">
        <v>0</v>
      </c>
      <c r="KB61" s="17">
        <v>0</v>
      </c>
      <c r="KC61" s="17">
        <v>0</v>
      </c>
      <c r="KD61" s="17">
        <v>0</v>
      </c>
      <c r="KE61" s="17">
        <v>0</v>
      </c>
      <c r="KF61" s="17">
        <v>0</v>
      </c>
      <c r="KG61" s="17">
        <v>0</v>
      </c>
      <c r="KH61" s="17">
        <v>0</v>
      </c>
      <c r="KI61" s="17">
        <v>164115314.24000025</v>
      </c>
      <c r="KJ61" s="17">
        <v>5397699277</v>
      </c>
      <c r="KK61" s="17">
        <v>4247899196.0200019</v>
      </c>
      <c r="KL61" s="17">
        <v>0</v>
      </c>
      <c r="KM61" s="17">
        <v>0</v>
      </c>
      <c r="KN61" s="17">
        <v>0</v>
      </c>
      <c r="KO61" s="17">
        <v>0</v>
      </c>
      <c r="KP61" s="17">
        <v>0</v>
      </c>
      <c r="KQ61" s="17">
        <v>0</v>
      </c>
      <c r="KR61" s="17">
        <v>0</v>
      </c>
      <c r="KS61" s="17">
        <v>0</v>
      </c>
      <c r="KT61" s="17">
        <v>0</v>
      </c>
      <c r="KU61" s="17">
        <v>0</v>
      </c>
      <c r="KV61" s="17">
        <v>0</v>
      </c>
      <c r="KW61" s="17">
        <v>0</v>
      </c>
      <c r="KX61" s="17">
        <v>0</v>
      </c>
      <c r="KY61" s="17">
        <v>0</v>
      </c>
      <c r="KZ61" s="17">
        <v>0</v>
      </c>
      <c r="LA61" s="18">
        <v>0</v>
      </c>
      <c r="LB61" s="18">
        <v>0</v>
      </c>
      <c r="LC61" s="18">
        <v>0</v>
      </c>
      <c r="LD61" s="17">
        <v>0</v>
      </c>
      <c r="LE61" s="17">
        <v>0</v>
      </c>
      <c r="LF61" s="17">
        <v>0</v>
      </c>
      <c r="LG61" s="17">
        <v>0</v>
      </c>
      <c r="LH61" s="17">
        <v>0</v>
      </c>
      <c r="LI61" s="17">
        <v>0</v>
      </c>
      <c r="LJ61" s="18">
        <v>0</v>
      </c>
      <c r="LK61" s="18">
        <v>0</v>
      </c>
      <c r="LL61" s="18">
        <v>0</v>
      </c>
      <c r="LM61" s="17">
        <v>0</v>
      </c>
      <c r="LN61" s="17">
        <v>0</v>
      </c>
      <c r="LO61" s="17">
        <v>0</v>
      </c>
      <c r="LP61" s="17">
        <v>0</v>
      </c>
      <c r="LQ61" s="17">
        <v>0</v>
      </c>
      <c r="LR61" s="17">
        <v>0</v>
      </c>
      <c r="LS61" s="18">
        <v>0</v>
      </c>
      <c r="LT61" s="18">
        <v>0</v>
      </c>
      <c r="LU61" s="18">
        <v>0</v>
      </c>
      <c r="LV61" s="17">
        <v>0</v>
      </c>
      <c r="LW61" s="17">
        <v>0</v>
      </c>
      <c r="LX61" s="17">
        <v>0</v>
      </c>
      <c r="LY61" s="17">
        <v>0</v>
      </c>
      <c r="LZ61" s="17">
        <v>0</v>
      </c>
      <c r="MA61" s="17">
        <v>0</v>
      </c>
      <c r="MB61" s="17">
        <v>0</v>
      </c>
      <c r="MC61" s="17">
        <v>0</v>
      </c>
      <c r="MD61" s="17">
        <v>0</v>
      </c>
      <c r="ME61" s="17">
        <v>164115314.24000025</v>
      </c>
      <c r="MF61" s="17">
        <v>5397699277</v>
      </c>
      <c r="MG61" s="17">
        <v>4247915316.8200021</v>
      </c>
      <c r="MH61" s="17">
        <v>9809729908.0600014</v>
      </c>
    </row>
    <row r="62" spans="1:346" ht="12.75" customHeight="1" x14ac:dyDescent="0.3">
      <c r="A62" s="61" t="s">
        <v>259</v>
      </c>
      <c r="B62" s="16">
        <v>3004</v>
      </c>
      <c r="C62" s="62" t="s">
        <v>247</v>
      </c>
      <c r="D62" s="18">
        <v>0</v>
      </c>
      <c r="E62" s="18">
        <v>0</v>
      </c>
      <c r="F62" s="18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0</v>
      </c>
      <c r="DL62" s="17"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0</v>
      </c>
      <c r="DW62" s="17">
        <v>0</v>
      </c>
      <c r="DX62" s="17">
        <v>0</v>
      </c>
      <c r="DY62" s="17">
        <v>0</v>
      </c>
      <c r="DZ62" s="17">
        <v>0</v>
      </c>
      <c r="EA62" s="17">
        <v>0</v>
      </c>
      <c r="EB62" s="17">
        <v>0</v>
      </c>
      <c r="EC62" s="17">
        <v>0</v>
      </c>
      <c r="ED62" s="17">
        <v>0</v>
      </c>
      <c r="EE62" s="17">
        <v>0</v>
      </c>
      <c r="EF62" s="17">
        <v>0</v>
      </c>
      <c r="EG62" s="17">
        <v>0</v>
      </c>
      <c r="EH62" s="17">
        <v>0</v>
      </c>
      <c r="EI62" s="17">
        <v>0</v>
      </c>
      <c r="EJ62" s="17">
        <v>0</v>
      </c>
      <c r="EK62" s="17">
        <v>0</v>
      </c>
      <c r="EL62" s="17">
        <v>0</v>
      </c>
      <c r="EM62" s="17">
        <v>0</v>
      </c>
      <c r="EN62" s="17">
        <v>0</v>
      </c>
      <c r="EO62" s="17">
        <v>0</v>
      </c>
      <c r="EP62" s="17">
        <v>0</v>
      </c>
      <c r="EQ62" s="17">
        <v>0</v>
      </c>
      <c r="ER62" s="17">
        <v>0</v>
      </c>
      <c r="ES62" s="17">
        <v>0</v>
      </c>
      <c r="ET62" s="17">
        <v>0</v>
      </c>
      <c r="EU62" s="17">
        <v>0</v>
      </c>
      <c r="EV62" s="17">
        <v>0</v>
      </c>
      <c r="EW62" s="17">
        <v>0</v>
      </c>
      <c r="EX62" s="17">
        <v>0</v>
      </c>
      <c r="EY62" s="17">
        <v>0</v>
      </c>
      <c r="EZ62" s="17">
        <v>0</v>
      </c>
      <c r="FA62" s="17">
        <v>0</v>
      </c>
      <c r="FB62" s="17">
        <v>0</v>
      </c>
      <c r="FC62" s="17">
        <v>0</v>
      </c>
      <c r="FD62" s="17">
        <v>0</v>
      </c>
      <c r="FE62" s="17">
        <v>0</v>
      </c>
      <c r="FF62" s="17">
        <v>-7987.38</v>
      </c>
      <c r="FG62" s="17">
        <v>0</v>
      </c>
      <c r="FH62" s="17">
        <v>0</v>
      </c>
      <c r="FI62" s="17">
        <v>0</v>
      </c>
      <c r="FJ62" s="17">
        <v>0</v>
      </c>
      <c r="FK62" s="17">
        <v>0</v>
      </c>
      <c r="FL62" s="17">
        <v>0</v>
      </c>
      <c r="FM62" s="17">
        <v>0</v>
      </c>
      <c r="FN62" s="17">
        <v>0</v>
      </c>
      <c r="FO62" s="17">
        <v>0</v>
      </c>
      <c r="FP62" s="17">
        <v>0</v>
      </c>
      <c r="FQ62" s="17">
        <v>0</v>
      </c>
      <c r="FR62" s="17">
        <v>0</v>
      </c>
      <c r="FS62" s="17">
        <v>0</v>
      </c>
      <c r="FT62" s="17">
        <v>0</v>
      </c>
      <c r="FU62" s="17">
        <v>0</v>
      </c>
      <c r="FV62" s="17">
        <v>0</v>
      </c>
      <c r="FW62" s="17">
        <v>0</v>
      </c>
      <c r="FX62" s="17">
        <v>0</v>
      </c>
      <c r="FY62" s="17">
        <v>0</v>
      </c>
      <c r="FZ62" s="17">
        <v>0</v>
      </c>
      <c r="GA62" s="17">
        <v>0</v>
      </c>
      <c r="GB62" s="17">
        <v>0</v>
      </c>
      <c r="GC62" s="17">
        <v>0</v>
      </c>
      <c r="GD62" s="17">
        <v>0</v>
      </c>
      <c r="GE62" s="17">
        <v>0</v>
      </c>
      <c r="GF62" s="17">
        <v>0</v>
      </c>
      <c r="GG62" s="17">
        <v>0</v>
      </c>
      <c r="GH62" s="17">
        <v>0</v>
      </c>
      <c r="GI62" s="17">
        <v>0</v>
      </c>
      <c r="GJ62" s="17">
        <v>0</v>
      </c>
      <c r="GK62" s="17">
        <v>0</v>
      </c>
      <c r="GL62" s="17">
        <v>0</v>
      </c>
      <c r="GM62" s="17">
        <v>0</v>
      </c>
      <c r="GN62" s="17">
        <v>0</v>
      </c>
      <c r="GO62" s="17">
        <v>0</v>
      </c>
      <c r="GP62" s="17">
        <v>0</v>
      </c>
      <c r="GQ62" s="17">
        <v>0</v>
      </c>
      <c r="GR62" s="17">
        <v>0</v>
      </c>
      <c r="GS62" s="17">
        <v>0</v>
      </c>
      <c r="GT62" s="17">
        <v>0</v>
      </c>
      <c r="GU62" s="17">
        <v>0</v>
      </c>
      <c r="GV62" s="17">
        <v>0</v>
      </c>
      <c r="GW62" s="17">
        <v>0</v>
      </c>
      <c r="GX62" s="17">
        <v>0</v>
      </c>
      <c r="GY62" s="17">
        <v>0</v>
      </c>
      <c r="GZ62" s="17">
        <v>0</v>
      </c>
      <c r="HA62" s="17">
        <v>0</v>
      </c>
      <c r="HB62" s="17">
        <v>0</v>
      </c>
      <c r="HC62" s="17">
        <v>0</v>
      </c>
      <c r="HD62" s="17">
        <v>0</v>
      </c>
      <c r="HE62" s="17">
        <v>0</v>
      </c>
      <c r="HF62" s="17">
        <v>0</v>
      </c>
      <c r="HG62" s="17">
        <v>0</v>
      </c>
      <c r="HH62" s="17">
        <v>0</v>
      </c>
      <c r="HI62" s="17">
        <v>0</v>
      </c>
      <c r="HJ62" s="17">
        <v>0</v>
      </c>
      <c r="HK62" s="17">
        <v>0</v>
      </c>
      <c r="HL62" s="17">
        <v>0</v>
      </c>
      <c r="HM62" s="17">
        <v>0</v>
      </c>
      <c r="HN62" s="17">
        <v>0</v>
      </c>
      <c r="HO62" s="17">
        <v>0</v>
      </c>
      <c r="HP62" s="17">
        <v>0</v>
      </c>
      <c r="HQ62" s="17">
        <v>0</v>
      </c>
      <c r="HR62" s="17">
        <v>0</v>
      </c>
      <c r="HS62" s="17">
        <v>0</v>
      </c>
      <c r="HT62" s="17">
        <v>0</v>
      </c>
      <c r="HU62" s="17">
        <v>0</v>
      </c>
      <c r="HV62" s="17">
        <v>0</v>
      </c>
      <c r="HW62" s="17">
        <v>0</v>
      </c>
      <c r="HX62" s="17">
        <v>0</v>
      </c>
      <c r="HY62" s="17">
        <v>0</v>
      </c>
      <c r="HZ62" s="17">
        <v>0</v>
      </c>
      <c r="IA62" s="17">
        <v>0</v>
      </c>
      <c r="IB62" s="17">
        <v>0</v>
      </c>
      <c r="IC62" s="17">
        <v>0</v>
      </c>
      <c r="ID62" s="17">
        <v>0</v>
      </c>
      <c r="IE62" s="17">
        <v>0</v>
      </c>
      <c r="IF62" s="17">
        <v>0</v>
      </c>
      <c r="IG62" s="17">
        <v>0</v>
      </c>
      <c r="IH62" s="17">
        <v>0</v>
      </c>
      <c r="II62" s="17">
        <v>0</v>
      </c>
      <c r="IJ62" s="17">
        <v>0</v>
      </c>
      <c r="IK62" s="17">
        <v>0</v>
      </c>
      <c r="IL62" s="17">
        <v>0</v>
      </c>
      <c r="IM62" s="17">
        <v>0</v>
      </c>
      <c r="IN62" s="17">
        <v>0</v>
      </c>
      <c r="IO62" s="17">
        <v>0</v>
      </c>
      <c r="IP62" s="17">
        <v>0</v>
      </c>
      <c r="IQ62" s="17">
        <v>0</v>
      </c>
      <c r="IR62" s="17">
        <v>0</v>
      </c>
      <c r="IS62" s="17">
        <v>0</v>
      </c>
      <c r="IT62" s="17">
        <v>0</v>
      </c>
      <c r="IU62" s="17">
        <v>0</v>
      </c>
      <c r="IV62" s="18">
        <v>0</v>
      </c>
      <c r="IW62" s="18">
        <v>0</v>
      </c>
      <c r="IX62" s="18">
        <v>0</v>
      </c>
      <c r="IY62" s="17">
        <v>0</v>
      </c>
      <c r="IZ62" s="17">
        <v>0</v>
      </c>
      <c r="JA62" s="17">
        <v>0</v>
      </c>
      <c r="JB62" s="17">
        <v>0</v>
      </c>
      <c r="JC62" s="17">
        <v>0</v>
      </c>
      <c r="JD62" s="17">
        <v>0</v>
      </c>
      <c r="JE62" s="18">
        <v>0</v>
      </c>
      <c r="JF62" s="18">
        <v>0</v>
      </c>
      <c r="JG62" s="18">
        <v>0</v>
      </c>
      <c r="JH62" s="17">
        <v>0</v>
      </c>
      <c r="JI62" s="17">
        <v>0</v>
      </c>
      <c r="JJ62" s="17">
        <v>0</v>
      </c>
      <c r="JK62" s="17">
        <v>0</v>
      </c>
      <c r="JL62" s="17">
        <v>0</v>
      </c>
      <c r="JM62" s="17">
        <v>0</v>
      </c>
      <c r="JN62" s="18">
        <v>0</v>
      </c>
      <c r="JO62" s="18">
        <v>0</v>
      </c>
      <c r="JP62" s="18">
        <v>0</v>
      </c>
      <c r="JQ62" s="17">
        <v>0</v>
      </c>
      <c r="JR62" s="17">
        <v>0</v>
      </c>
      <c r="JS62" s="17">
        <v>0</v>
      </c>
      <c r="JT62" s="17">
        <v>0</v>
      </c>
      <c r="JU62" s="17">
        <v>0</v>
      </c>
      <c r="JV62" s="17">
        <v>0</v>
      </c>
      <c r="JW62" s="17">
        <v>0</v>
      </c>
      <c r="JX62" s="17">
        <v>0</v>
      </c>
      <c r="JY62" s="17">
        <v>0</v>
      </c>
      <c r="JZ62" s="17">
        <v>0</v>
      </c>
      <c r="KA62" s="17">
        <v>0</v>
      </c>
      <c r="KB62" s="17">
        <v>0</v>
      </c>
      <c r="KC62" s="17">
        <v>0</v>
      </c>
      <c r="KD62" s="17">
        <v>0</v>
      </c>
      <c r="KE62" s="17">
        <v>0</v>
      </c>
      <c r="KF62" s="17">
        <v>0</v>
      </c>
      <c r="KG62" s="17">
        <v>0</v>
      </c>
      <c r="KH62" s="17">
        <v>16415479.709999995</v>
      </c>
      <c r="KI62" s="17">
        <v>0</v>
      </c>
      <c r="KJ62" s="17">
        <v>4315309068.6499987</v>
      </c>
      <c r="KK62" s="17">
        <v>4175496228.0300016</v>
      </c>
      <c r="KL62" s="17">
        <v>0</v>
      </c>
      <c r="KM62" s="17">
        <v>0</v>
      </c>
      <c r="KN62" s="17">
        <v>0</v>
      </c>
      <c r="KO62" s="17">
        <v>0</v>
      </c>
      <c r="KP62" s="17">
        <v>0</v>
      </c>
      <c r="KQ62" s="17">
        <v>0</v>
      </c>
      <c r="KR62" s="17">
        <v>0</v>
      </c>
      <c r="KS62" s="17">
        <v>0</v>
      </c>
      <c r="KT62" s="17">
        <v>0</v>
      </c>
      <c r="KU62" s="17">
        <v>0</v>
      </c>
      <c r="KV62" s="17">
        <v>0</v>
      </c>
      <c r="KW62" s="17">
        <v>0</v>
      </c>
      <c r="KX62" s="17">
        <v>0</v>
      </c>
      <c r="KY62" s="17">
        <v>0</v>
      </c>
      <c r="KZ62" s="17">
        <v>0</v>
      </c>
      <c r="LA62" s="18">
        <v>0</v>
      </c>
      <c r="LB62" s="18">
        <v>0</v>
      </c>
      <c r="LC62" s="18">
        <v>0</v>
      </c>
      <c r="LD62" s="17">
        <v>0</v>
      </c>
      <c r="LE62" s="17">
        <v>0</v>
      </c>
      <c r="LF62" s="17">
        <v>0</v>
      </c>
      <c r="LG62" s="17">
        <v>0</v>
      </c>
      <c r="LH62" s="17">
        <v>0</v>
      </c>
      <c r="LI62" s="17">
        <v>0</v>
      </c>
      <c r="LJ62" s="18">
        <v>0</v>
      </c>
      <c r="LK62" s="18">
        <v>0</v>
      </c>
      <c r="LL62" s="18">
        <v>0</v>
      </c>
      <c r="LM62" s="17">
        <v>0</v>
      </c>
      <c r="LN62" s="17">
        <v>0</v>
      </c>
      <c r="LO62" s="17">
        <v>0</v>
      </c>
      <c r="LP62" s="17">
        <v>0</v>
      </c>
      <c r="LQ62" s="17">
        <v>0</v>
      </c>
      <c r="LR62" s="17">
        <v>0</v>
      </c>
      <c r="LS62" s="18">
        <v>0</v>
      </c>
      <c r="LT62" s="18">
        <v>0</v>
      </c>
      <c r="LU62" s="18">
        <v>0</v>
      </c>
      <c r="LV62" s="17">
        <v>0</v>
      </c>
      <c r="LW62" s="17">
        <v>0</v>
      </c>
      <c r="LX62" s="17">
        <v>0</v>
      </c>
      <c r="LY62" s="17">
        <v>0</v>
      </c>
      <c r="LZ62" s="17">
        <v>0</v>
      </c>
      <c r="MA62" s="17">
        <v>0</v>
      </c>
      <c r="MB62" s="17">
        <v>0</v>
      </c>
      <c r="MC62" s="17">
        <v>0</v>
      </c>
      <c r="MD62" s="17">
        <v>0</v>
      </c>
      <c r="ME62" s="17">
        <v>0</v>
      </c>
      <c r="MF62" s="17">
        <v>4315309068.6499987</v>
      </c>
      <c r="MG62" s="17">
        <v>4191903720.3600016</v>
      </c>
      <c r="MH62" s="17">
        <v>8507212789.0100002</v>
      </c>
    </row>
    <row r="63" spans="1:346" ht="12.75" customHeight="1" x14ac:dyDescent="0.3">
      <c r="A63" s="61" t="s">
        <v>261</v>
      </c>
      <c r="B63" s="16">
        <v>3005</v>
      </c>
      <c r="C63" s="62" t="s">
        <v>247</v>
      </c>
      <c r="D63" s="18">
        <v>0</v>
      </c>
      <c r="E63" s="18">
        <v>0</v>
      </c>
      <c r="F63" s="18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0</v>
      </c>
      <c r="DZ63" s="17">
        <v>0</v>
      </c>
      <c r="EA63" s="17">
        <v>0</v>
      </c>
      <c r="EB63" s="17">
        <v>0</v>
      </c>
      <c r="EC63" s="17">
        <v>0</v>
      </c>
      <c r="ED63" s="17">
        <v>0</v>
      </c>
      <c r="EE63" s="17">
        <v>0</v>
      </c>
      <c r="EF63" s="17">
        <v>0</v>
      </c>
      <c r="EG63" s="17">
        <v>0</v>
      </c>
      <c r="EH63" s="17">
        <v>0</v>
      </c>
      <c r="EI63" s="17">
        <v>0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>
        <v>0</v>
      </c>
      <c r="EQ63" s="17">
        <v>0</v>
      </c>
      <c r="ER63" s="17">
        <v>0</v>
      </c>
      <c r="ES63" s="17">
        <v>0</v>
      </c>
      <c r="ET63" s="17">
        <v>0</v>
      </c>
      <c r="EU63" s="17">
        <v>0</v>
      </c>
      <c r="EV63" s="17">
        <v>0</v>
      </c>
      <c r="EW63" s="17">
        <v>0</v>
      </c>
      <c r="EX63" s="17">
        <v>0</v>
      </c>
      <c r="EY63" s="17">
        <v>0</v>
      </c>
      <c r="EZ63" s="17">
        <v>0</v>
      </c>
      <c r="FA63" s="17">
        <v>0</v>
      </c>
      <c r="FB63" s="17">
        <v>0</v>
      </c>
      <c r="FC63" s="17">
        <v>0</v>
      </c>
      <c r="FD63" s="17">
        <v>0</v>
      </c>
      <c r="FE63" s="17">
        <v>0</v>
      </c>
      <c r="FF63" s="17">
        <v>51277.85</v>
      </c>
      <c r="FG63" s="17">
        <v>0</v>
      </c>
      <c r="FH63" s="17">
        <v>0</v>
      </c>
      <c r="FI63" s="17">
        <v>0</v>
      </c>
      <c r="FJ63" s="17">
        <v>0</v>
      </c>
      <c r="FK63" s="17">
        <v>0</v>
      </c>
      <c r="FL63" s="17">
        <v>0</v>
      </c>
      <c r="FM63" s="17">
        <v>0</v>
      </c>
      <c r="FN63" s="17">
        <v>0</v>
      </c>
      <c r="FO63" s="17">
        <v>0</v>
      </c>
      <c r="FP63" s="17">
        <v>0</v>
      </c>
      <c r="FQ63" s="17">
        <v>0</v>
      </c>
      <c r="FR63" s="17">
        <v>0</v>
      </c>
      <c r="FS63" s="17">
        <v>0</v>
      </c>
      <c r="FT63" s="17">
        <v>0</v>
      </c>
      <c r="FU63" s="17">
        <v>0</v>
      </c>
      <c r="FV63" s="17">
        <v>0</v>
      </c>
      <c r="FW63" s="17">
        <v>0</v>
      </c>
      <c r="FX63" s="17">
        <v>0</v>
      </c>
      <c r="FY63" s="17">
        <v>0</v>
      </c>
      <c r="FZ63" s="17">
        <v>0</v>
      </c>
      <c r="GA63" s="17">
        <v>0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17">
        <v>0</v>
      </c>
      <c r="GH63" s="17">
        <v>0</v>
      </c>
      <c r="GI63" s="17">
        <v>0</v>
      </c>
      <c r="GJ63" s="17">
        <v>0</v>
      </c>
      <c r="GK63" s="17">
        <v>0</v>
      </c>
      <c r="GL63" s="17">
        <v>0</v>
      </c>
      <c r="GM63" s="17">
        <v>0</v>
      </c>
      <c r="GN63" s="17">
        <v>0</v>
      </c>
      <c r="GO63" s="17">
        <v>0</v>
      </c>
      <c r="GP63" s="17">
        <v>0</v>
      </c>
      <c r="GQ63" s="17">
        <v>0</v>
      </c>
      <c r="GR63" s="17">
        <v>0</v>
      </c>
      <c r="GS63" s="17">
        <v>0</v>
      </c>
      <c r="GT63" s="17">
        <v>0</v>
      </c>
      <c r="GU63" s="17">
        <v>0</v>
      </c>
      <c r="GV63" s="17">
        <v>0</v>
      </c>
      <c r="GW63" s="17">
        <v>0</v>
      </c>
      <c r="GX63" s="17">
        <v>0</v>
      </c>
      <c r="GY63" s="17">
        <v>0</v>
      </c>
      <c r="GZ63" s="17">
        <v>0</v>
      </c>
      <c r="HA63" s="17">
        <v>0</v>
      </c>
      <c r="HB63" s="17">
        <v>0</v>
      </c>
      <c r="HC63" s="17">
        <v>0</v>
      </c>
      <c r="HD63" s="17">
        <v>0</v>
      </c>
      <c r="HE63" s="17">
        <v>0</v>
      </c>
      <c r="HF63" s="17">
        <v>0</v>
      </c>
      <c r="HG63" s="17">
        <v>0</v>
      </c>
      <c r="HH63" s="17">
        <v>0</v>
      </c>
      <c r="HI63" s="17">
        <v>0</v>
      </c>
      <c r="HJ63" s="17">
        <v>0</v>
      </c>
      <c r="HK63" s="17">
        <v>0</v>
      </c>
      <c r="HL63" s="17">
        <v>0</v>
      </c>
      <c r="HM63" s="17">
        <v>0</v>
      </c>
      <c r="HN63" s="17">
        <v>0</v>
      </c>
      <c r="HO63" s="17">
        <v>0</v>
      </c>
      <c r="HP63" s="17">
        <v>0</v>
      </c>
      <c r="HQ63" s="17">
        <v>0</v>
      </c>
      <c r="HR63" s="17">
        <v>0</v>
      </c>
      <c r="HS63" s="17">
        <v>0</v>
      </c>
      <c r="HT63" s="17">
        <v>0</v>
      </c>
      <c r="HU63" s="17">
        <v>0</v>
      </c>
      <c r="HV63" s="17">
        <v>0</v>
      </c>
      <c r="HW63" s="17">
        <v>0</v>
      </c>
      <c r="HX63" s="17">
        <v>0</v>
      </c>
      <c r="HY63" s="17">
        <v>0</v>
      </c>
      <c r="HZ63" s="17">
        <v>0</v>
      </c>
      <c r="IA63" s="17">
        <v>0</v>
      </c>
      <c r="IB63" s="17">
        <v>0</v>
      </c>
      <c r="IC63" s="17">
        <v>0</v>
      </c>
      <c r="ID63" s="17">
        <v>0</v>
      </c>
      <c r="IE63" s="17">
        <v>0</v>
      </c>
      <c r="IF63" s="17">
        <v>0</v>
      </c>
      <c r="IG63" s="17">
        <v>0</v>
      </c>
      <c r="IH63" s="17">
        <v>0</v>
      </c>
      <c r="II63" s="17">
        <v>0</v>
      </c>
      <c r="IJ63" s="17">
        <v>0</v>
      </c>
      <c r="IK63" s="17">
        <v>0</v>
      </c>
      <c r="IL63" s="17">
        <v>0</v>
      </c>
      <c r="IM63" s="17">
        <v>0</v>
      </c>
      <c r="IN63" s="17">
        <v>0</v>
      </c>
      <c r="IO63" s="17">
        <v>0</v>
      </c>
      <c r="IP63" s="17">
        <v>0</v>
      </c>
      <c r="IQ63" s="17">
        <v>0</v>
      </c>
      <c r="IR63" s="17">
        <v>0</v>
      </c>
      <c r="IS63" s="17">
        <v>0</v>
      </c>
      <c r="IT63" s="17">
        <v>0</v>
      </c>
      <c r="IU63" s="17">
        <v>0</v>
      </c>
      <c r="IV63" s="18">
        <v>0</v>
      </c>
      <c r="IW63" s="18">
        <v>0</v>
      </c>
      <c r="IX63" s="18">
        <v>0</v>
      </c>
      <c r="IY63" s="17">
        <v>0</v>
      </c>
      <c r="IZ63" s="17">
        <v>0</v>
      </c>
      <c r="JA63" s="17">
        <v>0</v>
      </c>
      <c r="JB63" s="17">
        <v>0</v>
      </c>
      <c r="JC63" s="17">
        <v>0</v>
      </c>
      <c r="JD63" s="17">
        <v>0</v>
      </c>
      <c r="JE63" s="18">
        <v>0</v>
      </c>
      <c r="JF63" s="18">
        <v>0</v>
      </c>
      <c r="JG63" s="18">
        <v>0</v>
      </c>
      <c r="JH63" s="17">
        <v>0</v>
      </c>
      <c r="JI63" s="17">
        <v>0</v>
      </c>
      <c r="JJ63" s="17">
        <v>0</v>
      </c>
      <c r="JK63" s="17">
        <v>0</v>
      </c>
      <c r="JL63" s="17">
        <v>0</v>
      </c>
      <c r="JM63" s="17">
        <v>0</v>
      </c>
      <c r="JN63" s="18">
        <v>0</v>
      </c>
      <c r="JO63" s="18">
        <v>0</v>
      </c>
      <c r="JP63" s="18">
        <v>0</v>
      </c>
      <c r="JQ63" s="17">
        <v>0</v>
      </c>
      <c r="JR63" s="17">
        <v>0</v>
      </c>
      <c r="JS63" s="17">
        <v>0</v>
      </c>
      <c r="JT63" s="17">
        <v>0</v>
      </c>
      <c r="JU63" s="17">
        <v>0</v>
      </c>
      <c r="JV63" s="17">
        <v>0</v>
      </c>
      <c r="JW63" s="17">
        <v>0</v>
      </c>
      <c r="JX63" s="17">
        <v>0</v>
      </c>
      <c r="JY63" s="17">
        <v>0</v>
      </c>
      <c r="JZ63" s="17">
        <v>0</v>
      </c>
      <c r="KA63" s="17">
        <v>0</v>
      </c>
      <c r="KB63" s="17">
        <v>0</v>
      </c>
      <c r="KC63" s="17">
        <v>0</v>
      </c>
      <c r="KD63" s="17">
        <v>0</v>
      </c>
      <c r="KE63" s="17">
        <v>0</v>
      </c>
      <c r="KF63" s="17">
        <v>0</v>
      </c>
      <c r="KG63" s="17">
        <v>0</v>
      </c>
      <c r="KH63" s="17">
        <v>0</v>
      </c>
      <c r="KI63" s="17">
        <v>0</v>
      </c>
      <c r="KJ63" s="17">
        <v>0</v>
      </c>
      <c r="KK63" s="17">
        <v>147401787.01999998</v>
      </c>
      <c r="KL63" s="17">
        <v>0</v>
      </c>
      <c r="KM63" s="17">
        <v>0</v>
      </c>
      <c r="KN63" s="17">
        <v>0</v>
      </c>
      <c r="KO63" s="17">
        <v>0</v>
      </c>
      <c r="KP63" s="17">
        <v>0</v>
      </c>
      <c r="KQ63" s="17">
        <v>0</v>
      </c>
      <c r="KR63" s="17">
        <v>0</v>
      </c>
      <c r="KS63" s="17">
        <v>0</v>
      </c>
      <c r="KT63" s="17">
        <v>0</v>
      </c>
      <c r="KU63" s="17">
        <v>0</v>
      </c>
      <c r="KV63" s="17">
        <v>0</v>
      </c>
      <c r="KW63" s="17">
        <v>0</v>
      </c>
      <c r="KX63" s="17">
        <v>0</v>
      </c>
      <c r="KY63" s="17">
        <v>0</v>
      </c>
      <c r="KZ63" s="17">
        <v>0</v>
      </c>
      <c r="LA63" s="18">
        <v>0</v>
      </c>
      <c r="LB63" s="18">
        <v>0</v>
      </c>
      <c r="LC63" s="18">
        <v>0</v>
      </c>
      <c r="LD63" s="17">
        <v>0</v>
      </c>
      <c r="LE63" s="17">
        <v>0</v>
      </c>
      <c r="LF63" s="17">
        <v>0</v>
      </c>
      <c r="LG63" s="17">
        <v>0</v>
      </c>
      <c r="LH63" s="17">
        <v>0</v>
      </c>
      <c r="LI63" s="17">
        <v>0</v>
      </c>
      <c r="LJ63" s="18">
        <v>0</v>
      </c>
      <c r="LK63" s="18">
        <v>0</v>
      </c>
      <c r="LL63" s="18">
        <v>0</v>
      </c>
      <c r="LM63" s="17">
        <v>0</v>
      </c>
      <c r="LN63" s="17">
        <v>0</v>
      </c>
      <c r="LO63" s="17">
        <v>0</v>
      </c>
      <c r="LP63" s="17">
        <v>0</v>
      </c>
      <c r="LQ63" s="17">
        <v>0</v>
      </c>
      <c r="LR63" s="17">
        <v>0</v>
      </c>
      <c r="LS63" s="18">
        <v>0</v>
      </c>
      <c r="LT63" s="18">
        <v>0</v>
      </c>
      <c r="LU63" s="18">
        <v>0</v>
      </c>
      <c r="LV63" s="17">
        <v>0</v>
      </c>
      <c r="LW63" s="17">
        <v>0</v>
      </c>
      <c r="LX63" s="17">
        <v>0</v>
      </c>
      <c r="LY63" s="17">
        <v>0</v>
      </c>
      <c r="LZ63" s="17">
        <v>0</v>
      </c>
      <c r="MA63" s="17">
        <v>0</v>
      </c>
      <c r="MB63" s="17">
        <v>0</v>
      </c>
      <c r="MC63" s="17">
        <v>0</v>
      </c>
      <c r="MD63" s="17">
        <v>0</v>
      </c>
      <c r="ME63" s="17">
        <v>0</v>
      </c>
      <c r="MF63" s="17">
        <v>0</v>
      </c>
      <c r="MG63" s="17">
        <v>147453064.86999997</v>
      </c>
      <c r="MH63" s="17">
        <v>147453064.86999997</v>
      </c>
    </row>
    <row r="64" spans="1:346" ht="12.75" customHeight="1" x14ac:dyDescent="0.3">
      <c r="A64" s="61" t="s">
        <v>263</v>
      </c>
      <c r="B64" s="16">
        <v>3006</v>
      </c>
      <c r="C64" s="62" t="s">
        <v>247</v>
      </c>
      <c r="D64" s="18">
        <v>0</v>
      </c>
      <c r="E64" s="18">
        <v>0</v>
      </c>
      <c r="F64" s="18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7"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0</v>
      </c>
      <c r="DL64" s="17">
        <v>0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0</v>
      </c>
      <c r="DS64" s="17">
        <v>0</v>
      </c>
      <c r="DT64" s="17">
        <v>0</v>
      </c>
      <c r="DU64" s="17">
        <v>0</v>
      </c>
      <c r="DV64" s="17">
        <v>0</v>
      </c>
      <c r="DW64" s="17">
        <v>0</v>
      </c>
      <c r="DX64" s="17">
        <v>0</v>
      </c>
      <c r="DY64" s="17">
        <v>0</v>
      </c>
      <c r="DZ64" s="17">
        <v>0</v>
      </c>
      <c r="EA64" s="17">
        <v>0</v>
      </c>
      <c r="EB64" s="17">
        <v>0</v>
      </c>
      <c r="EC64" s="17">
        <v>0</v>
      </c>
      <c r="ED64" s="17">
        <v>0</v>
      </c>
      <c r="EE64" s="17">
        <v>0</v>
      </c>
      <c r="EF64" s="17">
        <v>0</v>
      </c>
      <c r="EG64" s="17">
        <v>0</v>
      </c>
      <c r="EH64" s="17">
        <v>0</v>
      </c>
      <c r="EI64" s="17">
        <v>0</v>
      </c>
      <c r="EJ64" s="17">
        <v>0</v>
      </c>
      <c r="EK64" s="17">
        <v>0</v>
      </c>
      <c r="EL64" s="17">
        <v>0</v>
      </c>
      <c r="EM64" s="17">
        <v>0</v>
      </c>
      <c r="EN64" s="17">
        <v>0</v>
      </c>
      <c r="EO64" s="17">
        <v>0</v>
      </c>
      <c r="EP64" s="17">
        <v>0</v>
      </c>
      <c r="EQ64" s="17">
        <v>0</v>
      </c>
      <c r="ER64" s="17">
        <v>0</v>
      </c>
      <c r="ES64" s="17">
        <v>0</v>
      </c>
      <c r="ET64" s="17">
        <v>0</v>
      </c>
      <c r="EU64" s="17">
        <v>0</v>
      </c>
      <c r="EV64" s="17">
        <v>0</v>
      </c>
      <c r="EW64" s="17">
        <v>0</v>
      </c>
      <c r="EX64" s="17">
        <v>0</v>
      </c>
      <c r="EY64" s="17">
        <v>0</v>
      </c>
      <c r="EZ64" s="17">
        <v>0</v>
      </c>
      <c r="FA64" s="17">
        <v>0</v>
      </c>
      <c r="FB64" s="17">
        <v>0</v>
      </c>
      <c r="FC64" s="17">
        <v>0</v>
      </c>
      <c r="FD64" s="17">
        <v>88619215.980000004</v>
      </c>
      <c r="FE64" s="17">
        <v>1915.9599999999996</v>
      </c>
      <c r="FF64" s="17">
        <v>87397494.559999898</v>
      </c>
      <c r="FG64" s="17">
        <v>0</v>
      </c>
      <c r="FH64" s="17">
        <v>0</v>
      </c>
      <c r="FI64" s="17">
        <v>0</v>
      </c>
      <c r="FJ64" s="17">
        <v>0</v>
      </c>
      <c r="FK64" s="17">
        <v>0</v>
      </c>
      <c r="FL64" s="17">
        <v>0</v>
      </c>
      <c r="FM64" s="17">
        <v>0</v>
      </c>
      <c r="FN64" s="17">
        <v>0</v>
      </c>
      <c r="FO64" s="17">
        <v>0</v>
      </c>
      <c r="FP64" s="17">
        <v>0</v>
      </c>
      <c r="FQ64" s="17">
        <v>0</v>
      </c>
      <c r="FR64" s="17">
        <v>0</v>
      </c>
      <c r="FS64" s="17">
        <v>0</v>
      </c>
      <c r="FT64" s="17">
        <v>0</v>
      </c>
      <c r="FU64" s="17">
        <v>0</v>
      </c>
      <c r="FV64" s="17">
        <v>0</v>
      </c>
      <c r="FW64" s="17">
        <v>0</v>
      </c>
      <c r="FX64" s="17">
        <v>0</v>
      </c>
      <c r="FY64" s="17">
        <v>0</v>
      </c>
      <c r="FZ64" s="17">
        <v>0</v>
      </c>
      <c r="GA64" s="17">
        <v>0</v>
      </c>
      <c r="GB64" s="17">
        <v>0</v>
      </c>
      <c r="GC64" s="17">
        <v>0</v>
      </c>
      <c r="GD64" s="17">
        <v>0</v>
      </c>
      <c r="GE64" s="17">
        <v>0</v>
      </c>
      <c r="GF64" s="17">
        <v>0</v>
      </c>
      <c r="GG64" s="17">
        <v>0</v>
      </c>
      <c r="GH64" s="17">
        <v>0</v>
      </c>
      <c r="GI64" s="17">
        <v>0</v>
      </c>
      <c r="GJ64" s="17">
        <v>0</v>
      </c>
      <c r="GK64" s="17">
        <v>0</v>
      </c>
      <c r="GL64" s="17">
        <v>0</v>
      </c>
      <c r="GM64" s="17">
        <v>0</v>
      </c>
      <c r="GN64" s="17">
        <v>0</v>
      </c>
      <c r="GO64" s="17">
        <v>0</v>
      </c>
      <c r="GP64" s="17">
        <v>0</v>
      </c>
      <c r="GQ64" s="17">
        <v>0</v>
      </c>
      <c r="GR64" s="17">
        <v>0</v>
      </c>
      <c r="GS64" s="17">
        <v>0</v>
      </c>
      <c r="GT64" s="17">
        <v>0</v>
      </c>
      <c r="GU64" s="17">
        <v>0</v>
      </c>
      <c r="GV64" s="17">
        <v>0</v>
      </c>
      <c r="GW64" s="17">
        <v>0</v>
      </c>
      <c r="GX64" s="17">
        <v>0</v>
      </c>
      <c r="GY64" s="17">
        <v>0</v>
      </c>
      <c r="GZ64" s="17">
        <v>0</v>
      </c>
      <c r="HA64" s="17">
        <v>0</v>
      </c>
      <c r="HB64" s="17">
        <v>0</v>
      </c>
      <c r="HC64" s="17">
        <v>0</v>
      </c>
      <c r="HD64" s="17">
        <v>0</v>
      </c>
      <c r="HE64" s="17">
        <v>0</v>
      </c>
      <c r="HF64" s="17">
        <v>0</v>
      </c>
      <c r="HG64" s="17">
        <v>0</v>
      </c>
      <c r="HH64" s="17">
        <v>0</v>
      </c>
      <c r="HI64" s="17">
        <v>0</v>
      </c>
      <c r="HJ64" s="17">
        <v>0</v>
      </c>
      <c r="HK64" s="17">
        <v>0</v>
      </c>
      <c r="HL64" s="17">
        <v>0</v>
      </c>
      <c r="HM64" s="17">
        <v>0</v>
      </c>
      <c r="HN64" s="17">
        <v>0</v>
      </c>
      <c r="HO64" s="17">
        <v>0</v>
      </c>
      <c r="HP64" s="17">
        <v>0</v>
      </c>
      <c r="HQ64" s="17">
        <v>0</v>
      </c>
      <c r="HR64" s="17">
        <v>0</v>
      </c>
      <c r="HS64" s="17">
        <v>0</v>
      </c>
      <c r="HT64" s="17">
        <v>0</v>
      </c>
      <c r="HU64" s="17">
        <v>0</v>
      </c>
      <c r="HV64" s="17">
        <v>0</v>
      </c>
      <c r="HW64" s="17">
        <v>0</v>
      </c>
      <c r="HX64" s="17">
        <v>0</v>
      </c>
      <c r="HY64" s="17">
        <v>0</v>
      </c>
      <c r="HZ64" s="17">
        <v>0</v>
      </c>
      <c r="IA64" s="17">
        <v>0</v>
      </c>
      <c r="IB64" s="17">
        <v>0</v>
      </c>
      <c r="IC64" s="17">
        <v>0</v>
      </c>
      <c r="ID64" s="17">
        <v>0</v>
      </c>
      <c r="IE64" s="17">
        <v>0</v>
      </c>
      <c r="IF64" s="17">
        <v>0</v>
      </c>
      <c r="IG64" s="17">
        <v>0</v>
      </c>
      <c r="IH64" s="17">
        <v>0</v>
      </c>
      <c r="II64" s="17">
        <v>0</v>
      </c>
      <c r="IJ64" s="17">
        <v>0</v>
      </c>
      <c r="IK64" s="17">
        <v>0</v>
      </c>
      <c r="IL64" s="17">
        <v>0</v>
      </c>
      <c r="IM64" s="17">
        <v>0</v>
      </c>
      <c r="IN64" s="17">
        <v>0</v>
      </c>
      <c r="IO64" s="17">
        <v>0</v>
      </c>
      <c r="IP64" s="17">
        <v>0</v>
      </c>
      <c r="IQ64" s="17">
        <v>0</v>
      </c>
      <c r="IR64" s="17">
        <v>0</v>
      </c>
      <c r="IS64" s="17">
        <v>0</v>
      </c>
      <c r="IT64" s="17">
        <v>0</v>
      </c>
      <c r="IU64" s="17">
        <v>0</v>
      </c>
      <c r="IV64" s="18">
        <v>0</v>
      </c>
      <c r="IW64" s="18">
        <v>0</v>
      </c>
      <c r="IX64" s="18">
        <v>0</v>
      </c>
      <c r="IY64" s="17">
        <v>0</v>
      </c>
      <c r="IZ64" s="17">
        <v>0</v>
      </c>
      <c r="JA64" s="17">
        <v>0</v>
      </c>
      <c r="JB64" s="17">
        <v>0</v>
      </c>
      <c r="JC64" s="17">
        <v>0</v>
      </c>
      <c r="JD64" s="17">
        <v>0</v>
      </c>
      <c r="JE64" s="18">
        <v>0</v>
      </c>
      <c r="JF64" s="18">
        <v>0</v>
      </c>
      <c r="JG64" s="18">
        <v>0</v>
      </c>
      <c r="JH64" s="17">
        <v>0</v>
      </c>
      <c r="JI64" s="17">
        <v>0</v>
      </c>
      <c r="JJ64" s="17">
        <v>0</v>
      </c>
      <c r="JK64" s="17">
        <v>0</v>
      </c>
      <c r="JL64" s="17">
        <v>0</v>
      </c>
      <c r="JM64" s="17">
        <v>0</v>
      </c>
      <c r="JN64" s="18">
        <v>0</v>
      </c>
      <c r="JO64" s="18">
        <v>0</v>
      </c>
      <c r="JP64" s="18">
        <v>0</v>
      </c>
      <c r="JQ64" s="17">
        <v>0</v>
      </c>
      <c r="JR64" s="17">
        <v>0</v>
      </c>
      <c r="JS64" s="17">
        <v>0</v>
      </c>
      <c r="JT64" s="17">
        <v>0</v>
      </c>
      <c r="JU64" s="17">
        <v>0</v>
      </c>
      <c r="JV64" s="17">
        <v>0</v>
      </c>
      <c r="JW64" s="17">
        <v>0</v>
      </c>
      <c r="JX64" s="17">
        <v>0</v>
      </c>
      <c r="JY64" s="17">
        <v>0</v>
      </c>
      <c r="JZ64" s="17">
        <v>0</v>
      </c>
      <c r="KA64" s="17">
        <v>0</v>
      </c>
      <c r="KB64" s="17">
        <v>0</v>
      </c>
      <c r="KC64" s="17">
        <v>0</v>
      </c>
      <c r="KD64" s="17">
        <v>0</v>
      </c>
      <c r="KE64" s="17">
        <v>0</v>
      </c>
      <c r="KF64" s="17">
        <v>0</v>
      </c>
      <c r="KG64" s="17">
        <v>0</v>
      </c>
      <c r="KH64" s="17">
        <v>0</v>
      </c>
      <c r="KI64" s="17">
        <v>626105873.25</v>
      </c>
      <c r="KJ64" s="17">
        <v>6978059642.7400017</v>
      </c>
      <c r="KK64" s="17">
        <v>1819789598.0747433</v>
      </c>
      <c r="KL64" s="17">
        <v>0</v>
      </c>
      <c r="KM64" s="17">
        <v>0</v>
      </c>
      <c r="KN64" s="17">
        <v>0</v>
      </c>
      <c r="KO64" s="17">
        <v>0</v>
      </c>
      <c r="KP64" s="17">
        <v>0</v>
      </c>
      <c r="KQ64" s="17">
        <v>0</v>
      </c>
      <c r="KR64" s="17">
        <v>0</v>
      </c>
      <c r="KS64" s="17">
        <v>0</v>
      </c>
      <c r="KT64" s="17">
        <v>0</v>
      </c>
      <c r="KU64" s="17">
        <v>0</v>
      </c>
      <c r="KV64" s="17">
        <v>0</v>
      </c>
      <c r="KW64" s="17">
        <v>0</v>
      </c>
      <c r="KX64" s="17">
        <v>0</v>
      </c>
      <c r="KY64" s="17">
        <v>0</v>
      </c>
      <c r="KZ64" s="17">
        <v>0</v>
      </c>
      <c r="LA64" s="18">
        <v>0</v>
      </c>
      <c r="LB64" s="18">
        <v>0</v>
      </c>
      <c r="LC64" s="18">
        <v>0</v>
      </c>
      <c r="LD64" s="17">
        <v>0</v>
      </c>
      <c r="LE64" s="17">
        <v>0</v>
      </c>
      <c r="LF64" s="17">
        <v>0</v>
      </c>
      <c r="LG64" s="17">
        <v>0</v>
      </c>
      <c r="LH64" s="17">
        <v>0</v>
      </c>
      <c r="LI64" s="17">
        <v>0</v>
      </c>
      <c r="LJ64" s="18">
        <v>0</v>
      </c>
      <c r="LK64" s="18">
        <v>0</v>
      </c>
      <c r="LL64" s="18">
        <v>0</v>
      </c>
      <c r="LM64" s="17">
        <v>0</v>
      </c>
      <c r="LN64" s="17">
        <v>0</v>
      </c>
      <c r="LO64" s="17">
        <v>0</v>
      </c>
      <c r="LP64" s="17">
        <v>0</v>
      </c>
      <c r="LQ64" s="17">
        <v>0</v>
      </c>
      <c r="LR64" s="17">
        <v>0</v>
      </c>
      <c r="LS64" s="18">
        <v>0</v>
      </c>
      <c r="LT64" s="18">
        <v>0</v>
      </c>
      <c r="LU64" s="18">
        <v>0</v>
      </c>
      <c r="LV64" s="17">
        <v>0</v>
      </c>
      <c r="LW64" s="17">
        <v>0</v>
      </c>
      <c r="LX64" s="17">
        <v>0</v>
      </c>
      <c r="LY64" s="17">
        <v>0</v>
      </c>
      <c r="LZ64" s="17">
        <v>0</v>
      </c>
      <c r="MA64" s="17">
        <v>0</v>
      </c>
      <c r="MB64" s="17">
        <v>0</v>
      </c>
      <c r="MC64" s="17">
        <v>0</v>
      </c>
      <c r="MD64" s="17">
        <v>0</v>
      </c>
      <c r="ME64" s="17">
        <v>714725089.23000002</v>
      </c>
      <c r="MF64" s="17">
        <v>6978061558.7000017</v>
      </c>
      <c r="MG64" s="17">
        <v>1907187092.6347432</v>
      </c>
      <c r="MH64" s="17">
        <v>9599973740.5647449</v>
      </c>
    </row>
    <row r="65" spans="1:346" ht="12.75" customHeight="1" x14ac:dyDescent="0.3">
      <c r="A65" s="61" t="s">
        <v>265</v>
      </c>
      <c r="B65" s="16">
        <v>3007</v>
      </c>
      <c r="C65" s="62" t="s">
        <v>247</v>
      </c>
      <c r="D65" s="18">
        <v>0</v>
      </c>
      <c r="E65" s="18">
        <v>0</v>
      </c>
      <c r="F65" s="18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7"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7">
        <v>0</v>
      </c>
      <c r="CY65" s="17">
        <v>0</v>
      </c>
      <c r="CZ65" s="17">
        <v>0</v>
      </c>
      <c r="DA65" s="17">
        <v>0</v>
      </c>
      <c r="DB65" s="17">
        <v>0</v>
      </c>
      <c r="DC65" s="17">
        <v>0</v>
      </c>
      <c r="DD65" s="17">
        <v>0</v>
      </c>
      <c r="DE65" s="17">
        <v>0</v>
      </c>
      <c r="DF65" s="17">
        <v>0</v>
      </c>
      <c r="DG65" s="17">
        <v>0</v>
      </c>
      <c r="DH65" s="17">
        <v>0</v>
      </c>
      <c r="DI65" s="17">
        <v>0</v>
      </c>
      <c r="DJ65" s="17">
        <v>0</v>
      </c>
      <c r="DK65" s="17">
        <v>0</v>
      </c>
      <c r="DL65" s="17">
        <v>0</v>
      </c>
      <c r="DM65" s="17">
        <v>0</v>
      </c>
      <c r="DN65" s="17">
        <v>0</v>
      </c>
      <c r="DO65" s="17">
        <v>0</v>
      </c>
      <c r="DP65" s="17">
        <v>0</v>
      </c>
      <c r="DQ65" s="17">
        <v>0</v>
      </c>
      <c r="DR65" s="17">
        <v>0</v>
      </c>
      <c r="DS65" s="17">
        <v>0</v>
      </c>
      <c r="DT65" s="17">
        <v>0</v>
      </c>
      <c r="DU65" s="17">
        <v>0</v>
      </c>
      <c r="DV65" s="17">
        <v>0</v>
      </c>
      <c r="DW65" s="17">
        <v>0</v>
      </c>
      <c r="DX65" s="17">
        <v>0</v>
      </c>
      <c r="DY65" s="17">
        <v>0</v>
      </c>
      <c r="DZ65" s="17">
        <v>0</v>
      </c>
      <c r="EA65" s="17">
        <v>0</v>
      </c>
      <c r="EB65" s="17">
        <v>0</v>
      </c>
      <c r="EC65" s="17">
        <v>0</v>
      </c>
      <c r="ED65" s="17">
        <v>0</v>
      </c>
      <c r="EE65" s="17">
        <v>0</v>
      </c>
      <c r="EF65" s="17">
        <v>0</v>
      </c>
      <c r="EG65" s="17">
        <v>0</v>
      </c>
      <c r="EH65" s="17">
        <v>0</v>
      </c>
      <c r="EI65" s="17">
        <v>0</v>
      </c>
      <c r="EJ65" s="17">
        <v>0</v>
      </c>
      <c r="EK65" s="17">
        <v>0</v>
      </c>
      <c r="EL65" s="17">
        <v>0</v>
      </c>
      <c r="EM65" s="17">
        <v>0</v>
      </c>
      <c r="EN65" s="17">
        <v>0</v>
      </c>
      <c r="EO65" s="17">
        <v>0</v>
      </c>
      <c r="EP65" s="17">
        <v>0</v>
      </c>
      <c r="EQ65" s="17">
        <v>0</v>
      </c>
      <c r="ER65" s="17">
        <v>0</v>
      </c>
      <c r="ES65" s="17">
        <v>0</v>
      </c>
      <c r="ET65" s="17">
        <v>0</v>
      </c>
      <c r="EU65" s="17">
        <v>0</v>
      </c>
      <c r="EV65" s="17">
        <v>0</v>
      </c>
      <c r="EW65" s="17">
        <v>0</v>
      </c>
      <c r="EX65" s="17">
        <v>0</v>
      </c>
      <c r="EY65" s="17">
        <v>0</v>
      </c>
      <c r="EZ65" s="17">
        <v>0</v>
      </c>
      <c r="FA65" s="17">
        <v>0</v>
      </c>
      <c r="FB65" s="17">
        <v>0</v>
      </c>
      <c r="FC65" s="17">
        <v>0</v>
      </c>
      <c r="FD65" s="17">
        <v>0</v>
      </c>
      <c r="FE65" s="17">
        <v>0</v>
      </c>
      <c r="FF65" s="17">
        <v>10978.77</v>
      </c>
      <c r="FG65" s="17">
        <v>0</v>
      </c>
      <c r="FH65" s="17">
        <v>0</v>
      </c>
      <c r="FI65" s="17">
        <v>0</v>
      </c>
      <c r="FJ65" s="17">
        <v>0</v>
      </c>
      <c r="FK65" s="17">
        <v>0</v>
      </c>
      <c r="FL65" s="17">
        <v>0</v>
      </c>
      <c r="FM65" s="17">
        <v>0</v>
      </c>
      <c r="FN65" s="17">
        <v>0</v>
      </c>
      <c r="FO65" s="17">
        <v>0</v>
      </c>
      <c r="FP65" s="17">
        <v>0</v>
      </c>
      <c r="FQ65" s="17">
        <v>0</v>
      </c>
      <c r="FR65" s="17">
        <v>0</v>
      </c>
      <c r="FS65" s="17">
        <v>0</v>
      </c>
      <c r="FT65" s="17">
        <v>0</v>
      </c>
      <c r="FU65" s="17">
        <v>0</v>
      </c>
      <c r="FV65" s="17">
        <v>0</v>
      </c>
      <c r="FW65" s="17">
        <v>0</v>
      </c>
      <c r="FX65" s="17">
        <v>0</v>
      </c>
      <c r="FY65" s="17">
        <v>0</v>
      </c>
      <c r="FZ65" s="17">
        <v>0</v>
      </c>
      <c r="GA65" s="17">
        <v>0</v>
      </c>
      <c r="GB65" s="17">
        <v>0</v>
      </c>
      <c r="GC65" s="17">
        <v>0</v>
      </c>
      <c r="GD65" s="17">
        <v>0</v>
      </c>
      <c r="GE65" s="17">
        <v>0</v>
      </c>
      <c r="GF65" s="17">
        <v>0</v>
      </c>
      <c r="GG65" s="17">
        <v>0</v>
      </c>
      <c r="GH65" s="17">
        <v>0</v>
      </c>
      <c r="GI65" s="17">
        <v>0</v>
      </c>
      <c r="GJ65" s="17">
        <v>0</v>
      </c>
      <c r="GK65" s="17">
        <v>0</v>
      </c>
      <c r="GL65" s="17">
        <v>0</v>
      </c>
      <c r="GM65" s="17">
        <v>0</v>
      </c>
      <c r="GN65" s="17">
        <v>0</v>
      </c>
      <c r="GO65" s="17">
        <v>0</v>
      </c>
      <c r="GP65" s="17">
        <v>0</v>
      </c>
      <c r="GQ65" s="17">
        <v>0</v>
      </c>
      <c r="GR65" s="17">
        <v>0</v>
      </c>
      <c r="GS65" s="17">
        <v>0</v>
      </c>
      <c r="GT65" s="17">
        <v>0</v>
      </c>
      <c r="GU65" s="17">
        <v>0</v>
      </c>
      <c r="GV65" s="17">
        <v>0</v>
      </c>
      <c r="GW65" s="17">
        <v>0</v>
      </c>
      <c r="GX65" s="17">
        <v>0</v>
      </c>
      <c r="GY65" s="17">
        <v>0</v>
      </c>
      <c r="GZ65" s="17">
        <v>0</v>
      </c>
      <c r="HA65" s="17">
        <v>0</v>
      </c>
      <c r="HB65" s="17">
        <v>0</v>
      </c>
      <c r="HC65" s="17">
        <v>0</v>
      </c>
      <c r="HD65" s="17">
        <v>0</v>
      </c>
      <c r="HE65" s="17">
        <v>0</v>
      </c>
      <c r="HF65" s="17">
        <v>0</v>
      </c>
      <c r="HG65" s="17">
        <v>0</v>
      </c>
      <c r="HH65" s="17">
        <v>0</v>
      </c>
      <c r="HI65" s="17">
        <v>0</v>
      </c>
      <c r="HJ65" s="17">
        <v>0</v>
      </c>
      <c r="HK65" s="17">
        <v>0</v>
      </c>
      <c r="HL65" s="17">
        <v>0</v>
      </c>
      <c r="HM65" s="17">
        <v>0</v>
      </c>
      <c r="HN65" s="17">
        <v>0</v>
      </c>
      <c r="HO65" s="17">
        <v>0</v>
      </c>
      <c r="HP65" s="17">
        <v>0</v>
      </c>
      <c r="HQ65" s="17">
        <v>0</v>
      </c>
      <c r="HR65" s="17">
        <v>0</v>
      </c>
      <c r="HS65" s="17">
        <v>0</v>
      </c>
      <c r="HT65" s="17">
        <v>0</v>
      </c>
      <c r="HU65" s="17">
        <v>0</v>
      </c>
      <c r="HV65" s="17">
        <v>0</v>
      </c>
      <c r="HW65" s="17">
        <v>0</v>
      </c>
      <c r="HX65" s="17">
        <v>0</v>
      </c>
      <c r="HY65" s="17">
        <v>0</v>
      </c>
      <c r="HZ65" s="17">
        <v>0</v>
      </c>
      <c r="IA65" s="17">
        <v>0</v>
      </c>
      <c r="IB65" s="17">
        <v>0</v>
      </c>
      <c r="IC65" s="17">
        <v>0</v>
      </c>
      <c r="ID65" s="17">
        <v>0</v>
      </c>
      <c r="IE65" s="17">
        <v>0</v>
      </c>
      <c r="IF65" s="17">
        <v>0</v>
      </c>
      <c r="IG65" s="17">
        <v>0</v>
      </c>
      <c r="IH65" s="17">
        <v>0</v>
      </c>
      <c r="II65" s="17">
        <v>0</v>
      </c>
      <c r="IJ65" s="17">
        <v>0</v>
      </c>
      <c r="IK65" s="17">
        <v>0</v>
      </c>
      <c r="IL65" s="17">
        <v>0</v>
      </c>
      <c r="IM65" s="17">
        <v>0</v>
      </c>
      <c r="IN65" s="17">
        <v>0</v>
      </c>
      <c r="IO65" s="17">
        <v>0</v>
      </c>
      <c r="IP65" s="17">
        <v>0</v>
      </c>
      <c r="IQ65" s="17">
        <v>0</v>
      </c>
      <c r="IR65" s="17">
        <v>0</v>
      </c>
      <c r="IS65" s="17">
        <v>0</v>
      </c>
      <c r="IT65" s="17">
        <v>0</v>
      </c>
      <c r="IU65" s="17">
        <v>0</v>
      </c>
      <c r="IV65" s="18">
        <v>0</v>
      </c>
      <c r="IW65" s="18">
        <v>0</v>
      </c>
      <c r="IX65" s="18">
        <v>0</v>
      </c>
      <c r="IY65" s="17">
        <v>0</v>
      </c>
      <c r="IZ65" s="17">
        <v>0</v>
      </c>
      <c r="JA65" s="17">
        <v>0</v>
      </c>
      <c r="JB65" s="17">
        <v>0</v>
      </c>
      <c r="JC65" s="17">
        <v>0</v>
      </c>
      <c r="JD65" s="17">
        <v>0</v>
      </c>
      <c r="JE65" s="18">
        <v>0</v>
      </c>
      <c r="JF65" s="18">
        <v>0</v>
      </c>
      <c r="JG65" s="18">
        <v>0</v>
      </c>
      <c r="JH65" s="17">
        <v>0</v>
      </c>
      <c r="JI65" s="17">
        <v>0</v>
      </c>
      <c r="JJ65" s="17">
        <v>0</v>
      </c>
      <c r="JK65" s="17">
        <v>0</v>
      </c>
      <c r="JL65" s="17">
        <v>0</v>
      </c>
      <c r="JM65" s="17">
        <v>0</v>
      </c>
      <c r="JN65" s="18">
        <v>0</v>
      </c>
      <c r="JO65" s="18">
        <v>0</v>
      </c>
      <c r="JP65" s="18">
        <v>0</v>
      </c>
      <c r="JQ65" s="17">
        <v>0</v>
      </c>
      <c r="JR65" s="17">
        <v>0</v>
      </c>
      <c r="JS65" s="17">
        <v>0</v>
      </c>
      <c r="JT65" s="17">
        <v>0</v>
      </c>
      <c r="JU65" s="17">
        <v>0</v>
      </c>
      <c r="JV65" s="17">
        <v>0</v>
      </c>
      <c r="JW65" s="17">
        <v>0</v>
      </c>
      <c r="JX65" s="17">
        <v>0</v>
      </c>
      <c r="JY65" s="17">
        <v>0</v>
      </c>
      <c r="JZ65" s="17">
        <v>0</v>
      </c>
      <c r="KA65" s="17">
        <v>0</v>
      </c>
      <c r="KB65" s="17">
        <v>0</v>
      </c>
      <c r="KC65" s="17">
        <v>0</v>
      </c>
      <c r="KD65" s="17">
        <v>0</v>
      </c>
      <c r="KE65" s="17">
        <v>0</v>
      </c>
      <c r="KF65" s="17">
        <v>0</v>
      </c>
      <c r="KG65" s="17">
        <v>0</v>
      </c>
      <c r="KH65" s="17">
        <v>0</v>
      </c>
      <c r="KI65" s="17">
        <v>0</v>
      </c>
      <c r="KJ65" s="17">
        <v>0</v>
      </c>
      <c r="KK65" s="17">
        <v>7672279.9299999997</v>
      </c>
      <c r="KL65" s="17">
        <v>0</v>
      </c>
      <c r="KM65" s="17">
        <v>0</v>
      </c>
      <c r="KN65" s="17">
        <v>0</v>
      </c>
      <c r="KO65" s="17">
        <v>0</v>
      </c>
      <c r="KP65" s="17">
        <v>0</v>
      </c>
      <c r="KQ65" s="17">
        <v>0</v>
      </c>
      <c r="KR65" s="17">
        <v>0</v>
      </c>
      <c r="KS65" s="17">
        <v>0</v>
      </c>
      <c r="KT65" s="17">
        <v>0</v>
      </c>
      <c r="KU65" s="17">
        <v>0</v>
      </c>
      <c r="KV65" s="17">
        <v>0</v>
      </c>
      <c r="KW65" s="17">
        <v>0</v>
      </c>
      <c r="KX65" s="17">
        <v>0</v>
      </c>
      <c r="KY65" s="17">
        <v>0</v>
      </c>
      <c r="KZ65" s="17">
        <v>0</v>
      </c>
      <c r="LA65" s="18">
        <v>0</v>
      </c>
      <c r="LB65" s="18">
        <v>0</v>
      </c>
      <c r="LC65" s="18">
        <v>0</v>
      </c>
      <c r="LD65" s="17">
        <v>0</v>
      </c>
      <c r="LE65" s="17">
        <v>0</v>
      </c>
      <c r="LF65" s="17">
        <v>0</v>
      </c>
      <c r="LG65" s="17">
        <v>0</v>
      </c>
      <c r="LH65" s="17">
        <v>0</v>
      </c>
      <c r="LI65" s="17">
        <v>0</v>
      </c>
      <c r="LJ65" s="18">
        <v>0</v>
      </c>
      <c r="LK65" s="18">
        <v>0</v>
      </c>
      <c r="LL65" s="18">
        <v>0</v>
      </c>
      <c r="LM65" s="17">
        <v>0</v>
      </c>
      <c r="LN65" s="17">
        <v>0</v>
      </c>
      <c r="LO65" s="17">
        <v>0</v>
      </c>
      <c r="LP65" s="17">
        <v>0</v>
      </c>
      <c r="LQ65" s="17">
        <v>0</v>
      </c>
      <c r="LR65" s="17">
        <v>0</v>
      </c>
      <c r="LS65" s="18">
        <v>0</v>
      </c>
      <c r="LT65" s="18">
        <v>0</v>
      </c>
      <c r="LU65" s="18">
        <v>0</v>
      </c>
      <c r="LV65" s="17">
        <v>0</v>
      </c>
      <c r="LW65" s="17">
        <v>0</v>
      </c>
      <c r="LX65" s="17">
        <v>0</v>
      </c>
      <c r="LY65" s="17">
        <v>0</v>
      </c>
      <c r="LZ65" s="17">
        <v>0</v>
      </c>
      <c r="MA65" s="17">
        <v>0</v>
      </c>
      <c r="MB65" s="17">
        <v>0</v>
      </c>
      <c r="MC65" s="17">
        <v>0</v>
      </c>
      <c r="MD65" s="17">
        <v>0</v>
      </c>
      <c r="ME65" s="17">
        <v>0</v>
      </c>
      <c r="MF65" s="17">
        <v>0</v>
      </c>
      <c r="MG65" s="17">
        <v>7683258.6999999993</v>
      </c>
      <c r="MH65" s="17">
        <v>7683258.6999999993</v>
      </c>
    </row>
    <row r="66" spans="1:346" ht="12.75" customHeight="1" x14ac:dyDescent="0.3">
      <c r="A66" s="61" t="s">
        <v>267</v>
      </c>
      <c r="B66" s="16">
        <v>3008</v>
      </c>
      <c r="C66" s="62" t="s">
        <v>247</v>
      </c>
      <c r="D66" s="18">
        <v>0</v>
      </c>
      <c r="E66" s="18">
        <v>0</v>
      </c>
      <c r="F66" s="18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0</v>
      </c>
      <c r="DS66" s="17">
        <v>0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  <c r="DZ66" s="17">
        <v>0</v>
      </c>
      <c r="EA66" s="17">
        <v>0</v>
      </c>
      <c r="EB66" s="17">
        <v>0</v>
      </c>
      <c r="EC66" s="17">
        <v>0</v>
      </c>
      <c r="ED66" s="17">
        <v>0</v>
      </c>
      <c r="EE66" s="17">
        <v>0</v>
      </c>
      <c r="EF66" s="17">
        <v>0</v>
      </c>
      <c r="EG66" s="17">
        <v>0</v>
      </c>
      <c r="EH66" s="17">
        <v>0</v>
      </c>
      <c r="EI66" s="17">
        <v>0</v>
      </c>
      <c r="EJ66" s="17">
        <v>0</v>
      </c>
      <c r="EK66" s="17">
        <v>0</v>
      </c>
      <c r="EL66" s="17">
        <v>0</v>
      </c>
      <c r="EM66" s="17">
        <v>0</v>
      </c>
      <c r="EN66" s="17">
        <v>0</v>
      </c>
      <c r="EO66" s="17">
        <v>0</v>
      </c>
      <c r="EP66" s="17">
        <v>0</v>
      </c>
      <c r="EQ66" s="17">
        <v>0</v>
      </c>
      <c r="ER66" s="17">
        <v>0</v>
      </c>
      <c r="ES66" s="17">
        <v>0</v>
      </c>
      <c r="ET66" s="17">
        <v>0</v>
      </c>
      <c r="EU66" s="17">
        <v>0</v>
      </c>
      <c r="EV66" s="17">
        <v>0</v>
      </c>
      <c r="EW66" s="17">
        <v>0</v>
      </c>
      <c r="EX66" s="17">
        <v>0</v>
      </c>
      <c r="EY66" s="17">
        <v>0</v>
      </c>
      <c r="EZ66" s="17">
        <v>0</v>
      </c>
      <c r="FA66" s="17">
        <v>0</v>
      </c>
      <c r="FB66" s="17">
        <v>0</v>
      </c>
      <c r="FC66" s="17">
        <v>0</v>
      </c>
      <c r="FD66" s="17">
        <v>0</v>
      </c>
      <c r="FE66" s="17">
        <v>74749.33</v>
      </c>
      <c r="FF66" s="17">
        <v>120532642.96000001</v>
      </c>
      <c r="FG66" s="17">
        <v>0</v>
      </c>
      <c r="FH66" s="17">
        <v>0</v>
      </c>
      <c r="FI66" s="17">
        <v>0</v>
      </c>
      <c r="FJ66" s="17">
        <v>0</v>
      </c>
      <c r="FK66" s="17">
        <v>0</v>
      </c>
      <c r="FL66" s="17">
        <v>0</v>
      </c>
      <c r="FM66" s="17">
        <v>0</v>
      </c>
      <c r="FN66" s="17">
        <v>0</v>
      </c>
      <c r="FO66" s="17">
        <v>0</v>
      </c>
      <c r="FP66" s="17">
        <v>0</v>
      </c>
      <c r="FQ66" s="17">
        <v>0</v>
      </c>
      <c r="FR66" s="17">
        <v>0</v>
      </c>
      <c r="FS66" s="17">
        <v>0</v>
      </c>
      <c r="FT66" s="17">
        <v>0</v>
      </c>
      <c r="FU66" s="17">
        <v>0</v>
      </c>
      <c r="FV66" s="17">
        <v>0</v>
      </c>
      <c r="FW66" s="17">
        <v>0</v>
      </c>
      <c r="FX66" s="17">
        <v>0</v>
      </c>
      <c r="FY66" s="17">
        <v>0</v>
      </c>
      <c r="FZ66" s="17">
        <v>0</v>
      </c>
      <c r="GA66" s="17">
        <v>0</v>
      </c>
      <c r="GB66" s="17">
        <v>0</v>
      </c>
      <c r="GC66" s="17">
        <v>0</v>
      </c>
      <c r="GD66" s="17">
        <v>0</v>
      </c>
      <c r="GE66" s="17">
        <v>0</v>
      </c>
      <c r="GF66" s="17">
        <v>0</v>
      </c>
      <c r="GG66" s="17">
        <v>0</v>
      </c>
      <c r="GH66" s="17">
        <v>0</v>
      </c>
      <c r="GI66" s="17">
        <v>0</v>
      </c>
      <c r="GJ66" s="17">
        <v>0</v>
      </c>
      <c r="GK66" s="17">
        <v>0</v>
      </c>
      <c r="GL66" s="17">
        <v>0</v>
      </c>
      <c r="GM66" s="17">
        <v>0</v>
      </c>
      <c r="GN66" s="17">
        <v>0</v>
      </c>
      <c r="GO66" s="17">
        <v>0</v>
      </c>
      <c r="GP66" s="17">
        <v>0</v>
      </c>
      <c r="GQ66" s="17">
        <v>0</v>
      </c>
      <c r="GR66" s="17">
        <v>0</v>
      </c>
      <c r="GS66" s="17">
        <v>0</v>
      </c>
      <c r="GT66" s="17">
        <v>0</v>
      </c>
      <c r="GU66" s="17">
        <v>0</v>
      </c>
      <c r="GV66" s="17">
        <v>0</v>
      </c>
      <c r="GW66" s="17">
        <v>0</v>
      </c>
      <c r="GX66" s="17">
        <v>0</v>
      </c>
      <c r="GY66" s="17">
        <v>0</v>
      </c>
      <c r="GZ66" s="17">
        <v>0</v>
      </c>
      <c r="HA66" s="17">
        <v>0</v>
      </c>
      <c r="HB66" s="17">
        <v>0</v>
      </c>
      <c r="HC66" s="17">
        <v>0</v>
      </c>
      <c r="HD66" s="17">
        <v>0</v>
      </c>
      <c r="HE66" s="17">
        <v>0</v>
      </c>
      <c r="HF66" s="17">
        <v>0</v>
      </c>
      <c r="HG66" s="17">
        <v>0</v>
      </c>
      <c r="HH66" s="17">
        <v>0</v>
      </c>
      <c r="HI66" s="17">
        <v>0</v>
      </c>
      <c r="HJ66" s="17">
        <v>0</v>
      </c>
      <c r="HK66" s="17">
        <v>0</v>
      </c>
      <c r="HL66" s="17">
        <v>0</v>
      </c>
      <c r="HM66" s="17">
        <v>0</v>
      </c>
      <c r="HN66" s="17">
        <v>0</v>
      </c>
      <c r="HO66" s="17">
        <v>0</v>
      </c>
      <c r="HP66" s="17">
        <v>0</v>
      </c>
      <c r="HQ66" s="17">
        <v>0</v>
      </c>
      <c r="HR66" s="17">
        <v>0</v>
      </c>
      <c r="HS66" s="17">
        <v>0</v>
      </c>
      <c r="HT66" s="17">
        <v>0</v>
      </c>
      <c r="HU66" s="17">
        <v>0</v>
      </c>
      <c r="HV66" s="17">
        <v>0</v>
      </c>
      <c r="HW66" s="17">
        <v>0</v>
      </c>
      <c r="HX66" s="17">
        <v>0</v>
      </c>
      <c r="HY66" s="17">
        <v>0</v>
      </c>
      <c r="HZ66" s="17">
        <v>0</v>
      </c>
      <c r="IA66" s="17">
        <v>0</v>
      </c>
      <c r="IB66" s="17">
        <v>0</v>
      </c>
      <c r="IC66" s="17">
        <v>0</v>
      </c>
      <c r="ID66" s="17">
        <v>0</v>
      </c>
      <c r="IE66" s="17">
        <v>0</v>
      </c>
      <c r="IF66" s="17">
        <v>0</v>
      </c>
      <c r="IG66" s="17">
        <v>0</v>
      </c>
      <c r="IH66" s="17">
        <v>0</v>
      </c>
      <c r="II66" s="17">
        <v>0</v>
      </c>
      <c r="IJ66" s="17">
        <v>0</v>
      </c>
      <c r="IK66" s="17">
        <v>0</v>
      </c>
      <c r="IL66" s="17">
        <v>0</v>
      </c>
      <c r="IM66" s="17">
        <v>0</v>
      </c>
      <c r="IN66" s="17">
        <v>0</v>
      </c>
      <c r="IO66" s="17">
        <v>0</v>
      </c>
      <c r="IP66" s="17">
        <v>0</v>
      </c>
      <c r="IQ66" s="17">
        <v>0</v>
      </c>
      <c r="IR66" s="17">
        <v>0</v>
      </c>
      <c r="IS66" s="17">
        <v>0</v>
      </c>
      <c r="IT66" s="17">
        <v>0</v>
      </c>
      <c r="IU66" s="17">
        <v>0</v>
      </c>
      <c r="IV66" s="18">
        <v>0</v>
      </c>
      <c r="IW66" s="18">
        <v>0</v>
      </c>
      <c r="IX66" s="18">
        <v>0</v>
      </c>
      <c r="IY66" s="17">
        <v>0</v>
      </c>
      <c r="IZ66" s="17">
        <v>0</v>
      </c>
      <c r="JA66" s="17">
        <v>0</v>
      </c>
      <c r="JB66" s="17">
        <v>0</v>
      </c>
      <c r="JC66" s="17">
        <v>0</v>
      </c>
      <c r="JD66" s="17">
        <v>0</v>
      </c>
      <c r="JE66" s="18">
        <v>0</v>
      </c>
      <c r="JF66" s="18">
        <v>0</v>
      </c>
      <c r="JG66" s="18">
        <v>0</v>
      </c>
      <c r="JH66" s="17">
        <v>0</v>
      </c>
      <c r="JI66" s="17">
        <v>0</v>
      </c>
      <c r="JJ66" s="17">
        <v>0</v>
      </c>
      <c r="JK66" s="17">
        <v>0</v>
      </c>
      <c r="JL66" s="17">
        <v>0</v>
      </c>
      <c r="JM66" s="17">
        <v>0</v>
      </c>
      <c r="JN66" s="18">
        <v>0</v>
      </c>
      <c r="JO66" s="18">
        <v>0</v>
      </c>
      <c r="JP66" s="18">
        <v>0</v>
      </c>
      <c r="JQ66" s="17">
        <v>0</v>
      </c>
      <c r="JR66" s="17">
        <v>0</v>
      </c>
      <c r="JS66" s="17">
        <v>0</v>
      </c>
      <c r="JT66" s="17">
        <v>0</v>
      </c>
      <c r="JU66" s="17">
        <v>0</v>
      </c>
      <c r="JV66" s="17">
        <v>0</v>
      </c>
      <c r="JW66" s="17">
        <v>0</v>
      </c>
      <c r="JX66" s="17">
        <v>0</v>
      </c>
      <c r="JY66" s="17">
        <v>0</v>
      </c>
      <c r="JZ66" s="17">
        <v>0</v>
      </c>
      <c r="KA66" s="17">
        <v>0</v>
      </c>
      <c r="KB66" s="17">
        <v>0</v>
      </c>
      <c r="KC66" s="17">
        <v>0</v>
      </c>
      <c r="KD66" s="17">
        <v>0</v>
      </c>
      <c r="KE66" s="17">
        <v>0</v>
      </c>
      <c r="KF66" s="17">
        <v>0</v>
      </c>
      <c r="KG66" s="17">
        <v>0</v>
      </c>
      <c r="KH66" s="17">
        <v>0</v>
      </c>
      <c r="KI66" s="17">
        <v>4966796.2200000007</v>
      </c>
      <c r="KJ66" s="17">
        <v>956627096.78999996</v>
      </c>
      <c r="KK66" s="17">
        <v>914948833.45000005</v>
      </c>
      <c r="KL66" s="17">
        <v>0</v>
      </c>
      <c r="KM66" s="17">
        <v>0</v>
      </c>
      <c r="KN66" s="17">
        <v>0</v>
      </c>
      <c r="KO66" s="17">
        <v>0</v>
      </c>
      <c r="KP66" s="17">
        <v>0</v>
      </c>
      <c r="KQ66" s="17">
        <v>0</v>
      </c>
      <c r="KR66" s="17">
        <v>0</v>
      </c>
      <c r="KS66" s="17">
        <v>0</v>
      </c>
      <c r="KT66" s="17">
        <v>0</v>
      </c>
      <c r="KU66" s="17">
        <v>0</v>
      </c>
      <c r="KV66" s="17">
        <v>0</v>
      </c>
      <c r="KW66" s="17">
        <v>0</v>
      </c>
      <c r="KX66" s="17">
        <v>0</v>
      </c>
      <c r="KY66" s="17">
        <v>0</v>
      </c>
      <c r="KZ66" s="17">
        <v>0</v>
      </c>
      <c r="LA66" s="18">
        <v>0</v>
      </c>
      <c r="LB66" s="18">
        <v>0</v>
      </c>
      <c r="LC66" s="18">
        <v>0</v>
      </c>
      <c r="LD66" s="17">
        <v>0</v>
      </c>
      <c r="LE66" s="17">
        <v>0</v>
      </c>
      <c r="LF66" s="17">
        <v>0</v>
      </c>
      <c r="LG66" s="17">
        <v>0</v>
      </c>
      <c r="LH66" s="17">
        <v>0</v>
      </c>
      <c r="LI66" s="17">
        <v>0</v>
      </c>
      <c r="LJ66" s="18">
        <v>0</v>
      </c>
      <c r="LK66" s="18">
        <v>0</v>
      </c>
      <c r="LL66" s="18">
        <v>0</v>
      </c>
      <c r="LM66" s="17">
        <v>0</v>
      </c>
      <c r="LN66" s="17">
        <v>0</v>
      </c>
      <c r="LO66" s="17">
        <v>0</v>
      </c>
      <c r="LP66" s="17">
        <v>0</v>
      </c>
      <c r="LQ66" s="17">
        <v>0</v>
      </c>
      <c r="LR66" s="17">
        <v>0</v>
      </c>
      <c r="LS66" s="18">
        <v>0</v>
      </c>
      <c r="LT66" s="18">
        <v>0</v>
      </c>
      <c r="LU66" s="18">
        <v>0</v>
      </c>
      <c r="LV66" s="17">
        <v>0</v>
      </c>
      <c r="LW66" s="17">
        <v>0</v>
      </c>
      <c r="LX66" s="17">
        <v>0</v>
      </c>
      <c r="LY66" s="17">
        <v>0</v>
      </c>
      <c r="LZ66" s="17">
        <v>0</v>
      </c>
      <c r="MA66" s="17">
        <v>0</v>
      </c>
      <c r="MB66" s="17">
        <v>0</v>
      </c>
      <c r="MC66" s="17">
        <v>0</v>
      </c>
      <c r="MD66" s="17">
        <v>0</v>
      </c>
      <c r="ME66" s="17">
        <v>4966796.2200000007</v>
      </c>
      <c r="MF66" s="17">
        <v>956701846.12</v>
      </c>
      <c r="MG66" s="17">
        <v>1035481476.4100001</v>
      </c>
      <c r="MH66" s="17">
        <v>1997150118.75</v>
      </c>
    </row>
    <row r="67" spans="1:346" ht="12.75" customHeight="1" x14ac:dyDescent="0.3">
      <c r="A67" s="61" t="s">
        <v>269</v>
      </c>
      <c r="B67" s="16">
        <v>3009</v>
      </c>
      <c r="C67" s="62" t="s">
        <v>247</v>
      </c>
      <c r="D67" s="18">
        <v>0</v>
      </c>
      <c r="E67" s="18">
        <v>0</v>
      </c>
      <c r="F67" s="18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  <c r="EL67" s="17">
        <v>0</v>
      </c>
      <c r="EM67" s="17">
        <v>0</v>
      </c>
      <c r="EN67" s="17">
        <v>0</v>
      </c>
      <c r="EO67" s="17">
        <v>0</v>
      </c>
      <c r="EP67" s="17">
        <v>0</v>
      </c>
      <c r="EQ67" s="17">
        <v>0</v>
      </c>
      <c r="ER67" s="17">
        <v>0</v>
      </c>
      <c r="ES67" s="17">
        <v>0</v>
      </c>
      <c r="ET67" s="17">
        <v>0</v>
      </c>
      <c r="EU67" s="17">
        <v>0</v>
      </c>
      <c r="EV67" s="17">
        <v>0</v>
      </c>
      <c r="EW67" s="17">
        <v>0</v>
      </c>
      <c r="EX67" s="17">
        <v>0</v>
      </c>
      <c r="EY67" s="17">
        <v>0</v>
      </c>
      <c r="EZ67" s="17">
        <v>0</v>
      </c>
      <c r="FA67" s="17">
        <v>0</v>
      </c>
      <c r="FB67" s="17">
        <v>0</v>
      </c>
      <c r="FC67" s="17">
        <v>0</v>
      </c>
      <c r="FD67" s="17">
        <v>8536696.8200000096</v>
      </c>
      <c r="FE67" s="17">
        <v>0</v>
      </c>
      <c r="FF67" s="17">
        <v>37476943.929999985</v>
      </c>
      <c r="FG67" s="17">
        <v>18284.489999999998</v>
      </c>
      <c r="FH67" s="17">
        <v>0</v>
      </c>
      <c r="FI67" s="17">
        <v>36910783.280000016</v>
      </c>
      <c r="FJ67" s="17">
        <v>0</v>
      </c>
      <c r="FK67" s="17">
        <v>0</v>
      </c>
      <c r="FL67" s="17">
        <v>0</v>
      </c>
      <c r="FM67" s="17">
        <v>0</v>
      </c>
      <c r="FN67" s="17">
        <v>0</v>
      </c>
      <c r="FO67" s="17">
        <v>0</v>
      </c>
      <c r="FP67" s="17">
        <v>0</v>
      </c>
      <c r="FQ67" s="17">
        <v>0</v>
      </c>
      <c r="FR67" s="17">
        <v>0</v>
      </c>
      <c r="FS67" s="17">
        <v>0</v>
      </c>
      <c r="FT67" s="17">
        <v>0</v>
      </c>
      <c r="FU67" s="17">
        <v>0</v>
      </c>
      <c r="FV67" s="17">
        <v>0</v>
      </c>
      <c r="FW67" s="17">
        <v>0</v>
      </c>
      <c r="FX67" s="17">
        <v>0</v>
      </c>
      <c r="FY67" s="17">
        <v>0</v>
      </c>
      <c r="FZ67" s="17">
        <v>0</v>
      </c>
      <c r="GA67" s="17">
        <v>0</v>
      </c>
      <c r="GB67" s="17">
        <v>0</v>
      </c>
      <c r="GC67" s="17">
        <v>0</v>
      </c>
      <c r="GD67" s="17">
        <v>0</v>
      </c>
      <c r="GE67" s="17">
        <v>0</v>
      </c>
      <c r="GF67" s="17">
        <v>0</v>
      </c>
      <c r="GG67" s="17">
        <v>0</v>
      </c>
      <c r="GH67" s="17">
        <v>0</v>
      </c>
      <c r="GI67" s="17">
        <v>0</v>
      </c>
      <c r="GJ67" s="17">
        <v>0</v>
      </c>
      <c r="GK67" s="17">
        <v>0</v>
      </c>
      <c r="GL67" s="17">
        <v>0</v>
      </c>
      <c r="GM67" s="17">
        <v>0</v>
      </c>
      <c r="GN67" s="17">
        <v>0</v>
      </c>
      <c r="GO67" s="17">
        <v>0</v>
      </c>
      <c r="GP67" s="17">
        <v>0</v>
      </c>
      <c r="GQ67" s="17">
        <v>0</v>
      </c>
      <c r="GR67" s="17">
        <v>0</v>
      </c>
      <c r="GS67" s="17">
        <v>0</v>
      </c>
      <c r="GT67" s="17">
        <v>0</v>
      </c>
      <c r="GU67" s="17">
        <v>0</v>
      </c>
      <c r="GV67" s="17">
        <v>0</v>
      </c>
      <c r="GW67" s="17">
        <v>0</v>
      </c>
      <c r="GX67" s="17">
        <v>0</v>
      </c>
      <c r="GY67" s="17">
        <v>0</v>
      </c>
      <c r="GZ67" s="17">
        <v>0</v>
      </c>
      <c r="HA67" s="17">
        <v>0</v>
      </c>
      <c r="HB67" s="17">
        <v>0</v>
      </c>
      <c r="HC67" s="17">
        <v>0</v>
      </c>
      <c r="HD67" s="17">
        <v>0</v>
      </c>
      <c r="HE67" s="17">
        <v>0</v>
      </c>
      <c r="HF67" s="17">
        <v>0</v>
      </c>
      <c r="HG67" s="17">
        <v>0</v>
      </c>
      <c r="HH67" s="17">
        <v>0</v>
      </c>
      <c r="HI67" s="17">
        <v>0</v>
      </c>
      <c r="HJ67" s="17">
        <v>0</v>
      </c>
      <c r="HK67" s="17">
        <v>0</v>
      </c>
      <c r="HL67" s="17">
        <v>0</v>
      </c>
      <c r="HM67" s="17">
        <v>0</v>
      </c>
      <c r="HN67" s="17">
        <v>0</v>
      </c>
      <c r="HO67" s="17">
        <v>0</v>
      </c>
      <c r="HP67" s="17">
        <v>0</v>
      </c>
      <c r="HQ67" s="17">
        <v>0</v>
      </c>
      <c r="HR67" s="17">
        <v>0</v>
      </c>
      <c r="HS67" s="17">
        <v>0</v>
      </c>
      <c r="HT67" s="17">
        <v>0</v>
      </c>
      <c r="HU67" s="17">
        <v>0</v>
      </c>
      <c r="HV67" s="17">
        <v>0</v>
      </c>
      <c r="HW67" s="17">
        <v>0</v>
      </c>
      <c r="HX67" s="17">
        <v>0</v>
      </c>
      <c r="HY67" s="17">
        <v>0</v>
      </c>
      <c r="HZ67" s="17">
        <v>0</v>
      </c>
      <c r="IA67" s="17">
        <v>0</v>
      </c>
      <c r="IB67" s="17">
        <v>0</v>
      </c>
      <c r="IC67" s="17">
        <v>0</v>
      </c>
      <c r="ID67" s="17">
        <v>0</v>
      </c>
      <c r="IE67" s="17">
        <v>0</v>
      </c>
      <c r="IF67" s="17">
        <v>0</v>
      </c>
      <c r="IG67" s="17">
        <v>0</v>
      </c>
      <c r="IH67" s="17">
        <v>0</v>
      </c>
      <c r="II67" s="17">
        <v>0</v>
      </c>
      <c r="IJ67" s="17">
        <v>0</v>
      </c>
      <c r="IK67" s="17">
        <v>0</v>
      </c>
      <c r="IL67" s="17">
        <v>0</v>
      </c>
      <c r="IM67" s="17">
        <v>0</v>
      </c>
      <c r="IN67" s="17">
        <v>0</v>
      </c>
      <c r="IO67" s="17">
        <v>0</v>
      </c>
      <c r="IP67" s="17">
        <v>0</v>
      </c>
      <c r="IQ67" s="17">
        <v>0</v>
      </c>
      <c r="IR67" s="17">
        <v>0</v>
      </c>
      <c r="IS67" s="17">
        <v>0</v>
      </c>
      <c r="IT67" s="17">
        <v>0</v>
      </c>
      <c r="IU67" s="17">
        <v>0</v>
      </c>
      <c r="IV67" s="18">
        <v>0</v>
      </c>
      <c r="IW67" s="18">
        <v>0</v>
      </c>
      <c r="IX67" s="18">
        <v>618870714.18000007</v>
      </c>
      <c r="IY67" s="17">
        <v>0</v>
      </c>
      <c r="IZ67" s="17">
        <v>0</v>
      </c>
      <c r="JA67" s="17">
        <v>0</v>
      </c>
      <c r="JB67" s="17">
        <v>0</v>
      </c>
      <c r="JC67" s="17">
        <v>0</v>
      </c>
      <c r="JD67" s="17">
        <v>0</v>
      </c>
      <c r="JE67" s="18">
        <v>0</v>
      </c>
      <c r="JF67" s="18">
        <v>0</v>
      </c>
      <c r="JG67" s="18">
        <v>618870714.18000007</v>
      </c>
      <c r="JH67" s="17">
        <v>0</v>
      </c>
      <c r="JI67" s="17">
        <v>0</v>
      </c>
      <c r="JJ67" s="17">
        <v>216666151.19999999</v>
      </c>
      <c r="JK67" s="17">
        <v>0</v>
      </c>
      <c r="JL67" s="17">
        <v>0</v>
      </c>
      <c r="JM67" s="17">
        <v>402204562.98000002</v>
      </c>
      <c r="JN67" s="18">
        <v>0</v>
      </c>
      <c r="JO67" s="18">
        <v>0</v>
      </c>
      <c r="JP67" s="18">
        <v>0</v>
      </c>
      <c r="JQ67" s="17">
        <v>0</v>
      </c>
      <c r="JR67" s="17">
        <v>0</v>
      </c>
      <c r="JS67" s="17">
        <v>0</v>
      </c>
      <c r="JT67" s="17">
        <v>0</v>
      </c>
      <c r="JU67" s="17">
        <v>0</v>
      </c>
      <c r="JV67" s="17">
        <v>0</v>
      </c>
      <c r="JW67" s="17">
        <v>0</v>
      </c>
      <c r="JX67" s="17">
        <v>0</v>
      </c>
      <c r="JY67" s="17">
        <v>0</v>
      </c>
      <c r="JZ67" s="17">
        <v>0</v>
      </c>
      <c r="KA67" s="17">
        <v>0</v>
      </c>
      <c r="KB67" s="17">
        <v>0</v>
      </c>
      <c r="KC67" s="17">
        <v>0</v>
      </c>
      <c r="KD67" s="17">
        <v>0</v>
      </c>
      <c r="KE67" s="17">
        <v>0</v>
      </c>
      <c r="KF67" s="17">
        <v>0</v>
      </c>
      <c r="KG67" s="17">
        <v>0</v>
      </c>
      <c r="KH67" s="17">
        <v>0</v>
      </c>
      <c r="KI67" s="17">
        <v>427566957.15000027</v>
      </c>
      <c r="KJ67" s="17">
        <v>0</v>
      </c>
      <c r="KK67" s="17">
        <v>9242323656.0591278</v>
      </c>
      <c r="KL67" s="17">
        <v>0</v>
      </c>
      <c r="KM67" s="17">
        <v>0</v>
      </c>
      <c r="KN67" s="17">
        <v>0</v>
      </c>
      <c r="KO67" s="17">
        <v>0</v>
      </c>
      <c r="KP67" s="17">
        <v>0</v>
      </c>
      <c r="KQ67" s="17">
        <v>0</v>
      </c>
      <c r="KR67" s="17">
        <v>0</v>
      </c>
      <c r="KS67" s="17">
        <v>0</v>
      </c>
      <c r="KT67" s="17">
        <v>0</v>
      </c>
      <c r="KU67" s="17">
        <v>0</v>
      </c>
      <c r="KV67" s="17">
        <v>0</v>
      </c>
      <c r="KW67" s="17">
        <v>0</v>
      </c>
      <c r="KX67" s="17">
        <v>0</v>
      </c>
      <c r="KY67" s="17">
        <v>0</v>
      </c>
      <c r="KZ67" s="17">
        <v>0</v>
      </c>
      <c r="LA67" s="18">
        <v>0</v>
      </c>
      <c r="LB67" s="18">
        <v>0</v>
      </c>
      <c r="LC67" s="18">
        <v>0</v>
      </c>
      <c r="LD67" s="17">
        <v>0</v>
      </c>
      <c r="LE67" s="17">
        <v>0</v>
      </c>
      <c r="LF67" s="17">
        <v>0</v>
      </c>
      <c r="LG67" s="17">
        <v>0</v>
      </c>
      <c r="LH67" s="17">
        <v>0</v>
      </c>
      <c r="LI67" s="17">
        <v>0</v>
      </c>
      <c r="LJ67" s="18">
        <v>0</v>
      </c>
      <c r="LK67" s="18">
        <v>0</v>
      </c>
      <c r="LL67" s="18">
        <v>0</v>
      </c>
      <c r="LM67" s="17">
        <v>0</v>
      </c>
      <c r="LN67" s="17">
        <v>0</v>
      </c>
      <c r="LO67" s="17">
        <v>0</v>
      </c>
      <c r="LP67" s="17">
        <v>0</v>
      </c>
      <c r="LQ67" s="17">
        <v>0</v>
      </c>
      <c r="LR67" s="17">
        <v>0</v>
      </c>
      <c r="LS67" s="18">
        <v>0</v>
      </c>
      <c r="LT67" s="18">
        <v>0</v>
      </c>
      <c r="LU67" s="18">
        <v>0</v>
      </c>
      <c r="LV67" s="17">
        <v>0</v>
      </c>
      <c r="LW67" s="17">
        <v>0</v>
      </c>
      <c r="LX67" s="17">
        <v>0</v>
      </c>
      <c r="LY67" s="17">
        <v>0</v>
      </c>
      <c r="LZ67" s="17">
        <v>0</v>
      </c>
      <c r="MA67" s="17">
        <v>0</v>
      </c>
      <c r="MB67" s="17">
        <v>0</v>
      </c>
      <c r="MC67" s="17">
        <v>0</v>
      </c>
      <c r="MD67" s="17">
        <v>0</v>
      </c>
      <c r="ME67" s="17">
        <v>436121938.46000028</v>
      </c>
      <c r="MF67" s="17">
        <v>0</v>
      </c>
      <c r="MG67" s="17">
        <v>9935582097.4491272</v>
      </c>
      <c r="MH67" s="17">
        <v>10371704035.909128</v>
      </c>
    </row>
    <row r="68" spans="1:346" ht="12.75" customHeight="1" x14ac:dyDescent="0.3">
      <c r="A68" s="61" t="s">
        <v>271</v>
      </c>
      <c r="B68" s="16">
        <v>3011</v>
      </c>
      <c r="C68" s="62" t="s">
        <v>247</v>
      </c>
      <c r="D68" s="18">
        <v>0</v>
      </c>
      <c r="E68" s="18">
        <v>0</v>
      </c>
      <c r="F68" s="18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  <c r="DZ68" s="17">
        <v>0</v>
      </c>
      <c r="EA68" s="17">
        <v>0</v>
      </c>
      <c r="EB68" s="17">
        <v>0</v>
      </c>
      <c r="EC68" s="17">
        <v>0</v>
      </c>
      <c r="ED68" s="17">
        <v>0</v>
      </c>
      <c r="EE68" s="17">
        <v>0</v>
      </c>
      <c r="EF68" s="17">
        <v>0</v>
      </c>
      <c r="EG68" s="17">
        <v>0</v>
      </c>
      <c r="EH68" s="17">
        <v>0</v>
      </c>
      <c r="EI68" s="17">
        <v>0</v>
      </c>
      <c r="EJ68" s="17">
        <v>0</v>
      </c>
      <c r="EK68" s="17">
        <v>0</v>
      </c>
      <c r="EL68" s="17">
        <v>0</v>
      </c>
      <c r="EM68" s="17">
        <v>0</v>
      </c>
      <c r="EN68" s="17">
        <v>0</v>
      </c>
      <c r="EO68" s="17">
        <v>0</v>
      </c>
      <c r="EP68" s="17">
        <v>0</v>
      </c>
      <c r="EQ68" s="17">
        <v>0</v>
      </c>
      <c r="ER68" s="17">
        <v>0</v>
      </c>
      <c r="ES68" s="17">
        <v>0</v>
      </c>
      <c r="ET68" s="17">
        <v>0</v>
      </c>
      <c r="EU68" s="17">
        <v>0</v>
      </c>
      <c r="EV68" s="17">
        <v>0</v>
      </c>
      <c r="EW68" s="17">
        <v>0</v>
      </c>
      <c r="EX68" s="17">
        <v>0</v>
      </c>
      <c r="EY68" s="17">
        <v>0</v>
      </c>
      <c r="EZ68" s="17">
        <v>0</v>
      </c>
      <c r="FA68" s="17">
        <v>0</v>
      </c>
      <c r="FB68" s="17">
        <v>0</v>
      </c>
      <c r="FC68" s="17">
        <v>0</v>
      </c>
      <c r="FD68" s="17">
        <v>0</v>
      </c>
      <c r="FE68" s="17">
        <v>0</v>
      </c>
      <c r="FF68" s="17">
        <v>1072771.9313359999</v>
      </c>
      <c r="FG68" s="17">
        <v>0</v>
      </c>
      <c r="FH68" s="17">
        <v>0</v>
      </c>
      <c r="FI68" s="17">
        <v>0</v>
      </c>
      <c r="FJ68" s="17">
        <v>0</v>
      </c>
      <c r="FK68" s="17">
        <v>0</v>
      </c>
      <c r="FL68" s="17">
        <v>0</v>
      </c>
      <c r="FM68" s="17">
        <v>0</v>
      </c>
      <c r="FN68" s="17">
        <v>0</v>
      </c>
      <c r="FO68" s="17">
        <v>0</v>
      </c>
      <c r="FP68" s="17">
        <v>0</v>
      </c>
      <c r="FQ68" s="17">
        <v>0</v>
      </c>
      <c r="FR68" s="17">
        <v>0</v>
      </c>
      <c r="FS68" s="17">
        <v>0</v>
      </c>
      <c r="FT68" s="17">
        <v>0</v>
      </c>
      <c r="FU68" s="17">
        <v>0</v>
      </c>
      <c r="FV68" s="17">
        <v>0</v>
      </c>
      <c r="FW68" s="17">
        <v>0</v>
      </c>
      <c r="FX68" s="17">
        <v>0</v>
      </c>
      <c r="FY68" s="17">
        <v>0</v>
      </c>
      <c r="FZ68" s="17">
        <v>0</v>
      </c>
      <c r="GA68" s="17">
        <v>0</v>
      </c>
      <c r="GB68" s="17">
        <v>0</v>
      </c>
      <c r="GC68" s="17">
        <v>0</v>
      </c>
      <c r="GD68" s="17">
        <v>0</v>
      </c>
      <c r="GE68" s="17">
        <v>0</v>
      </c>
      <c r="GF68" s="17">
        <v>0</v>
      </c>
      <c r="GG68" s="17">
        <v>0</v>
      </c>
      <c r="GH68" s="17">
        <v>0</v>
      </c>
      <c r="GI68" s="17">
        <v>0</v>
      </c>
      <c r="GJ68" s="17">
        <v>0</v>
      </c>
      <c r="GK68" s="17">
        <v>0</v>
      </c>
      <c r="GL68" s="17">
        <v>0</v>
      </c>
      <c r="GM68" s="17">
        <v>0</v>
      </c>
      <c r="GN68" s="17">
        <v>0</v>
      </c>
      <c r="GO68" s="17">
        <v>0</v>
      </c>
      <c r="GP68" s="17">
        <v>0</v>
      </c>
      <c r="GQ68" s="17">
        <v>0</v>
      </c>
      <c r="GR68" s="17">
        <v>0</v>
      </c>
      <c r="GS68" s="17">
        <v>0</v>
      </c>
      <c r="GT68" s="17">
        <v>0</v>
      </c>
      <c r="GU68" s="17">
        <v>0</v>
      </c>
      <c r="GV68" s="17">
        <v>0</v>
      </c>
      <c r="GW68" s="17">
        <v>0</v>
      </c>
      <c r="GX68" s="17">
        <v>0</v>
      </c>
      <c r="GY68" s="17">
        <v>0</v>
      </c>
      <c r="GZ68" s="17">
        <v>0</v>
      </c>
      <c r="HA68" s="17">
        <v>0</v>
      </c>
      <c r="HB68" s="17">
        <v>0</v>
      </c>
      <c r="HC68" s="17">
        <v>0</v>
      </c>
      <c r="HD68" s="17">
        <v>0</v>
      </c>
      <c r="HE68" s="17">
        <v>0</v>
      </c>
      <c r="HF68" s="17">
        <v>0</v>
      </c>
      <c r="HG68" s="17">
        <v>0</v>
      </c>
      <c r="HH68" s="17">
        <v>0</v>
      </c>
      <c r="HI68" s="17">
        <v>0</v>
      </c>
      <c r="HJ68" s="17">
        <v>0</v>
      </c>
      <c r="HK68" s="17">
        <v>0</v>
      </c>
      <c r="HL68" s="17">
        <v>0</v>
      </c>
      <c r="HM68" s="17">
        <v>0</v>
      </c>
      <c r="HN68" s="17">
        <v>0</v>
      </c>
      <c r="HO68" s="17">
        <v>0</v>
      </c>
      <c r="HP68" s="17">
        <v>0</v>
      </c>
      <c r="HQ68" s="17">
        <v>0</v>
      </c>
      <c r="HR68" s="17">
        <v>0</v>
      </c>
      <c r="HS68" s="17">
        <v>0</v>
      </c>
      <c r="HT68" s="17">
        <v>0</v>
      </c>
      <c r="HU68" s="17">
        <v>0</v>
      </c>
      <c r="HV68" s="17">
        <v>0</v>
      </c>
      <c r="HW68" s="17">
        <v>0</v>
      </c>
      <c r="HX68" s="17">
        <v>0</v>
      </c>
      <c r="HY68" s="17">
        <v>0</v>
      </c>
      <c r="HZ68" s="17">
        <v>0</v>
      </c>
      <c r="IA68" s="17">
        <v>0</v>
      </c>
      <c r="IB68" s="17">
        <v>0</v>
      </c>
      <c r="IC68" s="17">
        <v>0</v>
      </c>
      <c r="ID68" s="17">
        <v>0</v>
      </c>
      <c r="IE68" s="17">
        <v>0</v>
      </c>
      <c r="IF68" s="17">
        <v>0</v>
      </c>
      <c r="IG68" s="17">
        <v>0</v>
      </c>
      <c r="IH68" s="17">
        <v>0</v>
      </c>
      <c r="II68" s="17">
        <v>0</v>
      </c>
      <c r="IJ68" s="17">
        <v>0</v>
      </c>
      <c r="IK68" s="17">
        <v>0</v>
      </c>
      <c r="IL68" s="17">
        <v>0</v>
      </c>
      <c r="IM68" s="17">
        <v>0</v>
      </c>
      <c r="IN68" s="17">
        <v>0</v>
      </c>
      <c r="IO68" s="17">
        <v>0</v>
      </c>
      <c r="IP68" s="17">
        <v>0</v>
      </c>
      <c r="IQ68" s="17">
        <v>0</v>
      </c>
      <c r="IR68" s="17">
        <v>0</v>
      </c>
      <c r="IS68" s="17">
        <v>0</v>
      </c>
      <c r="IT68" s="17">
        <v>0</v>
      </c>
      <c r="IU68" s="17">
        <v>0</v>
      </c>
      <c r="IV68" s="18">
        <v>0</v>
      </c>
      <c r="IW68" s="18">
        <v>0</v>
      </c>
      <c r="IX68" s="18">
        <v>0</v>
      </c>
      <c r="IY68" s="17">
        <v>0</v>
      </c>
      <c r="IZ68" s="17">
        <v>0</v>
      </c>
      <c r="JA68" s="17">
        <v>0</v>
      </c>
      <c r="JB68" s="17">
        <v>0</v>
      </c>
      <c r="JC68" s="17">
        <v>0</v>
      </c>
      <c r="JD68" s="17">
        <v>0</v>
      </c>
      <c r="JE68" s="18">
        <v>0</v>
      </c>
      <c r="JF68" s="18">
        <v>0</v>
      </c>
      <c r="JG68" s="18">
        <v>0</v>
      </c>
      <c r="JH68" s="17">
        <v>0</v>
      </c>
      <c r="JI68" s="17">
        <v>0</v>
      </c>
      <c r="JJ68" s="17">
        <v>0</v>
      </c>
      <c r="JK68" s="17">
        <v>0</v>
      </c>
      <c r="JL68" s="17">
        <v>0</v>
      </c>
      <c r="JM68" s="17">
        <v>0</v>
      </c>
      <c r="JN68" s="18">
        <v>0</v>
      </c>
      <c r="JO68" s="18">
        <v>0</v>
      </c>
      <c r="JP68" s="18">
        <v>0</v>
      </c>
      <c r="JQ68" s="17">
        <v>0</v>
      </c>
      <c r="JR68" s="17">
        <v>0</v>
      </c>
      <c r="JS68" s="17">
        <v>0</v>
      </c>
      <c r="JT68" s="17">
        <v>0</v>
      </c>
      <c r="JU68" s="17">
        <v>0</v>
      </c>
      <c r="JV68" s="17">
        <v>0</v>
      </c>
      <c r="JW68" s="17">
        <v>0</v>
      </c>
      <c r="JX68" s="17">
        <v>0</v>
      </c>
      <c r="JY68" s="17">
        <v>0</v>
      </c>
      <c r="JZ68" s="17">
        <v>0</v>
      </c>
      <c r="KA68" s="17">
        <v>0</v>
      </c>
      <c r="KB68" s="17">
        <v>0</v>
      </c>
      <c r="KC68" s="17">
        <v>0</v>
      </c>
      <c r="KD68" s="17">
        <v>0</v>
      </c>
      <c r="KE68" s="17">
        <v>0</v>
      </c>
      <c r="KF68" s="17">
        <v>0</v>
      </c>
      <c r="KG68" s="17">
        <v>0</v>
      </c>
      <c r="KH68" s="17">
        <v>0</v>
      </c>
      <c r="KI68" s="17">
        <v>0</v>
      </c>
      <c r="KJ68" s="17">
        <v>0</v>
      </c>
      <c r="KK68" s="17">
        <v>2357888228.0538831</v>
      </c>
      <c r="KL68" s="17">
        <v>0</v>
      </c>
      <c r="KM68" s="17">
        <v>0</v>
      </c>
      <c r="KN68" s="17">
        <v>0</v>
      </c>
      <c r="KO68" s="17">
        <v>0</v>
      </c>
      <c r="KP68" s="17">
        <v>0</v>
      </c>
      <c r="KQ68" s="17">
        <v>0</v>
      </c>
      <c r="KR68" s="17">
        <v>0</v>
      </c>
      <c r="KS68" s="17">
        <v>0</v>
      </c>
      <c r="KT68" s="17">
        <v>0</v>
      </c>
      <c r="KU68" s="17">
        <v>0</v>
      </c>
      <c r="KV68" s="17">
        <v>0</v>
      </c>
      <c r="KW68" s="17">
        <v>0</v>
      </c>
      <c r="KX68" s="17">
        <v>0</v>
      </c>
      <c r="KY68" s="17">
        <v>0</v>
      </c>
      <c r="KZ68" s="17">
        <v>0</v>
      </c>
      <c r="LA68" s="18">
        <v>0</v>
      </c>
      <c r="LB68" s="18">
        <v>0</v>
      </c>
      <c r="LC68" s="18">
        <v>0</v>
      </c>
      <c r="LD68" s="17">
        <v>0</v>
      </c>
      <c r="LE68" s="17">
        <v>0</v>
      </c>
      <c r="LF68" s="17">
        <v>0</v>
      </c>
      <c r="LG68" s="17">
        <v>0</v>
      </c>
      <c r="LH68" s="17">
        <v>0</v>
      </c>
      <c r="LI68" s="17">
        <v>0</v>
      </c>
      <c r="LJ68" s="18">
        <v>0</v>
      </c>
      <c r="LK68" s="18">
        <v>0</v>
      </c>
      <c r="LL68" s="18">
        <v>0</v>
      </c>
      <c r="LM68" s="17">
        <v>0</v>
      </c>
      <c r="LN68" s="17">
        <v>0</v>
      </c>
      <c r="LO68" s="17">
        <v>0</v>
      </c>
      <c r="LP68" s="17">
        <v>0</v>
      </c>
      <c r="LQ68" s="17">
        <v>0</v>
      </c>
      <c r="LR68" s="17">
        <v>0</v>
      </c>
      <c r="LS68" s="18">
        <v>0</v>
      </c>
      <c r="LT68" s="18">
        <v>0</v>
      </c>
      <c r="LU68" s="18">
        <v>0</v>
      </c>
      <c r="LV68" s="17">
        <v>0</v>
      </c>
      <c r="LW68" s="17">
        <v>0</v>
      </c>
      <c r="LX68" s="17">
        <v>0</v>
      </c>
      <c r="LY68" s="17">
        <v>0</v>
      </c>
      <c r="LZ68" s="17">
        <v>0</v>
      </c>
      <c r="MA68" s="17">
        <v>0</v>
      </c>
      <c r="MB68" s="17">
        <v>0</v>
      </c>
      <c r="MC68" s="17">
        <v>0</v>
      </c>
      <c r="MD68" s="17">
        <v>0</v>
      </c>
      <c r="ME68" s="17">
        <v>0</v>
      </c>
      <c r="MF68" s="17">
        <v>0</v>
      </c>
      <c r="MG68" s="17">
        <v>2358960999.985219</v>
      </c>
      <c r="MH68" s="17">
        <v>2358960999.985219</v>
      </c>
    </row>
    <row r="69" spans="1:346" ht="12.75" customHeight="1" x14ac:dyDescent="0.3">
      <c r="A69" s="61" t="s">
        <v>273</v>
      </c>
      <c r="B69" s="16">
        <v>3012</v>
      </c>
      <c r="C69" s="62" t="s">
        <v>247</v>
      </c>
      <c r="D69" s="18">
        <v>0</v>
      </c>
      <c r="E69" s="18">
        <v>0</v>
      </c>
      <c r="F69" s="18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7"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0</v>
      </c>
      <c r="DE69" s="17">
        <v>0</v>
      </c>
      <c r="DF69" s="17">
        <v>0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0</v>
      </c>
      <c r="DY69" s="17">
        <v>0</v>
      </c>
      <c r="DZ69" s="17">
        <v>0</v>
      </c>
      <c r="EA69" s="17">
        <v>0</v>
      </c>
      <c r="EB69" s="17">
        <v>0</v>
      </c>
      <c r="EC69" s="17">
        <v>0</v>
      </c>
      <c r="ED69" s="17">
        <v>0</v>
      </c>
      <c r="EE69" s="17">
        <v>0</v>
      </c>
      <c r="EF69" s="17">
        <v>0</v>
      </c>
      <c r="EG69" s="17">
        <v>0</v>
      </c>
      <c r="EH69" s="17">
        <v>0</v>
      </c>
      <c r="EI69" s="17">
        <v>0</v>
      </c>
      <c r="EJ69" s="17">
        <v>0</v>
      </c>
      <c r="EK69" s="17">
        <v>0</v>
      </c>
      <c r="EL69" s="17">
        <v>0</v>
      </c>
      <c r="EM69" s="17">
        <v>0</v>
      </c>
      <c r="EN69" s="17">
        <v>0</v>
      </c>
      <c r="EO69" s="17">
        <v>0</v>
      </c>
      <c r="EP69" s="17">
        <v>0</v>
      </c>
      <c r="EQ69" s="17">
        <v>0</v>
      </c>
      <c r="ER69" s="17">
        <v>0</v>
      </c>
      <c r="ES69" s="17">
        <v>0</v>
      </c>
      <c r="ET69" s="17">
        <v>0</v>
      </c>
      <c r="EU69" s="17">
        <v>0</v>
      </c>
      <c r="EV69" s="17">
        <v>0</v>
      </c>
      <c r="EW69" s="17">
        <v>0</v>
      </c>
      <c r="EX69" s="17">
        <v>0</v>
      </c>
      <c r="EY69" s="17">
        <v>0</v>
      </c>
      <c r="EZ69" s="17">
        <v>0</v>
      </c>
      <c r="FA69" s="17">
        <v>0</v>
      </c>
      <c r="FB69" s="17">
        <v>0</v>
      </c>
      <c r="FC69" s="17">
        <v>0</v>
      </c>
      <c r="FD69" s="17">
        <v>0</v>
      </c>
      <c r="FE69" s="17">
        <v>0</v>
      </c>
      <c r="FF69" s="17">
        <v>0</v>
      </c>
      <c r="FG69" s="17">
        <v>0</v>
      </c>
      <c r="FH69" s="17">
        <v>0</v>
      </c>
      <c r="FI69" s="17">
        <v>0</v>
      </c>
      <c r="FJ69" s="17">
        <v>0</v>
      </c>
      <c r="FK69" s="17">
        <v>0</v>
      </c>
      <c r="FL69" s="17">
        <v>0</v>
      </c>
      <c r="FM69" s="17">
        <v>0</v>
      </c>
      <c r="FN69" s="17">
        <v>0</v>
      </c>
      <c r="FO69" s="17">
        <v>0</v>
      </c>
      <c r="FP69" s="17">
        <v>0</v>
      </c>
      <c r="FQ69" s="17">
        <v>0</v>
      </c>
      <c r="FR69" s="17">
        <v>0</v>
      </c>
      <c r="FS69" s="17">
        <v>0</v>
      </c>
      <c r="FT69" s="17">
        <v>0</v>
      </c>
      <c r="FU69" s="17">
        <v>0</v>
      </c>
      <c r="FV69" s="17">
        <v>0</v>
      </c>
      <c r="FW69" s="17">
        <v>0</v>
      </c>
      <c r="FX69" s="17">
        <v>0</v>
      </c>
      <c r="FY69" s="17">
        <v>0</v>
      </c>
      <c r="FZ69" s="17">
        <v>0</v>
      </c>
      <c r="GA69" s="17">
        <v>0</v>
      </c>
      <c r="GB69" s="17">
        <v>0</v>
      </c>
      <c r="GC69" s="17">
        <v>0</v>
      </c>
      <c r="GD69" s="17">
        <v>0</v>
      </c>
      <c r="GE69" s="17">
        <v>0</v>
      </c>
      <c r="GF69" s="17">
        <v>0</v>
      </c>
      <c r="GG69" s="17">
        <v>0</v>
      </c>
      <c r="GH69" s="17">
        <v>0</v>
      </c>
      <c r="GI69" s="17">
        <v>0</v>
      </c>
      <c r="GJ69" s="17">
        <v>0</v>
      </c>
      <c r="GK69" s="17">
        <v>0</v>
      </c>
      <c r="GL69" s="17">
        <v>0</v>
      </c>
      <c r="GM69" s="17">
        <v>0</v>
      </c>
      <c r="GN69" s="17">
        <v>0</v>
      </c>
      <c r="GO69" s="17">
        <v>0</v>
      </c>
      <c r="GP69" s="17">
        <v>0</v>
      </c>
      <c r="GQ69" s="17">
        <v>0</v>
      </c>
      <c r="GR69" s="17">
        <v>0</v>
      </c>
      <c r="GS69" s="17">
        <v>0</v>
      </c>
      <c r="GT69" s="17">
        <v>0</v>
      </c>
      <c r="GU69" s="17">
        <v>0</v>
      </c>
      <c r="GV69" s="17">
        <v>0</v>
      </c>
      <c r="GW69" s="17">
        <v>0</v>
      </c>
      <c r="GX69" s="17">
        <v>0</v>
      </c>
      <c r="GY69" s="17">
        <v>0</v>
      </c>
      <c r="GZ69" s="17">
        <v>0</v>
      </c>
      <c r="HA69" s="17">
        <v>0</v>
      </c>
      <c r="HB69" s="17">
        <v>0</v>
      </c>
      <c r="HC69" s="17">
        <v>0</v>
      </c>
      <c r="HD69" s="17">
        <v>0</v>
      </c>
      <c r="HE69" s="17">
        <v>0</v>
      </c>
      <c r="HF69" s="17">
        <v>0</v>
      </c>
      <c r="HG69" s="17">
        <v>0</v>
      </c>
      <c r="HH69" s="17">
        <v>0</v>
      </c>
      <c r="HI69" s="17">
        <v>0</v>
      </c>
      <c r="HJ69" s="17">
        <v>0</v>
      </c>
      <c r="HK69" s="17">
        <v>0</v>
      </c>
      <c r="HL69" s="17">
        <v>0</v>
      </c>
      <c r="HM69" s="17">
        <v>0</v>
      </c>
      <c r="HN69" s="17">
        <v>0</v>
      </c>
      <c r="HO69" s="17">
        <v>0</v>
      </c>
      <c r="HP69" s="17">
        <v>0</v>
      </c>
      <c r="HQ69" s="17">
        <v>0</v>
      </c>
      <c r="HR69" s="17">
        <v>0</v>
      </c>
      <c r="HS69" s="17">
        <v>0</v>
      </c>
      <c r="HT69" s="17">
        <v>0</v>
      </c>
      <c r="HU69" s="17">
        <v>0</v>
      </c>
      <c r="HV69" s="17">
        <v>0</v>
      </c>
      <c r="HW69" s="17">
        <v>0</v>
      </c>
      <c r="HX69" s="17">
        <v>0</v>
      </c>
      <c r="HY69" s="17">
        <v>0</v>
      </c>
      <c r="HZ69" s="17">
        <v>0</v>
      </c>
      <c r="IA69" s="17">
        <v>0</v>
      </c>
      <c r="IB69" s="17">
        <v>0</v>
      </c>
      <c r="IC69" s="17">
        <v>0</v>
      </c>
      <c r="ID69" s="17">
        <v>0</v>
      </c>
      <c r="IE69" s="17">
        <v>0</v>
      </c>
      <c r="IF69" s="17">
        <v>0</v>
      </c>
      <c r="IG69" s="17">
        <v>0</v>
      </c>
      <c r="IH69" s="17">
        <v>0</v>
      </c>
      <c r="II69" s="17">
        <v>0</v>
      </c>
      <c r="IJ69" s="17">
        <v>0</v>
      </c>
      <c r="IK69" s="17">
        <v>0</v>
      </c>
      <c r="IL69" s="17">
        <v>0</v>
      </c>
      <c r="IM69" s="17">
        <v>0</v>
      </c>
      <c r="IN69" s="17">
        <v>0</v>
      </c>
      <c r="IO69" s="17">
        <v>0</v>
      </c>
      <c r="IP69" s="17">
        <v>0</v>
      </c>
      <c r="IQ69" s="17">
        <v>0</v>
      </c>
      <c r="IR69" s="17">
        <v>0</v>
      </c>
      <c r="IS69" s="17">
        <v>0</v>
      </c>
      <c r="IT69" s="17">
        <v>0</v>
      </c>
      <c r="IU69" s="17">
        <v>0</v>
      </c>
      <c r="IV69" s="18">
        <v>3591083.1500000018</v>
      </c>
      <c r="IW69" s="18">
        <v>0</v>
      </c>
      <c r="IX69" s="18">
        <v>63831341.580000147</v>
      </c>
      <c r="IY69" s="17">
        <v>0</v>
      </c>
      <c r="IZ69" s="17">
        <v>0</v>
      </c>
      <c r="JA69" s="17">
        <v>0</v>
      </c>
      <c r="JB69" s="17">
        <v>0</v>
      </c>
      <c r="JC69" s="17">
        <v>0</v>
      </c>
      <c r="JD69" s="17">
        <v>0</v>
      </c>
      <c r="JE69" s="18">
        <v>3591083.1500000018</v>
      </c>
      <c r="JF69" s="18">
        <v>0</v>
      </c>
      <c r="JG69" s="18">
        <v>63831341.580000147</v>
      </c>
      <c r="JH69" s="17">
        <v>55977.820000000007</v>
      </c>
      <c r="JI69" s="17">
        <v>0</v>
      </c>
      <c r="JJ69" s="17">
        <v>812314.28</v>
      </c>
      <c r="JK69" s="17">
        <v>3535105.3300000019</v>
      </c>
      <c r="JL69" s="17">
        <v>0</v>
      </c>
      <c r="JM69" s="17">
        <v>63019027.300000146</v>
      </c>
      <c r="JN69" s="18">
        <v>0</v>
      </c>
      <c r="JO69" s="18">
        <v>0</v>
      </c>
      <c r="JP69" s="18">
        <v>0</v>
      </c>
      <c r="JQ69" s="17">
        <v>0</v>
      </c>
      <c r="JR69" s="17">
        <v>0</v>
      </c>
      <c r="JS69" s="17">
        <v>0</v>
      </c>
      <c r="JT69" s="17">
        <v>0</v>
      </c>
      <c r="JU69" s="17">
        <v>0</v>
      </c>
      <c r="JV69" s="17">
        <v>0</v>
      </c>
      <c r="JW69" s="17">
        <v>0</v>
      </c>
      <c r="JX69" s="17">
        <v>0</v>
      </c>
      <c r="JY69" s="17">
        <v>0</v>
      </c>
      <c r="JZ69" s="17">
        <v>0</v>
      </c>
      <c r="KA69" s="17">
        <v>0</v>
      </c>
      <c r="KB69" s="17">
        <v>0</v>
      </c>
      <c r="KC69" s="17">
        <v>0</v>
      </c>
      <c r="KD69" s="17">
        <v>0</v>
      </c>
      <c r="KE69" s="17">
        <v>0</v>
      </c>
      <c r="KF69" s="17">
        <v>0</v>
      </c>
      <c r="KG69" s="17">
        <v>0</v>
      </c>
      <c r="KH69" s="17">
        <v>0</v>
      </c>
      <c r="KI69" s="17">
        <v>328348377.3300001</v>
      </c>
      <c r="KJ69" s="17">
        <v>9072738863.550005</v>
      </c>
      <c r="KK69" s="17">
        <v>1880527351.1799989</v>
      </c>
      <c r="KL69" s="17">
        <v>0</v>
      </c>
      <c r="KM69" s="17">
        <v>0</v>
      </c>
      <c r="KN69" s="17">
        <v>0</v>
      </c>
      <c r="KO69" s="17">
        <v>0</v>
      </c>
      <c r="KP69" s="17">
        <v>0</v>
      </c>
      <c r="KQ69" s="17">
        <v>0</v>
      </c>
      <c r="KR69" s="17">
        <v>0</v>
      </c>
      <c r="KS69" s="17">
        <v>0</v>
      </c>
      <c r="KT69" s="17">
        <v>0</v>
      </c>
      <c r="KU69" s="17">
        <v>0</v>
      </c>
      <c r="KV69" s="17">
        <v>0</v>
      </c>
      <c r="KW69" s="17">
        <v>0</v>
      </c>
      <c r="KX69" s="17">
        <v>0</v>
      </c>
      <c r="KY69" s="17">
        <v>0</v>
      </c>
      <c r="KZ69" s="17">
        <v>0</v>
      </c>
      <c r="LA69" s="18">
        <v>0</v>
      </c>
      <c r="LB69" s="18">
        <v>0</v>
      </c>
      <c r="LC69" s="18">
        <v>0</v>
      </c>
      <c r="LD69" s="17">
        <v>0</v>
      </c>
      <c r="LE69" s="17">
        <v>0</v>
      </c>
      <c r="LF69" s="17">
        <v>0</v>
      </c>
      <c r="LG69" s="17">
        <v>0</v>
      </c>
      <c r="LH69" s="17">
        <v>0</v>
      </c>
      <c r="LI69" s="17">
        <v>0</v>
      </c>
      <c r="LJ69" s="18">
        <v>0</v>
      </c>
      <c r="LK69" s="18">
        <v>0</v>
      </c>
      <c r="LL69" s="18">
        <v>0</v>
      </c>
      <c r="LM69" s="17">
        <v>0</v>
      </c>
      <c r="LN69" s="17">
        <v>0</v>
      </c>
      <c r="LO69" s="17">
        <v>0</v>
      </c>
      <c r="LP69" s="17">
        <v>0</v>
      </c>
      <c r="LQ69" s="17">
        <v>0</v>
      </c>
      <c r="LR69" s="17">
        <v>0</v>
      </c>
      <c r="LS69" s="18">
        <v>0</v>
      </c>
      <c r="LT69" s="18">
        <v>0</v>
      </c>
      <c r="LU69" s="18">
        <v>0</v>
      </c>
      <c r="LV69" s="17">
        <v>0</v>
      </c>
      <c r="LW69" s="17">
        <v>0</v>
      </c>
      <c r="LX69" s="17">
        <v>0</v>
      </c>
      <c r="LY69" s="17">
        <v>0</v>
      </c>
      <c r="LZ69" s="17">
        <v>0</v>
      </c>
      <c r="MA69" s="17">
        <v>0</v>
      </c>
      <c r="MB69" s="17">
        <v>0</v>
      </c>
      <c r="MC69" s="17">
        <v>0</v>
      </c>
      <c r="MD69" s="17">
        <v>0</v>
      </c>
      <c r="ME69" s="17">
        <v>331939460.48000014</v>
      </c>
      <c r="MF69" s="17">
        <v>9072738863.550005</v>
      </c>
      <c r="MG69" s="17">
        <v>1944358692.759999</v>
      </c>
      <c r="MH69" s="17">
        <v>11349037016.790003</v>
      </c>
    </row>
    <row r="70" spans="1:346" ht="12.75" customHeight="1" x14ac:dyDescent="0.3">
      <c r="A70" s="61" t="s">
        <v>275</v>
      </c>
      <c r="B70" s="16">
        <v>3016</v>
      </c>
      <c r="C70" s="62" t="s">
        <v>247</v>
      </c>
      <c r="D70" s="18">
        <v>0</v>
      </c>
      <c r="E70" s="18">
        <v>0</v>
      </c>
      <c r="F70" s="18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0</v>
      </c>
      <c r="CP70" s="17">
        <v>0</v>
      </c>
      <c r="CQ70" s="17">
        <v>0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7">
        <v>0</v>
      </c>
      <c r="DF70" s="17">
        <v>0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0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0</v>
      </c>
      <c r="DZ70" s="17">
        <v>0</v>
      </c>
      <c r="EA70" s="17">
        <v>0</v>
      </c>
      <c r="EB70" s="17">
        <v>0</v>
      </c>
      <c r="EC70" s="17">
        <v>0</v>
      </c>
      <c r="ED70" s="17">
        <v>0</v>
      </c>
      <c r="EE70" s="17">
        <v>0</v>
      </c>
      <c r="EF70" s="17">
        <v>0</v>
      </c>
      <c r="EG70" s="17">
        <v>0</v>
      </c>
      <c r="EH70" s="17">
        <v>0</v>
      </c>
      <c r="EI70" s="17">
        <v>0</v>
      </c>
      <c r="EJ70" s="17">
        <v>0</v>
      </c>
      <c r="EK70" s="17">
        <v>0</v>
      </c>
      <c r="EL70" s="17">
        <v>0</v>
      </c>
      <c r="EM70" s="17">
        <v>0</v>
      </c>
      <c r="EN70" s="17">
        <v>0</v>
      </c>
      <c r="EO70" s="17">
        <v>0</v>
      </c>
      <c r="EP70" s="17">
        <v>0</v>
      </c>
      <c r="EQ70" s="17">
        <v>0</v>
      </c>
      <c r="ER70" s="17">
        <v>0</v>
      </c>
      <c r="ES70" s="17">
        <v>0</v>
      </c>
      <c r="ET70" s="17">
        <v>0</v>
      </c>
      <c r="EU70" s="17">
        <v>0</v>
      </c>
      <c r="EV70" s="17">
        <v>0</v>
      </c>
      <c r="EW70" s="17">
        <v>0</v>
      </c>
      <c r="EX70" s="17">
        <v>0</v>
      </c>
      <c r="EY70" s="17">
        <v>0</v>
      </c>
      <c r="EZ70" s="17">
        <v>0</v>
      </c>
      <c r="FA70" s="17">
        <v>0</v>
      </c>
      <c r="FB70" s="17">
        <v>0</v>
      </c>
      <c r="FC70" s="17">
        <v>0</v>
      </c>
      <c r="FD70" s="17">
        <v>2424867.38000012</v>
      </c>
      <c r="FE70" s="17">
        <v>10190.07</v>
      </c>
      <c r="FF70" s="17">
        <v>324361525.13999599</v>
      </c>
      <c r="FG70" s="17">
        <v>0</v>
      </c>
      <c r="FH70" s="17">
        <v>0</v>
      </c>
      <c r="FI70" s="17">
        <v>25987840.530000001</v>
      </c>
      <c r="FJ70" s="17">
        <v>0</v>
      </c>
      <c r="FK70" s="17">
        <v>0</v>
      </c>
      <c r="FL70" s="17">
        <v>0</v>
      </c>
      <c r="FM70" s="17">
        <v>0</v>
      </c>
      <c r="FN70" s="17">
        <v>0</v>
      </c>
      <c r="FO70" s="17">
        <v>0</v>
      </c>
      <c r="FP70" s="17">
        <v>0</v>
      </c>
      <c r="FQ70" s="17">
        <v>0</v>
      </c>
      <c r="FR70" s="17">
        <v>0</v>
      </c>
      <c r="FS70" s="17">
        <v>0</v>
      </c>
      <c r="FT70" s="17">
        <v>0</v>
      </c>
      <c r="FU70" s="17">
        <v>0</v>
      </c>
      <c r="FV70" s="17">
        <v>0</v>
      </c>
      <c r="FW70" s="17">
        <v>0</v>
      </c>
      <c r="FX70" s="17">
        <v>0</v>
      </c>
      <c r="FY70" s="17">
        <v>0</v>
      </c>
      <c r="FZ70" s="17">
        <v>0</v>
      </c>
      <c r="GA70" s="17">
        <v>0</v>
      </c>
      <c r="GB70" s="17">
        <v>0</v>
      </c>
      <c r="GC70" s="17">
        <v>0</v>
      </c>
      <c r="GD70" s="17">
        <v>0</v>
      </c>
      <c r="GE70" s="17">
        <v>0</v>
      </c>
      <c r="GF70" s="17">
        <v>0</v>
      </c>
      <c r="GG70" s="17">
        <v>0</v>
      </c>
      <c r="GH70" s="17">
        <v>0</v>
      </c>
      <c r="GI70" s="17">
        <v>0</v>
      </c>
      <c r="GJ70" s="17">
        <v>0</v>
      </c>
      <c r="GK70" s="17">
        <v>0</v>
      </c>
      <c r="GL70" s="17">
        <v>0</v>
      </c>
      <c r="GM70" s="17">
        <v>0</v>
      </c>
      <c r="GN70" s="17">
        <v>0</v>
      </c>
      <c r="GO70" s="17">
        <v>0</v>
      </c>
      <c r="GP70" s="17">
        <v>0</v>
      </c>
      <c r="GQ70" s="17">
        <v>0</v>
      </c>
      <c r="GR70" s="17">
        <v>0</v>
      </c>
      <c r="GS70" s="17">
        <v>0</v>
      </c>
      <c r="GT70" s="17">
        <v>0</v>
      </c>
      <c r="GU70" s="17">
        <v>0</v>
      </c>
      <c r="GV70" s="17">
        <v>0</v>
      </c>
      <c r="GW70" s="17">
        <v>0</v>
      </c>
      <c r="GX70" s="17">
        <v>0</v>
      </c>
      <c r="GY70" s="17">
        <v>0</v>
      </c>
      <c r="GZ70" s="17">
        <v>0</v>
      </c>
      <c r="HA70" s="17">
        <v>0</v>
      </c>
      <c r="HB70" s="17">
        <v>0</v>
      </c>
      <c r="HC70" s="17">
        <v>0</v>
      </c>
      <c r="HD70" s="17">
        <v>0</v>
      </c>
      <c r="HE70" s="17">
        <v>0</v>
      </c>
      <c r="HF70" s="17">
        <v>0</v>
      </c>
      <c r="HG70" s="17">
        <v>0</v>
      </c>
      <c r="HH70" s="17">
        <v>0</v>
      </c>
      <c r="HI70" s="17">
        <v>0</v>
      </c>
      <c r="HJ70" s="17">
        <v>0</v>
      </c>
      <c r="HK70" s="17">
        <v>0</v>
      </c>
      <c r="HL70" s="17">
        <v>0</v>
      </c>
      <c r="HM70" s="17">
        <v>0</v>
      </c>
      <c r="HN70" s="17">
        <v>0</v>
      </c>
      <c r="HO70" s="17">
        <v>0</v>
      </c>
      <c r="HP70" s="17">
        <v>0</v>
      </c>
      <c r="HQ70" s="17">
        <v>0</v>
      </c>
      <c r="HR70" s="17">
        <v>0</v>
      </c>
      <c r="HS70" s="17">
        <v>0</v>
      </c>
      <c r="HT70" s="17">
        <v>0</v>
      </c>
      <c r="HU70" s="17">
        <v>0</v>
      </c>
      <c r="HV70" s="17">
        <v>0</v>
      </c>
      <c r="HW70" s="17">
        <v>0</v>
      </c>
      <c r="HX70" s="17">
        <v>0</v>
      </c>
      <c r="HY70" s="17">
        <v>0</v>
      </c>
      <c r="HZ70" s="17">
        <v>0</v>
      </c>
      <c r="IA70" s="17">
        <v>0</v>
      </c>
      <c r="IB70" s="17">
        <v>0</v>
      </c>
      <c r="IC70" s="17">
        <v>0</v>
      </c>
      <c r="ID70" s="17">
        <v>0</v>
      </c>
      <c r="IE70" s="17">
        <v>0</v>
      </c>
      <c r="IF70" s="17">
        <v>0</v>
      </c>
      <c r="IG70" s="17">
        <v>0</v>
      </c>
      <c r="IH70" s="17">
        <v>0</v>
      </c>
      <c r="II70" s="17">
        <v>0</v>
      </c>
      <c r="IJ70" s="17">
        <v>0</v>
      </c>
      <c r="IK70" s="17">
        <v>0</v>
      </c>
      <c r="IL70" s="17">
        <v>0</v>
      </c>
      <c r="IM70" s="17">
        <v>0</v>
      </c>
      <c r="IN70" s="17">
        <v>0</v>
      </c>
      <c r="IO70" s="17">
        <v>0</v>
      </c>
      <c r="IP70" s="17">
        <v>0</v>
      </c>
      <c r="IQ70" s="17">
        <v>0</v>
      </c>
      <c r="IR70" s="17">
        <v>0</v>
      </c>
      <c r="IS70" s="17">
        <v>0</v>
      </c>
      <c r="IT70" s="17">
        <v>0</v>
      </c>
      <c r="IU70" s="17">
        <v>0</v>
      </c>
      <c r="IV70" s="18">
        <v>0</v>
      </c>
      <c r="IW70" s="18">
        <v>0</v>
      </c>
      <c r="IX70" s="18">
        <v>300314363.92000043</v>
      </c>
      <c r="IY70" s="17">
        <v>0</v>
      </c>
      <c r="IZ70" s="17">
        <v>0</v>
      </c>
      <c r="JA70" s="17">
        <v>7116527.6100000003</v>
      </c>
      <c r="JB70" s="17">
        <v>0</v>
      </c>
      <c r="JC70" s="17">
        <v>0</v>
      </c>
      <c r="JD70" s="17">
        <v>290662.95999999996</v>
      </c>
      <c r="JE70" s="18">
        <v>0</v>
      </c>
      <c r="JF70" s="18">
        <v>0</v>
      </c>
      <c r="JG70" s="18">
        <v>117517865.25999998</v>
      </c>
      <c r="JH70" s="17">
        <v>0</v>
      </c>
      <c r="JI70" s="17">
        <v>0</v>
      </c>
      <c r="JJ70" s="17">
        <v>2689923.1200000024</v>
      </c>
      <c r="JK70" s="17">
        <v>0</v>
      </c>
      <c r="JL70" s="17">
        <v>0</v>
      </c>
      <c r="JM70" s="17">
        <v>114827942.13999997</v>
      </c>
      <c r="JN70" s="18">
        <v>0</v>
      </c>
      <c r="JO70" s="18">
        <v>0</v>
      </c>
      <c r="JP70" s="18">
        <v>175389308.09000048</v>
      </c>
      <c r="JQ70" s="17">
        <v>0</v>
      </c>
      <c r="JR70" s="17">
        <v>0</v>
      </c>
      <c r="JS70" s="17">
        <v>7333546.1499999939</v>
      </c>
      <c r="JT70" s="17">
        <v>0</v>
      </c>
      <c r="JU70" s="17">
        <v>0</v>
      </c>
      <c r="JV70" s="17">
        <v>168055761.94000047</v>
      </c>
      <c r="JW70" s="17">
        <v>0</v>
      </c>
      <c r="JX70" s="17">
        <v>0</v>
      </c>
      <c r="JY70" s="17">
        <v>4683128.6299999822</v>
      </c>
      <c r="JZ70" s="17">
        <v>0</v>
      </c>
      <c r="KA70" s="17">
        <v>0</v>
      </c>
      <c r="KB70" s="17">
        <v>0</v>
      </c>
      <c r="KC70" s="17">
        <v>0</v>
      </c>
      <c r="KD70" s="17">
        <v>0</v>
      </c>
      <c r="KE70" s="17">
        <v>0</v>
      </c>
      <c r="KF70" s="17">
        <v>0</v>
      </c>
      <c r="KG70" s="17">
        <v>0</v>
      </c>
      <c r="KH70" s="17">
        <v>0</v>
      </c>
      <c r="KI70" s="17">
        <v>0</v>
      </c>
      <c r="KJ70" s="17">
        <v>69828.3</v>
      </c>
      <c r="KK70" s="17">
        <v>565926125.12999594</v>
      </c>
      <c r="KL70" s="17">
        <v>0</v>
      </c>
      <c r="KM70" s="17">
        <v>0</v>
      </c>
      <c r="KN70" s="17">
        <v>0</v>
      </c>
      <c r="KO70" s="17">
        <v>0</v>
      </c>
      <c r="KP70" s="17">
        <v>0</v>
      </c>
      <c r="KQ70" s="17">
        <v>0</v>
      </c>
      <c r="KR70" s="17">
        <v>0</v>
      </c>
      <c r="KS70" s="17">
        <v>0</v>
      </c>
      <c r="KT70" s="17">
        <v>0</v>
      </c>
      <c r="KU70" s="17">
        <v>0</v>
      </c>
      <c r="KV70" s="17">
        <v>0</v>
      </c>
      <c r="KW70" s="17">
        <v>0</v>
      </c>
      <c r="KX70" s="17">
        <v>0</v>
      </c>
      <c r="KY70" s="17">
        <v>0</v>
      </c>
      <c r="KZ70" s="17">
        <v>0</v>
      </c>
      <c r="LA70" s="18">
        <v>0</v>
      </c>
      <c r="LB70" s="18">
        <v>0</v>
      </c>
      <c r="LC70" s="18">
        <v>0</v>
      </c>
      <c r="LD70" s="17">
        <v>0</v>
      </c>
      <c r="LE70" s="17">
        <v>0</v>
      </c>
      <c r="LF70" s="17">
        <v>0</v>
      </c>
      <c r="LG70" s="17">
        <v>0</v>
      </c>
      <c r="LH70" s="17">
        <v>0</v>
      </c>
      <c r="LI70" s="17">
        <v>0</v>
      </c>
      <c r="LJ70" s="18">
        <v>0</v>
      </c>
      <c r="LK70" s="18">
        <v>0</v>
      </c>
      <c r="LL70" s="18">
        <v>0</v>
      </c>
      <c r="LM70" s="17">
        <v>0</v>
      </c>
      <c r="LN70" s="17">
        <v>0</v>
      </c>
      <c r="LO70" s="17">
        <v>0</v>
      </c>
      <c r="LP70" s="17">
        <v>0</v>
      </c>
      <c r="LQ70" s="17">
        <v>0</v>
      </c>
      <c r="LR70" s="17">
        <v>0</v>
      </c>
      <c r="LS70" s="18">
        <v>0</v>
      </c>
      <c r="LT70" s="18">
        <v>0</v>
      </c>
      <c r="LU70" s="18">
        <v>0</v>
      </c>
      <c r="LV70" s="17">
        <v>0</v>
      </c>
      <c r="LW70" s="17">
        <v>0</v>
      </c>
      <c r="LX70" s="17">
        <v>0</v>
      </c>
      <c r="LY70" s="17">
        <v>0</v>
      </c>
      <c r="LZ70" s="17">
        <v>0</v>
      </c>
      <c r="MA70" s="17">
        <v>0</v>
      </c>
      <c r="MB70" s="17">
        <v>0</v>
      </c>
      <c r="MC70" s="17">
        <v>0</v>
      </c>
      <c r="MD70" s="17">
        <v>0</v>
      </c>
      <c r="ME70" s="17">
        <v>2424867.38000012</v>
      </c>
      <c r="MF70" s="17">
        <v>80018.37</v>
      </c>
      <c r="MG70" s="17">
        <v>1221272983.3499925</v>
      </c>
      <c r="MH70" s="17">
        <v>1223777869.0999928</v>
      </c>
    </row>
    <row r="71" spans="1:346" ht="13.8" x14ac:dyDescent="0.3">
      <c r="A71" s="61" t="s">
        <v>277</v>
      </c>
      <c r="B71" s="16">
        <v>3017</v>
      </c>
      <c r="C71" s="62" t="s">
        <v>247</v>
      </c>
      <c r="D71" s="18">
        <v>0</v>
      </c>
      <c r="E71" s="18">
        <v>0</v>
      </c>
      <c r="F71" s="18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7">
        <v>0</v>
      </c>
      <c r="CQ71" s="17"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0</v>
      </c>
      <c r="DY71" s="17">
        <v>0</v>
      </c>
      <c r="DZ71" s="17">
        <v>0</v>
      </c>
      <c r="EA71" s="17">
        <v>0</v>
      </c>
      <c r="EB71" s="17">
        <v>0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>
        <v>0</v>
      </c>
      <c r="EI71" s="17">
        <v>0</v>
      </c>
      <c r="EJ71" s="17">
        <v>0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0</v>
      </c>
      <c r="EQ71" s="17">
        <v>0</v>
      </c>
      <c r="ER71" s="17">
        <v>0</v>
      </c>
      <c r="ES71" s="17">
        <v>0</v>
      </c>
      <c r="ET71" s="17">
        <v>0</v>
      </c>
      <c r="EU71" s="17">
        <v>0</v>
      </c>
      <c r="EV71" s="17">
        <v>0</v>
      </c>
      <c r="EW71" s="17">
        <v>0</v>
      </c>
      <c r="EX71" s="17">
        <v>0</v>
      </c>
      <c r="EY71" s="17">
        <v>0</v>
      </c>
      <c r="EZ71" s="17">
        <v>0</v>
      </c>
      <c r="FA71" s="17">
        <v>0</v>
      </c>
      <c r="FB71" s="17">
        <v>0</v>
      </c>
      <c r="FC71" s="17">
        <v>0</v>
      </c>
      <c r="FD71" s="17">
        <v>164848288.67000014</v>
      </c>
      <c r="FE71" s="17">
        <v>951061.54</v>
      </c>
      <c r="FF71" s="17">
        <v>386971877.60999972</v>
      </c>
      <c r="FG71" s="17">
        <v>306066192.96999985</v>
      </c>
      <c r="FH71" s="17">
        <v>0</v>
      </c>
      <c r="FI71" s="17">
        <v>240031219.05000004</v>
      </c>
      <c r="FJ71" s="17">
        <v>0</v>
      </c>
      <c r="FK71" s="17">
        <v>0</v>
      </c>
      <c r="FL71" s="17">
        <v>0</v>
      </c>
      <c r="FM71" s="17">
        <v>0</v>
      </c>
      <c r="FN71" s="17">
        <v>0</v>
      </c>
      <c r="FO71" s="17">
        <v>0</v>
      </c>
      <c r="FP71" s="17">
        <v>0</v>
      </c>
      <c r="FQ71" s="17">
        <v>0</v>
      </c>
      <c r="FR71" s="17">
        <v>0</v>
      </c>
      <c r="FS71" s="17">
        <v>0</v>
      </c>
      <c r="FT71" s="17">
        <v>0</v>
      </c>
      <c r="FU71" s="17">
        <v>0</v>
      </c>
      <c r="FV71" s="17">
        <v>0</v>
      </c>
      <c r="FW71" s="17">
        <v>0</v>
      </c>
      <c r="FX71" s="17">
        <v>0</v>
      </c>
      <c r="FY71" s="17">
        <v>0</v>
      </c>
      <c r="FZ71" s="17">
        <v>0</v>
      </c>
      <c r="GA71" s="17">
        <v>0</v>
      </c>
      <c r="GB71" s="17">
        <v>0</v>
      </c>
      <c r="GC71" s="17">
        <v>0</v>
      </c>
      <c r="GD71" s="17">
        <v>0</v>
      </c>
      <c r="GE71" s="17">
        <v>0</v>
      </c>
      <c r="GF71" s="17">
        <v>0</v>
      </c>
      <c r="GG71" s="17">
        <v>0</v>
      </c>
      <c r="GH71" s="17">
        <v>0</v>
      </c>
      <c r="GI71" s="17">
        <v>0</v>
      </c>
      <c r="GJ71" s="17">
        <v>0</v>
      </c>
      <c r="GK71" s="17">
        <v>0</v>
      </c>
      <c r="GL71" s="17">
        <v>0</v>
      </c>
      <c r="GM71" s="17">
        <v>0</v>
      </c>
      <c r="GN71" s="17">
        <v>0</v>
      </c>
      <c r="GO71" s="17">
        <v>0</v>
      </c>
      <c r="GP71" s="17">
        <v>0</v>
      </c>
      <c r="GQ71" s="17">
        <v>0</v>
      </c>
      <c r="GR71" s="17">
        <v>0</v>
      </c>
      <c r="GS71" s="17">
        <v>0</v>
      </c>
      <c r="GT71" s="17">
        <v>0</v>
      </c>
      <c r="GU71" s="17">
        <v>0</v>
      </c>
      <c r="GV71" s="17">
        <v>0</v>
      </c>
      <c r="GW71" s="17">
        <v>0</v>
      </c>
      <c r="GX71" s="17">
        <v>0</v>
      </c>
      <c r="GY71" s="17">
        <v>0</v>
      </c>
      <c r="GZ71" s="17">
        <v>0</v>
      </c>
      <c r="HA71" s="17">
        <v>0</v>
      </c>
      <c r="HB71" s="17">
        <v>0</v>
      </c>
      <c r="HC71" s="17">
        <v>0</v>
      </c>
      <c r="HD71" s="17">
        <v>0</v>
      </c>
      <c r="HE71" s="17">
        <v>0</v>
      </c>
      <c r="HF71" s="17">
        <v>0</v>
      </c>
      <c r="HG71" s="17">
        <v>0</v>
      </c>
      <c r="HH71" s="17">
        <v>0</v>
      </c>
      <c r="HI71" s="17">
        <v>0</v>
      </c>
      <c r="HJ71" s="17">
        <v>0</v>
      </c>
      <c r="HK71" s="17">
        <v>0</v>
      </c>
      <c r="HL71" s="17">
        <v>0</v>
      </c>
      <c r="HM71" s="17">
        <v>0</v>
      </c>
      <c r="HN71" s="17">
        <v>0</v>
      </c>
      <c r="HO71" s="17">
        <v>0</v>
      </c>
      <c r="HP71" s="17">
        <v>0</v>
      </c>
      <c r="HQ71" s="17">
        <v>0</v>
      </c>
      <c r="HR71" s="17">
        <v>0</v>
      </c>
      <c r="HS71" s="17">
        <v>0</v>
      </c>
      <c r="HT71" s="17">
        <v>0</v>
      </c>
      <c r="HU71" s="17">
        <v>0</v>
      </c>
      <c r="HV71" s="17">
        <v>0</v>
      </c>
      <c r="HW71" s="17">
        <v>0</v>
      </c>
      <c r="HX71" s="17">
        <v>0</v>
      </c>
      <c r="HY71" s="17">
        <v>0</v>
      </c>
      <c r="HZ71" s="17">
        <v>0</v>
      </c>
      <c r="IA71" s="17">
        <v>0</v>
      </c>
      <c r="IB71" s="17">
        <v>0</v>
      </c>
      <c r="IC71" s="17">
        <v>0</v>
      </c>
      <c r="ID71" s="17">
        <v>0</v>
      </c>
      <c r="IE71" s="17">
        <v>0</v>
      </c>
      <c r="IF71" s="17">
        <v>0</v>
      </c>
      <c r="IG71" s="17">
        <v>0</v>
      </c>
      <c r="IH71" s="17">
        <v>0</v>
      </c>
      <c r="II71" s="17">
        <v>0</v>
      </c>
      <c r="IJ71" s="17">
        <v>0</v>
      </c>
      <c r="IK71" s="17">
        <v>0</v>
      </c>
      <c r="IL71" s="17">
        <v>0</v>
      </c>
      <c r="IM71" s="17">
        <v>0</v>
      </c>
      <c r="IN71" s="17">
        <v>0</v>
      </c>
      <c r="IO71" s="17">
        <v>0</v>
      </c>
      <c r="IP71" s="17">
        <v>0</v>
      </c>
      <c r="IQ71" s="17">
        <v>0</v>
      </c>
      <c r="IR71" s="17">
        <v>0</v>
      </c>
      <c r="IS71" s="17">
        <v>0</v>
      </c>
      <c r="IT71" s="17">
        <v>0</v>
      </c>
      <c r="IU71" s="17">
        <v>0</v>
      </c>
      <c r="IV71" s="18">
        <v>42411.340000000004</v>
      </c>
      <c r="IW71" s="18">
        <v>0</v>
      </c>
      <c r="IX71" s="18">
        <v>1938364.5000000005</v>
      </c>
      <c r="IY71" s="17">
        <v>0</v>
      </c>
      <c r="IZ71" s="17">
        <v>0</v>
      </c>
      <c r="JA71" s="17">
        <v>0</v>
      </c>
      <c r="JB71" s="17">
        <v>0</v>
      </c>
      <c r="JC71" s="17">
        <v>0</v>
      </c>
      <c r="JD71" s="17">
        <v>0</v>
      </c>
      <c r="JE71" s="18">
        <v>42411.340000000004</v>
      </c>
      <c r="JF71" s="18">
        <v>0</v>
      </c>
      <c r="JG71" s="18">
        <v>1938364.5000000005</v>
      </c>
      <c r="JH71" s="17">
        <v>6376.9</v>
      </c>
      <c r="JI71" s="17">
        <v>0</v>
      </c>
      <c r="JJ71" s="17">
        <v>340426.48</v>
      </c>
      <c r="JK71" s="17">
        <v>36034.44</v>
      </c>
      <c r="JL71" s="17">
        <v>0</v>
      </c>
      <c r="JM71" s="17">
        <v>1597938.0200000005</v>
      </c>
      <c r="JN71" s="18">
        <v>0</v>
      </c>
      <c r="JO71" s="18">
        <v>0</v>
      </c>
      <c r="JP71" s="18">
        <v>0</v>
      </c>
      <c r="JQ71" s="17">
        <v>0</v>
      </c>
      <c r="JR71" s="17">
        <v>0</v>
      </c>
      <c r="JS71" s="17">
        <v>0</v>
      </c>
      <c r="JT71" s="17">
        <v>0</v>
      </c>
      <c r="JU71" s="17">
        <v>0</v>
      </c>
      <c r="JV71" s="17">
        <v>0</v>
      </c>
      <c r="JW71" s="17">
        <v>0</v>
      </c>
      <c r="JX71" s="17">
        <v>0</v>
      </c>
      <c r="JY71" s="17">
        <v>0</v>
      </c>
      <c r="JZ71" s="17">
        <v>0</v>
      </c>
      <c r="KA71" s="17">
        <v>0</v>
      </c>
      <c r="KB71" s="17">
        <v>0</v>
      </c>
      <c r="KC71" s="17">
        <v>0</v>
      </c>
      <c r="KD71" s="17">
        <v>0</v>
      </c>
      <c r="KE71" s="17">
        <v>0</v>
      </c>
      <c r="KF71" s="17">
        <v>0</v>
      </c>
      <c r="KG71" s="17">
        <v>0</v>
      </c>
      <c r="KH71" s="17">
        <v>0</v>
      </c>
      <c r="KI71" s="17">
        <v>3015706663.71</v>
      </c>
      <c r="KJ71" s="17">
        <v>3963564841.8199978</v>
      </c>
      <c r="KK71" s="17">
        <v>2300592761.16468</v>
      </c>
      <c r="KL71" s="17">
        <v>0</v>
      </c>
      <c r="KM71" s="17">
        <v>0</v>
      </c>
      <c r="KN71" s="17">
        <v>0</v>
      </c>
      <c r="KO71" s="17">
        <v>0</v>
      </c>
      <c r="KP71" s="17">
        <v>0</v>
      </c>
      <c r="KQ71" s="17">
        <v>0</v>
      </c>
      <c r="KR71" s="17">
        <v>0</v>
      </c>
      <c r="KS71" s="17">
        <v>0</v>
      </c>
      <c r="KT71" s="17">
        <v>0</v>
      </c>
      <c r="KU71" s="17">
        <v>0</v>
      </c>
      <c r="KV71" s="17">
        <v>0</v>
      </c>
      <c r="KW71" s="17">
        <v>0</v>
      </c>
      <c r="KX71" s="17">
        <v>0</v>
      </c>
      <c r="KY71" s="17">
        <v>0</v>
      </c>
      <c r="KZ71" s="17">
        <v>0</v>
      </c>
      <c r="LA71" s="18">
        <v>0</v>
      </c>
      <c r="LB71" s="18">
        <v>0</v>
      </c>
      <c r="LC71" s="18">
        <v>0</v>
      </c>
      <c r="LD71" s="17">
        <v>0</v>
      </c>
      <c r="LE71" s="17">
        <v>0</v>
      </c>
      <c r="LF71" s="17">
        <v>0</v>
      </c>
      <c r="LG71" s="17">
        <v>0</v>
      </c>
      <c r="LH71" s="17">
        <v>0</v>
      </c>
      <c r="LI71" s="17">
        <v>0</v>
      </c>
      <c r="LJ71" s="18">
        <v>0</v>
      </c>
      <c r="LK71" s="18">
        <v>0</v>
      </c>
      <c r="LL71" s="18">
        <v>0</v>
      </c>
      <c r="LM71" s="17">
        <v>0</v>
      </c>
      <c r="LN71" s="17">
        <v>0</v>
      </c>
      <c r="LO71" s="17">
        <v>0</v>
      </c>
      <c r="LP71" s="17">
        <v>0</v>
      </c>
      <c r="LQ71" s="17">
        <v>0</v>
      </c>
      <c r="LR71" s="17">
        <v>0</v>
      </c>
      <c r="LS71" s="18">
        <v>0</v>
      </c>
      <c r="LT71" s="18">
        <v>0</v>
      </c>
      <c r="LU71" s="18">
        <v>0</v>
      </c>
      <c r="LV71" s="17">
        <v>0</v>
      </c>
      <c r="LW71" s="17">
        <v>0</v>
      </c>
      <c r="LX71" s="17">
        <v>0</v>
      </c>
      <c r="LY71" s="17">
        <v>0</v>
      </c>
      <c r="LZ71" s="17">
        <v>0</v>
      </c>
      <c r="MA71" s="17">
        <v>0</v>
      </c>
      <c r="MB71" s="17">
        <v>0</v>
      </c>
      <c r="MC71" s="17">
        <v>0</v>
      </c>
      <c r="MD71" s="17">
        <v>0</v>
      </c>
      <c r="ME71" s="17">
        <v>3486663556.6899996</v>
      </c>
      <c r="MF71" s="17">
        <v>3964515903.3599977</v>
      </c>
      <c r="MG71" s="17">
        <v>2929534222.3246799</v>
      </c>
      <c r="MH71" s="17">
        <v>10380713682.374678</v>
      </c>
    </row>
    <row r="72" spans="1:346" ht="12.75" customHeight="1" x14ac:dyDescent="0.3">
      <c r="A72" s="61" t="s">
        <v>279</v>
      </c>
      <c r="B72" s="16">
        <v>3018</v>
      </c>
      <c r="C72" s="62" t="s">
        <v>247</v>
      </c>
      <c r="D72" s="18">
        <v>0</v>
      </c>
      <c r="E72" s="18">
        <v>0</v>
      </c>
      <c r="F72" s="18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  <c r="DZ72" s="17">
        <v>0</v>
      </c>
      <c r="EA72" s="17">
        <v>0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0</v>
      </c>
      <c r="EJ72" s="17">
        <v>0</v>
      </c>
      <c r="EK72" s="17">
        <v>0</v>
      </c>
      <c r="EL72" s="17">
        <v>0</v>
      </c>
      <c r="EM72" s="17">
        <v>0</v>
      </c>
      <c r="EN72" s="17">
        <v>0</v>
      </c>
      <c r="EO72" s="17">
        <v>0</v>
      </c>
      <c r="EP72" s="17">
        <v>0</v>
      </c>
      <c r="EQ72" s="17">
        <v>0</v>
      </c>
      <c r="ER72" s="17">
        <v>0</v>
      </c>
      <c r="ES72" s="17">
        <v>0</v>
      </c>
      <c r="ET72" s="17">
        <v>0</v>
      </c>
      <c r="EU72" s="17">
        <v>0</v>
      </c>
      <c r="EV72" s="17">
        <v>0</v>
      </c>
      <c r="EW72" s="17">
        <v>0</v>
      </c>
      <c r="EX72" s="17">
        <v>0</v>
      </c>
      <c r="EY72" s="17">
        <v>0</v>
      </c>
      <c r="EZ72" s="17">
        <v>0</v>
      </c>
      <c r="FA72" s="17">
        <v>0</v>
      </c>
      <c r="FB72" s="17">
        <v>0</v>
      </c>
      <c r="FC72" s="17">
        <v>0</v>
      </c>
      <c r="FD72" s="17">
        <v>0</v>
      </c>
      <c r="FE72" s="17">
        <v>0</v>
      </c>
      <c r="FF72" s="17">
        <v>-85668</v>
      </c>
      <c r="FG72" s="17">
        <v>0</v>
      </c>
      <c r="FH72" s="17">
        <v>0</v>
      </c>
      <c r="FI72" s="17">
        <v>0</v>
      </c>
      <c r="FJ72" s="17">
        <v>0</v>
      </c>
      <c r="FK72" s="17">
        <v>0</v>
      </c>
      <c r="FL72" s="17">
        <v>0</v>
      </c>
      <c r="FM72" s="17">
        <v>0</v>
      </c>
      <c r="FN72" s="17">
        <v>0</v>
      </c>
      <c r="FO72" s="17">
        <v>0</v>
      </c>
      <c r="FP72" s="17">
        <v>0</v>
      </c>
      <c r="FQ72" s="17">
        <v>0</v>
      </c>
      <c r="FR72" s="17">
        <v>0</v>
      </c>
      <c r="FS72" s="17">
        <v>0</v>
      </c>
      <c r="FT72" s="17">
        <v>0</v>
      </c>
      <c r="FU72" s="17">
        <v>0</v>
      </c>
      <c r="FV72" s="17">
        <v>0</v>
      </c>
      <c r="FW72" s="17">
        <v>0</v>
      </c>
      <c r="FX72" s="17">
        <v>0</v>
      </c>
      <c r="FY72" s="17">
        <v>0</v>
      </c>
      <c r="FZ72" s="17">
        <v>0</v>
      </c>
      <c r="GA72" s="17">
        <v>0</v>
      </c>
      <c r="GB72" s="17">
        <v>0</v>
      </c>
      <c r="GC72" s="17">
        <v>0</v>
      </c>
      <c r="GD72" s="17">
        <v>0</v>
      </c>
      <c r="GE72" s="17">
        <v>0</v>
      </c>
      <c r="GF72" s="17">
        <v>0</v>
      </c>
      <c r="GG72" s="17">
        <v>0</v>
      </c>
      <c r="GH72" s="17">
        <v>0</v>
      </c>
      <c r="GI72" s="17">
        <v>0</v>
      </c>
      <c r="GJ72" s="17">
        <v>0</v>
      </c>
      <c r="GK72" s="17">
        <v>0</v>
      </c>
      <c r="GL72" s="17">
        <v>0</v>
      </c>
      <c r="GM72" s="17">
        <v>0</v>
      </c>
      <c r="GN72" s="17">
        <v>0</v>
      </c>
      <c r="GO72" s="17">
        <v>0</v>
      </c>
      <c r="GP72" s="17">
        <v>0</v>
      </c>
      <c r="GQ72" s="17">
        <v>0</v>
      </c>
      <c r="GR72" s="17">
        <v>0</v>
      </c>
      <c r="GS72" s="17">
        <v>0</v>
      </c>
      <c r="GT72" s="17">
        <v>0</v>
      </c>
      <c r="GU72" s="17">
        <v>0</v>
      </c>
      <c r="GV72" s="17">
        <v>0</v>
      </c>
      <c r="GW72" s="17">
        <v>0</v>
      </c>
      <c r="GX72" s="17">
        <v>0</v>
      </c>
      <c r="GY72" s="17">
        <v>0</v>
      </c>
      <c r="GZ72" s="17">
        <v>0</v>
      </c>
      <c r="HA72" s="17">
        <v>0</v>
      </c>
      <c r="HB72" s="17">
        <v>0</v>
      </c>
      <c r="HC72" s="17">
        <v>0</v>
      </c>
      <c r="HD72" s="17">
        <v>0</v>
      </c>
      <c r="HE72" s="17">
        <v>0</v>
      </c>
      <c r="HF72" s="17">
        <v>0</v>
      </c>
      <c r="HG72" s="17">
        <v>0</v>
      </c>
      <c r="HH72" s="17">
        <v>0</v>
      </c>
      <c r="HI72" s="17">
        <v>0</v>
      </c>
      <c r="HJ72" s="17">
        <v>0</v>
      </c>
      <c r="HK72" s="17">
        <v>0</v>
      </c>
      <c r="HL72" s="17">
        <v>0</v>
      </c>
      <c r="HM72" s="17">
        <v>0</v>
      </c>
      <c r="HN72" s="17">
        <v>0</v>
      </c>
      <c r="HO72" s="17">
        <v>0</v>
      </c>
      <c r="HP72" s="17">
        <v>0</v>
      </c>
      <c r="HQ72" s="17">
        <v>0</v>
      </c>
      <c r="HR72" s="17">
        <v>0</v>
      </c>
      <c r="HS72" s="17">
        <v>0</v>
      </c>
      <c r="HT72" s="17">
        <v>0</v>
      </c>
      <c r="HU72" s="17">
        <v>0</v>
      </c>
      <c r="HV72" s="17">
        <v>0</v>
      </c>
      <c r="HW72" s="17">
        <v>0</v>
      </c>
      <c r="HX72" s="17">
        <v>0</v>
      </c>
      <c r="HY72" s="17">
        <v>0</v>
      </c>
      <c r="HZ72" s="17">
        <v>0</v>
      </c>
      <c r="IA72" s="17">
        <v>0</v>
      </c>
      <c r="IB72" s="17">
        <v>0</v>
      </c>
      <c r="IC72" s="17">
        <v>0</v>
      </c>
      <c r="ID72" s="17">
        <v>0</v>
      </c>
      <c r="IE72" s="17">
        <v>0</v>
      </c>
      <c r="IF72" s="17">
        <v>0</v>
      </c>
      <c r="IG72" s="17">
        <v>0</v>
      </c>
      <c r="IH72" s="17">
        <v>0</v>
      </c>
      <c r="II72" s="17">
        <v>0</v>
      </c>
      <c r="IJ72" s="17">
        <v>0</v>
      </c>
      <c r="IK72" s="17">
        <v>0</v>
      </c>
      <c r="IL72" s="17">
        <v>0</v>
      </c>
      <c r="IM72" s="17">
        <v>0</v>
      </c>
      <c r="IN72" s="17">
        <v>0</v>
      </c>
      <c r="IO72" s="17">
        <v>0</v>
      </c>
      <c r="IP72" s="17">
        <v>0</v>
      </c>
      <c r="IQ72" s="17">
        <v>0</v>
      </c>
      <c r="IR72" s="17">
        <v>0</v>
      </c>
      <c r="IS72" s="17">
        <v>0</v>
      </c>
      <c r="IT72" s="17">
        <v>0</v>
      </c>
      <c r="IU72" s="17">
        <v>0</v>
      </c>
      <c r="IV72" s="18">
        <v>0</v>
      </c>
      <c r="IW72" s="18">
        <v>0</v>
      </c>
      <c r="IX72" s="18">
        <v>0</v>
      </c>
      <c r="IY72" s="17">
        <v>0</v>
      </c>
      <c r="IZ72" s="17">
        <v>0</v>
      </c>
      <c r="JA72" s="17">
        <v>0</v>
      </c>
      <c r="JB72" s="17">
        <v>0</v>
      </c>
      <c r="JC72" s="17">
        <v>0</v>
      </c>
      <c r="JD72" s="17">
        <v>0</v>
      </c>
      <c r="JE72" s="18">
        <v>0</v>
      </c>
      <c r="JF72" s="18">
        <v>0</v>
      </c>
      <c r="JG72" s="18">
        <v>0</v>
      </c>
      <c r="JH72" s="17">
        <v>0</v>
      </c>
      <c r="JI72" s="17">
        <v>0</v>
      </c>
      <c r="JJ72" s="17">
        <v>0</v>
      </c>
      <c r="JK72" s="17">
        <v>0</v>
      </c>
      <c r="JL72" s="17">
        <v>0</v>
      </c>
      <c r="JM72" s="17">
        <v>0</v>
      </c>
      <c r="JN72" s="18">
        <v>0</v>
      </c>
      <c r="JO72" s="18">
        <v>0</v>
      </c>
      <c r="JP72" s="18">
        <v>0</v>
      </c>
      <c r="JQ72" s="17">
        <v>0</v>
      </c>
      <c r="JR72" s="17">
        <v>0</v>
      </c>
      <c r="JS72" s="17">
        <v>0</v>
      </c>
      <c r="JT72" s="17">
        <v>0</v>
      </c>
      <c r="JU72" s="17">
        <v>0</v>
      </c>
      <c r="JV72" s="17">
        <v>0</v>
      </c>
      <c r="JW72" s="17">
        <v>0</v>
      </c>
      <c r="JX72" s="17">
        <v>0</v>
      </c>
      <c r="JY72" s="17">
        <v>0</v>
      </c>
      <c r="JZ72" s="17">
        <v>0</v>
      </c>
      <c r="KA72" s="17">
        <v>0</v>
      </c>
      <c r="KB72" s="17">
        <v>0</v>
      </c>
      <c r="KC72" s="17">
        <v>0</v>
      </c>
      <c r="KD72" s="17">
        <v>0</v>
      </c>
      <c r="KE72" s="17">
        <v>0</v>
      </c>
      <c r="KF72" s="17">
        <v>0</v>
      </c>
      <c r="KG72" s="17">
        <v>0</v>
      </c>
      <c r="KH72" s="17">
        <v>0</v>
      </c>
      <c r="KI72" s="17">
        <v>0</v>
      </c>
      <c r="KJ72" s="17">
        <v>0</v>
      </c>
      <c r="KK72" s="17">
        <v>18442006901.360249</v>
      </c>
      <c r="KL72" s="17">
        <v>0</v>
      </c>
      <c r="KM72" s="17">
        <v>0</v>
      </c>
      <c r="KN72" s="17">
        <v>0</v>
      </c>
      <c r="KO72" s="17">
        <v>0</v>
      </c>
      <c r="KP72" s="17">
        <v>0</v>
      </c>
      <c r="KQ72" s="17">
        <v>0</v>
      </c>
      <c r="KR72" s="17">
        <v>0</v>
      </c>
      <c r="KS72" s="17">
        <v>0</v>
      </c>
      <c r="KT72" s="17">
        <v>0</v>
      </c>
      <c r="KU72" s="17">
        <v>0</v>
      </c>
      <c r="KV72" s="17">
        <v>0</v>
      </c>
      <c r="KW72" s="17">
        <v>0</v>
      </c>
      <c r="KX72" s="17">
        <v>0</v>
      </c>
      <c r="KY72" s="17">
        <v>0</v>
      </c>
      <c r="KZ72" s="17">
        <v>0</v>
      </c>
      <c r="LA72" s="18">
        <v>0</v>
      </c>
      <c r="LB72" s="18">
        <v>0</v>
      </c>
      <c r="LC72" s="18">
        <v>0</v>
      </c>
      <c r="LD72" s="17">
        <v>0</v>
      </c>
      <c r="LE72" s="17">
        <v>0</v>
      </c>
      <c r="LF72" s="17">
        <v>0</v>
      </c>
      <c r="LG72" s="17">
        <v>0</v>
      </c>
      <c r="LH72" s="17">
        <v>0</v>
      </c>
      <c r="LI72" s="17">
        <v>0</v>
      </c>
      <c r="LJ72" s="18">
        <v>0</v>
      </c>
      <c r="LK72" s="18">
        <v>0</v>
      </c>
      <c r="LL72" s="18">
        <v>0</v>
      </c>
      <c r="LM72" s="17">
        <v>0</v>
      </c>
      <c r="LN72" s="17">
        <v>0</v>
      </c>
      <c r="LO72" s="17">
        <v>0</v>
      </c>
      <c r="LP72" s="17">
        <v>0</v>
      </c>
      <c r="LQ72" s="17">
        <v>0</v>
      </c>
      <c r="LR72" s="17">
        <v>0</v>
      </c>
      <c r="LS72" s="18">
        <v>0</v>
      </c>
      <c r="LT72" s="18">
        <v>0</v>
      </c>
      <c r="LU72" s="18">
        <v>0</v>
      </c>
      <c r="LV72" s="17">
        <v>0</v>
      </c>
      <c r="LW72" s="17">
        <v>0</v>
      </c>
      <c r="LX72" s="17">
        <v>0</v>
      </c>
      <c r="LY72" s="17">
        <v>0</v>
      </c>
      <c r="LZ72" s="17">
        <v>0</v>
      </c>
      <c r="MA72" s="17">
        <v>0</v>
      </c>
      <c r="MB72" s="17">
        <v>0</v>
      </c>
      <c r="MC72" s="17">
        <v>0</v>
      </c>
      <c r="MD72" s="17">
        <v>0</v>
      </c>
      <c r="ME72" s="17">
        <v>0</v>
      </c>
      <c r="MF72" s="17">
        <v>0</v>
      </c>
      <c r="MG72" s="17">
        <v>18441921233.360249</v>
      </c>
      <c r="MH72" s="17">
        <v>18441921233.360249</v>
      </c>
    </row>
    <row r="73" spans="1:346" ht="12.75" customHeight="1" x14ac:dyDescent="0.3">
      <c r="A73" s="63" t="s">
        <v>281</v>
      </c>
      <c r="B73" s="52">
        <v>9000</v>
      </c>
      <c r="C73" s="62" t="s">
        <v>282</v>
      </c>
      <c r="D73" s="53">
        <v>92849264.180000007</v>
      </c>
      <c r="E73" s="53">
        <v>21985441.759991597</v>
      </c>
      <c r="F73" s="53">
        <v>13570768933.97147</v>
      </c>
      <c r="G73" s="53">
        <v>92547348.090000004</v>
      </c>
      <c r="H73" s="53">
        <v>21864201.429991599</v>
      </c>
      <c r="I73" s="53">
        <v>6567819544.7840042</v>
      </c>
      <c r="J73" s="53">
        <v>301916.08999999997</v>
      </c>
      <c r="K73" s="53">
        <v>121240.33</v>
      </c>
      <c r="L73" s="53">
        <v>4874970876.784421</v>
      </c>
      <c r="M73" s="53">
        <v>0</v>
      </c>
      <c r="N73" s="53">
        <v>0</v>
      </c>
      <c r="O73" s="53">
        <v>2127978512.4030423</v>
      </c>
      <c r="P73" s="53">
        <v>0</v>
      </c>
      <c r="Q73" s="53">
        <v>0</v>
      </c>
      <c r="R73" s="53">
        <v>105565929.229974</v>
      </c>
      <c r="S73" s="53">
        <v>31852556.09</v>
      </c>
      <c r="T73" s="53">
        <v>78379876.239952683</v>
      </c>
      <c r="U73" s="53">
        <v>3017814353.2601399</v>
      </c>
      <c r="V73" s="53">
        <v>0</v>
      </c>
      <c r="W73" s="53">
        <v>0</v>
      </c>
      <c r="X73" s="53">
        <v>92986.9</v>
      </c>
      <c r="Y73" s="53">
        <v>0</v>
      </c>
      <c r="Z73" s="53">
        <v>0</v>
      </c>
      <c r="AA73" s="53">
        <v>6479531.5500000007</v>
      </c>
      <c r="AB73" s="53">
        <v>0</v>
      </c>
      <c r="AC73" s="53">
        <v>0</v>
      </c>
      <c r="AD73" s="53">
        <v>0</v>
      </c>
      <c r="AE73" s="53">
        <v>0</v>
      </c>
      <c r="AF73" s="53">
        <v>0</v>
      </c>
      <c r="AG73" s="53">
        <v>0</v>
      </c>
      <c r="AH73" s="53">
        <v>0</v>
      </c>
      <c r="AI73" s="53">
        <v>0</v>
      </c>
      <c r="AJ73" s="53">
        <v>11813409.010000002</v>
      </c>
      <c r="AK73" s="53">
        <v>0</v>
      </c>
      <c r="AL73" s="53">
        <v>1290656.95</v>
      </c>
      <c r="AM73" s="53">
        <v>281696177.74712741</v>
      </c>
      <c r="AN73" s="53">
        <v>0</v>
      </c>
      <c r="AO73" s="53">
        <v>0</v>
      </c>
      <c r="AP73" s="53">
        <v>1235495.5</v>
      </c>
      <c r="AQ73" s="53">
        <v>0</v>
      </c>
      <c r="AR73" s="53">
        <v>0</v>
      </c>
      <c r="AS73" s="53">
        <v>299300248.53478509</v>
      </c>
      <c r="AT73" s="53">
        <v>0</v>
      </c>
      <c r="AU73" s="53">
        <v>0</v>
      </c>
      <c r="AV73" s="53">
        <v>0</v>
      </c>
      <c r="AW73" s="53">
        <v>0</v>
      </c>
      <c r="AX73" s="53">
        <v>0</v>
      </c>
      <c r="AY73" s="53">
        <v>0</v>
      </c>
      <c r="AZ73" s="53">
        <v>37781344.350000001</v>
      </c>
      <c r="BA73" s="53">
        <v>111828692.51998518</v>
      </c>
      <c r="BB73" s="53">
        <v>2341974421.8304291</v>
      </c>
      <c r="BC73" s="53">
        <v>2386.09</v>
      </c>
      <c r="BD73" s="53">
        <v>29938.729999700001</v>
      </c>
      <c r="BE73" s="53">
        <v>11423400.020000299</v>
      </c>
      <c r="BF73" s="53">
        <v>35274672.060000002</v>
      </c>
      <c r="BG73" s="53">
        <v>7615981.4000000991</v>
      </c>
      <c r="BH73" s="53">
        <v>599992708.36000276</v>
      </c>
      <c r="BI73" s="53">
        <v>163601554.03</v>
      </c>
      <c r="BJ73" s="53">
        <v>39320946.489992104</v>
      </c>
      <c r="BK73" s="53">
        <v>6837103436.4422092</v>
      </c>
      <c r="BL73" s="53">
        <v>0</v>
      </c>
      <c r="BM73" s="53">
        <v>0</v>
      </c>
      <c r="BN73" s="53">
        <v>1910269.0399999998</v>
      </c>
      <c r="BO73" s="53">
        <v>90670.03</v>
      </c>
      <c r="BP73" s="53">
        <v>48411</v>
      </c>
      <c r="BQ73" s="53">
        <v>491553572.34094113</v>
      </c>
      <c r="BR73" s="53">
        <v>98283.23000000001</v>
      </c>
      <c r="BS73" s="53">
        <v>3250197.9199855998</v>
      </c>
      <c r="BT73" s="53">
        <v>570780239.68639231</v>
      </c>
      <c r="BU73" s="53">
        <v>0</v>
      </c>
      <c r="BV73" s="53">
        <v>0</v>
      </c>
      <c r="BW73" s="53">
        <v>87093.78</v>
      </c>
      <c r="BX73" s="53">
        <v>0</v>
      </c>
      <c r="BY73" s="53">
        <v>0</v>
      </c>
      <c r="BZ73" s="53">
        <v>114286</v>
      </c>
      <c r="CA73" s="53">
        <v>557002.32000000007</v>
      </c>
      <c r="CB73" s="53">
        <v>1198387.5799988001</v>
      </c>
      <c r="CC73" s="53">
        <v>185683737.23759562</v>
      </c>
      <c r="CD73" s="53">
        <v>29677296.709999997</v>
      </c>
      <c r="CE73" s="53">
        <v>22345928.7799953</v>
      </c>
      <c r="CF73" s="53">
        <v>1431887442.2367821</v>
      </c>
      <c r="CG73" s="53">
        <v>0</v>
      </c>
      <c r="CH73" s="53">
        <v>0</v>
      </c>
      <c r="CI73" s="53">
        <v>0</v>
      </c>
      <c r="CJ73" s="53">
        <v>0</v>
      </c>
      <c r="CK73" s="53">
        <v>0</v>
      </c>
      <c r="CL73" s="53">
        <v>8980470.4600029998</v>
      </c>
      <c r="CM73" s="53">
        <v>0</v>
      </c>
      <c r="CN73" s="53">
        <v>0</v>
      </c>
      <c r="CO73" s="53">
        <v>625484705.94999993</v>
      </c>
      <c r="CP73" s="53">
        <v>0</v>
      </c>
      <c r="CQ73" s="53">
        <v>0</v>
      </c>
      <c r="CR73" s="53">
        <v>814043335.98000002</v>
      </c>
      <c r="CS73" s="53">
        <v>0</v>
      </c>
      <c r="CT73" s="53">
        <v>0</v>
      </c>
      <c r="CU73" s="53">
        <v>5475452.8200000003</v>
      </c>
      <c r="CV73" s="53">
        <v>0</v>
      </c>
      <c r="CW73" s="53">
        <v>0</v>
      </c>
      <c r="CX73" s="53">
        <v>16952168.739999998</v>
      </c>
      <c r="CY73" s="53">
        <v>0</v>
      </c>
      <c r="CZ73" s="53">
        <v>0</v>
      </c>
      <c r="DA73" s="53">
        <v>1533593.8700060002</v>
      </c>
      <c r="DB73" s="53">
        <v>0</v>
      </c>
      <c r="DC73" s="53">
        <v>0</v>
      </c>
      <c r="DD73" s="53">
        <v>0</v>
      </c>
      <c r="DE73" s="53">
        <v>0</v>
      </c>
      <c r="DF73" s="53">
        <v>0</v>
      </c>
      <c r="DG73" s="53">
        <v>167119393.09999907</v>
      </c>
      <c r="DH73" s="53">
        <v>0</v>
      </c>
      <c r="DI73" s="53">
        <v>0</v>
      </c>
      <c r="DJ73" s="53">
        <v>302751.16000000003</v>
      </c>
      <c r="DK73" s="53">
        <v>0</v>
      </c>
      <c r="DL73" s="53">
        <v>0</v>
      </c>
      <c r="DM73" s="53">
        <v>0</v>
      </c>
      <c r="DN73" s="53">
        <v>100</v>
      </c>
      <c r="DO73" s="53">
        <v>0</v>
      </c>
      <c r="DP73" s="53">
        <v>100265268.02014652</v>
      </c>
      <c r="DQ73" s="53">
        <v>0</v>
      </c>
      <c r="DR73" s="53">
        <v>0</v>
      </c>
      <c r="DS73" s="53">
        <v>0</v>
      </c>
      <c r="DT73" s="53">
        <v>0</v>
      </c>
      <c r="DU73" s="53">
        <v>0</v>
      </c>
      <c r="DV73" s="53">
        <v>0</v>
      </c>
      <c r="DW73" s="53">
        <v>0</v>
      </c>
      <c r="DX73" s="53">
        <v>0</v>
      </c>
      <c r="DY73" s="53">
        <v>0</v>
      </c>
      <c r="DZ73" s="53">
        <v>0</v>
      </c>
      <c r="EA73" s="53">
        <v>0</v>
      </c>
      <c r="EB73" s="53">
        <v>6052358518.4811459</v>
      </c>
      <c r="EC73" s="53">
        <v>0</v>
      </c>
      <c r="ED73" s="53">
        <v>0</v>
      </c>
      <c r="EE73" s="53">
        <v>734712688.60758877</v>
      </c>
      <c r="EF73" s="53">
        <v>0</v>
      </c>
      <c r="EG73" s="53">
        <v>0</v>
      </c>
      <c r="EH73" s="53">
        <v>46699081.587663487</v>
      </c>
      <c r="EI73" s="53">
        <v>0</v>
      </c>
      <c r="EJ73" s="53">
        <v>0</v>
      </c>
      <c r="EK73" s="53">
        <v>0</v>
      </c>
      <c r="EL73" s="53">
        <v>0</v>
      </c>
      <c r="EM73" s="53">
        <v>0</v>
      </c>
      <c r="EN73" s="53">
        <v>412458470.65771532</v>
      </c>
      <c r="EO73" s="53">
        <v>0</v>
      </c>
      <c r="EP73" s="53">
        <v>0</v>
      </c>
      <c r="EQ73" s="53">
        <v>0</v>
      </c>
      <c r="ER73" s="53">
        <v>0</v>
      </c>
      <c r="ES73" s="53">
        <v>0</v>
      </c>
      <c r="ET73" s="53">
        <v>0</v>
      </c>
      <c r="EU73" s="53">
        <v>0</v>
      </c>
      <c r="EV73" s="53">
        <v>0</v>
      </c>
      <c r="EW73" s="53">
        <v>0</v>
      </c>
      <c r="EX73" s="53">
        <v>0</v>
      </c>
      <c r="EY73" s="53">
        <v>0</v>
      </c>
      <c r="EZ73" s="53">
        <v>229693029.03999999</v>
      </c>
      <c r="FA73" s="53">
        <v>0</v>
      </c>
      <c r="FB73" s="53">
        <v>0</v>
      </c>
      <c r="FC73" s="53">
        <v>5204571.7699999996</v>
      </c>
      <c r="FD73" s="53">
        <v>24342752.219999999</v>
      </c>
      <c r="FE73" s="53">
        <v>51393239.809993401</v>
      </c>
      <c r="FF73" s="53">
        <v>6250415393.4830246</v>
      </c>
      <c r="FG73" s="53">
        <v>0</v>
      </c>
      <c r="FH73" s="53">
        <v>0</v>
      </c>
      <c r="FI73" s="53">
        <v>121252.15</v>
      </c>
      <c r="FJ73" s="53">
        <v>0</v>
      </c>
      <c r="FK73" s="53">
        <v>0</v>
      </c>
      <c r="FL73" s="53">
        <v>0</v>
      </c>
      <c r="FM73" s="53">
        <v>0</v>
      </c>
      <c r="FN73" s="53">
        <v>0</v>
      </c>
      <c r="FO73" s="53">
        <v>0</v>
      </c>
      <c r="FP73" s="53">
        <v>0</v>
      </c>
      <c r="FQ73" s="53">
        <v>0</v>
      </c>
      <c r="FR73" s="53">
        <v>1530038.7</v>
      </c>
      <c r="FS73" s="53">
        <v>0</v>
      </c>
      <c r="FT73" s="53">
        <v>0</v>
      </c>
      <c r="FU73" s="53">
        <v>22244470.490000002</v>
      </c>
      <c r="FV73" s="53">
        <v>0</v>
      </c>
      <c r="FW73" s="53">
        <v>0</v>
      </c>
      <c r="FX73" s="53">
        <v>687192.46944200038</v>
      </c>
      <c r="FY73" s="53">
        <v>0</v>
      </c>
      <c r="FZ73" s="53">
        <v>0</v>
      </c>
      <c r="GA73" s="53">
        <v>0</v>
      </c>
      <c r="GB73" s="53">
        <v>0</v>
      </c>
      <c r="GC73" s="53">
        <v>0</v>
      </c>
      <c r="GD73" s="53">
        <v>16319982.692681938</v>
      </c>
      <c r="GE73" s="53">
        <v>7336.93</v>
      </c>
      <c r="GF73" s="53">
        <v>1900912.0399998999</v>
      </c>
      <c r="GG73" s="53">
        <v>27480800.900000099</v>
      </c>
      <c r="GH73" s="53">
        <v>4661713.7299999995</v>
      </c>
      <c r="GI73" s="53">
        <v>1798335.8499800991</v>
      </c>
      <c r="GJ73" s="53">
        <v>815751764.93573892</v>
      </c>
      <c r="GK73" s="53">
        <v>0</v>
      </c>
      <c r="GL73" s="53">
        <v>0</v>
      </c>
      <c r="GM73" s="53">
        <v>0</v>
      </c>
      <c r="GN73" s="53">
        <v>9163.4599999999991</v>
      </c>
      <c r="GO73" s="53">
        <v>26875.659996300001</v>
      </c>
      <c r="GP73" s="53">
        <v>1260244698.8731132</v>
      </c>
      <c r="GQ73" s="53">
        <v>0</v>
      </c>
      <c r="GR73" s="53">
        <v>0</v>
      </c>
      <c r="GS73" s="53">
        <v>44573290.100387</v>
      </c>
      <c r="GT73" s="53">
        <v>0</v>
      </c>
      <c r="GU73" s="53">
        <v>0</v>
      </c>
      <c r="GV73" s="53">
        <v>636935159.40032613</v>
      </c>
      <c r="GW73" s="53">
        <v>316730.09999999998</v>
      </c>
      <c r="GX73" s="53">
        <v>2026709.1999961999</v>
      </c>
      <c r="GY73" s="53">
        <v>1430365303.0463955</v>
      </c>
      <c r="GZ73" s="53">
        <v>0</v>
      </c>
      <c r="HA73" s="53">
        <v>0</v>
      </c>
      <c r="HB73" s="53">
        <v>0</v>
      </c>
      <c r="HC73" s="53">
        <v>0</v>
      </c>
      <c r="HD73" s="53">
        <v>0</v>
      </c>
      <c r="HE73" s="53">
        <v>0</v>
      </c>
      <c r="HF73" s="53">
        <v>0</v>
      </c>
      <c r="HG73" s="53">
        <v>0</v>
      </c>
      <c r="HH73" s="53">
        <v>68162397.486635</v>
      </c>
      <c r="HI73" s="53">
        <v>0</v>
      </c>
      <c r="HJ73" s="53">
        <v>0</v>
      </c>
      <c r="HK73" s="53">
        <v>0</v>
      </c>
      <c r="HL73" s="53">
        <v>0</v>
      </c>
      <c r="HM73" s="53">
        <v>0</v>
      </c>
      <c r="HN73" s="53">
        <v>91905202.25</v>
      </c>
      <c r="HO73" s="53">
        <v>0</v>
      </c>
      <c r="HP73" s="53">
        <v>0</v>
      </c>
      <c r="HQ73" s="53">
        <v>0</v>
      </c>
      <c r="HR73" s="53">
        <v>0</v>
      </c>
      <c r="HS73" s="53">
        <v>0</v>
      </c>
      <c r="HT73" s="53">
        <v>0</v>
      </c>
      <c r="HU73" s="53">
        <v>0</v>
      </c>
      <c r="HV73" s="53">
        <v>0</v>
      </c>
      <c r="HW73" s="53">
        <v>850743358.75000024</v>
      </c>
      <c r="HX73" s="53">
        <v>0</v>
      </c>
      <c r="HY73" s="53">
        <v>0</v>
      </c>
      <c r="HZ73" s="53">
        <v>13837854599.510006</v>
      </c>
      <c r="IA73" s="53">
        <v>0</v>
      </c>
      <c r="IB73" s="53">
        <v>0</v>
      </c>
      <c r="IC73" s="53">
        <v>301973710.29999995</v>
      </c>
      <c r="ID73" s="53">
        <v>0</v>
      </c>
      <c r="IE73" s="53">
        <v>0</v>
      </c>
      <c r="IF73" s="53">
        <v>7708377631.8199997</v>
      </c>
      <c r="IG73" s="53">
        <v>0</v>
      </c>
      <c r="IH73" s="53">
        <v>0</v>
      </c>
      <c r="II73" s="53">
        <v>6576527.3400000008</v>
      </c>
      <c r="IJ73" s="53">
        <v>0</v>
      </c>
      <c r="IK73" s="53">
        <v>0</v>
      </c>
      <c r="IL73" s="53">
        <v>0</v>
      </c>
      <c r="IM73" s="53">
        <v>0</v>
      </c>
      <c r="IN73" s="53">
        <v>0</v>
      </c>
      <c r="IO73" s="53">
        <v>108705352.58000001</v>
      </c>
      <c r="IP73" s="53">
        <v>0</v>
      </c>
      <c r="IQ73" s="53">
        <v>0</v>
      </c>
      <c r="IR73" s="53">
        <v>1461679857.0800002</v>
      </c>
      <c r="IS73" s="53">
        <v>29704.54</v>
      </c>
      <c r="IT73" s="53">
        <v>1344.18</v>
      </c>
      <c r="IU73" s="53">
        <v>248238043.43000004</v>
      </c>
      <c r="IV73" s="53">
        <v>44462529.379999995</v>
      </c>
      <c r="IW73" s="53">
        <v>44324257.439999998</v>
      </c>
      <c r="IX73" s="53">
        <v>9187438829.3099213</v>
      </c>
      <c r="IY73" s="53">
        <v>82594.679999999993</v>
      </c>
      <c r="IZ73" s="53">
        <v>77380.2</v>
      </c>
      <c r="JA73" s="53">
        <v>61560984.929999955</v>
      </c>
      <c r="JB73" s="53">
        <v>0</v>
      </c>
      <c r="JC73" s="53">
        <v>0</v>
      </c>
      <c r="JD73" s="53">
        <v>418144.6</v>
      </c>
      <c r="JE73" s="53">
        <v>42857175.269999996</v>
      </c>
      <c r="JF73" s="53">
        <v>42943010.239999995</v>
      </c>
      <c r="JG73" s="53">
        <v>4780921300.2499495</v>
      </c>
      <c r="JH73" s="53">
        <v>5104187.84</v>
      </c>
      <c r="JI73" s="53">
        <v>19615240.02</v>
      </c>
      <c r="JJ73" s="53">
        <v>2203895387.4368491</v>
      </c>
      <c r="JK73" s="53">
        <v>37752987.43</v>
      </c>
      <c r="JL73" s="53">
        <v>23327770.219999999</v>
      </c>
      <c r="JM73" s="53">
        <v>2577025912.8131003</v>
      </c>
      <c r="JN73" s="53">
        <v>1522759.43</v>
      </c>
      <c r="JO73" s="53">
        <v>1303867</v>
      </c>
      <c r="JP73" s="53">
        <v>4344538399.5299702</v>
      </c>
      <c r="JQ73" s="53">
        <v>1127156.8699999999</v>
      </c>
      <c r="JR73" s="53">
        <v>0</v>
      </c>
      <c r="JS73" s="53">
        <v>837447412.44642365</v>
      </c>
      <c r="JT73" s="53">
        <v>395602.56</v>
      </c>
      <c r="JU73" s="53">
        <v>1303867</v>
      </c>
      <c r="JV73" s="53">
        <v>3507090987.0835471</v>
      </c>
      <c r="JW73" s="53">
        <v>316026.40999999997</v>
      </c>
      <c r="JX73" s="53">
        <v>30072048.679926101</v>
      </c>
      <c r="JY73" s="53">
        <v>121201024.27478068</v>
      </c>
      <c r="JZ73" s="53">
        <v>0</v>
      </c>
      <c r="KA73" s="53">
        <v>0</v>
      </c>
      <c r="KB73" s="53">
        <v>1742794.91</v>
      </c>
      <c r="KC73" s="53">
        <v>0</v>
      </c>
      <c r="KD73" s="53">
        <v>0</v>
      </c>
      <c r="KE73" s="53">
        <v>0</v>
      </c>
      <c r="KF73" s="53">
        <v>0</v>
      </c>
      <c r="KG73" s="53">
        <v>0</v>
      </c>
      <c r="KH73" s="53">
        <v>0</v>
      </c>
      <c r="KI73" s="53">
        <v>0</v>
      </c>
      <c r="KJ73" s="53">
        <v>0</v>
      </c>
      <c r="KK73" s="53">
        <v>0</v>
      </c>
      <c r="KL73" s="53">
        <v>0</v>
      </c>
      <c r="KM73" s="53">
        <v>0</v>
      </c>
      <c r="KN73" s="53">
        <v>0</v>
      </c>
      <c r="KO73" s="53">
        <v>0</v>
      </c>
      <c r="KP73" s="53">
        <v>0</v>
      </c>
      <c r="KQ73" s="53">
        <v>0</v>
      </c>
      <c r="KR73" s="53">
        <v>0</v>
      </c>
      <c r="KS73" s="53">
        <v>0</v>
      </c>
      <c r="KT73" s="53">
        <v>0</v>
      </c>
      <c r="KU73" s="53">
        <v>0</v>
      </c>
      <c r="KV73" s="53">
        <v>0</v>
      </c>
      <c r="KW73" s="53">
        <v>0</v>
      </c>
      <c r="KX73" s="53">
        <v>0</v>
      </c>
      <c r="KY73" s="53">
        <v>0</v>
      </c>
      <c r="KZ73" s="53">
        <v>0</v>
      </c>
      <c r="LA73" s="53">
        <v>0</v>
      </c>
      <c r="LB73" s="53">
        <v>0</v>
      </c>
      <c r="LC73" s="53">
        <v>0</v>
      </c>
      <c r="LD73" s="53">
        <v>0</v>
      </c>
      <c r="LE73" s="53">
        <v>0</v>
      </c>
      <c r="LF73" s="53">
        <v>0</v>
      </c>
      <c r="LG73" s="53">
        <v>0</v>
      </c>
      <c r="LH73" s="53">
        <v>0</v>
      </c>
      <c r="LI73" s="53">
        <v>0</v>
      </c>
      <c r="LJ73" s="53">
        <v>0</v>
      </c>
      <c r="LK73" s="53">
        <v>0</v>
      </c>
      <c r="LL73" s="53">
        <v>0</v>
      </c>
      <c r="LM73" s="53">
        <v>0</v>
      </c>
      <c r="LN73" s="53">
        <v>0</v>
      </c>
      <c r="LO73" s="53">
        <v>0</v>
      </c>
      <c r="LP73" s="53">
        <v>0</v>
      </c>
      <c r="LQ73" s="53">
        <v>0</v>
      </c>
      <c r="LR73" s="53">
        <v>0</v>
      </c>
      <c r="LS73" s="53">
        <v>0</v>
      </c>
      <c r="LT73" s="53">
        <v>0</v>
      </c>
      <c r="LU73" s="53">
        <v>0</v>
      </c>
      <c r="LV73" s="53">
        <v>0</v>
      </c>
      <c r="LW73" s="53">
        <v>0</v>
      </c>
      <c r="LX73" s="53">
        <v>0</v>
      </c>
      <c r="LY73" s="53">
        <v>0</v>
      </c>
      <c r="LZ73" s="53">
        <v>0</v>
      </c>
      <c r="MA73" s="53">
        <v>0</v>
      </c>
      <c r="MB73" s="53">
        <v>0</v>
      </c>
      <c r="MC73" s="53">
        <v>0</v>
      </c>
      <c r="MD73" s="53">
        <v>0</v>
      </c>
      <c r="ME73" s="53">
        <v>465931085.8599999</v>
      </c>
      <c r="MF73" s="53">
        <v>418838182.22979307</v>
      </c>
      <c r="MG73" s="53">
        <v>83489829849.204544</v>
      </c>
      <c r="MH73" s="53">
        <v>84374599117.294342</v>
      </c>
    </row>
    <row r="74" spans="1:346" ht="13.8" x14ac:dyDescent="0.3">
      <c r="A74" s="63" t="s">
        <v>284</v>
      </c>
      <c r="B74" s="52">
        <v>9001</v>
      </c>
      <c r="C74" s="62" t="s">
        <v>285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>
        <v>0</v>
      </c>
      <c r="AI74" s="53">
        <v>0</v>
      </c>
      <c r="AJ74" s="53">
        <v>0</v>
      </c>
      <c r="AK74" s="53">
        <v>0</v>
      </c>
      <c r="AL74" s="53">
        <v>0</v>
      </c>
      <c r="AM74" s="53">
        <v>0</v>
      </c>
      <c r="AN74" s="53">
        <v>0</v>
      </c>
      <c r="AO74" s="53">
        <v>0</v>
      </c>
      <c r="AP74" s="53">
        <v>0</v>
      </c>
      <c r="AQ74" s="53">
        <v>0</v>
      </c>
      <c r="AR74" s="53">
        <v>0</v>
      </c>
      <c r="AS74" s="53">
        <v>0</v>
      </c>
      <c r="AT74" s="53">
        <v>0</v>
      </c>
      <c r="AU74" s="53">
        <v>0</v>
      </c>
      <c r="AV74" s="53">
        <v>0</v>
      </c>
      <c r="AW74" s="53">
        <v>0</v>
      </c>
      <c r="AX74" s="53">
        <v>0</v>
      </c>
      <c r="AY74" s="53">
        <v>0</v>
      </c>
      <c r="AZ74" s="53">
        <v>0</v>
      </c>
      <c r="BA74" s="53">
        <v>0</v>
      </c>
      <c r="BB74" s="53">
        <v>0</v>
      </c>
      <c r="BC74" s="53">
        <v>0</v>
      </c>
      <c r="BD74" s="53">
        <v>0</v>
      </c>
      <c r="BE74" s="53">
        <v>0</v>
      </c>
      <c r="BF74" s="53">
        <v>0</v>
      </c>
      <c r="BG74" s="53">
        <v>0</v>
      </c>
      <c r="BH74" s="53">
        <v>0</v>
      </c>
      <c r="BI74" s="53">
        <v>0</v>
      </c>
      <c r="BJ74" s="53">
        <v>0</v>
      </c>
      <c r="BK74" s="53">
        <v>0</v>
      </c>
      <c r="BL74" s="53">
        <v>0</v>
      </c>
      <c r="BM74" s="53">
        <v>0</v>
      </c>
      <c r="BN74" s="53">
        <v>0</v>
      </c>
      <c r="BO74" s="53">
        <v>0</v>
      </c>
      <c r="BP74" s="53">
        <v>0</v>
      </c>
      <c r="BQ74" s="53">
        <v>0</v>
      </c>
      <c r="BR74" s="53">
        <v>0</v>
      </c>
      <c r="BS74" s="53">
        <v>0</v>
      </c>
      <c r="BT74" s="53">
        <v>0</v>
      </c>
      <c r="BU74" s="53">
        <v>0</v>
      </c>
      <c r="BV74" s="53">
        <v>0</v>
      </c>
      <c r="BW74" s="53">
        <v>0</v>
      </c>
      <c r="BX74" s="53">
        <v>0</v>
      </c>
      <c r="BY74" s="53">
        <v>0</v>
      </c>
      <c r="BZ74" s="53">
        <v>0</v>
      </c>
      <c r="CA74" s="53">
        <v>0</v>
      </c>
      <c r="CB74" s="53">
        <v>0</v>
      </c>
      <c r="CC74" s="53">
        <v>0</v>
      </c>
      <c r="CD74" s="53">
        <v>0</v>
      </c>
      <c r="CE74" s="53">
        <v>0</v>
      </c>
      <c r="CF74" s="53">
        <v>0</v>
      </c>
      <c r="CG74" s="53">
        <v>0</v>
      </c>
      <c r="CH74" s="53">
        <v>0</v>
      </c>
      <c r="CI74" s="53">
        <v>0</v>
      </c>
      <c r="CJ74" s="53">
        <v>0</v>
      </c>
      <c r="CK74" s="53">
        <v>0</v>
      </c>
      <c r="CL74" s="53">
        <v>0</v>
      </c>
      <c r="CM74" s="53">
        <v>0</v>
      </c>
      <c r="CN74" s="53">
        <v>0</v>
      </c>
      <c r="CO74" s="53">
        <v>0</v>
      </c>
      <c r="CP74" s="53">
        <v>0</v>
      </c>
      <c r="CQ74" s="53">
        <v>0</v>
      </c>
      <c r="CR74" s="53">
        <v>0</v>
      </c>
      <c r="CS74" s="53">
        <v>0</v>
      </c>
      <c r="CT74" s="53">
        <v>0</v>
      </c>
      <c r="CU74" s="53">
        <v>0</v>
      </c>
      <c r="CV74" s="53">
        <v>0</v>
      </c>
      <c r="CW74" s="53">
        <v>0</v>
      </c>
      <c r="CX74" s="53">
        <v>0</v>
      </c>
      <c r="CY74" s="53">
        <v>0</v>
      </c>
      <c r="CZ74" s="53">
        <v>0</v>
      </c>
      <c r="DA74" s="53">
        <v>0</v>
      </c>
      <c r="DB74" s="53">
        <v>0</v>
      </c>
      <c r="DC74" s="53">
        <v>0</v>
      </c>
      <c r="DD74" s="53">
        <v>0</v>
      </c>
      <c r="DE74" s="53">
        <v>0</v>
      </c>
      <c r="DF74" s="53">
        <v>0</v>
      </c>
      <c r="DG74" s="53">
        <v>0</v>
      </c>
      <c r="DH74" s="53">
        <v>0</v>
      </c>
      <c r="DI74" s="53">
        <v>0</v>
      </c>
      <c r="DJ74" s="53">
        <v>0</v>
      </c>
      <c r="DK74" s="53">
        <v>0</v>
      </c>
      <c r="DL74" s="53">
        <v>0</v>
      </c>
      <c r="DM74" s="53">
        <v>0</v>
      </c>
      <c r="DN74" s="53">
        <v>0</v>
      </c>
      <c r="DO74" s="53">
        <v>0</v>
      </c>
      <c r="DP74" s="53">
        <v>0</v>
      </c>
      <c r="DQ74" s="53">
        <v>0</v>
      </c>
      <c r="DR74" s="53">
        <v>0</v>
      </c>
      <c r="DS74" s="53">
        <v>0</v>
      </c>
      <c r="DT74" s="53">
        <v>0</v>
      </c>
      <c r="DU74" s="53">
        <v>0</v>
      </c>
      <c r="DV74" s="53">
        <v>0</v>
      </c>
      <c r="DW74" s="53">
        <v>0</v>
      </c>
      <c r="DX74" s="53">
        <v>0</v>
      </c>
      <c r="DY74" s="53">
        <v>0</v>
      </c>
      <c r="DZ74" s="53">
        <v>0</v>
      </c>
      <c r="EA74" s="53">
        <v>0</v>
      </c>
      <c r="EB74" s="53">
        <v>0</v>
      </c>
      <c r="EC74" s="53">
        <v>0</v>
      </c>
      <c r="ED74" s="53">
        <v>0</v>
      </c>
      <c r="EE74" s="53">
        <v>0</v>
      </c>
      <c r="EF74" s="53">
        <v>0</v>
      </c>
      <c r="EG74" s="53">
        <v>0</v>
      </c>
      <c r="EH74" s="53">
        <v>0</v>
      </c>
      <c r="EI74" s="53">
        <v>0</v>
      </c>
      <c r="EJ74" s="53">
        <v>0</v>
      </c>
      <c r="EK74" s="53">
        <v>0</v>
      </c>
      <c r="EL74" s="53">
        <v>0</v>
      </c>
      <c r="EM74" s="53">
        <v>0</v>
      </c>
      <c r="EN74" s="53">
        <v>0</v>
      </c>
      <c r="EO74" s="53">
        <v>0</v>
      </c>
      <c r="EP74" s="53">
        <v>0</v>
      </c>
      <c r="EQ74" s="53">
        <v>0</v>
      </c>
      <c r="ER74" s="53">
        <v>0</v>
      </c>
      <c r="ES74" s="53">
        <v>0</v>
      </c>
      <c r="ET74" s="53">
        <v>0</v>
      </c>
      <c r="EU74" s="53">
        <v>0</v>
      </c>
      <c r="EV74" s="53">
        <v>0</v>
      </c>
      <c r="EW74" s="53">
        <v>0</v>
      </c>
      <c r="EX74" s="53">
        <v>0</v>
      </c>
      <c r="EY74" s="53">
        <v>0</v>
      </c>
      <c r="EZ74" s="53">
        <v>0</v>
      </c>
      <c r="FA74" s="53">
        <v>0</v>
      </c>
      <c r="FB74" s="53">
        <v>0</v>
      </c>
      <c r="FC74" s="53">
        <v>0</v>
      </c>
      <c r="FD74" s="53">
        <v>264429068.85000026</v>
      </c>
      <c r="FE74" s="53">
        <v>1037916.9</v>
      </c>
      <c r="FF74" s="53">
        <v>959762780.3613317</v>
      </c>
      <c r="FG74" s="53">
        <v>306084477.45999986</v>
      </c>
      <c r="FH74" s="53">
        <v>0</v>
      </c>
      <c r="FI74" s="53">
        <v>303365212.63000005</v>
      </c>
      <c r="FJ74" s="53">
        <v>0</v>
      </c>
      <c r="FK74" s="53">
        <v>0</v>
      </c>
      <c r="FL74" s="53">
        <v>0</v>
      </c>
      <c r="FM74" s="53">
        <v>0</v>
      </c>
      <c r="FN74" s="53">
        <v>0</v>
      </c>
      <c r="FO74" s="53">
        <v>0</v>
      </c>
      <c r="FP74" s="53">
        <v>0</v>
      </c>
      <c r="FQ74" s="53">
        <v>0</v>
      </c>
      <c r="FR74" s="53">
        <v>0</v>
      </c>
      <c r="FS74" s="53">
        <v>0</v>
      </c>
      <c r="FT74" s="53">
        <v>0</v>
      </c>
      <c r="FU74" s="53">
        <v>0</v>
      </c>
      <c r="FV74" s="53">
        <v>0</v>
      </c>
      <c r="FW74" s="53">
        <v>0</v>
      </c>
      <c r="FX74" s="53">
        <v>0</v>
      </c>
      <c r="FY74" s="53">
        <v>0</v>
      </c>
      <c r="FZ74" s="53">
        <v>0</v>
      </c>
      <c r="GA74" s="53">
        <v>0</v>
      </c>
      <c r="GB74" s="53">
        <v>0</v>
      </c>
      <c r="GC74" s="53">
        <v>0</v>
      </c>
      <c r="GD74" s="53">
        <v>0</v>
      </c>
      <c r="GE74" s="53">
        <v>0</v>
      </c>
      <c r="GF74" s="53">
        <v>0</v>
      </c>
      <c r="GG74" s="53">
        <v>0</v>
      </c>
      <c r="GH74" s="53">
        <v>0</v>
      </c>
      <c r="GI74" s="53">
        <v>0</v>
      </c>
      <c r="GJ74" s="53">
        <v>0</v>
      </c>
      <c r="GK74" s="53">
        <v>0</v>
      </c>
      <c r="GL74" s="53">
        <v>0</v>
      </c>
      <c r="GM74" s="53">
        <v>0</v>
      </c>
      <c r="GN74" s="53">
        <v>0</v>
      </c>
      <c r="GO74" s="53">
        <v>0</v>
      </c>
      <c r="GP74" s="53">
        <v>0</v>
      </c>
      <c r="GQ74" s="53">
        <v>0</v>
      </c>
      <c r="GR74" s="53">
        <v>0</v>
      </c>
      <c r="GS74" s="53">
        <v>0</v>
      </c>
      <c r="GT74" s="53">
        <v>0</v>
      </c>
      <c r="GU74" s="53">
        <v>0</v>
      </c>
      <c r="GV74" s="53">
        <v>0</v>
      </c>
      <c r="GW74" s="53">
        <v>0</v>
      </c>
      <c r="GX74" s="53">
        <v>0</v>
      </c>
      <c r="GY74" s="53">
        <v>0</v>
      </c>
      <c r="GZ74" s="53">
        <v>0</v>
      </c>
      <c r="HA74" s="53">
        <v>0</v>
      </c>
      <c r="HB74" s="53">
        <v>0</v>
      </c>
      <c r="HC74" s="53">
        <v>0</v>
      </c>
      <c r="HD74" s="53">
        <v>0</v>
      </c>
      <c r="HE74" s="53">
        <v>0</v>
      </c>
      <c r="HF74" s="53">
        <v>0</v>
      </c>
      <c r="HG74" s="53">
        <v>0</v>
      </c>
      <c r="HH74" s="53">
        <v>0</v>
      </c>
      <c r="HI74" s="53">
        <v>0</v>
      </c>
      <c r="HJ74" s="53">
        <v>0</v>
      </c>
      <c r="HK74" s="53">
        <v>0</v>
      </c>
      <c r="HL74" s="53">
        <v>0</v>
      </c>
      <c r="HM74" s="53">
        <v>0</v>
      </c>
      <c r="HN74" s="53">
        <v>0</v>
      </c>
      <c r="HO74" s="53">
        <v>0</v>
      </c>
      <c r="HP74" s="53">
        <v>0</v>
      </c>
      <c r="HQ74" s="53">
        <v>0</v>
      </c>
      <c r="HR74" s="53">
        <v>0</v>
      </c>
      <c r="HS74" s="53">
        <v>0</v>
      </c>
      <c r="HT74" s="53">
        <v>0</v>
      </c>
      <c r="HU74" s="53">
        <v>0</v>
      </c>
      <c r="HV74" s="53">
        <v>0</v>
      </c>
      <c r="HW74" s="53">
        <v>0</v>
      </c>
      <c r="HX74" s="53">
        <v>0</v>
      </c>
      <c r="HY74" s="53">
        <v>0</v>
      </c>
      <c r="HZ74" s="53">
        <v>0</v>
      </c>
      <c r="IA74" s="53">
        <v>0</v>
      </c>
      <c r="IB74" s="53">
        <v>0</v>
      </c>
      <c r="IC74" s="53">
        <v>0</v>
      </c>
      <c r="ID74" s="53">
        <v>0</v>
      </c>
      <c r="IE74" s="53">
        <v>0</v>
      </c>
      <c r="IF74" s="53">
        <v>0</v>
      </c>
      <c r="IG74" s="53">
        <v>0</v>
      </c>
      <c r="IH74" s="53">
        <v>0</v>
      </c>
      <c r="II74" s="53">
        <v>0</v>
      </c>
      <c r="IJ74" s="53">
        <v>0</v>
      </c>
      <c r="IK74" s="53">
        <v>0</v>
      </c>
      <c r="IL74" s="53">
        <v>0</v>
      </c>
      <c r="IM74" s="53">
        <v>0</v>
      </c>
      <c r="IN74" s="53">
        <v>0</v>
      </c>
      <c r="IO74" s="53">
        <v>0</v>
      </c>
      <c r="IP74" s="53">
        <v>0</v>
      </c>
      <c r="IQ74" s="53">
        <v>0</v>
      </c>
      <c r="IR74" s="53">
        <v>0</v>
      </c>
      <c r="IS74" s="53">
        <v>0</v>
      </c>
      <c r="IT74" s="53">
        <v>0</v>
      </c>
      <c r="IU74" s="53">
        <v>0</v>
      </c>
      <c r="IV74" s="53">
        <v>3633494.4900000016</v>
      </c>
      <c r="IW74" s="53">
        <v>0</v>
      </c>
      <c r="IX74" s="53">
        <v>984954784.18000066</v>
      </c>
      <c r="IY74" s="53">
        <v>0</v>
      </c>
      <c r="IZ74" s="53">
        <v>0</v>
      </c>
      <c r="JA74" s="53">
        <v>7116527.6100000003</v>
      </c>
      <c r="JB74" s="53">
        <v>0</v>
      </c>
      <c r="JC74" s="53">
        <v>0</v>
      </c>
      <c r="JD74" s="53">
        <v>290662.95999999996</v>
      </c>
      <c r="JE74" s="53">
        <v>3633494.4900000016</v>
      </c>
      <c r="JF74" s="53">
        <v>0</v>
      </c>
      <c r="JG74" s="53">
        <v>802158285.52000022</v>
      </c>
      <c r="JH74" s="53">
        <v>62354.720000000008</v>
      </c>
      <c r="JI74" s="53">
        <v>0</v>
      </c>
      <c r="JJ74" s="53">
        <v>220508815.07999998</v>
      </c>
      <c r="JK74" s="53">
        <v>3571139.7700000019</v>
      </c>
      <c r="JL74" s="53">
        <v>0</v>
      </c>
      <c r="JM74" s="53">
        <v>581649470.44000006</v>
      </c>
      <c r="JN74" s="53">
        <v>0</v>
      </c>
      <c r="JO74" s="53">
        <v>0</v>
      </c>
      <c r="JP74" s="53">
        <v>175389308.09000048</v>
      </c>
      <c r="JQ74" s="53">
        <v>0</v>
      </c>
      <c r="JR74" s="53">
        <v>0</v>
      </c>
      <c r="JS74" s="53">
        <v>7333546.1499999939</v>
      </c>
      <c r="JT74" s="53">
        <v>0</v>
      </c>
      <c r="JU74" s="53">
        <v>0</v>
      </c>
      <c r="JV74" s="53">
        <v>168055761.94000047</v>
      </c>
      <c r="JW74" s="53">
        <v>0</v>
      </c>
      <c r="JX74" s="53">
        <v>0</v>
      </c>
      <c r="JY74" s="53">
        <v>4683128.6299999822</v>
      </c>
      <c r="JZ74" s="53">
        <v>0</v>
      </c>
      <c r="KA74" s="53">
        <v>0</v>
      </c>
      <c r="KB74" s="53">
        <v>0</v>
      </c>
      <c r="KC74" s="53">
        <v>0</v>
      </c>
      <c r="KD74" s="53">
        <v>0</v>
      </c>
      <c r="KE74" s="53">
        <v>0</v>
      </c>
      <c r="KF74" s="53">
        <v>0</v>
      </c>
      <c r="KG74" s="53">
        <v>0</v>
      </c>
      <c r="KH74" s="53">
        <v>16415479.709999995</v>
      </c>
      <c r="KI74" s="53">
        <v>4625678659.6900024</v>
      </c>
      <c r="KJ74" s="53">
        <v>30684068618.849998</v>
      </c>
      <c r="KK74" s="53">
        <v>48099854214.634804</v>
      </c>
      <c r="KL74" s="53">
        <v>0</v>
      </c>
      <c r="KM74" s="53">
        <v>0</v>
      </c>
      <c r="KN74" s="53">
        <v>0</v>
      </c>
      <c r="KO74" s="53">
        <v>0</v>
      </c>
      <c r="KP74" s="53">
        <v>0</v>
      </c>
      <c r="KQ74" s="53">
        <v>0</v>
      </c>
      <c r="KR74" s="53">
        <v>0</v>
      </c>
      <c r="KS74" s="53">
        <v>0</v>
      </c>
      <c r="KT74" s="53">
        <v>0</v>
      </c>
      <c r="KU74" s="53">
        <v>0</v>
      </c>
      <c r="KV74" s="53">
        <v>0</v>
      </c>
      <c r="KW74" s="53">
        <v>0</v>
      </c>
      <c r="KX74" s="53">
        <v>0</v>
      </c>
      <c r="KY74" s="53">
        <v>0</v>
      </c>
      <c r="KZ74" s="53">
        <v>0</v>
      </c>
      <c r="LA74" s="53">
        <v>0</v>
      </c>
      <c r="LB74" s="53">
        <v>0</v>
      </c>
      <c r="LC74" s="53">
        <v>0</v>
      </c>
      <c r="LD74" s="53">
        <v>0</v>
      </c>
      <c r="LE74" s="53">
        <v>0</v>
      </c>
      <c r="LF74" s="53">
        <v>0</v>
      </c>
      <c r="LG74" s="53">
        <v>0</v>
      </c>
      <c r="LH74" s="53">
        <v>0</v>
      </c>
      <c r="LI74" s="53">
        <v>0</v>
      </c>
      <c r="LJ74" s="53">
        <v>0</v>
      </c>
      <c r="LK74" s="53">
        <v>0</v>
      </c>
      <c r="LL74" s="53">
        <v>0</v>
      </c>
      <c r="LM74" s="53">
        <v>0</v>
      </c>
      <c r="LN74" s="53">
        <v>0</v>
      </c>
      <c r="LO74" s="53">
        <v>0</v>
      </c>
      <c r="LP74" s="53">
        <v>0</v>
      </c>
      <c r="LQ74" s="53">
        <v>0</v>
      </c>
      <c r="LR74" s="53">
        <v>0</v>
      </c>
      <c r="LS74" s="53">
        <v>0</v>
      </c>
      <c r="LT74" s="53">
        <v>0</v>
      </c>
      <c r="LU74" s="53">
        <v>0</v>
      </c>
      <c r="LV74" s="53">
        <v>0</v>
      </c>
      <c r="LW74" s="53">
        <v>0</v>
      </c>
      <c r="LX74" s="53">
        <v>0</v>
      </c>
      <c r="LY74" s="53">
        <v>0</v>
      </c>
      <c r="LZ74" s="53">
        <v>0</v>
      </c>
      <c r="MA74" s="53">
        <v>0</v>
      </c>
      <c r="MB74" s="53">
        <v>0</v>
      </c>
      <c r="MC74" s="53">
        <v>0</v>
      </c>
      <c r="MD74" s="53">
        <v>0</v>
      </c>
      <c r="ME74" s="53">
        <v>5199825700.4900017</v>
      </c>
      <c r="MF74" s="53">
        <v>30685106535.75</v>
      </c>
      <c r="MG74" s="53">
        <v>50369035600.146133</v>
      </c>
      <c r="MH74" s="53">
        <v>86253967836.386139</v>
      </c>
    </row>
    <row r="75" spans="1:346" ht="13.8" x14ac:dyDescent="0.3">
      <c r="A75" s="63" t="s">
        <v>287</v>
      </c>
      <c r="B75" s="52">
        <v>9003</v>
      </c>
      <c r="C75" s="62" t="s">
        <v>288</v>
      </c>
      <c r="D75" s="53">
        <v>92849264.180000007</v>
      </c>
      <c r="E75" s="53">
        <v>21985441.759991597</v>
      </c>
      <c r="F75" s="53">
        <v>13570768933.97147</v>
      </c>
      <c r="G75" s="53">
        <v>92547348.090000004</v>
      </c>
      <c r="H75" s="53">
        <v>21864201.429991599</v>
      </c>
      <c r="I75" s="53">
        <v>6567819544.7840042</v>
      </c>
      <c r="J75" s="53">
        <v>301916.08999999997</v>
      </c>
      <c r="K75" s="53">
        <v>121240.33</v>
      </c>
      <c r="L75" s="53">
        <v>4874970876.784421</v>
      </c>
      <c r="M75" s="53">
        <v>0</v>
      </c>
      <c r="N75" s="53">
        <v>0</v>
      </c>
      <c r="O75" s="53">
        <v>2127978512.4030423</v>
      </c>
      <c r="P75" s="53">
        <v>0</v>
      </c>
      <c r="Q75" s="53">
        <v>0</v>
      </c>
      <c r="R75" s="53">
        <v>105565929.229974</v>
      </c>
      <c r="S75" s="53">
        <v>31852556.09</v>
      </c>
      <c r="T75" s="53">
        <v>78379876.239952683</v>
      </c>
      <c r="U75" s="53">
        <v>3017814353.2601399</v>
      </c>
      <c r="V75" s="53">
        <v>0</v>
      </c>
      <c r="W75" s="53">
        <v>0</v>
      </c>
      <c r="X75" s="53">
        <v>92986.9</v>
      </c>
      <c r="Y75" s="53">
        <v>0</v>
      </c>
      <c r="Z75" s="53">
        <v>0</v>
      </c>
      <c r="AA75" s="53">
        <v>6479531.5500000007</v>
      </c>
      <c r="AB75" s="53">
        <v>0</v>
      </c>
      <c r="AC75" s="53">
        <v>0</v>
      </c>
      <c r="AD75" s="53">
        <v>0</v>
      </c>
      <c r="AE75" s="53">
        <v>0</v>
      </c>
      <c r="AF75" s="53">
        <v>0</v>
      </c>
      <c r="AG75" s="53">
        <v>0</v>
      </c>
      <c r="AH75" s="53">
        <v>0</v>
      </c>
      <c r="AI75" s="53">
        <v>0</v>
      </c>
      <c r="AJ75" s="53">
        <v>11813409.010000002</v>
      </c>
      <c r="AK75" s="53">
        <v>0</v>
      </c>
      <c r="AL75" s="53">
        <v>1290656.95</v>
      </c>
      <c r="AM75" s="53">
        <v>281696177.74712741</v>
      </c>
      <c r="AN75" s="53">
        <v>0</v>
      </c>
      <c r="AO75" s="53">
        <v>0</v>
      </c>
      <c r="AP75" s="53">
        <v>1235495.5</v>
      </c>
      <c r="AQ75" s="53">
        <v>0</v>
      </c>
      <c r="AR75" s="53">
        <v>0</v>
      </c>
      <c r="AS75" s="53">
        <v>299300248.53478509</v>
      </c>
      <c r="AT75" s="53">
        <v>0</v>
      </c>
      <c r="AU75" s="53">
        <v>0</v>
      </c>
      <c r="AV75" s="53">
        <v>0</v>
      </c>
      <c r="AW75" s="53">
        <v>0</v>
      </c>
      <c r="AX75" s="53">
        <v>0</v>
      </c>
      <c r="AY75" s="53">
        <v>0</v>
      </c>
      <c r="AZ75" s="53">
        <v>37781344.350000001</v>
      </c>
      <c r="BA75" s="53">
        <v>111828692.51998518</v>
      </c>
      <c r="BB75" s="53">
        <v>2341974421.8304291</v>
      </c>
      <c r="BC75" s="53">
        <v>2386.09</v>
      </c>
      <c r="BD75" s="53">
        <v>29938.729999700001</v>
      </c>
      <c r="BE75" s="53">
        <v>11423400.020000299</v>
      </c>
      <c r="BF75" s="53">
        <v>35274672.060000002</v>
      </c>
      <c r="BG75" s="53">
        <v>7615981.4000000991</v>
      </c>
      <c r="BH75" s="53">
        <v>599992708.36000276</v>
      </c>
      <c r="BI75" s="53">
        <v>163601554.03</v>
      </c>
      <c r="BJ75" s="53">
        <v>39320946.489992104</v>
      </c>
      <c r="BK75" s="53">
        <v>6837103436.4422092</v>
      </c>
      <c r="BL75" s="53">
        <v>0</v>
      </c>
      <c r="BM75" s="53">
        <v>0</v>
      </c>
      <c r="BN75" s="53">
        <v>1910269.0399999998</v>
      </c>
      <c r="BO75" s="53">
        <v>90670.03</v>
      </c>
      <c r="BP75" s="53">
        <v>48411</v>
      </c>
      <c r="BQ75" s="53">
        <v>491553572.34094113</v>
      </c>
      <c r="BR75" s="53">
        <v>98283.23000000001</v>
      </c>
      <c r="BS75" s="53">
        <v>3250197.9199855998</v>
      </c>
      <c r="BT75" s="53">
        <v>570780239.68639231</v>
      </c>
      <c r="BU75" s="53">
        <v>0</v>
      </c>
      <c r="BV75" s="53">
        <v>0</v>
      </c>
      <c r="BW75" s="53">
        <v>87093.78</v>
      </c>
      <c r="BX75" s="53">
        <v>0</v>
      </c>
      <c r="BY75" s="53">
        <v>0</v>
      </c>
      <c r="BZ75" s="53">
        <v>114286</v>
      </c>
      <c r="CA75" s="53">
        <v>557002.32000000007</v>
      </c>
      <c r="CB75" s="53">
        <v>1198387.5799988001</v>
      </c>
      <c r="CC75" s="53">
        <v>185683737.23759562</v>
      </c>
      <c r="CD75" s="53">
        <v>29677296.709999997</v>
      </c>
      <c r="CE75" s="53">
        <v>22345928.7799953</v>
      </c>
      <c r="CF75" s="53">
        <v>1431887442.2367821</v>
      </c>
      <c r="CG75" s="53">
        <v>0</v>
      </c>
      <c r="CH75" s="53">
        <v>0</v>
      </c>
      <c r="CI75" s="53">
        <v>0</v>
      </c>
      <c r="CJ75" s="53">
        <v>0</v>
      </c>
      <c r="CK75" s="53">
        <v>0</v>
      </c>
      <c r="CL75" s="53">
        <v>8980470.4600029998</v>
      </c>
      <c r="CM75" s="53">
        <v>0</v>
      </c>
      <c r="CN75" s="53">
        <v>0</v>
      </c>
      <c r="CO75" s="53">
        <v>625484705.94999993</v>
      </c>
      <c r="CP75" s="53">
        <v>0</v>
      </c>
      <c r="CQ75" s="53">
        <v>0</v>
      </c>
      <c r="CR75" s="53">
        <v>814043335.98000002</v>
      </c>
      <c r="CS75" s="53">
        <v>0</v>
      </c>
      <c r="CT75" s="53">
        <v>0</v>
      </c>
      <c r="CU75" s="53">
        <v>5475452.8200000003</v>
      </c>
      <c r="CV75" s="53">
        <v>0</v>
      </c>
      <c r="CW75" s="53">
        <v>0</v>
      </c>
      <c r="CX75" s="53">
        <v>16952168.739999998</v>
      </c>
      <c r="CY75" s="53">
        <v>0</v>
      </c>
      <c r="CZ75" s="53">
        <v>0</v>
      </c>
      <c r="DA75" s="53">
        <v>1533593.8700060002</v>
      </c>
      <c r="DB75" s="53">
        <v>0</v>
      </c>
      <c r="DC75" s="53">
        <v>0</v>
      </c>
      <c r="DD75" s="53">
        <v>0</v>
      </c>
      <c r="DE75" s="53">
        <v>0</v>
      </c>
      <c r="DF75" s="53">
        <v>0</v>
      </c>
      <c r="DG75" s="53">
        <v>167119393.09999907</v>
      </c>
      <c r="DH75" s="53">
        <v>0</v>
      </c>
      <c r="DI75" s="53">
        <v>0</v>
      </c>
      <c r="DJ75" s="53">
        <v>302751.16000000003</v>
      </c>
      <c r="DK75" s="53">
        <v>0</v>
      </c>
      <c r="DL75" s="53">
        <v>0</v>
      </c>
      <c r="DM75" s="53">
        <v>0</v>
      </c>
      <c r="DN75" s="53">
        <v>100</v>
      </c>
      <c r="DO75" s="53">
        <v>0</v>
      </c>
      <c r="DP75" s="53">
        <v>100265268.02014652</v>
      </c>
      <c r="DQ75" s="53">
        <v>0</v>
      </c>
      <c r="DR75" s="53">
        <v>0</v>
      </c>
      <c r="DS75" s="53">
        <v>0</v>
      </c>
      <c r="DT75" s="53">
        <v>0</v>
      </c>
      <c r="DU75" s="53">
        <v>0</v>
      </c>
      <c r="DV75" s="53">
        <v>0</v>
      </c>
      <c r="DW75" s="53">
        <v>0</v>
      </c>
      <c r="DX75" s="53">
        <v>0</v>
      </c>
      <c r="DY75" s="53">
        <v>0</v>
      </c>
      <c r="DZ75" s="53">
        <v>0</v>
      </c>
      <c r="EA75" s="53">
        <v>0</v>
      </c>
      <c r="EB75" s="53">
        <v>6052358518.4811459</v>
      </c>
      <c r="EC75" s="53">
        <v>0</v>
      </c>
      <c r="ED75" s="53">
        <v>0</v>
      </c>
      <c r="EE75" s="53">
        <v>734712688.60758877</v>
      </c>
      <c r="EF75" s="53">
        <v>0</v>
      </c>
      <c r="EG75" s="53">
        <v>0</v>
      </c>
      <c r="EH75" s="53">
        <v>46699081.587663487</v>
      </c>
      <c r="EI75" s="53">
        <v>0</v>
      </c>
      <c r="EJ75" s="53">
        <v>0</v>
      </c>
      <c r="EK75" s="53">
        <v>0</v>
      </c>
      <c r="EL75" s="53">
        <v>0</v>
      </c>
      <c r="EM75" s="53">
        <v>0</v>
      </c>
      <c r="EN75" s="53">
        <v>412458470.65771532</v>
      </c>
      <c r="EO75" s="53">
        <v>0</v>
      </c>
      <c r="EP75" s="53">
        <v>0</v>
      </c>
      <c r="EQ75" s="53">
        <v>0</v>
      </c>
      <c r="ER75" s="53">
        <v>0</v>
      </c>
      <c r="ES75" s="53">
        <v>0</v>
      </c>
      <c r="ET75" s="53">
        <v>0</v>
      </c>
      <c r="EU75" s="53">
        <v>0</v>
      </c>
      <c r="EV75" s="53">
        <v>0</v>
      </c>
      <c r="EW75" s="53">
        <v>0</v>
      </c>
      <c r="EX75" s="53">
        <v>0</v>
      </c>
      <c r="EY75" s="53">
        <v>0</v>
      </c>
      <c r="EZ75" s="53">
        <v>229693029.03999999</v>
      </c>
      <c r="FA75" s="53">
        <v>0</v>
      </c>
      <c r="FB75" s="53">
        <v>0</v>
      </c>
      <c r="FC75" s="53">
        <v>5204571.7699999996</v>
      </c>
      <c r="FD75" s="53">
        <v>288771821.07000029</v>
      </c>
      <c r="FE75" s="53">
        <v>52431156.7099934</v>
      </c>
      <c r="FF75" s="53">
        <v>7210178173.8443565</v>
      </c>
      <c r="FG75" s="53">
        <v>306084477.45999986</v>
      </c>
      <c r="FH75" s="53">
        <v>0</v>
      </c>
      <c r="FI75" s="53">
        <v>303486464.78000003</v>
      </c>
      <c r="FJ75" s="53">
        <v>0</v>
      </c>
      <c r="FK75" s="53">
        <v>0</v>
      </c>
      <c r="FL75" s="53">
        <v>0</v>
      </c>
      <c r="FM75" s="53">
        <v>0</v>
      </c>
      <c r="FN75" s="53">
        <v>0</v>
      </c>
      <c r="FO75" s="53">
        <v>0</v>
      </c>
      <c r="FP75" s="53">
        <v>0</v>
      </c>
      <c r="FQ75" s="53">
        <v>0</v>
      </c>
      <c r="FR75" s="53">
        <v>1530038.7</v>
      </c>
      <c r="FS75" s="53">
        <v>0</v>
      </c>
      <c r="FT75" s="53">
        <v>0</v>
      </c>
      <c r="FU75" s="53">
        <v>22244470.490000002</v>
      </c>
      <c r="FV75" s="53">
        <v>0</v>
      </c>
      <c r="FW75" s="53">
        <v>0</v>
      </c>
      <c r="FX75" s="53">
        <v>687192.46944200038</v>
      </c>
      <c r="FY75" s="53">
        <v>0</v>
      </c>
      <c r="FZ75" s="53">
        <v>0</v>
      </c>
      <c r="GA75" s="53">
        <v>0</v>
      </c>
      <c r="GB75" s="53">
        <v>0</v>
      </c>
      <c r="GC75" s="53">
        <v>0</v>
      </c>
      <c r="GD75" s="53">
        <v>16319982.692681938</v>
      </c>
      <c r="GE75" s="53">
        <v>7336.93</v>
      </c>
      <c r="GF75" s="53">
        <v>1900912.0399998999</v>
      </c>
      <c r="GG75" s="53">
        <v>27480800.900000099</v>
      </c>
      <c r="GH75" s="53">
        <v>4661713.7299999995</v>
      </c>
      <c r="GI75" s="53">
        <v>1798335.8499800991</v>
      </c>
      <c r="GJ75" s="53">
        <v>815751764.93573892</v>
      </c>
      <c r="GK75" s="53">
        <v>0</v>
      </c>
      <c r="GL75" s="53">
        <v>0</v>
      </c>
      <c r="GM75" s="53">
        <v>0</v>
      </c>
      <c r="GN75" s="53">
        <v>9163.4599999999991</v>
      </c>
      <c r="GO75" s="53">
        <v>26875.659996300001</v>
      </c>
      <c r="GP75" s="53">
        <v>1260244698.8731132</v>
      </c>
      <c r="GQ75" s="53">
        <v>0</v>
      </c>
      <c r="GR75" s="53">
        <v>0</v>
      </c>
      <c r="GS75" s="53">
        <v>44573290.100387</v>
      </c>
      <c r="GT75" s="53">
        <v>0</v>
      </c>
      <c r="GU75" s="53">
        <v>0</v>
      </c>
      <c r="GV75" s="53">
        <v>636935159.40032613</v>
      </c>
      <c r="GW75" s="53">
        <v>316730.09999999998</v>
      </c>
      <c r="GX75" s="53">
        <v>2026709.1999961999</v>
      </c>
      <c r="GY75" s="53">
        <v>1430365303.0463955</v>
      </c>
      <c r="GZ75" s="53">
        <v>0</v>
      </c>
      <c r="HA75" s="53">
        <v>0</v>
      </c>
      <c r="HB75" s="53">
        <v>0</v>
      </c>
      <c r="HC75" s="53">
        <v>0</v>
      </c>
      <c r="HD75" s="53">
        <v>0</v>
      </c>
      <c r="HE75" s="53">
        <v>0</v>
      </c>
      <c r="HF75" s="53">
        <v>0</v>
      </c>
      <c r="HG75" s="53">
        <v>0</v>
      </c>
      <c r="HH75" s="53">
        <v>68162397.486635</v>
      </c>
      <c r="HI75" s="53">
        <v>0</v>
      </c>
      <c r="HJ75" s="53">
        <v>0</v>
      </c>
      <c r="HK75" s="53">
        <v>0</v>
      </c>
      <c r="HL75" s="53">
        <v>0</v>
      </c>
      <c r="HM75" s="53">
        <v>0</v>
      </c>
      <c r="HN75" s="53">
        <v>91905202.25</v>
      </c>
      <c r="HO75" s="53">
        <v>0</v>
      </c>
      <c r="HP75" s="53">
        <v>0</v>
      </c>
      <c r="HQ75" s="53">
        <v>0</v>
      </c>
      <c r="HR75" s="53">
        <v>0</v>
      </c>
      <c r="HS75" s="53">
        <v>0</v>
      </c>
      <c r="HT75" s="53">
        <v>0</v>
      </c>
      <c r="HU75" s="53">
        <v>0</v>
      </c>
      <c r="HV75" s="53">
        <v>0</v>
      </c>
      <c r="HW75" s="53">
        <v>850743358.75000024</v>
      </c>
      <c r="HX75" s="53">
        <v>0</v>
      </c>
      <c r="HY75" s="53">
        <v>0</v>
      </c>
      <c r="HZ75" s="53">
        <v>13837854599.510006</v>
      </c>
      <c r="IA75" s="53">
        <v>0</v>
      </c>
      <c r="IB75" s="53">
        <v>0</v>
      </c>
      <c r="IC75" s="53">
        <v>301973710.29999995</v>
      </c>
      <c r="ID75" s="53">
        <v>0</v>
      </c>
      <c r="IE75" s="53">
        <v>0</v>
      </c>
      <c r="IF75" s="53">
        <v>7708377631.8199997</v>
      </c>
      <c r="IG75" s="53">
        <v>0</v>
      </c>
      <c r="IH75" s="53">
        <v>0</v>
      </c>
      <c r="II75" s="53">
        <v>6576527.3400000008</v>
      </c>
      <c r="IJ75" s="53">
        <v>0</v>
      </c>
      <c r="IK75" s="53">
        <v>0</v>
      </c>
      <c r="IL75" s="53">
        <v>0</v>
      </c>
      <c r="IM75" s="53">
        <v>0</v>
      </c>
      <c r="IN75" s="53">
        <v>0</v>
      </c>
      <c r="IO75" s="53">
        <v>108705352.58000001</v>
      </c>
      <c r="IP75" s="53">
        <v>0</v>
      </c>
      <c r="IQ75" s="53">
        <v>0</v>
      </c>
      <c r="IR75" s="53">
        <v>1461679857.0800002</v>
      </c>
      <c r="IS75" s="53">
        <v>29704.54</v>
      </c>
      <c r="IT75" s="53">
        <v>1344.18</v>
      </c>
      <c r="IU75" s="53">
        <v>248238043.43000004</v>
      </c>
      <c r="IV75" s="53">
        <v>48096023.869999997</v>
      </c>
      <c r="IW75" s="53">
        <v>44324257.439999998</v>
      </c>
      <c r="IX75" s="53">
        <v>10172393613.489922</v>
      </c>
      <c r="IY75" s="53">
        <v>82594.679999999993</v>
      </c>
      <c r="IZ75" s="53">
        <v>77380.2</v>
      </c>
      <c r="JA75" s="53">
        <v>68677512.539999962</v>
      </c>
      <c r="JB75" s="53">
        <v>0</v>
      </c>
      <c r="JC75" s="53">
        <v>0</v>
      </c>
      <c r="JD75" s="53">
        <v>708807.55999999994</v>
      </c>
      <c r="JE75" s="53">
        <v>46490669.759999998</v>
      </c>
      <c r="JF75" s="53">
        <v>42943010.239999995</v>
      </c>
      <c r="JG75" s="53">
        <v>5583079585.7699499</v>
      </c>
      <c r="JH75" s="53">
        <v>5166542.5599999996</v>
      </c>
      <c r="JI75" s="53">
        <v>19615240.02</v>
      </c>
      <c r="JJ75" s="53">
        <v>2424404202.516849</v>
      </c>
      <c r="JK75" s="53">
        <v>41324127.200000003</v>
      </c>
      <c r="JL75" s="53">
        <v>23327770.219999999</v>
      </c>
      <c r="JM75" s="53">
        <v>3158675383.2531004</v>
      </c>
      <c r="JN75" s="53">
        <v>1522759.43</v>
      </c>
      <c r="JO75" s="53">
        <v>1303867</v>
      </c>
      <c r="JP75" s="53">
        <v>4519927707.6199703</v>
      </c>
      <c r="JQ75" s="53">
        <v>1127156.8699999999</v>
      </c>
      <c r="JR75" s="53">
        <v>0</v>
      </c>
      <c r="JS75" s="53">
        <v>844780958.59642363</v>
      </c>
      <c r="JT75" s="53">
        <v>395602.56</v>
      </c>
      <c r="JU75" s="53">
        <v>1303867</v>
      </c>
      <c r="JV75" s="53">
        <v>3675146749.0235476</v>
      </c>
      <c r="JW75" s="53">
        <v>316026.40999999997</v>
      </c>
      <c r="JX75" s="53">
        <v>30072048.679926101</v>
      </c>
      <c r="JY75" s="53">
        <v>125884152.90478066</v>
      </c>
      <c r="JZ75" s="53">
        <v>0</v>
      </c>
      <c r="KA75" s="53">
        <v>0</v>
      </c>
      <c r="KB75" s="53">
        <v>1742794.91</v>
      </c>
      <c r="KC75" s="53">
        <v>0</v>
      </c>
      <c r="KD75" s="53">
        <v>0</v>
      </c>
      <c r="KE75" s="53">
        <v>0</v>
      </c>
      <c r="KF75" s="53">
        <v>0</v>
      </c>
      <c r="KG75" s="53">
        <v>0</v>
      </c>
      <c r="KH75" s="53">
        <v>16415479.709999995</v>
      </c>
      <c r="KI75" s="53">
        <v>4625678659.6900024</v>
      </c>
      <c r="KJ75" s="53">
        <v>30684068618.849998</v>
      </c>
      <c r="KK75" s="53">
        <v>48099854214.634804</v>
      </c>
      <c r="KL75" s="53">
        <v>0</v>
      </c>
      <c r="KM75" s="53">
        <v>0</v>
      </c>
      <c r="KN75" s="53">
        <v>0</v>
      </c>
      <c r="KO75" s="53">
        <v>0</v>
      </c>
      <c r="KP75" s="53">
        <v>0</v>
      </c>
      <c r="KQ75" s="53">
        <v>0</v>
      </c>
      <c r="KR75" s="53">
        <v>0</v>
      </c>
      <c r="KS75" s="53">
        <v>0</v>
      </c>
      <c r="KT75" s="53">
        <v>0</v>
      </c>
      <c r="KU75" s="53">
        <v>0</v>
      </c>
      <c r="KV75" s="53">
        <v>0</v>
      </c>
      <c r="KW75" s="53">
        <v>0</v>
      </c>
      <c r="KX75" s="53">
        <v>0</v>
      </c>
      <c r="KY75" s="53">
        <v>0</v>
      </c>
      <c r="KZ75" s="53">
        <v>0</v>
      </c>
      <c r="LA75" s="53">
        <v>0</v>
      </c>
      <c r="LB75" s="53">
        <v>0</v>
      </c>
      <c r="LC75" s="53">
        <v>0</v>
      </c>
      <c r="LD75" s="53">
        <v>0</v>
      </c>
      <c r="LE75" s="53">
        <v>0</v>
      </c>
      <c r="LF75" s="53">
        <v>0</v>
      </c>
      <c r="LG75" s="53">
        <v>0</v>
      </c>
      <c r="LH75" s="53">
        <v>0</v>
      </c>
      <c r="LI75" s="53">
        <v>0</v>
      </c>
      <c r="LJ75" s="53">
        <v>0</v>
      </c>
      <c r="LK75" s="53">
        <v>0</v>
      </c>
      <c r="LL75" s="53">
        <v>0</v>
      </c>
      <c r="LM75" s="53">
        <v>0</v>
      </c>
      <c r="LN75" s="53">
        <v>0</v>
      </c>
      <c r="LO75" s="53">
        <v>0</v>
      </c>
      <c r="LP75" s="53">
        <v>0</v>
      </c>
      <c r="LQ75" s="53">
        <v>0</v>
      </c>
      <c r="LR75" s="53">
        <v>0</v>
      </c>
      <c r="LS75" s="53">
        <v>0</v>
      </c>
      <c r="LT75" s="53">
        <v>0</v>
      </c>
      <c r="LU75" s="53">
        <v>0</v>
      </c>
      <c r="LV75" s="53">
        <v>0</v>
      </c>
      <c r="LW75" s="53">
        <v>0</v>
      </c>
      <c r="LX75" s="53">
        <v>0</v>
      </c>
      <c r="LY75" s="53">
        <v>0</v>
      </c>
      <c r="LZ75" s="53">
        <v>0</v>
      </c>
      <c r="MA75" s="53">
        <v>0</v>
      </c>
      <c r="MB75" s="53">
        <v>0</v>
      </c>
      <c r="MC75" s="53">
        <v>0</v>
      </c>
      <c r="MD75" s="53">
        <v>0</v>
      </c>
      <c r="ME75" s="53">
        <v>5665756786.3500013</v>
      </c>
      <c r="MF75" s="53">
        <v>31103944717.979794</v>
      </c>
      <c r="MG75" s="53">
        <v>133858865449.35068</v>
      </c>
      <c r="MH75" s="53">
        <v>170628566953.68048</v>
      </c>
    </row>
    <row r="116" spans="3:3" x14ac:dyDescent="0.25">
      <c r="C116" s="3"/>
    </row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</sheetData>
  <mergeCells count="114">
    <mergeCell ref="D5:F5"/>
    <mergeCell ref="G5:I5"/>
    <mergeCell ref="J5:L5"/>
    <mergeCell ref="M5:O5"/>
    <mergeCell ref="P5:R5"/>
    <mergeCell ref="S5:U5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BX5:BZ5"/>
    <mergeCell ref="CA5:CC5"/>
    <mergeCell ref="CD5:CF5"/>
    <mergeCell ref="CG5:CI5"/>
    <mergeCell ref="CJ5:CL5"/>
    <mergeCell ref="CM5:CO5"/>
    <mergeCell ref="BF5:BH5"/>
    <mergeCell ref="BI5:BK5"/>
    <mergeCell ref="BL5:BN5"/>
    <mergeCell ref="BO5:BQ5"/>
    <mergeCell ref="BR5:BT5"/>
    <mergeCell ref="BU5:BW5"/>
    <mergeCell ref="DH5:DJ5"/>
    <mergeCell ref="DK5:DM5"/>
    <mergeCell ref="DN5:DP5"/>
    <mergeCell ref="DQ5:DS5"/>
    <mergeCell ref="DT5:DV5"/>
    <mergeCell ref="DW5:DY5"/>
    <mergeCell ref="CP5:CR5"/>
    <mergeCell ref="CS5:CU5"/>
    <mergeCell ref="CV5:CX5"/>
    <mergeCell ref="CY5:DA5"/>
    <mergeCell ref="DB5:DD5"/>
    <mergeCell ref="DE5:DG5"/>
    <mergeCell ref="ER5:ET5"/>
    <mergeCell ref="EU5:EW5"/>
    <mergeCell ref="EX5:EZ5"/>
    <mergeCell ref="FA5:FC5"/>
    <mergeCell ref="FD5:FF5"/>
    <mergeCell ref="FG5:FI5"/>
    <mergeCell ref="DZ5:EB5"/>
    <mergeCell ref="EC5:EE5"/>
    <mergeCell ref="EF5:EH5"/>
    <mergeCell ref="EI5:EK5"/>
    <mergeCell ref="EL5:EN5"/>
    <mergeCell ref="EO5:EQ5"/>
    <mergeCell ref="GB5:GD5"/>
    <mergeCell ref="GE5:GG5"/>
    <mergeCell ref="GH5:GJ5"/>
    <mergeCell ref="GK5:GM5"/>
    <mergeCell ref="GN5:GP5"/>
    <mergeCell ref="GQ5:GS5"/>
    <mergeCell ref="FJ5:FL5"/>
    <mergeCell ref="FM5:FO5"/>
    <mergeCell ref="FP5:FR5"/>
    <mergeCell ref="FS5:FU5"/>
    <mergeCell ref="FV5:FX5"/>
    <mergeCell ref="FY5:GA5"/>
    <mergeCell ref="HL5:HN5"/>
    <mergeCell ref="HO5:HQ5"/>
    <mergeCell ref="HR5:HT5"/>
    <mergeCell ref="HU5:HW5"/>
    <mergeCell ref="HX5:HZ5"/>
    <mergeCell ref="IA5:IC5"/>
    <mergeCell ref="GT5:GV5"/>
    <mergeCell ref="GW5:GY5"/>
    <mergeCell ref="GZ5:HB5"/>
    <mergeCell ref="HC5:HE5"/>
    <mergeCell ref="HF5:HH5"/>
    <mergeCell ref="HI5:HK5"/>
    <mergeCell ref="IV5:IX5"/>
    <mergeCell ref="IY5:JA5"/>
    <mergeCell ref="JB5:JD5"/>
    <mergeCell ref="JE5:JG5"/>
    <mergeCell ref="JH5:JJ5"/>
    <mergeCell ref="JK5:JM5"/>
    <mergeCell ref="ID5:IF5"/>
    <mergeCell ref="IG5:II5"/>
    <mergeCell ref="IJ5:IL5"/>
    <mergeCell ref="IM5:IO5"/>
    <mergeCell ref="IP5:IR5"/>
    <mergeCell ref="IS5:IU5"/>
    <mergeCell ref="KF5:KH5"/>
    <mergeCell ref="KI5:KK5"/>
    <mergeCell ref="KL5:KN5"/>
    <mergeCell ref="KO5:KQ5"/>
    <mergeCell ref="KR5:KT5"/>
    <mergeCell ref="KU5:KW5"/>
    <mergeCell ref="JN5:JP5"/>
    <mergeCell ref="JQ5:JS5"/>
    <mergeCell ref="JT5:JV5"/>
    <mergeCell ref="JW5:JY5"/>
    <mergeCell ref="JZ5:KB5"/>
    <mergeCell ref="KC5:KE5"/>
    <mergeCell ref="LP5:LR5"/>
    <mergeCell ref="LS5:LU5"/>
    <mergeCell ref="LV5:LX5"/>
    <mergeCell ref="LY5:MA5"/>
    <mergeCell ref="MB5:MD5"/>
    <mergeCell ref="ME5:MG5"/>
    <mergeCell ref="KX5:KZ5"/>
    <mergeCell ref="LA5:LC5"/>
    <mergeCell ref="LD5:LF5"/>
    <mergeCell ref="LG5:LI5"/>
    <mergeCell ref="LJ5:LL5"/>
    <mergeCell ref="LM5:LO5"/>
  </mergeCells>
  <pageMargins left="0.2" right="0.75" top="0.52" bottom="0.52" header="0.5" footer="0.5"/>
  <pageSetup paperSize="9" scale="4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37DFD-8155-4268-9182-0AB05B9DEA03}">
  <dimension ref="A1:MH141"/>
  <sheetViews>
    <sheetView showGridLines="0" zoomScale="80" zoomScaleNormal="80" workbookViewId="0">
      <pane xSplit="3" ySplit="6" topLeftCell="D7" activePane="bottomRight" state="frozen"/>
      <selection activeCell="C86" sqref="C86"/>
      <selection pane="topRight" activeCell="C86" sqref="C86"/>
      <selection pane="bottomLeft" activeCell="C86" sqref="C86"/>
      <selection pane="bottomRight" activeCell="D7" sqref="D7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342" width="18.88671875" style="3" customWidth="1"/>
    <col min="343" max="344" width="15.44140625" style="3" customWidth="1"/>
    <col min="345" max="346" width="16.88671875" style="3" customWidth="1"/>
    <col min="347" max="16384" width="9.109375" style="3"/>
  </cols>
  <sheetData>
    <row r="1" spans="1:346" ht="15" customHeight="1" x14ac:dyDescent="0.3">
      <c r="A1" s="1" t="s">
        <v>0</v>
      </c>
      <c r="B1" s="2"/>
      <c r="C1" s="2"/>
    </row>
    <row r="2" spans="1:346" ht="15" customHeight="1" x14ac:dyDescent="0.3">
      <c r="A2" s="1" t="s">
        <v>7</v>
      </c>
      <c r="B2" s="2"/>
      <c r="C2" s="2"/>
    </row>
    <row r="3" spans="1:346" ht="15" customHeight="1" x14ac:dyDescent="0.3">
      <c r="A3" s="4" t="s">
        <v>355</v>
      </c>
      <c r="B3" s="2"/>
      <c r="C3" s="2"/>
    </row>
    <row r="4" spans="1:346" ht="22.5" customHeight="1" x14ac:dyDescent="0.25"/>
    <row r="5" spans="1:346" ht="22.5" customHeight="1" x14ac:dyDescent="0.25">
      <c r="D5" s="89">
        <v>701</v>
      </c>
      <c r="E5" s="90"/>
      <c r="F5" s="91"/>
      <c r="G5" s="89">
        <v>900</v>
      </c>
      <c r="H5" s="90"/>
      <c r="I5" s="91"/>
      <c r="J5" s="89">
        <v>901</v>
      </c>
      <c r="K5" s="90"/>
      <c r="L5" s="91"/>
      <c r="M5" s="89">
        <v>902</v>
      </c>
      <c r="N5" s="90"/>
      <c r="O5" s="91"/>
      <c r="P5" s="89">
        <v>702</v>
      </c>
      <c r="Q5" s="90"/>
      <c r="R5" s="91"/>
      <c r="S5" s="89">
        <v>703</v>
      </c>
      <c r="T5" s="90"/>
      <c r="U5" s="91"/>
      <c r="V5" s="89">
        <v>704</v>
      </c>
      <c r="W5" s="90"/>
      <c r="X5" s="91"/>
      <c r="Y5" s="89">
        <v>705</v>
      </c>
      <c r="Z5" s="90"/>
      <c r="AA5" s="91"/>
      <c r="AB5" s="89">
        <v>706</v>
      </c>
      <c r="AC5" s="90"/>
      <c r="AD5" s="91"/>
      <c r="AE5" s="89">
        <v>708</v>
      </c>
      <c r="AF5" s="90"/>
      <c r="AG5" s="91"/>
      <c r="AH5" s="89">
        <v>707</v>
      </c>
      <c r="AI5" s="90"/>
      <c r="AJ5" s="91"/>
      <c r="AK5" s="89">
        <v>710</v>
      </c>
      <c r="AL5" s="90"/>
      <c r="AM5" s="91"/>
      <c r="AN5" s="89">
        <v>711</v>
      </c>
      <c r="AO5" s="90"/>
      <c r="AP5" s="91"/>
      <c r="AQ5" s="89">
        <v>712</v>
      </c>
      <c r="AR5" s="90"/>
      <c r="AS5" s="91"/>
      <c r="AT5" s="89">
        <v>713</v>
      </c>
      <c r="AU5" s="90"/>
      <c r="AV5" s="91"/>
      <c r="AW5" s="89">
        <v>714</v>
      </c>
      <c r="AX5" s="90"/>
      <c r="AY5" s="91"/>
      <c r="AZ5" s="89">
        <v>715</v>
      </c>
      <c r="BA5" s="90"/>
      <c r="BB5" s="91"/>
      <c r="BC5" s="89">
        <v>903</v>
      </c>
      <c r="BD5" s="90"/>
      <c r="BE5" s="91"/>
      <c r="BF5" s="89">
        <v>716</v>
      </c>
      <c r="BG5" s="90"/>
      <c r="BH5" s="91"/>
      <c r="BI5" s="89">
        <v>717</v>
      </c>
      <c r="BJ5" s="90"/>
      <c r="BK5" s="91"/>
      <c r="BL5" s="89">
        <v>718</v>
      </c>
      <c r="BM5" s="90"/>
      <c r="BN5" s="91"/>
      <c r="BO5" s="89">
        <v>719</v>
      </c>
      <c r="BP5" s="90"/>
      <c r="BQ5" s="91"/>
      <c r="BR5" s="89">
        <v>720</v>
      </c>
      <c r="BS5" s="90"/>
      <c r="BT5" s="91"/>
      <c r="BU5" s="89">
        <v>721</v>
      </c>
      <c r="BV5" s="90"/>
      <c r="BW5" s="91"/>
      <c r="BX5" s="89">
        <v>722</v>
      </c>
      <c r="BY5" s="90"/>
      <c r="BZ5" s="91"/>
      <c r="CA5" s="89">
        <v>723</v>
      </c>
      <c r="CB5" s="90"/>
      <c r="CC5" s="91"/>
      <c r="CD5" s="89">
        <v>724</v>
      </c>
      <c r="CE5" s="90"/>
      <c r="CF5" s="91"/>
      <c r="CG5" s="89">
        <v>725</v>
      </c>
      <c r="CH5" s="90"/>
      <c r="CI5" s="91"/>
      <c r="CJ5" s="89">
        <v>726</v>
      </c>
      <c r="CK5" s="90"/>
      <c r="CL5" s="91"/>
      <c r="CM5" s="89">
        <v>727</v>
      </c>
      <c r="CN5" s="90"/>
      <c r="CO5" s="91"/>
      <c r="CP5" s="89">
        <v>728</v>
      </c>
      <c r="CQ5" s="90"/>
      <c r="CR5" s="91"/>
      <c r="CS5" s="89">
        <v>729</v>
      </c>
      <c r="CT5" s="90"/>
      <c r="CU5" s="91"/>
      <c r="CV5" s="89">
        <v>730</v>
      </c>
      <c r="CW5" s="90"/>
      <c r="CX5" s="91"/>
      <c r="CY5" s="89">
        <v>731</v>
      </c>
      <c r="CZ5" s="90"/>
      <c r="DA5" s="91"/>
      <c r="DB5" s="89">
        <v>732</v>
      </c>
      <c r="DC5" s="90"/>
      <c r="DD5" s="91"/>
      <c r="DE5" s="89">
        <v>733</v>
      </c>
      <c r="DF5" s="90"/>
      <c r="DG5" s="91"/>
      <c r="DH5" s="89">
        <v>734</v>
      </c>
      <c r="DI5" s="90"/>
      <c r="DJ5" s="91"/>
      <c r="DK5" s="89">
        <v>735</v>
      </c>
      <c r="DL5" s="90"/>
      <c r="DM5" s="91"/>
      <c r="DN5" s="89">
        <v>736</v>
      </c>
      <c r="DO5" s="90"/>
      <c r="DP5" s="91"/>
      <c r="DQ5" s="89">
        <v>737</v>
      </c>
      <c r="DR5" s="90"/>
      <c r="DS5" s="91"/>
      <c r="DT5" s="89">
        <v>738</v>
      </c>
      <c r="DU5" s="90"/>
      <c r="DV5" s="91"/>
      <c r="DW5" s="89">
        <v>739</v>
      </c>
      <c r="DX5" s="90"/>
      <c r="DY5" s="91"/>
      <c r="DZ5" s="89">
        <v>740</v>
      </c>
      <c r="EA5" s="90"/>
      <c r="EB5" s="91"/>
      <c r="EC5" s="89">
        <v>741</v>
      </c>
      <c r="ED5" s="90"/>
      <c r="EE5" s="91"/>
      <c r="EF5" s="89">
        <v>742</v>
      </c>
      <c r="EG5" s="90"/>
      <c r="EH5" s="91"/>
      <c r="EI5" s="89">
        <v>743</v>
      </c>
      <c r="EJ5" s="90"/>
      <c r="EK5" s="91"/>
      <c r="EL5" s="89">
        <v>744</v>
      </c>
      <c r="EM5" s="90"/>
      <c r="EN5" s="91"/>
      <c r="EO5" s="89">
        <v>745</v>
      </c>
      <c r="EP5" s="90"/>
      <c r="EQ5" s="91"/>
      <c r="ER5" s="89">
        <v>746</v>
      </c>
      <c r="ES5" s="90"/>
      <c r="ET5" s="91"/>
      <c r="EU5" s="89">
        <v>747</v>
      </c>
      <c r="EV5" s="90"/>
      <c r="EW5" s="91"/>
      <c r="EX5" s="89">
        <v>748</v>
      </c>
      <c r="EY5" s="90"/>
      <c r="EZ5" s="91"/>
      <c r="FA5" s="89">
        <v>749</v>
      </c>
      <c r="FB5" s="90"/>
      <c r="FC5" s="91"/>
      <c r="FD5" s="89">
        <v>750</v>
      </c>
      <c r="FE5" s="90"/>
      <c r="FF5" s="91"/>
      <c r="FG5" s="89">
        <v>751</v>
      </c>
      <c r="FH5" s="90"/>
      <c r="FI5" s="91"/>
      <c r="FJ5" s="89">
        <v>752</v>
      </c>
      <c r="FK5" s="90"/>
      <c r="FL5" s="91"/>
      <c r="FM5" s="89">
        <v>753</v>
      </c>
      <c r="FN5" s="90"/>
      <c r="FO5" s="91"/>
      <c r="FP5" s="89">
        <v>754</v>
      </c>
      <c r="FQ5" s="90"/>
      <c r="FR5" s="91"/>
      <c r="FS5" s="89">
        <v>755</v>
      </c>
      <c r="FT5" s="90"/>
      <c r="FU5" s="91"/>
      <c r="FV5" s="89">
        <v>756</v>
      </c>
      <c r="FW5" s="90"/>
      <c r="FX5" s="91"/>
      <c r="FY5" s="89">
        <v>757</v>
      </c>
      <c r="FZ5" s="90"/>
      <c r="GA5" s="91"/>
      <c r="GB5" s="89">
        <v>758</v>
      </c>
      <c r="GC5" s="90"/>
      <c r="GD5" s="91"/>
      <c r="GE5" s="89">
        <v>759</v>
      </c>
      <c r="GF5" s="90"/>
      <c r="GG5" s="91"/>
      <c r="GH5" s="89">
        <v>760</v>
      </c>
      <c r="GI5" s="90"/>
      <c r="GJ5" s="91"/>
      <c r="GK5" s="89">
        <v>761</v>
      </c>
      <c r="GL5" s="90"/>
      <c r="GM5" s="91"/>
      <c r="GN5" s="89">
        <v>765</v>
      </c>
      <c r="GO5" s="90"/>
      <c r="GP5" s="91"/>
      <c r="GQ5" s="89">
        <v>766</v>
      </c>
      <c r="GR5" s="90"/>
      <c r="GS5" s="91"/>
      <c r="GT5" s="89">
        <v>767</v>
      </c>
      <c r="GU5" s="90"/>
      <c r="GV5" s="91"/>
      <c r="GW5" s="89">
        <v>768</v>
      </c>
      <c r="GX5" s="90"/>
      <c r="GY5" s="91"/>
      <c r="GZ5" s="89">
        <v>769</v>
      </c>
      <c r="HA5" s="90"/>
      <c r="HB5" s="91"/>
      <c r="HC5" s="89">
        <v>770</v>
      </c>
      <c r="HD5" s="90"/>
      <c r="HE5" s="91"/>
      <c r="HF5" s="89">
        <v>771</v>
      </c>
      <c r="HG5" s="90"/>
      <c r="HH5" s="91"/>
      <c r="HI5" s="89">
        <v>772</v>
      </c>
      <c r="HJ5" s="90"/>
      <c r="HK5" s="91"/>
      <c r="HL5" s="89">
        <v>773</v>
      </c>
      <c r="HM5" s="90"/>
      <c r="HN5" s="91"/>
      <c r="HO5" s="89">
        <v>774</v>
      </c>
      <c r="HP5" s="90"/>
      <c r="HQ5" s="91"/>
      <c r="HR5" s="89">
        <v>775</v>
      </c>
      <c r="HS5" s="90"/>
      <c r="HT5" s="91"/>
      <c r="HU5" s="89">
        <v>776</v>
      </c>
      <c r="HV5" s="90"/>
      <c r="HW5" s="91"/>
      <c r="HX5" s="89">
        <v>777</v>
      </c>
      <c r="HY5" s="90"/>
      <c r="HZ5" s="91"/>
      <c r="IA5" s="89">
        <v>778</v>
      </c>
      <c r="IB5" s="90"/>
      <c r="IC5" s="91"/>
      <c r="ID5" s="89">
        <v>779</v>
      </c>
      <c r="IE5" s="90"/>
      <c r="IF5" s="91"/>
      <c r="IG5" s="89">
        <v>780</v>
      </c>
      <c r="IH5" s="90"/>
      <c r="II5" s="91"/>
      <c r="IJ5" s="89">
        <v>781</v>
      </c>
      <c r="IK5" s="90"/>
      <c r="IL5" s="91"/>
      <c r="IM5" s="89">
        <v>782</v>
      </c>
      <c r="IN5" s="90"/>
      <c r="IO5" s="91"/>
      <c r="IP5" s="89">
        <v>783</v>
      </c>
      <c r="IQ5" s="90"/>
      <c r="IR5" s="91"/>
      <c r="IS5" s="89">
        <v>784</v>
      </c>
      <c r="IT5" s="90"/>
      <c r="IU5" s="91"/>
      <c r="IV5" s="89">
        <v>785</v>
      </c>
      <c r="IW5" s="90"/>
      <c r="IX5" s="91"/>
      <c r="IY5" s="89">
        <v>904</v>
      </c>
      <c r="IZ5" s="90"/>
      <c r="JA5" s="91"/>
      <c r="JB5" s="89">
        <v>905</v>
      </c>
      <c r="JC5" s="90"/>
      <c r="JD5" s="91"/>
      <c r="JE5" s="89">
        <v>906</v>
      </c>
      <c r="JF5" s="90"/>
      <c r="JG5" s="91"/>
      <c r="JH5" s="89">
        <v>90601</v>
      </c>
      <c r="JI5" s="90"/>
      <c r="JJ5" s="91"/>
      <c r="JK5" s="89">
        <v>90602</v>
      </c>
      <c r="JL5" s="90"/>
      <c r="JM5" s="91"/>
      <c r="JN5" s="89">
        <v>907</v>
      </c>
      <c r="JO5" s="90"/>
      <c r="JP5" s="91"/>
      <c r="JQ5" s="89">
        <v>90701</v>
      </c>
      <c r="JR5" s="90"/>
      <c r="JS5" s="91"/>
      <c r="JT5" s="89">
        <v>90702</v>
      </c>
      <c r="JU5" s="90"/>
      <c r="JV5" s="91"/>
      <c r="JW5" s="89">
        <v>786</v>
      </c>
      <c r="JX5" s="90"/>
      <c r="JY5" s="91"/>
      <c r="JZ5" s="89">
        <v>789</v>
      </c>
      <c r="KA5" s="90"/>
      <c r="KB5" s="91"/>
      <c r="KC5" s="89">
        <v>798</v>
      </c>
      <c r="KD5" s="90"/>
      <c r="KE5" s="91"/>
      <c r="KF5" s="89">
        <v>790</v>
      </c>
      <c r="KG5" s="90"/>
      <c r="KH5" s="91"/>
      <c r="KI5" s="89">
        <v>791</v>
      </c>
      <c r="KJ5" s="90"/>
      <c r="KK5" s="91"/>
      <c r="KL5" s="89">
        <v>792</v>
      </c>
      <c r="KM5" s="90"/>
      <c r="KN5" s="91"/>
      <c r="KO5" s="89">
        <v>793</v>
      </c>
      <c r="KP5" s="90"/>
      <c r="KQ5" s="91"/>
      <c r="KR5" s="89">
        <v>794</v>
      </c>
      <c r="KS5" s="90"/>
      <c r="KT5" s="91"/>
      <c r="KU5" s="89">
        <v>795</v>
      </c>
      <c r="KV5" s="90"/>
      <c r="KW5" s="91"/>
      <c r="KX5" s="89">
        <v>796</v>
      </c>
      <c r="KY5" s="90"/>
      <c r="KZ5" s="91"/>
      <c r="LA5" s="89">
        <v>797</v>
      </c>
      <c r="LB5" s="90"/>
      <c r="LC5" s="91"/>
      <c r="LD5" s="89">
        <v>908</v>
      </c>
      <c r="LE5" s="90"/>
      <c r="LF5" s="91"/>
      <c r="LG5" s="89">
        <v>909</v>
      </c>
      <c r="LH5" s="90"/>
      <c r="LI5" s="91"/>
      <c r="LJ5" s="89">
        <v>910</v>
      </c>
      <c r="LK5" s="90"/>
      <c r="LL5" s="91"/>
      <c r="LM5" s="89">
        <v>91001</v>
      </c>
      <c r="LN5" s="90"/>
      <c r="LO5" s="91"/>
      <c r="LP5" s="89">
        <v>91002</v>
      </c>
      <c r="LQ5" s="90"/>
      <c r="LR5" s="91"/>
      <c r="LS5" s="89">
        <v>911</v>
      </c>
      <c r="LT5" s="90"/>
      <c r="LU5" s="91"/>
      <c r="LV5" s="89">
        <v>91101</v>
      </c>
      <c r="LW5" s="90"/>
      <c r="LX5" s="91"/>
      <c r="LY5" s="89">
        <v>91102</v>
      </c>
      <c r="LZ5" s="90"/>
      <c r="MA5" s="91"/>
      <c r="MB5" s="89">
        <v>799</v>
      </c>
      <c r="MC5" s="90"/>
      <c r="MD5" s="91"/>
      <c r="ME5" s="89" t="s">
        <v>354</v>
      </c>
      <c r="MF5" s="90"/>
      <c r="MG5" s="91"/>
    </row>
    <row r="6" spans="1:346" ht="80.099999999999994" customHeight="1" x14ac:dyDescent="0.25">
      <c r="A6" s="60" t="s">
        <v>143</v>
      </c>
      <c r="B6" s="60" t="s">
        <v>144</v>
      </c>
      <c r="C6" s="60" t="s">
        <v>145</v>
      </c>
      <c r="D6" s="66" t="s">
        <v>11</v>
      </c>
      <c r="E6" s="8" t="s">
        <v>12</v>
      </c>
      <c r="F6" s="68" t="s">
        <v>13</v>
      </c>
      <c r="G6" s="66" t="s">
        <v>11</v>
      </c>
      <c r="H6" s="8" t="s">
        <v>12</v>
      </c>
      <c r="I6" s="68" t="s">
        <v>13</v>
      </c>
      <c r="J6" s="66" t="s">
        <v>11</v>
      </c>
      <c r="K6" s="8" t="s">
        <v>12</v>
      </c>
      <c r="L6" s="68" t="s">
        <v>13</v>
      </c>
      <c r="M6" s="66" t="s">
        <v>11</v>
      </c>
      <c r="N6" s="8" t="s">
        <v>12</v>
      </c>
      <c r="O6" s="68" t="s">
        <v>13</v>
      </c>
      <c r="P6" s="66" t="s">
        <v>11</v>
      </c>
      <c r="Q6" s="8" t="s">
        <v>12</v>
      </c>
      <c r="R6" s="68" t="s">
        <v>13</v>
      </c>
      <c r="S6" s="66" t="s">
        <v>11</v>
      </c>
      <c r="T6" s="8" t="s">
        <v>12</v>
      </c>
      <c r="U6" s="68" t="s">
        <v>13</v>
      </c>
      <c r="V6" s="66" t="s">
        <v>11</v>
      </c>
      <c r="W6" s="8" t="s">
        <v>12</v>
      </c>
      <c r="X6" s="68" t="s">
        <v>13</v>
      </c>
      <c r="Y6" s="66" t="s">
        <v>11</v>
      </c>
      <c r="Z6" s="8" t="s">
        <v>12</v>
      </c>
      <c r="AA6" s="68" t="s">
        <v>13</v>
      </c>
      <c r="AB6" s="66" t="s">
        <v>11</v>
      </c>
      <c r="AC6" s="8" t="s">
        <v>12</v>
      </c>
      <c r="AD6" s="68" t="s">
        <v>13</v>
      </c>
      <c r="AE6" s="66" t="s">
        <v>11</v>
      </c>
      <c r="AF6" s="8" t="s">
        <v>12</v>
      </c>
      <c r="AG6" s="68" t="s">
        <v>13</v>
      </c>
      <c r="AH6" s="66" t="s">
        <v>11</v>
      </c>
      <c r="AI6" s="8" t="s">
        <v>12</v>
      </c>
      <c r="AJ6" s="68" t="s">
        <v>13</v>
      </c>
      <c r="AK6" s="66" t="s">
        <v>11</v>
      </c>
      <c r="AL6" s="8" t="s">
        <v>12</v>
      </c>
      <c r="AM6" s="68" t="s">
        <v>13</v>
      </c>
      <c r="AN6" s="66" t="s">
        <v>11</v>
      </c>
      <c r="AO6" s="8" t="s">
        <v>12</v>
      </c>
      <c r="AP6" s="68" t="s">
        <v>13</v>
      </c>
      <c r="AQ6" s="66" t="s">
        <v>11</v>
      </c>
      <c r="AR6" s="8" t="s">
        <v>12</v>
      </c>
      <c r="AS6" s="68" t="s">
        <v>13</v>
      </c>
      <c r="AT6" s="66" t="s">
        <v>11</v>
      </c>
      <c r="AU6" s="8" t="s">
        <v>12</v>
      </c>
      <c r="AV6" s="68" t="s">
        <v>13</v>
      </c>
      <c r="AW6" s="66" t="s">
        <v>11</v>
      </c>
      <c r="AX6" s="8" t="s">
        <v>12</v>
      </c>
      <c r="AY6" s="68" t="s">
        <v>13</v>
      </c>
      <c r="AZ6" s="66" t="s">
        <v>11</v>
      </c>
      <c r="BA6" s="8" t="s">
        <v>12</v>
      </c>
      <c r="BB6" s="68" t="s">
        <v>13</v>
      </c>
      <c r="BC6" s="66" t="s">
        <v>11</v>
      </c>
      <c r="BD6" s="8" t="s">
        <v>12</v>
      </c>
      <c r="BE6" s="68" t="s">
        <v>13</v>
      </c>
      <c r="BF6" s="66" t="s">
        <v>11</v>
      </c>
      <c r="BG6" s="8" t="s">
        <v>12</v>
      </c>
      <c r="BH6" s="68" t="s">
        <v>13</v>
      </c>
      <c r="BI6" s="66" t="s">
        <v>11</v>
      </c>
      <c r="BJ6" s="8" t="s">
        <v>12</v>
      </c>
      <c r="BK6" s="68" t="s">
        <v>13</v>
      </c>
      <c r="BL6" s="66" t="s">
        <v>11</v>
      </c>
      <c r="BM6" s="8" t="s">
        <v>12</v>
      </c>
      <c r="BN6" s="68" t="s">
        <v>13</v>
      </c>
      <c r="BO6" s="66" t="s">
        <v>11</v>
      </c>
      <c r="BP6" s="8" t="s">
        <v>12</v>
      </c>
      <c r="BQ6" s="68" t="s">
        <v>13</v>
      </c>
      <c r="BR6" s="66" t="s">
        <v>11</v>
      </c>
      <c r="BS6" s="8" t="s">
        <v>12</v>
      </c>
      <c r="BT6" s="68" t="s">
        <v>13</v>
      </c>
      <c r="BU6" s="66" t="s">
        <v>11</v>
      </c>
      <c r="BV6" s="8" t="s">
        <v>12</v>
      </c>
      <c r="BW6" s="68" t="s">
        <v>13</v>
      </c>
      <c r="BX6" s="66" t="s">
        <v>11</v>
      </c>
      <c r="BY6" s="8" t="s">
        <v>12</v>
      </c>
      <c r="BZ6" s="68" t="s">
        <v>13</v>
      </c>
      <c r="CA6" s="66" t="s">
        <v>11</v>
      </c>
      <c r="CB6" s="8" t="s">
        <v>12</v>
      </c>
      <c r="CC6" s="68" t="s">
        <v>13</v>
      </c>
      <c r="CD6" s="66" t="s">
        <v>11</v>
      </c>
      <c r="CE6" s="8" t="s">
        <v>12</v>
      </c>
      <c r="CF6" s="68" t="s">
        <v>13</v>
      </c>
      <c r="CG6" s="66" t="s">
        <v>11</v>
      </c>
      <c r="CH6" s="8" t="s">
        <v>12</v>
      </c>
      <c r="CI6" s="68" t="s">
        <v>13</v>
      </c>
      <c r="CJ6" s="66" t="s">
        <v>11</v>
      </c>
      <c r="CK6" s="8" t="s">
        <v>12</v>
      </c>
      <c r="CL6" s="68" t="s">
        <v>13</v>
      </c>
      <c r="CM6" s="66" t="s">
        <v>11</v>
      </c>
      <c r="CN6" s="8" t="s">
        <v>12</v>
      </c>
      <c r="CO6" s="68" t="s">
        <v>13</v>
      </c>
      <c r="CP6" s="66" t="s">
        <v>11</v>
      </c>
      <c r="CQ6" s="8" t="s">
        <v>12</v>
      </c>
      <c r="CR6" s="68" t="s">
        <v>13</v>
      </c>
      <c r="CS6" s="66" t="s">
        <v>11</v>
      </c>
      <c r="CT6" s="8" t="s">
        <v>12</v>
      </c>
      <c r="CU6" s="68" t="s">
        <v>13</v>
      </c>
      <c r="CV6" s="66" t="s">
        <v>11</v>
      </c>
      <c r="CW6" s="8" t="s">
        <v>12</v>
      </c>
      <c r="CX6" s="68" t="s">
        <v>13</v>
      </c>
      <c r="CY6" s="66" t="s">
        <v>11</v>
      </c>
      <c r="CZ6" s="8" t="s">
        <v>12</v>
      </c>
      <c r="DA6" s="68" t="s">
        <v>13</v>
      </c>
      <c r="DB6" s="66" t="s">
        <v>11</v>
      </c>
      <c r="DC6" s="8" t="s">
        <v>12</v>
      </c>
      <c r="DD6" s="68" t="s">
        <v>13</v>
      </c>
      <c r="DE6" s="66" t="s">
        <v>11</v>
      </c>
      <c r="DF6" s="8" t="s">
        <v>12</v>
      </c>
      <c r="DG6" s="68" t="s">
        <v>13</v>
      </c>
      <c r="DH6" s="66" t="s">
        <v>11</v>
      </c>
      <c r="DI6" s="8" t="s">
        <v>12</v>
      </c>
      <c r="DJ6" s="68" t="s">
        <v>13</v>
      </c>
      <c r="DK6" s="66" t="s">
        <v>11</v>
      </c>
      <c r="DL6" s="8" t="s">
        <v>12</v>
      </c>
      <c r="DM6" s="68" t="s">
        <v>13</v>
      </c>
      <c r="DN6" s="66" t="s">
        <v>11</v>
      </c>
      <c r="DO6" s="8" t="s">
        <v>12</v>
      </c>
      <c r="DP6" s="68" t="s">
        <v>13</v>
      </c>
      <c r="DQ6" s="66" t="s">
        <v>11</v>
      </c>
      <c r="DR6" s="8" t="s">
        <v>12</v>
      </c>
      <c r="DS6" s="68" t="s">
        <v>13</v>
      </c>
      <c r="DT6" s="66" t="s">
        <v>11</v>
      </c>
      <c r="DU6" s="8" t="s">
        <v>12</v>
      </c>
      <c r="DV6" s="68" t="s">
        <v>13</v>
      </c>
      <c r="DW6" s="66" t="s">
        <v>11</v>
      </c>
      <c r="DX6" s="8" t="s">
        <v>12</v>
      </c>
      <c r="DY6" s="68" t="s">
        <v>13</v>
      </c>
      <c r="DZ6" s="66" t="s">
        <v>11</v>
      </c>
      <c r="EA6" s="8" t="s">
        <v>12</v>
      </c>
      <c r="EB6" s="68" t="s">
        <v>13</v>
      </c>
      <c r="EC6" s="66" t="s">
        <v>11</v>
      </c>
      <c r="ED6" s="8" t="s">
        <v>12</v>
      </c>
      <c r="EE6" s="68" t="s">
        <v>13</v>
      </c>
      <c r="EF6" s="66" t="s">
        <v>11</v>
      </c>
      <c r="EG6" s="8" t="s">
        <v>12</v>
      </c>
      <c r="EH6" s="68" t="s">
        <v>13</v>
      </c>
      <c r="EI6" s="66" t="s">
        <v>11</v>
      </c>
      <c r="EJ6" s="8" t="s">
        <v>12</v>
      </c>
      <c r="EK6" s="68" t="s">
        <v>13</v>
      </c>
      <c r="EL6" s="66" t="s">
        <v>11</v>
      </c>
      <c r="EM6" s="8" t="s">
        <v>12</v>
      </c>
      <c r="EN6" s="68" t="s">
        <v>13</v>
      </c>
      <c r="EO6" s="66" t="s">
        <v>11</v>
      </c>
      <c r="EP6" s="8" t="s">
        <v>12</v>
      </c>
      <c r="EQ6" s="68" t="s">
        <v>13</v>
      </c>
      <c r="ER6" s="66" t="s">
        <v>11</v>
      </c>
      <c r="ES6" s="8" t="s">
        <v>12</v>
      </c>
      <c r="ET6" s="68" t="s">
        <v>13</v>
      </c>
      <c r="EU6" s="66" t="s">
        <v>11</v>
      </c>
      <c r="EV6" s="8" t="s">
        <v>12</v>
      </c>
      <c r="EW6" s="68" t="s">
        <v>13</v>
      </c>
      <c r="EX6" s="66" t="s">
        <v>11</v>
      </c>
      <c r="EY6" s="8" t="s">
        <v>12</v>
      </c>
      <c r="EZ6" s="68" t="s">
        <v>13</v>
      </c>
      <c r="FA6" s="66" t="s">
        <v>11</v>
      </c>
      <c r="FB6" s="8" t="s">
        <v>12</v>
      </c>
      <c r="FC6" s="68" t="s">
        <v>13</v>
      </c>
      <c r="FD6" s="66" t="s">
        <v>11</v>
      </c>
      <c r="FE6" s="8" t="s">
        <v>12</v>
      </c>
      <c r="FF6" s="68" t="s">
        <v>13</v>
      </c>
      <c r="FG6" s="66" t="s">
        <v>11</v>
      </c>
      <c r="FH6" s="8" t="s">
        <v>12</v>
      </c>
      <c r="FI6" s="68" t="s">
        <v>13</v>
      </c>
      <c r="FJ6" s="66" t="s">
        <v>11</v>
      </c>
      <c r="FK6" s="8" t="s">
        <v>12</v>
      </c>
      <c r="FL6" s="68" t="s">
        <v>13</v>
      </c>
      <c r="FM6" s="66" t="s">
        <v>11</v>
      </c>
      <c r="FN6" s="8" t="s">
        <v>12</v>
      </c>
      <c r="FO6" s="68" t="s">
        <v>13</v>
      </c>
      <c r="FP6" s="66" t="s">
        <v>11</v>
      </c>
      <c r="FQ6" s="8" t="s">
        <v>12</v>
      </c>
      <c r="FR6" s="68" t="s">
        <v>13</v>
      </c>
      <c r="FS6" s="66" t="s">
        <v>11</v>
      </c>
      <c r="FT6" s="8" t="s">
        <v>12</v>
      </c>
      <c r="FU6" s="68" t="s">
        <v>13</v>
      </c>
      <c r="FV6" s="66" t="s">
        <v>11</v>
      </c>
      <c r="FW6" s="8" t="s">
        <v>12</v>
      </c>
      <c r="FX6" s="68" t="s">
        <v>13</v>
      </c>
      <c r="FY6" s="66" t="s">
        <v>11</v>
      </c>
      <c r="FZ6" s="8" t="s">
        <v>12</v>
      </c>
      <c r="GA6" s="68" t="s">
        <v>13</v>
      </c>
      <c r="GB6" s="66" t="s">
        <v>11</v>
      </c>
      <c r="GC6" s="8" t="s">
        <v>12</v>
      </c>
      <c r="GD6" s="68" t="s">
        <v>13</v>
      </c>
      <c r="GE6" s="66" t="s">
        <v>11</v>
      </c>
      <c r="GF6" s="8" t="s">
        <v>12</v>
      </c>
      <c r="GG6" s="68" t="s">
        <v>13</v>
      </c>
      <c r="GH6" s="66" t="s">
        <v>11</v>
      </c>
      <c r="GI6" s="8" t="s">
        <v>12</v>
      </c>
      <c r="GJ6" s="68" t="s">
        <v>13</v>
      </c>
      <c r="GK6" s="66" t="s">
        <v>11</v>
      </c>
      <c r="GL6" s="8" t="s">
        <v>12</v>
      </c>
      <c r="GM6" s="68" t="s">
        <v>13</v>
      </c>
      <c r="GN6" s="66" t="s">
        <v>11</v>
      </c>
      <c r="GO6" s="8" t="s">
        <v>12</v>
      </c>
      <c r="GP6" s="68" t="s">
        <v>13</v>
      </c>
      <c r="GQ6" s="66" t="s">
        <v>11</v>
      </c>
      <c r="GR6" s="8" t="s">
        <v>12</v>
      </c>
      <c r="GS6" s="68" t="s">
        <v>13</v>
      </c>
      <c r="GT6" s="66" t="s">
        <v>11</v>
      </c>
      <c r="GU6" s="8" t="s">
        <v>12</v>
      </c>
      <c r="GV6" s="68" t="s">
        <v>13</v>
      </c>
      <c r="GW6" s="66" t="s">
        <v>11</v>
      </c>
      <c r="GX6" s="8" t="s">
        <v>12</v>
      </c>
      <c r="GY6" s="68" t="s">
        <v>13</v>
      </c>
      <c r="GZ6" s="66" t="s">
        <v>11</v>
      </c>
      <c r="HA6" s="8" t="s">
        <v>12</v>
      </c>
      <c r="HB6" s="68" t="s">
        <v>13</v>
      </c>
      <c r="HC6" s="66" t="s">
        <v>11</v>
      </c>
      <c r="HD6" s="8" t="s">
        <v>12</v>
      </c>
      <c r="HE6" s="68" t="s">
        <v>13</v>
      </c>
      <c r="HF6" s="66" t="s">
        <v>11</v>
      </c>
      <c r="HG6" s="8" t="s">
        <v>12</v>
      </c>
      <c r="HH6" s="68" t="s">
        <v>13</v>
      </c>
      <c r="HI6" s="66" t="s">
        <v>11</v>
      </c>
      <c r="HJ6" s="8" t="s">
        <v>12</v>
      </c>
      <c r="HK6" s="68" t="s">
        <v>13</v>
      </c>
      <c r="HL6" s="66" t="s">
        <v>11</v>
      </c>
      <c r="HM6" s="8" t="s">
        <v>12</v>
      </c>
      <c r="HN6" s="68" t="s">
        <v>13</v>
      </c>
      <c r="HO6" s="66" t="s">
        <v>11</v>
      </c>
      <c r="HP6" s="8" t="s">
        <v>12</v>
      </c>
      <c r="HQ6" s="68" t="s">
        <v>13</v>
      </c>
      <c r="HR6" s="66" t="s">
        <v>11</v>
      </c>
      <c r="HS6" s="8" t="s">
        <v>12</v>
      </c>
      <c r="HT6" s="68" t="s">
        <v>13</v>
      </c>
      <c r="HU6" s="66" t="s">
        <v>11</v>
      </c>
      <c r="HV6" s="8" t="s">
        <v>12</v>
      </c>
      <c r="HW6" s="68" t="s">
        <v>13</v>
      </c>
      <c r="HX6" s="66" t="s">
        <v>11</v>
      </c>
      <c r="HY6" s="8" t="s">
        <v>12</v>
      </c>
      <c r="HZ6" s="68" t="s">
        <v>13</v>
      </c>
      <c r="IA6" s="66" t="s">
        <v>11</v>
      </c>
      <c r="IB6" s="8" t="s">
        <v>12</v>
      </c>
      <c r="IC6" s="68" t="s">
        <v>13</v>
      </c>
      <c r="ID6" s="66" t="s">
        <v>11</v>
      </c>
      <c r="IE6" s="8" t="s">
        <v>12</v>
      </c>
      <c r="IF6" s="68" t="s">
        <v>13</v>
      </c>
      <c r="IG6" s="66" t="s">
        <v>11</v>
      </c>
      <c r="IH6" s="8" t="s">
        <v>12</v>
      </c>
      <c r="II6" s="68" t="s">
        <v>13</v>
      </c>
      <c r="IJ6" s="66" t="s">
        <v>11</v>
      </c>
      <c r="IK6" s="8" t="s">
        <v>12</v>
      </c>
      <c r="IL6" s="68" t="s">
        <v>13</v>
      </c>
      <c r="IM6" s="66" t="s">
        <v>11</v>
      </c>
      <c r="IN6" s="8" t="s">
        <v>12</v>
      </c>
      <c r="IO6" s="68" t="s">
        <v>13</v>
      </c>
      <c r="IP6" s="66" t="s">
        <v>11</v>
      </c>
      <c r="IQ6" s="8" t="s">
        <v>12</v>
      </c>
      <c r="IR6" s="68" t="s">
        <v>13</v>
      </c>
      <c r="IS6" s="66" t="s">
        <v>11</v>
      </c>
      <c r="IT6" s="8" t="s">
        <v>12</v>
      </c>
      <c r="IU6" s="68" t="s">
        <v>13</v>
      </c>
      <c r="IV6" s="66" t="s">
        <v>11</v>
      </c>
      <c r="IW6" s="8" t="s">
        <v>12</v>
      </c>
      <c r="IX6" s="68" t="s">
        <v>13</v>
      </c>
      <c r="IY6" s="66" t="s">
        <v>11</v>
      </c>
      <c r="IZ6" s="8" t="s">
        <v>12</v>
      </c>
      <c r="JA6" s="68" t="s">
        <v>13</v>
      </c>
      <c r="JB6" s="66" t="s">
        <v>11</v>
      </c>
      <c r="JC6" s="8" t="s">
        <v>12</v>
      </c>
      <c r="JD6" s="68" t="s">
        <v>13</v>
      </c>
      <c r="JE6" s="66" t="s">
        <v>11</v>
      </c>
      <c r="JF6" s="8" t="s">
        <v>12</v>
      </c>
      <c r="JG6" s="68" t="s">
        <v>13</v>
      </c>
      <c r="JH6" s="66" t="s">
        <v>11</v>
      </c>
      <c r="JI6" s="8" t="s">
        <v>12</v>
      </c>
      <c r="JJ6" s="68" t="s">
        <v>13</v>
      </c>
      <c r="JK6" s="66" t="s">
        <v>11</v>
      </c>
      <c r="JL6" s="8" t="s">
        <v>12</v>
      </c>
      <c r="JM6" s="68" t="s">
        <v>13</v>
      </c>
      <c r="JN6" s="66" t="s">
        <v>11</v>
      </c>
      <c r="JO6" s="8" t="s">
        <v>12</v>
      </c>
      <c r="JP6" s="68" t="s">
        <v>13</v>
      </c>
      <c r="JQ6" s="66" t="s">
        <v>11</v>
      </c>
      <c r="JR6" s="8" t="s">
        <v>12</v>
      </c>
      <c r="JS6" s="68" t="s">
        <v>13</v>
      </c>
      <c r="JT6" s="66" t="s">
        <v>11</v>
      </c>
      <c r="JU6" s="8" t="s">
        <v>12</v>
      </c>
      <c r="JV6" s="68" t="s">
        <v>13</v>
      </c>
      <c r="JW6" s="66" t="s">
        <v>11</v>
      </c>
      <c r="JX6" s="8" t="s">
        <v>12</v>
      </c>
      <c r="JY6" s="68" t="s">
        <v>13</v>
      </c>
      <c r="JZ6" s="66" t="s">
        <v>11</v>
      </c>
      <c r="KA6" s="8" t="s">
        <v>12</v>
      </c>
      <c r="KB6" s="68" t="s">
        <v>13</v>
      </c>
      <c r="KC6" s="66" t="s">
        <v>11</v>
      </c>
      <c r="KD6" s="8" t="s">
        <v>12</v>
      </c>
      <c r="KE6" s="68" t="s">
        <v>13</v>
      </c>
      <c r="KF6" s="66" t="s">
        <v>11</v>
      </c>
      <c r="KG6" s="8" t="s">
        <v>12</v>
      </c>
      <c r="KH6" s="68" t="s">
        <v>13</v>
      </c>
      <c r="KI6" s="66" t="s">
        <v>11</v>
      </c>
      <c r="KJ6" s="8" t="s">
        <v>12</v>
      </c>
      <c r="KK6" s="68" t="s">
        <v>13</v>
      </c>
      <c r="KL6" s="66" t="s">
        <v>11</v>
      </c>
      <c r="KM6" s="8" t="s">
        <v>12</v>
      </c>
      <c r="KN6" s="68" t="s">
        <v>13</v>
      </c>
      <c r="KO6" s="66" t="s">
        <v>11</v>
      </c>
      <c r="KP6" s="8" t="s">
        <v>12</v>
      </c>
      <c r="KQ6" s="68" t="s">
        <v>13</v>
      </c>
      <c r="KR6" s="66" t="s">
        <v>11</v>
      </c>
      <c r="KS6" s="8" t="s">
        <v>12</v>
      </c>
      <c r="KT6" s="68" t="s">
        <v>13</v>
      </c>
      <c r="KU6" s="66" t="s">
        <v>11</v>
      </c>
      <c r="KV6" s="8" t="s">
        <v>12</v>
      </c>
      <c r="KW6" s="68" t="s">
        <v>13</v>
      </c>
      <c r="KX6" s="66" t="s">
        <v>11</v>
      </c>
      <c r="KY6" s="8" t="s">
        <v>12</v>
      </c>
      <c r="KZ6" s="68" t="s">
        <v>13</v>
      </c>
      <c r="LA6" s="66" t="s">
        <v>11</v>
      </c>
      <c r="LB6" s="8" t="s">
        <v>12</v>
      </c>
      <c r="LC6" s="68" t="s">
        <v>13</v>
      </c>
      <c r="LD6" s="66" t="s">
        <v>11</v>
      </c>
      <c r="LE6" s="8" t="s">
        <v>12</v>
      </c>
      <c r="LF6" s="68" t="s">
        <v>13</v>
      </c>
      <c r="LG6" s="66" t="s">
        <v>11</v>
      </c>
      <c r="LH6" s="8" t="s">
        <v>12</v>
      </c>
      <c r="LI6" s="68" t="s">
        <v>13</v>
      </c>
      <c r="LJ6" s="66" t="s">
        <v>11</v>
      </c>
      <c r="LK6" s="8" t="s">
        <v>12</v>
      </c>
      <c r="LL6" s="68" t="s">
        <v>13</v>
      </c>
      <c r="LM6" s="66" t="s">
        <v>11</v>
      </c>
      <c r="LN6" s="8" t="s">
        <v>12</v>
      </c>
      <c r="LO6" s="68" t="s">
        <v>13</v>
      </c>
      <c r="LP6" s="66" t="s">
        <v>11</v>
      </c>
      <c r="LQ6" s="8" t="s">
        <v>12</v>
      </c>
      <c r="LR6" s="68" t="s">
        <v>13</v>
      </c>
      <c r="LS6" s="66" t="s">
        <v>11</v>
      </c>
      <c r="LT6" s="8" t="s">
        <v>12</v>
      </c>
      <c r="LU6" s="68" t="s">
        <v>13</v>
      </c>
      <c r="LV6" s="66" t="s">
        <v>11</v>
      </c>
      <c r="LW6" s="8" t="s">
        <v>12</v>
      </c>
      <c r="LX6" s="68" t="s">
        <v>13</v>
      </c>
      <c r="LY6" s="66" t="s">
        <v>11</v>
      </c>
      <c r="LZ6" s="8" t="s">
        <v>12</v>
      </c>
      <c r="MA6" s="68" t="s">
        <v>13</v>
      </c>
      <c r="MB6" s="66" t="s">
        <v>11</v>
      </c>
      <c r="MC6" s="8" t="s">
        <v>12</v>
      </c>
      <c r="MD6" s="68" t="s">
        <v>13</v>
      </c>
      <c r="ME6" s="67" t="s">
        <v>11</v>
      </c>
      <c r="MF6" s="67" t="s">
        <v>12</v>
      </c>
      <c r="MG6" s="67" t="s">
        <v>13</v>
      </c>
      <c r="MH6" s="67" t="s">
        <v>14</v>
      </c>
    </row>
    <row r="7" spans="1:346" ht="12.75" customHeight="1" x14ac:dyDescent="0.3">
      <c r="A7" s="61" t="s">
        <v>147</v>
      </c>
      <c r="B7" s="16">
        <v>1001</v>
      </c>
      <c r="C7" s="62" t="s">
        <v>148</v>
      </c>
      <c r="D7" s="18">
        <v>0</v>
      </c>
      <c r="E7" s="18">
        <v>0</v>
      </c>
      <c r="F7" s="18">
        <v>226003470.05000001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226003470.05000001</v>
      </c>
      <c r="P7" s="17">
        <v>0</v>
      </c>
      <c r="Q7" s="17">
        <v>0</v>
      </c>
      <c r="R7" s="17">
        <v>14053964.789999999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64233.03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117107204.02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72824929.689999998</v>
      </c>
      <c r="BR7" s="17">
        <v>0</v>
      </c>
      <c r="BS7" s="17">
        <v>0</v>
      </c>
      <c r="BT7" s="17">
        <v>285120022.19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14403936.24</v>
      </c>
      <c r="CA7" s="17">
        <v>0</v>
      </c>
      <c r="CB7" s="17">
        <v>0</v>
      </c>
      <c r="CC7" s="17">
        <v>34530.17</v>
      </c>
      <c r="CD7" s="17">
        <v>0</v>
      </c>
      <c r="CE7" s="17">
        <v>0</v>
      </c>
      <c r="CF7" s="17">
        <v>0</v>
      </c>
      <c r="CG7" s="17">
        <v>0</v>
      </c>
      <c r="CH7" s="17">
        <v>0</v>
      </c>
      <c r="CI7" s="17">
        <v>0</v>
      </c>
      <c r="CJ7" s="17">
        <v>0</v>
      </c>
      <c r="CK7" s="17">
        <v>0</v>
      </c>
      <c r="CL7" s="17">
        <v>0</v>
      </c>
      <c r="CM7" s="17">
        <v>0</v>
      </c>
      <c r="CN7" s="17">
        <v>0</v>
      </c>
      <c r="CO7" s="17">
        <v>0</v>
      </c>
      <c r="CP7" s="17">
        <v>0</v>
      </c>
      <c r="CQ7" s="17">
        <v>0</v>
      </c>
      <c r="CR7" s="17">
        <v>0</v>
      </c>
      <c r="CS7" s="17">
        <v>0</v>
      </c>
      <c r="CT7" s="17">
        <v>0</v>
      </c>
      <c r="CU7" s="17">
        <v>0</v>
      </c>
      <c r="CV7" s="17">
        <v>0</v>
      </c>
      <c r="CW7" s="17">
        <v>0</v>
      </c>
      <c r="CX7" s="17">
        <v>0</v>
      </c>
      <c r="CY7" s="17">
        <v>0</v>
      </c>
      <c r="CZ7" s="17">
        <v>0</v>
      </c>
      <c r="DA7" s="17">
        <v>0</v>
      </c>
      <c r="DB7" s="17">
        <v>0</v>
      </c>
      <c r="DC7" s="17">
        <v>0</v>
      </c>
      <c r="DD7" s="17">
        <v>0</v>
      </c>
      <c r="DE7" s="17">
        <v>0</v>
      </c>
      <c r="DF7" s="17">
        <v>0</v>
      </c>
      <c r="DG7" s="17">
        <v>96828874.230000004</v>
      </c>
      <c r="DH7" s="17">
        <v>0</v>
      </c>
      <c r="DI7" s="17">
        <v>0</v>
      </c>
      <c r="DJ7" s="17">
        <v>0</v>
      </c>
      <c r="DK7" s="17">
        <v>0</v>
      </c>
      <c r="DL7" s="17">
        <v>0</v>
      </c>
      <c r="DM7" s="17">
        <v>0</v>
      </c>
      <c r="DN7" s="17">
        <v>0</v>
      </c>
      <c r="DO7" s="17">
        <v>0</v>
      </c>
      <c r="DP7" s="17">
        <v>4686353.2699999996</v>
      </c>
      <c r="DQ7" s="17">
        <v>0</v>
      </c>
      <c r="DR7" s="17">
        <v>0</v>
      </c>
      <c r="DS7" s="17">
        <v>0</v>
      </c>
      <c r="DT7" s="17">
        <v>0</v>
      </c>
      <c r="DU7" s="17">
        <v>0</v>
      </c>
      <c r="DV7" s="17">
        <v>0</v>
      </c>
      <c r="DW7" s="17">
        <v>0</v>
      </c>
      <c r="DX7" s="17">
        <v>0</v>
      </c>
      <c r="DY7" s="17">
        <v>0</v>
      </c>
      <c r="DZ7" s="17">
        <v>0</v>
      </c>
      <c r="EA7" s="17">
        <v>0</v>
      </c>
      <c r="EB7" s="17">
        <v>140236550.59</v>
      </c>
      <c r="EC7" s="17">
        <v>0</v>
      </c>
      <c r="ED7" s="17">
        <v>0</v>
      </c>
      <c r="EE7" s="17">
        <v>2331658.44</v>
      </c>
      <c r="EF7" s="17">
        <v>0</v>
      </c>
      <c r="EG7" s="17">
        <v>0</v>
      </c>
      <c r="EH7" s="17">
        <v>0</v>
      </c>
      <c r="EI7" s="17">
        <v>0</v>
      </c>
      <c r="EJ7" s="17">
        <v>0</v>
      </c>
      <c r="EK7" s="17">
        <v>0</v>
      </c>
      <c r="EL7" s="17">
        <v>0</v>
      </c>
      <c r="EM7" s="17">
        <v>0</v>
      </c>
      <c r="EN7" s="17">
        <v>0</v>
      </c>
      <c r="EO7" s="17">
        <v>0</v>
      </c>
      <c r="EP7" s="17">
        <v>0</v>
      </c>
      <c r="EQ7" s="17">
        <v>0</v>
      </c>
      <c r="ER7" s="17">
        <v>0</v>
      </c>
      <c r="ES7" s="17">
        <v>0</v>
      </c>
      <c r="ET7" s="17">
        <v>0</v>
      </c>
      <c r="EU7" s="17">
        <v>0</v>
      </c>
      <c r="EV7" s="17">
        <v>0</v>
      </c>
      <c r="EW7" s="17">
        <v>0</v>
      </c>
      <c r="EX7" s="17">
        <v>0</v>
      </c>
      <c r="EY7" s="17">
        <v>0</v>
      </c>
      <c r="EZ7" s="17">
        <v>0</v>
      </c>
      <c r="FA7" s="17">
        <v>0</v>
      </c>
      <c r="FB7" s="17">
        <v>0</v>
      </c>
      <c r="FC7" s="17">
        <v>0</v>
      </c>
      <c r="FD7" s="17">
        <v>0</v>
      </c>
      <c r="FE7" s="17">
        <v>0</v>
      </c>
      <c r="FF7" s="17">
        <v>58775858.270000003</v>
      </c>
      <c r="FG7" s="17">
        <v>0</v>
      </c>
      <c r="FH7" s="17">
        <v>0</v>
      </c>
      <c r="FI7" s="17">
        <v>0</v>
      </c>
      <c r="FJ7" s="17">
        <v>0</v>
      </c>
      <c r="FK7" s="17">
        <v>0</v>
      </c>
      <c r="FL7" s="17">
        <v>0</v>
      </c>
      <c r="FM7" s="17">
        <v>0</v>
      </c>
      <c r="FN7" s="17">
        <v>0</v>
      </c>
      <c r="FO7" s="17">
        <v>0</v>
      </c>
      <c r="FP7" s="17">
        <v>0</v>
      </c>
      <c r="FQ7" s="17">
        <v>0</v>
      </c>
      <c r="FR7" s="17">
        <v>0</v>
      </c>
      <c r="FS7" s="17">
        <v>0</v>
      </c>
      <c r="FT7" s="17">
        <v>0</v>
      </c>
      <c r="FU7" s="17">
        <v>0</v>
      </c>
      <c r="FV7" s="17">
        <v>0</v>
      </c>
      <c r="FW7" s="17">
        <v>0</v>
      </c>
      <c r="FX7" s="17">
        <v>0</v>
      </c>
      <c r="FY7" s="17">
        <v>0</v>
      </c>
      <c r="FZ7" s="17">
        <v>0</v>
      </c>
      <c r="GA7" s="17">
        <v>0</v>
      </c>
      <c r="GB7" s="17">
        <v>0</v>
      </c>
      <c r="GC7" s="17">
        <v>0</v>
      </c>
      <c r="GD7" s="17">
        <v>0</v>
      </c>
      <c r="GE7" s="17">
        <v>0</v>
      </c>
      <c r="GF7" s="17">
        <v>0</v>
      </c>
      <c r="GG7" s="17">
        <v>0</v>
      </c>
      <c r="GH7" s="17">
        <v>0</v>
      </c>
      <c r="GI7" s="17">
        <v>0</v>
      </c>
      <c r="GJ7" s="17">
        <v>0</v>
      </c>
      <c r="GK7" s="17">
        <v>0</v>
      </c>
      <c r="GL7" s="17">
        <v>0</v>
      </c>
      <c r="GM7" s="17">
        <v>0</v>
      </c>
      <c r="GN7" s="17">
        <v>0</v>
      </c>
      <c r="GO7" s="17">
        <v>0</v>
      </c>
      <c r="GP7" s="17">
        <v>67318219.260000005</v>
      </c>
      <c r="GQ7" s="17">
        <v>0</v>
      </c>
      <c r="GR7" s="17">
        <v>0</v>
      </c>
      <c r="GS7" s="17">
        <v>22560719.129999999</v>
      </c>
      <c r="GT7" s="17">
        <v>0</v>
      </c>
      <c r="GU7" s="17">
        <v>0</v>
      </c>
      <c r="GV7" s="17">
        <v>23821354.710000001</v>
      </c>
      <c r="GW7" s="17">
        <v>0</v>
      </c>
      <c r="GX7" s="17">
        <v>0</v>
      </c>
      <c r="GY7" s="17">
        <v>2724611.4</v>
      </c>
      <c r="GZ7" s="17">
        <v>0</v>
      </c>
      <c r="HA7" s="17">
        <v>0</v>
      </c>
      <c r="HB7" s="17">
        <v>0</v>
      </c>
      <c r="HC7" s="17">
        <v>0</v>
      </c>
      <c r="HD7" s="17">
        <v>0</v>
      </c>
      <c r="HE7" s="17">
        <v>0</v>
      </c>
      <c r="HF7" s="17">
        <v>0</v>
      </c>
      <c r="HG7" s="17">
        <v>0</v>
      </c>
      <c r="HH7" s="17">
        <v>0</v>
      </c>
      <c r="HI7" s="17">
        <v>0</v>
      </c>
      <c r="HJ7" s="17">
        <v>0</v>
      </c>
      <c r="HK7" s="17">
        <v>0</v>
      </c>
      <c r="HL7" s="17">
        <v>0</v>
      </c>
      <c r="HM7" s="17">
        <v>0</v>
      </c>
      <c r="HN7" s="17">
        <v>0</v>
      </c>
      <c r="HO7" s="17">
        <v>0</v>
      </c>
      <c r="HP7" s="17">
        <v>0</v>
      </c>
      <c r="HQ7" s="17">
        <v>0</v>
      </c>
      <c r="HR7" s="17">
        <v>0</v>
      </c>
      <c r="HS7" s="17">
        <v>0</v>
      </c>
      <c r="HT7" s="17">
        <v>0</v>
      </c>
      <c r="HU7" s="17">
        <v>0</v>
      </c>
      <c r="HV7" s="17">
        <v>0</v>
      </c>
      <c r="HW7" s="17">
        <v>0</v>
      </c>
      <c r="HX7" s="17">
        <v>0</v>
      </c>
      <c r="HY7" s="17">
        <v>0</v>
      </c>
      <c r="HZ7" s="17">
        <v>0</v>
      </c>
      <c r="IA7" s="17">
        <v>0</v>
      </c>
      <c r="IB7" s="17">
        <v>0</v>
      </c>
      <c r="IC7" s="17">
        <v>0</v>
      </c>
      <c r="ID7" s="17">
        <v>0</v>
      </c>
      <c r="IE7" s="17">
        <v>0</v>
      </c>
      <c r="IF7" s="17">
        <v>0</v>
      </c>
      <c r="IG7" s="17">
        <v>0</v>
      </c>
      <c r="IH7" s="17">
        <v>0</v>
      </c>
      <c r="II7" s="17">
        <v>0</v>
      </c>
      <c r="IJ7" s="17">
        <v>0</v>
      </c>
      <c r="IK7" s="17">
        <v>0</v>
      </c>
      <c r="IL7" s="17">
        <v>0</v>
      </c>
      <c r="IM7" s="17">
        <v>0</v>
      </c>
      <c r="IN7" s="17">
        <v>0</v>
      </c>
      <c r="IO7" s="17">
        <v>0</v>
      </c>
      <c r="IP7" s="17">
        <v>0</v>
      </c>
      <c r="IQ7" s="17">
        <v>0</v>
      </c>
      <c r="IR7" s="17">
        <v>0</v>
      </c>
      <c r="IS7" s="17">
        <v>0</v>
      </c>
      <c r="IT7" s="17">
        <v>0</v>
      </c>
      <c r="IU7" s="17">
        <v>0</v>
      </c>
      <c r="IV7" s="18">
        <v>0</v>
      </c>
      <c r="IW7" s="18">
        <v>0</v>
      </c>
      <c r="IX7" s="18">
        <v>0</v>
      </c>
      <c r="IY7" s="17">
        <v>0</v>
      </c>
      <c r="IZ7" s="17">
        <v>0</v>
      </c>
      <c r="JA7" s="17">
        <v>0</v>
      </c>
      <c r="JB7" s="17">
        <v>0</v>
      </c>
      <c r="JC7" s="17">
        <v>0</v>
      </c>
      <c r="JD7" s="17">
        <v>0</v>
      </c>
      <c r="JE7" s="18">
        <v>0</v>
      </c>
      <c r="JF7" s="18">
        <v>0</v>
      </c>
      <c r="JG7" s="18">
        <v>0</v>
      </c>
      <c r="JH7" s="17">
        <v>0</v>
      </c>
      <c r="JI7" s="17">
        <v>0</v>
      </c>
      <c r="JJ7" s="17">
        <v>0</v>
      </c>
      <c r="JK7" s="17">
        <v>0</v>
      </c>
      <c r="JL7" s="17">
        <v>0</v>
      </c>
      <c r="JM7" s="17">
        <v>0</v>
      </c>
      <c r="JN7" s="18">
        <v>0</v>
      </c>
      <c r="JO7" s="18">
        <v>0</v>
      </c>
      <c r="JP7" s="18">
        <v>0</v>
      </c>
      <c r="JQ7" s="17">
        <v>0</v>
      </c>
      <c r="JR7" s="17">
        <v>0</v>
      </c>
      <c r="JS7" s="17">
        <v>0</v>
      </c>
      <c r="JT7" s="17">
        <v>0</v>
      </c>
      <c r="JU7" s="17">
        <v>0</v>
      </c>
      <c r="JV7" s="17">
        <v>0</v>
      </c>
      <c r="JW7" s="17">
        <v>0</v>
      </c>
      <c r="JX7" s="17">
        <v>0</v>
      </c>
      <c r="JY7" s="17">
        <v>1386399.29</v>
      </c>
      <c r="JZ7" s="17">
        <v>0</v>
      </c>
      <c r="KA7" s="17">
        <v>0</v>
      </c>
      <c r="KB7" s="17">
        <v>0</v>
      </c>
      <c r="KC7" s="17">
        <v>0</v>
      </c>
      <c r="KD7" s="17">
        <v>0</v>
      </c>
      <c r="KE7" s="17">
        <v>0</v>
      </c>
      <c r="KF7" s="17">
        <v>0</v>
      </c>
      <c r="KG7" s="17">
        <v>0</v>
      </c>
      <c r="KH7" s="17">
        <v>0</v>
      </c>
      <c r="KI7" s="17">
        <v>0</v>
      </c>
      <c r="KJ7" s="17">
        <v>0</v>
      </c>
      <c r="KK7" s="17">
        <v>0</v>
      </c>
      <c r="KL7" s="17">
        <v>0</v>
      </c>
      <c r="KM7" s="17">
        <v>0</v>
      </c>
      <c r="KN7" s="17">
        <v>0</v>
      </c>
      <c r="KO7" s="17">
        <v>0</v>
      </c>
      <c r="KP7" s="17">
        <v>0</v>
      </c>
      <c r="KQ7" s="17">
        <v>0</v>
      </c>
      <c r="KR7" s="17">
        <v>0</v>
      </c>
      <c r="KS7" s="17">
        <v>0</v>
      </c>
      <c r="KT7" s="17">
        <v>0</v>
      </c>
      <c r="KU7" s="17">
        <v>0</v>
      </c>
      <c r="KV7" s="17">
        <v>0</v>
      </c>
      <c r="KW7" s="17">
        <v>0</v>
      </c>
      <c r="KX7" s="17">
        <v>0</v>
      </c>
      <c r="KY7" s="17">
        <v>0</v>
      </c>
      <c r="KZ7" s="17">
        <v>0</v>
      </c>
      <c r="LA7" s="18">
        <v>0</v>
      </c>
      <c r="LB7" s="18">
        <v>0</v>
      </c>
      <c r="LC7" s="18">
        <v>0</v>
      </c>
      <c r="LD7" s="17">
        <v>0</v>
      </c>
      <c r="LE7" s="17">
        <v>0</v>
      </c>
      <c r="LF7" s="17">
        <v>0</v>
      </c>
      <c r="LG7" s="17">
        <v>0</v>
      </c>
      <c r="LH7" s="17">
        <v>0</v>
      </c>
      <c r="LI7" s="17">
        <v>0</v>
      </c>
      <c r="LJ7" s="18">
        <v>0</v>
      </c>
      <c r="LK7" s="18">
        <v>0</v>
      </c>
      <c r="LL7" s="18">
        <v>0</v>
      </c>
      <c r="LM7" s="17">
        <v>0</v>
      </c>
      <c r="LN7" s="17">
        <v>0</v>
      </c>
      <c r="LO7" s="17">
        <v>0</v>
      </c>
      <c r="LP7" s="17">
        <v>0</v>
      </c>
      <c r="LQ7" s="17">
        <v>0</v>
      </c>
      <c r="LR7" s="17">
        <v>0</v>
      </c>
      <c r="LS7" s="18">
        <v>0</v>
      </c>
      <c r="LT7" s="18">
        <v>0</v>
      </c>
      <c r="LU7" s="18">
        <v>0</v>
      </c>
      <c r="LV7" s="17">
        <v>0</v>
      </c>
      <c r="LW7" s="17">
        <v>0</v>
      </c>
      <c r="LX7" s="17">
        <v>0</v>
      </c>
      <c r="LY7" s="17">
        <v>0</v>
      </c>
      <c r="LZ7" s="17">
        <v>0</v>
      </c>
      <c r="MA7" s="17">
        <v>0</v>
      </c>
      <c r="MB7" s="17">
        <v>0</v>
      </c>
      <c r="MC7" s="17">
        <v>0</v>
      </c>
      <c r="MD7" s="17">
        <v>0</v>
      </c>
      <c r="ME7" s="17">
        <v>0</v>
      </c>
      <c r="MF7" s="17">
        <v>0</v>
      </c>
      <c r="MG7" s="17">
        <v>1150282888.7700002</v>
      </c>
      <c r="MH7" s="17">
        <v>1150282888.7700002</v>
      </c>
    </row>
    <row r="8" spans="1:346" ht="12.75" customHeight="1" x14ac:dyDescent="0.3">
      <c r="A8" s="61" t="s">
        <v>150</v>
      </c>
      <c r="B8" s="16">
        <v>1003</v>
      </c>
      <c r="C8" s="62" t="s">
        <v>148</v>
      </c>
      <c r="D8" s="18">
        <v>0</v>
      </c>
      <c r="E8" s="18">
        <v>0</v>
      </c>
      <c r="F8" s="18">
        <v>817739191.11000013</v>
      </c>
      <c r="G8" s="17">
        <v>0</v>
      </c>
      <c r="H8" s="17">
        <v>0</v>
      </c>
      <c r="I8" s="17">
        <v>38985836.189999998</v>
      </c>
      <c r="J8" s="17">
        <v>0</v>
      </c>
      <c r="K8" s="17">
        <v>0</v>
      </c>
      <c r="L8" s="17">
        <v>504314325.25</v>
      </c>
      <c r="M8" s="17">
        <v>0</v>
      </c>
      <c r="N8" s="17">
        <v>0</v>
      </c>
      <c r="O8" s="17">
        <v>274439029.67000002</v>
      </c>
      <c r="P8" s="17">
        <v>0</v>
      </c>
      <c r="Q8" s="17">
        <v>0</v>
      </c>
      <c r="R8" s="17">
        <v>128120899.88</v>
      </c>
      <c r="S8" s="17">
        <v>0</v>
      </c>
      <c r="T8" s="17">
        <v>0</v>
      </c>
      <c r="U8" s="17">
        <v>69452554.25</v>
      </c>
      <c r="V8" s="17">
        <v>0</v>
      </c>
      <c r="W8" s="17">
        <v>0</v>
      </c>
      <c r="X8" s="17">
        <v>499430.33</v>
      </c>
      <c r="Y8" s="17">
        <v>0</v>
      </c>
      <c r="Z8" s="17">
        <v>0</v>
      </c>
      <c r="AA8" s="17">
        <v>2386734.58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46541638.390000001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73088143.810000002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336886489.56999999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71570212.090000004</v>
      </c>
      <c r="BI8" s="17">
        <v>0</v>
      </c>
      <c r="BJ8" s="17">
        <v>0</v>
      </c>
      <c r="BK8" s="17">
        <v>223548307.69999999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28374929.010000002</v>
      </c>
      <c r="BR8" s="17">
        <v>0</v>
      </c>
      <c r="BS8" s="17">
        <v>0</v>
      </c>
      <c r="BT8" s="17">
        <v>68603944.480000004</v>
      </c>
      <c r="BU8" s="17">
        <v>0</v>
      </c>
      <c r="BV8" s="17">
        <v>0</v>
      </c>
      <c r="BW8" s="17">
        <v>7326.56</v>
      </c>
      <c r="BX8" s="17">
        <v>0</v>
      </c>
      <c r="BY8" s="17">
        <v>0</v>
      </c>
      <c r="BZ8" s="17">
        <v>0</v>
      </c>
      <c r="CA8" s="17">
        <v>0</v>
      </c>
      <c r="CB8" s="17">
        <v>0</v>
      </c>
      <c r="CC8" s="17">
        <v>1138100.78</v>
      </c>
      <c r="CD8" s="17">
        <v>0</v>
      </c>
      <c r="CE8" s="17">
        <v>0</v>
      </c>
      <c r="CF8" s="17">
        <v>2101183.7599999998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2990991.69</v>
      </c>
      <c r="CM8" s="17">
        <v>0</v>
      </c>
      <c r="CN8" s="17">
        <v>0</v>
      </c>
      <c r="CO8" s="17">
        <v>3110306.11</v>
      </c>
      <c r="CP8" s="17">
        <v>0</v>
      </c>
      <c r="CQ8" s="17">
        <v>0</v>
      </c>
      <c r="CR8" s="17">
        <v>12510014.52</v>
      </c>
      <c r="CS8" s="17">
        <v>0</v>
      </c>
      <c r="CT8" s="17">
        <v>0</v>
      </c>
      <c r="CU8" s="17">
        <v>0</v>
      </c>
      <c r="CV8" s="17">
        <v>0</v>
      </c>
      <c r="CW8" s="17">
        <v>0</v>
      </c>
      <c r="CX8" s="17">
        <v>31575</v>
      </c>
      <c r="CY8" s="17">
        <v>0</v>
      </c>
      <c r="CZ8" s="17">
        <v>0</v>
      </c>
      <c r="DA8" s="17">
        <v>15500.07</v>
      </c>
      <c r="DB8" s="17">
        <v>0</v>
      </c>
      <c r="DC8" s="17">
        <v>0</v>
      </c>
      <c r="DD8" s="17">
        <v>0</v>
      </c>
      <c r="DE8" s="17">
        <v>0</v>
      </c>
      <c r="DF8" s="17">
        <v>0</v>
      </c>
      <c r="DG8" s="17">
        <v>42328104.380000003</v>
      </c>
      <c r="DH8" s="17">
        <v>0</v>
      </c>
      <c r="DI8" s="17">
        <v>0</v>
      </c>
      <c r="DJ8" s="17">
        <v>0</v>
      </c>
      <c r="DK8" s="17">
        <v>0</v>
      </c>
      <c r="DL8" s="17">
        <v>0</v>
      </c>
      <c r="DM8" s="17">
        <v>0</v>
      </c>
      <c r="DN8" s="17">
        <v>0</v>
      </c>
      <c r="DO8" s="17">
        <v>0</v>
      </c>
      <c r="DP8" s="17">
        <v>3646978.61</v>
      </c>
      <c r="DQ8" s="17">
        <v>0</v>
      </c>
      <c r="DR8" s="17">
        <v>0</v>
      </c>
      <c r="DS8" s="17">
        <v>0</v>
      </c>
      <c r="DT8" s="17">
        <v>0</v>
      </c>
      <c r="DU8" s="17">
        <v>0</v>
      </c>
      <c r="DV8" s="17">
        <v>0</v>
      </c>
      <c r="DW8" s="17">
        <v>0</v>
      </c>
      <c r="DX8" s="17">
        <v>0</v>
      </c>
      <c r="DY8" s="17">
        <v>0</v>
      </c>
      <c r="DZ8" s="17">
        <v>0</v>
      </c>
      <c r="EA8" s="17">
        <v>0</v>
      </c>
      <c r="EB8" s="17">
        <v>0</v>
      </c>
      <c r="EC8" s="17">
        <v>0</v>
      </c>
      <c r="ED8" s="17">
        <v>0</v>
      </c>
      <c r="EE8" s="17">
        <v>0</v>
      </c>
      <c r="EF8" s="17">
        <v>0</v>
      </c>
      <c r="EG8" s="17">
        <v>0</v>
      </c>
      <c r="EH8" s="17">
        <v>0</v>
      </c>
      <c r="EI8" s="17">
        <v>0</v>
      </c>
      <c r="EJ8" s="17">
        <v>0</v>
      </c>
      <c r="EK8" s="17">
        <v>0</v>
      </c>
      <c r="EL8" s="17">
        <v>0</v>
      </c>
      <c r="EM8" s="17">
        <v>0</v>
      </c>
      <c r="EN8" s="17">
        <v>0</v>
      </c>
      <c r="EO8" s="17">
        <v>0</v>
      </c>
      <c r="EP8" s="17">
        <v>0</v>
      </c>
      <c r="EQ8" s="17">
        <v>0</v>
      </c>
      <c r="ER8" s="17">
        <v>0</v>
      </c>
      <c r="ES8" s="17">
        <v>0</v>
      </c>
      <c r="ET8" s="17">
        <v>0</v>
      </c>
      <c r="EU8" s="17">
        <v>0</v>
      </c>
      <c r="EV8" s="17">
        <v>0</v>
      </c>
      <c r="EW8" s="17">
        <v>0</v>
      </c>
      <c r="EX8" s="17">
        <v>0</v>
      </c>
      <c r="EY8" s="17">
        <v>0</v>
      </c>
      <c r="EZ8" s="17">
        <v>0</v>
      </c>
      <c r="FA8" s="17">
        <v>0</v>
      </c>
      <c r="FB8" s="17">
        <v>0</v>
      </c>
      <c r="FC8" s="17">
        <v>0</v>
      </c>
      <c r="FD8" s="17">
        <v>0</v>
      </c>
      <c r="FE8" s="17">
        <v>0</v>
      </c>
      <c r="FF8" s="17">
        <v>8469966.8499999996</v>
      </c>
      <c r="FG8" s="17">
        <v>0</v>
      </c>
      <c r="FH8" s="17">
        <v>0</v>
      </c>
      <c r="FI8" s="17">
        <v>0</v>
      </c>
      <c r="FJ8" s="17">
        <v>0</v>
      </c>
      <c r="FK8" s="17">
        <v>0</v>
      </c>
      <c r="FL8" s="17">
        <v>0</v>
      </c>
      <c r="FM8" s="17">
        <v>0</v>
      </c>
      <c r="FN8" s="17">
        <v>0</v>
      </c>
      <c r="FO8" s="17">
        <v>0</v>
      </c>
      <c r="FP8" s="17">
        <v>0</v>
      </c>
      <c r="FQ8" s="17">
        <v>0</v>
      </c>
      <c r="FR8" s="17">
        <v>0</v>
      </c>
      <c r="FS8" s="17">
        <v>0</v>
      </c>
      <c r="FT8" s="17">
        <v>0</v>
      </c>
      <c r="FU8" s="17">
        <v>0</v>
      </c>
      <c r="FV8" s="17">
        <v>0</v>
      </c>
      <c r="FW8" s="17">
        <v>0</v>
      </c>
      <c r="FX8" s="17">
        <v>0</v>
      </c>
      <c r="FY8" s="17">
        <v>0</v>
      </c>
      <c r="FZ8" s="17">
        <v>0</v>
      </c>
      <c r="GA8" s="17">
        <v>0</v>
      </c>
      <c r="GB8" s="17">
        <v>0</v>
      </c>
      <c r="GC8" s="17">
        <v>0</v>
      </c>
      <c r="GD8" s="17">
        <v>0</v>
      </c>
      <c r="GE8" s="17">
        <v>0</v>
      </c>
      <c r="GF8" s="17">
        <v>0</v>
      </c>
      <c r="GG8" s="17">
        <v>9175012.5399999991</v>
      </c>
      <c r="GH8" s="17">
        <v>0</v>
      </c>
      <c r="GI8" s="17">
        <v>0</v>
      </c>
      <c r="GJ8" s="17">
        <v>928448.11</v>
      </c>
      <c r="GK8" s="17">
        <v>0</v>
      </c>
      <c r="GL8" s="17">
        <v>0</v>
      </c>
      <c r="GM8" s="17">
        <v>0</v>
      </c>
      <c r="GN8" s="17">
        <v>0</v>
      </c>
      <c r="GO8" s="17">
        <v>0</v>
      </c>
      <c r="GP8" s="17">
        <v>72955993.590000004</v>
      </c>
      <c r="GQ8" s="17">
        <v>0</v>
      </c>
      <c r="GR8" s="17">
        <v>0</v>
      </c>
      <c r="GS8" s="17">
        <v>5484031.6100000003</v>
      </c>
      <c r="GT8" s="17">
        <v>0</v>
      </c>
      <c r="GU8" s="17">
        <v>0</v>
      </c>
      <c r="GV8" s="17">
        <v>11034697.560000001</v>
      </c>
      <c r="GW8" s="17">
        <v>0</v>
      </c>
      <c r="GX8" s="17">
        <v>0</v>
      </c>
      <c r="GY8" s="17">
        <v>16755151.810000001</v>
      </c>
      <c r="GZ8" s="17">
        <v>0</v>
      </c>
      <c r="HA8" s="17">
        <v>0</v>
      </c>
      <c r="HB8" s="17">
        <v>0</v>
      </c>
      <c r="HC8" s="17">
        <v>0</v>
      </c>
      <c r="HD8" s="17">
        <v>0</v>
      </c>
      <c r="HE8" s="17">
        <v>0</v>
      </c>
      <c r="HF8" s="17">
        <v>0</v>
      </c>
      <c r="HG8" s="17">
        <v>0</v>
      </c>
      <c r="HH8" s="17">
        <v>28715419.059999999</v>
      </c>
      <c r="HI8" s="17">
        <v>0</v>
      </c>
      <c r="HJ8" s="17">
        <v>0</v>
      </c>
      <c r="HK8" s="17">
        <v>0</v>
      </c>
      <c r="HL8" s="17">
        <v>0</v>
      </c>
      <c r="HM8" s="17">
        <v>0</v>
      </c>
      <c r="HN8" s="17">
        <v>0</v>
      </c>
      <c r="HO8" s="17">
        <v>0</v>
      </c>
      <c r="HP8" s="17">
        <v>0</v>
      </c>
      <c r="HQ8" s="17">
        <v>0</v>
      </c>
      <c r="HR8" s="17">
        <v>0</v>
      </c>
      <c r="HS8" s="17">
        <v>0</v>
      </c>
      <c r="HT8" s="17">
        <v>0</v>
      </c>
      <c r="HU8" s="17">
        <v>0</v>
      </c>
      <c r="HV8" s="17">
        <v>0</v>
      </c>
      <c r="HW8" s="17">
        <v>0</v>
      </c>
      <c r="HX8" s="17">
        <v>0</v>
      </c>
      <c r="HY8" s="17">
        <v>0</v>
      </c>
      <c r="HZ8" s="17">
        <v>0</v>
      </c>
      <c r="IA8" s="17">
        <v>0</v>
      </c>
      <c r="IB8" s="17">
        <v>0</v>
      </c>
      <c r="IC8" s="17">
        <v>0</v>
      </c>
      <c r="ID8" s="17">
        <v>0</v>
      </c>
      <c r="IE8" s="17">
        <v>0</v>
      </c>
      <c r="IF8" s="17">
        <v>0</v>
      </c>
      <c r="IG8" s="17">
        <v>0</v>
      </c>
      <c r="IH8" s="17">
        <v>0</v>
      </c>
      <c r="II8" s="17">
        <v>96368.38</v>
      </c>
      <c r="IJ8" s="17">
        <v>0</v>
      </c>
      <c r="IK8" s="17">
        <v>0</v>
      </c>
      <c r="IL8" s="17">
        <v>0</v>
      </c>
      <c r="IM8" s="17">
        <v>0</v>
      </c>
      <c r="IN8" s="17">
        <v>0</v>
      </c>
      <c r="IO8" s="17">
        <v>0</v>
      </c>
      <c r="IP8" s="17">
        <v>0</v>
      </c>
      <c r="IQ8" s="17">
        <v>0</v>
      </c>
      <c r="IR8" s="17">
        <v>0</v>
      </c>
      <c r="IS8" s="17">
        <v>0</v>
      </c>
      <c r="IT8" s="17">
        <v>0</v>
      </c>
      <c r="IU8" s="17">
        <v>1294870</v>
      </c>
      <c r="IV8" s="18">
        <v>0</v>
      </c>
      <c r="IW8" s="18">
        <v>0</v>
      </c>
      <c r="IX8" s="18">
        <v>289147696.88</v>
      </c>
      <c r="IY8" s="17">
        <v>0</v>
      </c>
      <c r="IZ8" s="17">
        <v>0</v>
      </c>
      <c r="JA8" s="17">
        <v>0</v>
      </c>
      <c r="JB8" s="17">
        <v>0</v>
      </c>
      <c r="JC8" s="17">
        <v>0</v>
      </c>
      <c r="JD8" s="17">
        <v>-3214.0699999999997</v>
      </c>
      <c r="JE8" s="18">
        <v>0</v>
      </c>
      <c r="JF8" s="18">
        <v>0</v>
      </c>
      <c r="JG8" s="18">
        <v>85782159.680000007</v>
      </c>
      <c r="JH8" s="17">
        <v>0</v>
      </c>
      <c r="JI8" s="17">
        <v>0</v>
      </c>
      <c r="JJ8" s="17">
        <v>2728349.7</v>
      </c>
      <c r="JK8" s="17">
        <v>0</v>
      </c>
      <c r="JL8" s="17">
        <v>0</v>
      </c>
      <c r="JM8" s="17">
        <v>83053809.980000004</v>
      </c>
      <c r="JN8" s="18">
        <v>0</v>
      </c>
      <c r="JO8" s="18">
        <v>0</v>
      </c>
      <c r="JP8" s="18">
        <v>203368751.27000001</v>
      </c>
      <c r="JQ8" s="17">
        <v>0</v>
      </c>
      <c r="JR8" s="17">
        <v>0</v>
      </c>
      <c r="JS8" s="17">
        <v>79780739.560000002</v>
      </c>
      <c r="JT8" s="17">
        <v>0</v>
      </c>
      <c r="JU8" s="17">
        <v>0</v>
      </c>
      <c r="JV8" s="17">
        <v>123588011.71000001</v>
      </c>
      <c r="JW8" s="17">
        <v>0</v>
      </c>
      <c r="JX8" s="17">
        <v>0</v>
      </c>
      <c r="JY8" s="17">
        <v>4219682.9800000004</v>
      </c>
      <c r="JZ8" s="17">
        <v>0</v>
      </c>
      <c r="KA8" s="17">
        <v>0</v>
      </c>
      <c r="KB8" s="17">
        <v>0</v>
      </c>
      <c r="KC8" s="17">
        <v>0</v>
      </c>
      <c r="KD8" s="17">
        <v>0</v>
      </c>
      <c r="KE8" s="17">
        <v>0</v>
      </c>
      <c r="KF8" s="17">
        <v>0</v>
      </c>
      <c r="KG8" s="17">
        <v>0</v>
      </c>
      <c r="KH8" s="17">
        <v>0</v>
      </c>
      <c r="KI8" s="17">
        <v>0</v>
      </c>
      <c r="KJ8" s="17">
        <v>0</v>
      </c>
      <c r="KK8" s="17">
        <v>0</v>
      </c>
      <c r="KL8" s="17">
        <v>0</v>
      </c>
      <c r="KM8" s="17">
        <v>0</v>
      </c>
      <c r="KN8" s="17">
        <v>0</v>
      </c>
      <c r="KO8" s="17">
        <v>0</v>
      </c>
      <c r="KP8" s="17">
        <v>0</v>
      </c>
      <c r="KQ8" s="17">
        <v>0</v>
      </c>
      <c r="KR8" s="17">
        <v>0</v>
      </c>
      <c r="KS8" s="17">
        <v>0</v>
      </c>
      <c r="KT8" s="17">
        <v>0</v>
      </c>
      <c r="KU8" s="17">
        <v>0</v>
      </c>
      <c r="KV8" s="17">
        <v>0</v>
      </c>
      <c r="KW8" s="17">
        <v>0</v>
      </c>
      <c r="KX8" s="17">
        <v>0</v>
      </c>
      <c r="KY8" s="17">
        <v>0</v>
      </c>
      <c r="KZ8" s="17">
        <v>0</v>
      </c>
      <c r="LA8" s="18">
        <v>0</v>
      </c>
      <c r="LB8" s="18">
        <v>0</v>
      </c>
      <c r="LC8" s="18">
        <v>0</v>
      </c>
      <c r="LD8" s="17">
        <v>0</v>
      </c>
      <c r="LE8" s="17">
        <v>0</v>
      </c>
      <c r="LF8" s="17">
        <v>0</v>
      </c>
      <c r="LG8" s="17">
        <v>0</v>
      </c>
      <c r="LH8" s="17">
        <v>0</v>
      </c>
      <c r="LI8" s="17">
        <v>0</v>
      </c>
      <c r="LJ8" s="18">
        <v>0</v>
      </c>
      <c r="LK8" s="18">
        <v>0</v>
      </c>
      <c r="LL8" s="18">
        <v>0</v>
      </c>
      <c r="LM8" s="17">
        <v>0</v>
      </c>
      <c r="LN8" s="17">
        <v>0</v>
      </c>
      <c r="LO8" s="17">
        <v>0</v>
      </c>
      <c r="LP8" s="17">
        <v>0</v>
      </c>
      <c r="LQ8" s="17">
        <v>0</v>
      </c>
      <c r="LR8" s="17">
        <v>0</v>
      </c>
      <c r="LS8" s="18">
        <v>0</v>
      </c>
      <c r="LT8" s="18">
        <v>0</v>
      </c>
      <c r="LU8" s="18">
        <v>0</v>
      </c>
      <c r="LV8" s="17">
        <v>0</v>
      </c>
      <c r="LW8" s="17">
        <v>0</v>
      </c>
      <c r="LX8" s="17">
        <v>0</v>
      </c>
      <c r="LY8" s="17">
        <v>0</v>
      </c>
      <c r="LZ8" s="17">
        <v>0</v>
      </c>
      <c r="MA8" s="17">
        <v>0</v>
      </c>
      <c r="MB8" s="17">
        <v>0</v>
      </c>
      <c r="MC8" s="17">
        <v>0</v>
      </c>
      <c r="MD8" s="17">
        <v>0</v>
      </c>
      <c r="ME8" s="17">
        <v>0</v>
      </c>
      <c r="MF8" s="17">
        <v>0</v>
      </c>
      <c r="MG8" s="17">
        <v>2382969896.0499992</v>
      </c>
      <c r="MH8" s="17">
        <v>2382969896.0499992</v>
      </c>
    </row>
    <row r="9" spans="1:346" ht="12.75" customHeight="1" x14ac:dyDescent="0.3">
      <c r="A9" s="61" t="s">
        <v>152</v>
      </c>
      <c r="B9" s="16">
        <v>1004</v>
      </c>
      <c r="C9" s="62" t="s">
        <v>148</v>
      </c>
      <c r="D9" s="18">
        <v>0</v>
      </c>
      <c r="E9" s="18">
        <v>0</v>
      </c>
      <c r="F9" s="18">
        <v>1088847778.4990001</v>
      </c>
      <c r="G9" s="17">
        <v>0</v>
      </c>
      <c r="H9" s="17">
        <v>0</v>
      </c>
      <c r="I9" s="17">
        <v>41141214.869999997</v>
      </c>
      <c r="J9" s="17">
        <v>0</v>
      </c>
      <c r="K9" s="17">
        <v>0</v>
      </c>
      <c r="L9" s="17">
        <v>370989025.28900015</v>
      </c>
      <c r="M9" s="17">
        <v>0</v>
      </c>
      <c r="N9" s="17">
        <v>0</v>
      </c>
      <c r="O9" s="17">
        <v>676717538.34000003</v>
      </c>
      <c r="P9" s="17">
        <v>0</v>
      </c>
      <c r="Q9" s="17">
        <v>0</v>
      </c>
      <c r="R9" s="17">
        <v>319712835.2300002</v>
      </c>
      <c r="S9" s="17">
        <v>0</v>
      </c>
      <c r="T9" s="17">
        <v>0</v>
      </c>
      <c r="U9" s="17">
        <v>10184296.57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96183085.440000027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35264281.219999999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728553524.65999997</v>
      </c>
      <c r="BC9" s="17">
        <v>0</v>
      </c>
      <c r="BD9" s="17">
        <v>0</v>
      </c>
      <c r="BE9" s="17">
        <v>4059817.38</v>
      </c>
      <c r="BF9" s="17">
        <v>0</v>
      </c>
      <c r="BG9" s="17">
        <v>0</v>
      </c>
      <c r="BH9" s="17">
        <v>67236932.229999974</v>
      </c>
      <c r="BI9" s="17">
        <v>0</v>
      </c>
      <c r="BJ9" s="17">
        <v>0</v>
      </c>
      <c r="BK9" s="17">
        <v>467560223.05999988</v>
      </c>
      <c r="BL9" s="17">
        <v>0</v>
      </c>
      <c r="BM9" s="17">
        <v>0</v>
      </c>
      <c r="BN9" s="17">
        <v>413173.24</v>
      </c>
      <c r="BO9" s="17">
        <v>0</v>
      </c>
      <c r="BP9" s="17">
        <v>0</v>
      </c>
      <c r="BQ9" s="17">
        <v>42626131.139999993</v>
      </c>
      <c r="BR9" s="17">
        <v>0</v>
      </c>
      <c r="BS9" s="17">
        <v>0</v>
      </c>
      <c r="BT9" s="17">
        <v>40214054.969999991</v>
      </c>
      <c r="BU9" s="17">
        <v>0</v>
      </c>
      <c r="BV9" s="17">
        <v>0</v>
      </c>
      <c r="BW9" s="17">
        <v>2.14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491331.12999999995</v>
      </c>
      <c r="CD9" s="17">
        <v>0</v>
      </c>
      <c r="CE9" s="17">
        <v>0</v>
      </c>
      <c r="CF9" s="17">
        <v>7275850.1100000003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12139138.989999996</v>
      </c>
      <c r="CM9" s="17">
        <v>0</v>
      </c>
      <c r="CN9" s="17">
        <v>0</v>
      </c>
      <c r="CO9" s="17">
        <v>1622638.22</v>
      </c>
      <c r="CP9" s="17">
        <v>0</v>
      </c>
      <c r="CQ9" s="17">
        <v>0</v>
      </c>
      <c r="CR9" s="17">
        <v>2301023.27</v>
      </c>
      <c r="CS9" s="17">
        <v>0</v>
      </c>
      <c r="CT9" s="17">
        <v>0</v>
      </c>
      <c r="CU9" s="17">
        <v>45500.109999999993</v>
      </c>
      <c r="CV9" s="17">
        <v>0</v>
      </c>
      <c r="CW9" s="17">
        <v>0</v>
      </c>
      <c r="CX9" s="17">
        <v>941064.7300000001</v>
      </c>
      <c r="CY9" s="17">
        <v>0</v>
      </c>
      <c r="CZ9" s="17">
        <v>0</v>
      </c>
      <c r="DA9" s="17">
        <v>106591.09</v>
      </c>
      <c r="DB9" s="17">
        <v>0</v>
      </c>
      <c r="DC9" s="17">
        <v>0</v>
      </c>
      <c r="DD9" s="17">
        <v>0</v>
      </c>
      <c r="DE9" s="17">
        <v>0</v>
      </c>
      <c r="DF9" s="17">
        <v>0</v>
      </c>
      <c r="DG9" s="17">
        <v>5720661.1399999987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0</v>
      </c>
      <c r="DZ9" s="17">
        <v>0</v>
      </c>
      <c r="EA9" s="17">
        <v>0</v>
      </c>
      <c r="EB9" s="17">
        <v>0</v>
      </c>
      <c r="EC9" s="17">
        <v>0</v>
      </c>
      <c r="ED9" s="17">
        <v>0</v>
      </c>
      <c r="EE9" s="17">
        <v>0</v>
      </c>
      <c r="EF9" s="17">
        <v>0</v>
      </c>
      <c r="EG9" s="17">
        <v>0</v>
      </c>
      <c r="EH9" s="17">
        <v>0</v>
      </c>
      <c r="EI9" s="17">
        <v>0</v>
      </c>
      <c r="EJ9" s="17">
        <v>0</v>
      </c>
      <c r="EK9" s="17">
        <v>0</v>
      </c>
      <c r="EL9" s="17">
        <v>0</v>
      </c>
      <c r="EM9" s="17">
        <v>0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0</v>
      </c>
      <c r="EU9" s="17">
        <v>0</v>
      </c>
      <c r="EV9" s="17">
        <v>0</v>
      </c>
      <c r="EW9" s="17">
        <v>0</v>
      </c>
      <c r="EX9" s="17">
        <v>0</v>
      </c>
      <c r="EY9" s="17">
        <v>0</v>
      </c>
      <c r="EZ9" s="17">
        <v>0</v>
      </c>
      <c r="FA9" s="17">
        <v>0</v>
      </c>
      <c r="FB9" s="17">
        <v>0</v>
      </c>
      <c r="FC9" s="17">
        <v>0</v>
      </c>
      <c r="FD9" s="17">
        <v>0</v>
      </c>
      <c r="FE9" s="17">
        <v>0</v>
      </c>
      <c r="FF9" s="17">
        <v>19838104.239999983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0</v>
      </c>
      <c r="FN9" s="17">
        <v>0</v>
      </c>
      <c r="FO9" s="17">
        <v>0</v>
      </c>
      <c r="FP9" s="17">
        <v>0</v>
      </c>
      <c r="FQ9" s="17">
        <v>0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0</v>
      </c>
      <c r="GH9" s="17">
        <v>0</v>
      </c>
      <c r="GI9" s="17">
        <v>0</v>
      </c>
      <c r="GJ9" s="17">
        <v>266210.44</v>
      </c>
      <c r="GK9" s="17">
        <v>0</v>
      </c>
      <c r="GL9" s="17">
        <v>0</v>
      </c>
      <c r="GM9" s="17">
        <v>0</v>
      </c>
      <c r="GN9" s="17">
        <v>0</v>
      </c>
      <c r="GO9" s="17">
        <v>0</v>
      </c>
      <c r="GP9" s="17">
        <v>117691889.91000003</v>
      </c>
      <c r="GQ9" s="17">
        <v>0</v>
      </c>
      <c r="GR9" s="17">
        <v>0</v>
      </c>
      <c r="GS9" s="17">
        <v>8633151.7999999989</v>
      </c>
      <c r="GT9" s="17">
        <v>0</v>
      </c>
      <c r="GU9" s="17">
        <v>0</v>
      </c>
      <c r="GV9" s="17">
        <v>4088334.3800000008</v>
      </c>
      <c r="GW9" s="17">
        <v>0</v>
      </c>
      <c r="GX9" s="17">
        <v>0</v>
      </c>
      <c r="GY9" s="17">
        <v>23348497.280000005</v>
      </c>
      <c r="GZ9" s="17">
        <v>0</v>
      </c>
      <c r="HA9" s="17">
        <v>0</v>
      </c>
      <c r="HB9" s="17">
        <v>0</v>
      </c>
      <c r="HC9" s="17">
        <v>0</v>
      </c>
      <c r="HD9" s="17">
        <v>0</v>
      </c>
      <c r="HE9" s="17">
        <v>0</v>
      </c>
      <c r="HF9" s="17">
        <v>0</v>
      </c>
      <c r="HG9" s="17">
        <v>0</v>
      </c>
      <c r="HH9" s="17">
        <v>50055846.239999995</v>
      </c>
      <c r="HI9" s="17">
        <v>0</v>
      </c>
      <c r="HJ9" s="17">
        <v>0</v>
      </c>
      <c r="HK9" s="17">
        <v>0</v>
      </c>
      <c r="HL9" s="17">
        <v>0</v>
      </c>
      <c r="HM9" s="17">
        <v>0</v>
      </c>
      <c r="HN9" s="17">
        <v>0</v>
      </c>
      <c r="HO9" s="17">
        <v>0</v>
      </c>
      <c r="HP9" s="17">
        <v>0</v>
      </c>
      <c r="HQ9" s="17">
        <v>0</v>
      </c>
      <c r="HR9" s="17">
        <v>0</v>
      </c>
      <c r="HS9" s="17">
        <v>0</v>
      </c>
      <c r="HT9" s="17">
        <v>0</v>
      </c>
      <c r="HU9" s="17">
        <v>0</v>
      </c>
      <c r="HV9" s="17">
        <v>0</v>
      </c>
      <c r="HW9" s="17">
        <v>0</v>
      </c>
      <c r="HX9" s="17">
        <v>0</v>
      </c>
      <c r="HY9" s="17">
        <v>0</v>
      </c>
      <c r="HZ9" s="17">
        <v>0</v>
      </c>
      <c r="IA9" s="17">
        <v>0</v>
      </c>
      <c r="IB9" s="17">
        <v>0</v>
      </c>
      <c r="IC9" s="17">
        <v>0</v>
      </c>
      <c r="ID9" s="17">
        <v>0</v>
      </c>
      <c r="IE9" s="17">
        <v>0</v>
      </c>
      <c r="IF9" s="17">
        <v>0</v>
      </c>
      <c r="IG9" s="17">
        <v>0</v>
      </c>
      <c r="IH9" s="17">
        <v>0</v>
      </c>
      <c r="II9" s="17">
        <v>0</v>
      </c>
      <c r="IJ9" s="17">
        <v>0</v>
      </c>
      <c r="IK9" s="17">
        <v>0</v>
      </c>
      <c r="IL9" s="17">
        <v>0</v>
      </c>
      <c r="IM9" s="17">
        <v>0</v>
      </c>
      <c r="IN9" s="17">
        <v>0</v>
      </c>
      <c r="IO9" s="17">
        <v>0</v>
      </c>
      <c r="IP9" s="17">
        <v>0</v>
      </c>
      <c r="IQ9" s="17">
        <v>0</v>
      </c>
      <c r="IR9" s="17">
        <v>-2552.66</v>
      </c>
      <c r="IS9" s="17">
        <v>0</v>
      </c>
      <c r="IT9" s="17">
        <v>0</v>
      </c>
      <c r="IU9" s="17">
        <v>0</v>
      </c>
      <c r="IV9" s="18">
        <v>0</v>
      </c>
      <c r="IW9" s="18">
        <v>0</v>
      </c>
      <c r="IX9" s="18">
        <v>13854159557.015015</v>
      </c>
      <c r="IY9" s="17">
        <v>0</v>
      </c>
      <c r="IZ9" s="17">
        <v>0</v>
      </c>
      <c r="JA9" s="17">
        <v>0</v>
      </c>
      <c r="JB9" s="17">
        <v>0</v>
      </c>
      <c r="JC9" s="17">
        <v>0</v>
      </c>
      <c r="JD9" s="17">
        <v>693581.95000000019</v>
      </c>
      <c r="JE9" s="18">
        <v>0</v>
      </c>
      <c r="JF9" s="18">
        <v>0</v>
      </c>
      <c r="JG9" s="18">
        <v>3042506649.4700055</v>
      </c>
      <c r="JH9" s="17">
        <v>0</v>
      </c>
      <c r="JI9" s="17">
        <v>0</v>
      </c>
      <c r="JJ9" s="17">
        <v>308752096.49999869</v>
      </c>
      <c r="JK9" s="17">
        <v>0</v>
      </c>
      <c r="JL9" s="17">
        <v>0</v>
      </c>
      <c r="JM9" s="17">
        <v>2733754552.9700069</v>
      </c>
      <c r="JN9" s="18">
        <v>0</v>
      </c>
      <c r="JO9" s="18">
        <v>0</v>
      </c>
      <c r="JP9" s="18">
        <v>10810959325.595009</v>
      </c>
      <c r="JQ9" s="17">
        <v>0</v>
      </c>
      <c r="JR9" s="17">
        <v>0</v>
      </c>
      <c r="JS9" s="17">
        <v>950812901.25000095</v>
      </c>
      <c r="JT9" s="17">
        <v>0</v>
      </c>
      <c r="JU9" s="17">
        <v>0</v>
      </c>
      <c r="JV9" s="17">
        <v>9860146424.3450089</v>
      </c>
      <c r="JW9" s="17">
        <v>0</v>
      </c>
      <c r="JX9" s="17">
        <v>0</v>
      </c>
      <c r="JY9" s="17">
        <v>9613659.370000001</v>
      </c>
      <c r="JZ9" s="17">
        <v>0</v>
      </c>
      <c r="KA9" s="17">
        <v>0</v>
      </c>
      <c r="KB9" s="17">
        <v>0</v>
      </c>
      <c r="KC9" s="17">
        <v>0</v>
      </c>
      <c r="KD9" s="17">
        <v>0</v>
      </c>
      <c r="KE9" s="17">
        <v>0</v>
      </c>
      <c r="KF9" s="17">
        <v>0</v>
      </c>
      <c r="KG9" s="17">
        <v>0</v>
      </c>
      <c r="KH9" s="17">
        <v>0</v>
      </c>
      <c r="KI9" s="17">
        <v>0</v>
      </c>
      <c r="KJ9" s="17">
        <v>0</v>
      </c>
      <c r="KK9" s="17">
        <v>0</v>
      </c>
      <c r="KL9" s="17">
        <v>0</v>
      </c>
      <c r="KM9" s="17">
        <v>0</v>
      </c>
      <c r="KN9" s="17">
        <v>0</v>
      </c>
      <c r="KO9" s="17">
        <v>0</v>
      </c>
      <c r="KP9" s="17">
        <v>0</v>
      </c>
      <c r="KQ9" s="17">
        <v>0</v>
      </c>
      <c r="KR9" s="17">
        <v>0</v>
      </c>
      <c r="KS9" s="17">
        <v>0</v>
      </c>
      <c r="KT9" s="17">
        <v>0</v>
      </c>
      <c r="KU9" s="17">
        <v>0</v>
      </c>
      <c r="KV9" s="17">
        <v>0</v>
      </c>
      <c r="KW9" s="17">
        <v>0</v>
      </c>
      <c r="KX9" s="17">
        <v>0</v>
      </c>
      <c r="KY9" s="17">
        <v>0</v>
      </c>
      <c r="KZ9" s="17">
        <v>0</v>
      </c>
      <c r="LA9" s="18">
        <v>0</v>
      </c>
      <c r="LB9" s="18">
        <v>0</v>
      </c>
      <c r="LC9" s="18">
        <v>0</v>
      </c>
      <c r="LD9" s="17">
        <v>0</v>
      </c>
      <c r="LE9" s="17">
        <v>0</v>
      </c>
      <c r="LF9" s="17">
        <v>0</v>
      </c>
      <c r="LG9" s="17">
        <v>0</v>
      </c>
      <c r="LH9" s="17">
        <v>0</v>
      </c>
      <c r="LI9" s="17">
        <v>0</v>
      </c>
      <c r="LJ9" s="18">
        <v>0</v>
      </c>
      <c r="LK9" s="18">
        <v>0</v>
      </c>
      <c r="LL9" s="18">
        <v>0</v>
      </c>
      <c r="LM9" s="17">
        <v>0</v>
      </c>
      <c r="LN9" s="17">
        <v>0</v>
      </c>
      <c r="LO9" s="17">
        <v>0</v>
      </c>
      <c r="LP9" s="17">
        <v>0</v>
      </c>
      <c r="LQ9" s="17">
        <v>0</v>
      </c>
      <c r="LR9" s="17">
        <v>0</v>
      </c>
      <c r="LS9" s="18">
        <v>0</v>
      </c>
      <c r="LT9" s="18">
        <v>0</v>
      </c>
      <c r="LU9" s="18">
        <v>0</v>
      </c>
      <c r="LV9" s="17">
        <v>0</v>
      </c>
      <c r="LW9" s="17">
        <v>0</v>
      </c>
      <c r="LX9" s="17">
        <v>0</v>
      </c>
      <c r="LY9" s="17">
        <v>0</v>
      </c>
      <c r="LZ9" s="17">
        <v>0</v>
      </c>
      <c r="MA9" s="17">
        <v>0</v>
      </c>
      <c r="MB9" s="17">
        <v>0</v>
      </c>
      <c r="MC9" s="17">
        <v>0</v>
      </c>
      <c r="MD9" s="17">
        <v>0</v>
      </c>
      <c r="ME9" s="17">
        <v>0</v>
      </c>
      <c r="MF9" s="17">
        <v>0</v>
      </c>
      <c r="MG9" s="17">
        <v>17019192632.584015</v>
      </c>
      <c r="MH9" s="17">
        <v>17019192632.584015</v>
      </c>
    </row>
    <row r="10" spans="1:346" ht="12.75" customHeight="1" x14ac:dyDescent="0.3">
      <c r="A10" s="61" t="s">
        <v>154</v>
      </c>
      <c r="B10" s="16">
        <v>1005</v>
      </c>
      <c r="C10" s="62" t="s">
        <v>148</v>
      </c>
      <c r="D10" s="18">
        <v>14164516.159975391</v>
      </c>
      <c r="E10" s="18">
        <v>86868.709999900006</v>
      </c>
      <c r="F10" s="18">
        <v>1238140253.3200247</v>
      </c>
      <c r="G10" s="17">
        <v>4823491.6399765899</v>
      </c>
      <c r="H10" s="17">
        <v>86868.709999900006</v>
      </c>
      <c r="I10" s="17">
        <v>77259867.200023502</v>
      </c>
      <c r="J10" s="17">
        <v>9341024.5199988</v>
      </c>
      <c r="K10" s="17">
        <v>0</v>
      </c>
      <c r="L10" s="17">
        <v>511724067.25000119</v>
      </c>
      <c r="M10" s="17">
        <v>0</v>
      </c>
      <c r="N10" s="17">
        <v>0</v>
      </c>
      <c r="O10" s="17">
        <v>649156318.87</v>
      </c>
      <c r="P10" s="17">
        <v>0</v>
      </c>
      <c r="Q10" s="17">
        <v>0</v>
      </c>
      <c r="R10" s="17">
        <v>66813238.969999999</v>
      </c>
      <c r="S10" s="17">
        <v>601861.01999379997</v>
      </c>
      <c r="T10" s="17">
        <v>6073417.9799209097</v>
      </c>
      <c r="U10" s="17">
        <v>12012357.230085291</v>
      </c>
      <c r="V10" s="17">
        <v>0</v>
      </c>
      <c r="W10" s="17">
        <v>0</v>
      </c>
      <c r="X10" s="17">
        <v>1003292.78</v>
      </c>
      <c r="Y10" s="17">
        <v>0</v>
      </c>
      <c r="Z10" s="17">
        <v>0</v>
      </c>
      <c r="AA10" s="17">
        <v>2465134.65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680189.52</v>
      </c>
      <c r="AM10" s="17">
        <v>346340193.32999903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388406215.62999898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1800127.3400413999</v>
      </c>
      <c r="BA10" s="17">
        <v>24047880.3198932</v>
      </c>
      <c r="BB10" s="17">
        <v>161269540.25006542</v>
      </c>
      <c r="BC10" s="17">
        <v>0</v>
      </c>
      <c r="BD10" s="17">
        <v>0</v>
      </c>
      <c r="BE10" s="17">
        <v>28447889.670000002</v>
      </c>
      <c r="BF10" s="17">
        <v>656847.22000869899</v>
      </c>
      <c r="BG10" s="17">
        <v>2216714.3998993998</v>
      </c>
      <c r="BH10" s="17">
        <v>52961784.710091799</v>
      </c>
      <c r="BI10" s="17">
        <v>17832834.319969799</v>
      </c>
      <c r="BJ10" s="17">
        <v>17542846.569966201</v>
      </c>
      <c r="BK10" s="17">
        <v>568059318.12006307</v>
      </c>
      <c r="BL10" s="17">
        <v>0</v>
      </c>
      <c r="BM10" s="17">
        <v>0</v>
      </c>
      <c r="BN10" s="17">
        <v>7429152.9399999296</v>
      </c>
      <c r="BO10" s="17">
        <v>15581.2</v>
      </c>
      <c r="BP10" s="17">
        <v>0</v>
      </c>
      <c r="BQ10" s="17">
        <v>124779287</v>
      </c>
      <c r="BR10" s="17">
        <v>9197.6699865001501</v>
      </c>
      <c r="BS10" s="17">
        <v>17.499999899999999</v>
      </c>
      <c r="BT10" s="17">
        <v>29558766.170015801</v>
      </c>
      <c r="BU10" s="17">
        <v>0</v>
      </c>
      <c r="BV10" s="17">
        <v>0</v>
      </c>
      <c r="BW10" s="17">
        <v>6897.69</v>
      </c>
      <c r="BX10" s="17">
        <v>0</v>
      </c>
      <c r="BY10" s="17">
        <v>0</v>
      </c>
      <c r="BZ10" s="17">
        <v>0</v>
      </c>
      <c r="CA10" s="17">
        <v>55969.679984599999</v>
      </c>
      <c r="CB10" s="17">
        <v>814.64999980000005</v>
      </c>
      <c r="CC10" s="17">
        <v>2655487.9400155698</v>
      </c>
      <c r="CD10" s="17">
        <v>130365.59997910001</v>
      </c>
      <c r="CE10" s="17">
        <v>1808.4599998000001</v>
      </c>
      <c r="CF10" s="17">
        <v>9695649.9200211391</v>
      </c>
      <c r="CG10" s="17">
        <v>0</v>
      </c>
      <c r="CH10" s="17">
        <v>0</v>
      </c>
      <c r="CI10" s="17">
        <v>69575.7</v>
      </c>
      <c r="CJ10" s="17">
        <v>0</v>
      </c>
      <c r="CK10" s="17">
        <v>0</v>
      </c>
      <c r="CL10" s="17">
        <v>2729564.81</v>
      </c>
      <c r="CM10" s="17">
        <v>0</v>
      </c>
      <c r="CN10" s="17">
        <v>0</v>
      </c>
      <c r="CO10" s="17">
        <v>78092360.159999996</v>
      </c>
      <c r="CP10" s="17">
        <v>0</v>
      </c>
      <c r="CQ10" s="17">
        <v>0</v>
      </c>
      <c r="CR10" s="17">
        <v>95700059.010000005</v>
      </c>
      <c r="CS10" s="17">
        <v>0</v>
      </c>
      <c r="CT10" s="17">
        <v>0</v>
      </c>
      <c r="CU10" s="17">
        <v>5072310.49</v>
      </c>
      <c r="CV10" s="17">
        <v>0</v>
      </c>
      <c r="CW10" s="17">
        <v>0</v>
      </c>
      <c r="CX10" s="17">
        <v>2024225.1</v>
      </c>
      <c r="CY10" s="17">
        <v>0</v>
      </c>
      <c r="CZ10" s="17">
        <v>0</v>
      </c>
      <c r="DA10" s="17">
        <v>3221548.24</v>
      </c>
      <c r="DB10" s="17">
        <v>0</v>
      </c>
      <c r="DC10" s="17">
        <v>0</v>
      </c>
      <c r="DD10" s="17">
        <v>0</v>
      </c>
      <c r="DE10" s="17">
        <v>90</v>
      </c>
      <c r="DF10" s="17">
        <v>0</v>
      </c>
      <c r="DG10" s="17">
        <v>20131791.789999999</v>
      </c>
      <c r="DH10" s="17">
        <v>0</v>
      </c>
      <c r="DI10" s="17">
        <v>0</v>
      </c>
      <c r="DJ10" s="17">
        <v>774591.43</v>
      </c>
      <c r="DK10" s="17">
        <v>0</v>
      </c>
      <c r="DL10" s="17">
        <v>0</v>
      </c>
      <c r="DM10" s="17">
        <v>0</v>
      </c>
      <c r="DN10" s="17">
        <v>0</v>
      </c>
      <c r="DO10" s="17">
        <v>0</v>
      </c>
      <c r="DP10" s="17">
        <v>1317268.3999999999</v>
      </c>
      <c r="DQ10" s="17">
        <v>0</v>
      </c>
      <c r="DR10" s="17">
        <v>0</v>
      </c>
      <c r="DS10" s="17">
        <v>0</v>
      </c>
      <c r="DT10" s="17">
        <v>0</v>
      </c>
      <c r="DU10" s="17">
        <v>0</v>
      </c>
      <c r="DV10" s="17">
        <v>0</v>
      </c>
      <c r="DW10" s="17">
        <v>0</v>
      </c>
      <c r="DX10" s="17">
        <v>0</v>
      </c>
      <c r="DY10" s="17">
        <v>0</v>
      </c>
      <c r="DZ10" s="17">
        <v>0</v>
      </c>
      <c r="EA10" s="17">
        <v>0</v>
      </c>
      <c r="EB10" s="17">
        <v>0</v>
      </c>
      <c r="EC10" s="17">
        <v>0</v>
      </c>
      <c r="ED10" s="17">
        <v>0</v>
      </c>
      <c r="EE10" s="17">
        <v>0</v>
      </c>
      <c r="EF10" s="17">
        <v>0</v>
      </c>
      <c r="EG10" s="17">
        <v>0</v>
      </c>
      <c r="EH10" s="17">
        <v>0</v>
      </c>
      <c r="EI10" s="17">
        <v>0</v>
      </c>
      <c r="EJ10" s="17">
        <v>0</v>
      </c>
      <c r="EK10" s="17">
        <v>0</v>
      </c>
      <c r="EL10" s="17">
        <v>0</v>
      </c>
      <c r="EM10" s="17">
        <v>0</v>
      </c>
      <c r="EN10" s="17">
        <v>0</v>
      </c>
      <c r="EO10" s="17">
        <v>0</v>
      </c>
      <c r="EP10" s="17">
        <v>0</v>
      </c>
      <c r="EQ10" s="17">
        <v>0</v>
      </c>
      <c r="ER10" s="17">
        <v>0</v>
      </c>
      <c r="ES10" s="17">
        <v>0</v>
      </c>
      <c r="ET10" s="17">
        <v>0</v>
      </c>
      <c r="EU10" s="17">
        <v>0</v>
      </c>
      <c r="EV10" s="17">
        <v>0</v>
      </c>
      <c r="EW10" s="17">
        <v>0</v>
      </c>
      <c r="EX10" s="17">
        <v>0</v>
      </c>
      <c r="EY10" s="17">
        <v>0</v>
      </c>
      <c r="EZ10" s="17">
        <v>0</v>
      </c>
      <c r="FA10" s="17">
        <v>0</v>
      </c>
      <c r="FB10" s="17">
        <v>0</v>
      </c>
      <c r="FC10" s="17">
        <v>0</v>
      </c>
      <c r="FD10" s="17">
        <v>1612450.0100177899</v>
      </c>
      <c r="FE10" s="17">
        <v>1566102.06990479</v>
      </c>
      <c r="FF10" s="17">
        <v>26382035.680076923</v>
      </c>
      <c r="FG10" s="17">
        <v>0</v>
      </c>
      <c r="FH10" s="17">
        <v>0</v>
      </c>
      <c r="FI10" s="17">
        <v>0</v>
      </c>
      <c r="FJ10" s="17">
        <v>0</v>
      </c>
      <c r="FK10" s="17">
        <v>0</v>
      </c>
      <c r="FL10" s="17">
        <v>0</v>
      </c>
      <c r="FM10" s="17">
        <v>0</v>
      </c>
      <c r="FN10" s="17">
        <v>0</v>
      </c>
      <c r="FO10" s="17">
        <v>0</v>
      </c>
      <c r="FP10" s="17">
        <v>0</v>
      </c>
      <c r="FQ10" s="17">
        <v>0</v>
      </c>
      <c r="FR10" s="17">
        <v>0</v>
      </c>
      <c r="FS10" s="17">
        <v>0</v>
      </c>
      <c r="FT10" s="17">
        <v>0</v>
      </c>
      <c r="FU10" s="17">
        <v>0</v>
      </c>
      <c r="FV10" s="17">
        <v>0</v>
      </c>
      <c r="FW10" s="17">
        <v>0</v>
      </c>
      <c r="FX10" s="17">
        <v>0</v>
      </c>
      <c r="FY10" s="17">
        <v>0</v>
      </c>
      <c r="FZ10" s="17">
        <v>0</v>
      </c>
      <c r="GA10" s="17">
        <v>0</v>
      </c>
      <c r="GB10" s="17">
        <v>0</v>
      </c>
      <c r="GC10" s="17">
        <v>0</v>
      </c>
      <c r="GD10" s="17">
        <v>0</v>
      </c>
      <c r="GE10" s="17">
        <v>155217.59999809999</v>
      </c>
      <c r="GF10" s="17">
        <v>0</v>
      </c>
      <c r="GG10" s="17">
        <v>25055271.890001897</v>
      </c>
      <c r="GH10" s="17">
        <v>26129.780034398598</v>
      </c>
      <c r="GI10" s="17">
        <v>868881.12992039602</v>
      </c>
      <c r="GJ10" s="17">
        <v>11106293.680045206</v>
      </c>
      <c r="GK10" s="17">
        <v>0</v>
      </c>
      <c r="GL10" s="17">
        <v>0</v>
      </c>
      <c r="GM10" s="17">
        <v>0</v>
      </c>
      <c r="GN10" s="17">
        <v>380122.7599987</v>
      </c>
      <c r="GO10" s="17">
        <v>76.13</v>
      </c>
      <c r="GP10" s="17">
        <v>105793057.02000131</v>
      </c>
      <c r="GQ10" s="17">
        <v>0</v>
      </c>
      <c r="GR10" s="17">
        <v>0</v>
      </c>
      <c r="GS10" s="17">
        <v>11173815.4</v>
      </c>
      <c r="GT10" s="17">
        <v>0</v>
      </c>
      <c r="GU10" s="17">
        <v>0</v>
      </c>
      <c r="GV10" s="17">
        <v>94646366.980000004</v>
      </c>
      <c r="GW10" s="17">
        <v>588335.05999700003</v>
      </c>
      <c r="GX10" s="17">
        <v>4533.55</v>
      </c>
      <c r="GY10" s="17">
        <v>25199869.510003202</v>
      </c>
      <c r="GZ10" s="17">
        <v>0</v>
      </c>
      <c r="HA10" s="17">
        <v>0</v>
      </c>
      <c r="HB10" s="17">
        <v>0</v>
      </c>
      <c r="HC10" s="17">
        <v>0</v>
      </c>
      <c r="HD10" s="17">
        <v>0</v>
      </c>
      <c r="HE10" s="17">
        <v>0</v>
      </c>
      <c r="HF10" s="17">
        <v>0</v>
      </c>
      <c r="HG10" s="17">
        <v>0</v>
      </c>
      <c r="HH10" s="17">
        <v>90952640.040000007</v>
      </c>
      <c r="HI10" s="17">
        <v>0</v>
      </c>
      <c r="HJ10" s="17">
        <v>0</v>
      </c>
      <c r="HK10" s="17">
        <v>0</v>
      </c>
      <c r="HL10" s="17">
        <v>0</v>
      </c>
      <c r="HM10" s="17">
        <v>0</v>
      </c>
      <c r="HN10" s="17">
        <v>4180</v>
      </c>
      <c r="HO10" s="17">
        <v>0</v>
      </c>
      <c r="HP10" s="17">
        <v>0</v>
      </c>
      <c r="HQ10" s="17">
        <v>0</v>
      </c>
      <c r="HR10" s="17">
        <v>0</v>
      </c>
      <c r="HS10" s="17">
        <v>0</v>
      </c>
      <c r="HT10" s="17">
        <v>0</v>
      </c>
      <c r="HU10" s="17">
        <v>0</v>
      </c>
      <c r="HV10" s="17">
        <v>0</v>
      </c>
      <c r="HW10" s="17">
        <v>0</v>
      </c>
      <c r="HX10" s="17">
        <v>0</v>
      </c>
      <c r="HY10" s="17">
        <v>0</v>
      </c>
      <c r="HZ10" s="17">
        <v>2802858.04</v>
      </c>
      <c r="IA10" s="17">
        <v>0</v>
      </c>
      <c r="IB10" s="17">
        <v>0</v>
      </c>
      <c r="IC10" s="17">
        <v>632326.44999999995</v>
      </c>
      <c r="ID10" s="17">
        <v>0</v>
      </c>
      <c r="IE10" s="17">
        <v>0</v>
      </c>
      <c r="IF10" s="17">
        <v>286711.8</v>
      </c>
      <c r="IG10" s="17">
        <v>0</v>
      </c>
      <c r="IH10" s="17">
        <v>0</v>
      </c>
      <c r="II10" s="17">
        <v>0</v>
      </c>
      <c r="IJ10" s="17">
        <v>0</v>
      </c>
      <c r="IK10" s="17">
        <v>0</v>
      </c>
      <c r="IL10" s="17">
        <v>0</v>
      </c>
      <c r="IM10" s="17">
        <v>0</v>
      </c>
      <c r="IN10" s="17">
        <v>0</v>
      </c>
      <c r="IO10" s="17">
        <v>0</v>
      </c>
      <c r="IP10" s="17">
        <v>0</v>
      </c>
      <c r="IQ10" s="17">
        <v>0</v>
      </c>
      <c r="IR10" s="17">
        <v>151910.07</v>
      </c>
      <c r="IS10" s="17">
        <v>0</v>
      </c>
      <c r="IT10" s="17">
        <v>0</v>
      </c>
      <c r="IU10" s="17">
        <v>26457.08</v>
      </c>
      <c r="IV10" s="18">
        <v>142396023.75999999</v>
      </c>
      <c r="IW10" s="18">
        <v>8860526.3499999996</v>
      </c>
      <c r="IX10" s="18">
        <v>4200082060.2189388</v>
      </c>
      <c r="IY10" s="17">
        <v>0</v>
      </c>
      <c r="IZ10" s="17">
        <v>0</v>
      </c>
      <c r="JA10" s="17">
        <v>9600</v>
      </c>
      <c r="JB10" s="17">
        <v>0</v>
      </c>
      <c r="JC10" s="17">
        <v>0</v>
      </c>
      <c r="JD10" s="17">
        <v>11734</v>
      </c>
      <c r="JE10" s="18">
        <v>89747760.079999998</v>
      </c>
      <c r="JF10" s="18">
        <v>7709164.3499999996</v>
      </c>
      <c r="JG10" s="18">
        <v>1220215951.1698835</v>
      </c>
      <c r="JH10" s="17">
        <v>501359.4</v>
      </c>
      <c r="JI10" s="17">
        <v>0</v>
      </c>
      <c r="JJ10" s="17">
        <v>574112782.5626601</v>
      </c>
      <c r="JK10" s="17">
        <v>89246400.679999992</v>
      </c>
      <c r="JL10" s="17">
        <v>7709164.3499999996</v>
      </c>
      <c r="JM10" s="17">
        <v>646103168.60722339</v>
      </c>
      <c r="JN10" s="18">
        <v>52648263.68</v>
      </c>
      <c r="JO10" s="18">
        <v>1151362</v>
      </c>
      <c r="JP10" s="18">
        <v>2979844775.0490556</v>
      </c>
      <c r="JQ10" s="17">
        <v>3181775</v>
      </c>
      <c r="JR10" s="17">
        <v>0</v>
      </c>
      <c r="JS10" s="17">
        <v>1329767383.6804223</v>
      </c>
      <c r="JT10" s="17">
        <v>49466488.68</v>
      </c>
      <c r="JU10" s="17">
        <v>1151362</v>
      </c>
      <c r="JV10" s="17">
        <v>1650077391.3686333</v>
      </c>
      <c r="JW10" s="17">
        <v>2441.6599996</v>
      </c>
      <c r="JX10" s="17">
        <v>0</v>
      </c>
      <c r="JY10" s="17">
        <v>1573955.1200004001</v>
      </c>
      <c r="JZ10" s="17">
        <v>0</v>
      </c>
      <c r="KA10" s="17">
        <v>0</v>
      </c>
      <c r="KB10" s="17">
        <v>0</v>
      </c>
      <c r="KC10" s="17">
        <v>0</v>
      </c>
      <c r="KD10" s="17">
        <v>0</v>
      </c>
      <c r="KE10" s="17">
        <v>0</v>
      </c>
      <c r="KF10" s="17">
        <v>0</v>
      </c>
      <c r="KG10" s="17">
        <v>0</v>
      </c>
      <c r="KH10" s="17">
        <v>0</v>
      </c>
      <c r="KI10" s="17">
        <v>0</v>
      </c>
      <c r="KJ10" s="17">
        <v>0</v>
      </c>
      <c r="KK10" s="17">
        <v>0</v>
      </c>
      <c r="KL10" s="17">
        <v>0</v>
      </c>
      <c r="KM10" s="17">
        <v>0</v>
      </c>
      <c r="KN10" s="17">
        <v>0</v>
      </c>
      <c r="KO10" s="17">
        <v>0</v>
      </c>
      <c r="KP10" s="17">
        <v>0</v>
      </c>
      <c r="KQ10" s="17">
        <v>0</v>
      </c>
      <c r="KR10" s="17">
        <v>0</v>
      </c>
      <c r="KS10" s="17">
        <v>0</v>
      </c>
      <c r="KT10" s="17">
        <v>0</v>
      </c>
      <c r="KU10" s="17">
        <v>0</v>
      </c>
      <c r="KV10" s="17">
        <v>0</v>
      </c>
      <c r="KW10" s="17">
        <v>0</v>
      </c>
      <c r="KX10" s="17">
        <v>0</v>
      </c>
      <c r="KY10" s="17">
        <v>0</v>
      </c>
      <c r="KZ10" s="17">
        <v>0</v>
      </c>
      <c r="LA10" s="18">
        <v>0</v>
      </c>
      <c r="LB10" s="18">
        <v>0</v>
      </c>
      <c r="LC10" s="18">
        <v>0</v>
      </c>
      <c r="LD10" s="17">
        <v>0</v>
      </c>
      <c r="LE10" s="17">
        <v>0</v>
      </c>
      <c r="LF10" s="17">
        <v>0</v>
      </c>
      <c r="LG10" s="17">
        <v>0</v>
      </c>
      <c r="LH10" s="17">
        <v>0</v>
      </c>
      <c r="LI10" s="17">
        <v>0</v>
      </c>
      <c r="LJ10" s="18">
        <v>0</v>
      </c>
      <c r="LK10" s="18">
        <v>0</v>
      </c>
      <c r="LL10" s="18">
        <v>0</v>
      </c>
      <c r="LM10" s="17">
        <v>0</v>
      </c>
      <c r="LN10" s="17">
        <v>0</v>
      </c>
      <c r="LO10" s="17">
        <v>0</v>
      </c>
      <c r="LP10" s="17">
        <v>0</v>
      </c>
      <c r="LQ10" s="17">
        <v>0</v>
      </c>
      <c r="LR10" s="17">
        <v>0</v>
      </c>
      <c r="LS10" s="18">
        <v>0</v>
      </c>
      <c r="LT10" s="18">
        <v>0</v>
      </c>
      <c r="LU10" s="18">
        <v>0</v>
      </c>
      <c r="LV10" s="17">
        <v>0</v>
      </c>
      <c r="LW10" s="17">
        <v>0</v>
      </c>
      <c r="LX10" s="17">
        <v>0</v>
      </c>
      <c r="LY10" s="17">
        <v>0</v>
      </c>
      <c r="LZ10" s="17">
        <v>0</v>
      </c>
      <c r="MA10" s="17">
        <v>0</v>
      </c>
      <c r="MB10" s="17">
        <v>0</v>
      </c>
      <c r="MC10" s="17">
        <v>0</v>
      </c>
      <c r="MD10" s="17">
        <v>0</v>
      </c>
      <c r="ME10" s="17">
        <v>180428110.83998489</v>
      </c>
      <c r="MF10" s="17">
        <v>61950677.339504294</v>
      </c>
      <c r="MG10" s="17">
        <v>7845047564.4294472</v>
      </c>
      <c r="MH10" s="17">
        <v>8087426352.6089363</v>
      </c>
    </row>
    <row r="11" spans="1:346" ht="12.75" customHeight="1" x14ac:dyDescent="0.3">
      <c r="A11" s="61" t="s">
        <v>156</v>
      </c>
      <c r="B11" s="16">
        <v>1006</v>
      </c>
      <c r="C11" s="62" t="s">
        <v>148</v>
      </c>
      <c r="D11" s="18">
        <v>0</v>
      </c>
      <c r="E11" s="18">
        <v>0</v>
      </c>
      <c r="F11" s="18">
        <v>464887.80999999994</v>
      </c>
      <c r="G11" s="17">
        <v>0</v>
      </c>
      <c r="H11" s="17">
        <v>0</v>
      </c>
      <c r="I11" s="17">
        <v>152183.87</v>
      </c>
      <c r="J11" s="17">
        <v>0</v>
      </c>
      <c r="K11" s="17">
        <v>0</v>
      </c>
      <c r="L11" s="17">
        <v>231851.96</v>
      </c>
      <c r="M11" s="17">
        <v>0</v>
      </c>
      <c r="N11" s="17">
        <v>0</v>
      </c>
      <c r="O11" s="17">
        <v>80851.98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34533814.289999999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8940372.7100000009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1012856777.14</v>
      </c>
      <c r="BC11" s="17">
        <v>0</v>
      </c>
      <c r="BD11" s="17">
        <v>0</v>
      </c>
      <c r="BE11" s="17">
        <v>2578074.88</v>
      </c>
      <c r="BF11" s="17">
        <v>0</v>
      </c>
      <c r="BG11" s="17">
        <v>0</v>
      </c>
      <c r="BH11" s="17">
        <v>52970965.570200004</v>
      </c>
      <c r="BI11" s="17">
        <v>0</v>
      </c>
      <c r="BJ11" s="17">
        <v>0</v>
      </c>
      <c r="BK11" s="17">
        <v>204135357.32679999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160</v>
      </c>
      <c r="BR11" s="17">
        <v>0</v>
      </c>
      <c r="BS11" s="17">
        <v>0</v>
      </c>
      <c r="BT11" s="17">
        <v>74309.929999999993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11149.13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0</v>
      </c>
      <c r="CZ11" s="17">
        <v>0</v>
      </c>
      <c r="DA11" s="17">
        <v>147809.84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97600</v>
      </c>
      <c r="DH11" s="17">
        <v>0</v>
      </c>
      <c r="DI11" s="17">
        <v>0</v>
      </c>
      <c r="DJ11" s="17">
        <v>0</v>
      </c>
      <c r="DK11" s="17">
        <v>0</v>
      </c>
      <c r="DL11" s="17">
        <v>0</v>
      </c>
      <c r="DM11" s="17">
        <v>0</v>
      </c>
      <c r="DN11" s="17">
        <v>0</v>
      </c>
      <c r="DO11" s="17">
        <v>0</v>
      </c>
      <c r="DP11" s="17">
        <v>6036.7</v>
      </c>
      <c r="DQ11" s="17">
        <v>0</v>
      </c>
      <c r="DR11" s="17">
        <v>0</v>
      </c>
      <c r="DS11" s="17">
        <v>0</v>
      </c>
      <c r="DT11" s="17">
        <v>0</v>
      </c>
      <c r="DU11" s="17">
        <v>0</v>
      </c>
      <c r="DV11" s="17">
        <v>0</v>
      </c>
      <c r="DW11" s="17">
        <v>0</v>
      </c>
      <c r="DX11" s="17">
        <v>0</v>
      </c>
      <c r="DY11" s="17">
        <v>0</v>
      </c>
      <c r="DZ11" s="17">
        <v>0</v>
      </c>
      <c r="EA11" s="17">
        <v>0</v>
      </c>
      <c r="EB11" s="17">
        <v>3543257.9079999998</v>
      </c>
      <c r="EC11" s="17">
        <v>0</v>
      </c>
      <c r="ED11" s="17">
        <v>0</v>
      </c>
      <c r="EE11" s="17">
        <v>10074.370000000001</v>
      </c>
      <c r="EF11" s="17">
        <v>0</v>
      </c>
      <c r="EG11" s="17">
        <v>0</v>
      </c>
      <c r="EH11" s="17">
        <v>9536.0400000000009</v>
      </c>
      <c r="EI11" s="17">
        <v>0</v>
      </c>
      <c r="EJ11" s="17">
        <v>0</v>
      </c>
      <c r="EK11" s="17">
        <v>0</v>
      </c>
      <c r="EL11" s="17">
        <v>0</v>
      </c>
      <c r="EM11" s="17">
        <v>0</v>
      </c>
      <c r="EN11" s="17">
        <v>5864.08</v>
      </c>
      <c r="EO11" s="17">
        <v>0</v>
      </c>
      <c r="EP11" s="17">
        <v>0</v>
      </c>
      <c r="EQ11" s="17">
        <v>0</v>
      </c>
      <c r="ER11" s="17">
        <v>0</v>
      </c>
      <c r="ES11" s="17">
        <v>0</v>
      </c>
      <c r="ET11" s="17">
        <v>0</v>
      </c>
      <c r="EU11" s="17">
        <v>0</v>
      </c>
      <c r="EV11" s="17">
        <v>0</v>
      </c>
      <c r="EW11" s="17">
        <v>0</v>
      </c>
      <c r="EX11" s="17">
        <v>0</v>
      </c>
      <c r="EY11" s="17">
        <v>0</v>
      </c>
      <c r="EZ11" s="17">
        <v>0</v>
      </c>
      <c r="FA11" s="17">
        <v>0</v>
      </c>
      <c r="FB11" s="17">
        <v>0</v>
      </c>
      <c r="FC11" s="17">
        <v>0</v>
      </c>
      <c r="FD11" s="17">
        <v>0</v>
      </c>
      <c r="FE11" s="17">
        <v>0</v>
      </c>
      <c r="FF11" s="17">
        <v>3922750.91</v>
      </c>
      <c r="FG11" s="17">
        <v>0</v>
      </c>
      <c r="FH11" s="17">
        <v>0</v>
      </c>
      <c r="FI11" s="17">
        <v>0</v>
      </c>
      <c r="FJ11" s="17">
        <v>0</v>
      </c>
      <c r="FK11" s="17">
        <v>0</v>
      </c>
      <c r="FL11" s="17">
        <v>0</v>
      </c>
      <c r="FM11" s="17">
        <v>0</v>
      </c>
      <c r="FN11" s="17">
        <v>0</v>
      </c>
      <c r="FO11" s="17">
        <v>0</v>
      </c>
      <c r="FP11" s="17">
        <v>0</v>
      </c>
      <c r="FQ11" s="17">
        <v>0</v>
      </c>
      <c r="FR11" s="17">
        <v>0</v>
      </c>
      <c r="FS11" s="17">
        <v>0</v>
      </c>
      <c r="FT11" s="17">
        <v>0</v>
      </c>
      <c r="FU11" s="17">
        <v>0</v>
      </c>
      <c r="FV11" s="17">
        <v>0</v>
      </c>
      <c r="FW11" s="17">
        <v>0</v>
      </c>
      <c r="FX11" s="17">
        <v>0</v>
      </c>
      <c r="FY11" s="17">
        <v>0</v>
      </c>
      <c r="FZ11" s="17">
        <v>0</v>
      </c>
      <c r="GA11" s="17">
        <v>0</v>
      </c>
      <c r="GB11" s="17">
        <v>0</v>
      </c>
      <c r="GC11" s="17">
        <v>0</v>
      </c>
      <c r="GD11" s="17">
        <v>1396.45</v>
      </c>
      <c r="GE11" s="17">
        <v>0</v>
      </c>
      <c r="GF11" s="17">
        <v>0</v>
      </c>
      <c r="GG11" s="17">
        <v>0</v>
      </c>
      <c r="GH11" s="17">
        <v>0</v>
      </c>
      <c r="GI11" s="17">
        <v>0</v>
      </c>
      <c r="GJ11" s="17">
        <v>137071047.76499999</v>
      </c>
      <c r="GK11" s="17">
        <v>0</v>
      </c>
      <c r="GL11" s="17">
        <v>0</v>
      </c>
      <c r="GM11" s="17">
        <v>0</v>
      </c>
      <c r="GN11" s="17">
        <v>0</v>
      </c>
      <c r="GO11" s="17">
        <v>0</v>
      </c>
      <c r="GP11" s="17">
        <v>2798.26</v>
      </c>
      <c r="GQ11" s="17">
        <v>0</v>
      </c>
      <c r="GR11" s="17">
        <v>0</v>
      </c>
      <c r="GS11" s="17">
        <v>77723.59</v>
      </c>
      <c r="GT11" s="17">
        <v>0</v>
      </c>
      <c r="GU11" s="17">
        <v>0</v>
      </c>
      <c r="GV11" s="17">
        <v>0</v>
      </c>
      <c r="GW11" s="17">
        <v>0</v>
      </c>
      <c r="GX11" s="17">
        <v>0</v>
      </c>
      <c r="GY11" s="17">
        <v>144449.46</v>
      </c>
      <c r="GZ11" s="17">
        <v>0</v>
      </c>
      <c r="HA11" s="17">
        <v>0</v>
      </c>
      <c r="HB11" s="17">
        <v>0</v>
      </c>
      <c r="HC11" s="17">
        <v>0</v>
      </c>
      <c r="HD11" s="17">
        <v>0</v>
      </c>
      <c r="HE11" s="17">
        <v>0</v>
      </c>
      <c r="HF11" s="17">
        <v>0</v>
      </c>
      <c r="HG11" s="17">
        <v>0</v>
      </c>
      <c r="HH11" s="17">
        <v>0</v>
      </c>
      <c r="HI11" s="17">
        <v>0</v>
      </c>
      <c r="HJ11" s="17">
        <v>0</v>
      </c>
      <c r="HK11" s="17">
        <v>0</v>
      </c>
      <c r="HL11" s="17">
        <v>0</v>
      </c>
      <c r="HM11" s="17">
        <v>0</v>
      </c>
      <c r="HN11" s="17">
        <v>21099.439999999999</v>
      </c>
      <c r="HO11" s="17">
        <v>0</v>
      </c>
      <c r="HP11" s="17">
        <v>0</v>
      </c>
      <c r="HQ11" s="17">
        <v>0</v>
      </c>
      <c r="HR11" s="17">
        <v>0</v>
      </c>
      <c r="HS11" s="17">
        <v>0</v>
      </c>
      <c r="HT11" s="17">
        <v>0</v>
      </c>
      <c r="HU11" s="17">
        <v>0</v>
      </c>
      <c r="HV11" s="17">
        <v>0</v>
      </c>
      <c r="HW11" s="17">
        <v>208052.62</v>
      </c>
      <c r="HX11" s="17">
        <v>0</v>
      </c>
      <c r="HY11" s="17">
        <v>0</v>
      </c>
      <c r="HZ11" s="17">
        <v>80244526.530000001</v>
      </c>
      <c r="IA11" s="17">
        <v>0</v>
      </c>
      <c r="IB11" s="17">
        <v>0</v>
      </c>
      <c r="IC11" s="17">
        <v>0</v>
      </c>
      <c r="ID11" s="17">
        <v>0</v>
      </c>
      <c r="IE11" s="17">
        <v>0</v>
      </c>
      <c r="IF11" s="17">
        <v>4838569.22</v>
      </c>
      <c r="IG11" s="17">
        <v>0</v>
      </c>
      <c r="IH11" s="17">
        <v>0</v>
      </c>
      <c r="II11" s="17">
        <v>0</v>
      </c>
      <c r="IJ11" s="17">
        <v>0</v>
      </c>
      <c r="IK11" s="17">
        <v>0</v>
      </c>
      <c r="IL11" s="17">
        <v>0</v>
      </c>
      <c r="IM11" s="17">
        <v>0</v>
      </c>
      <c r="IN11" s="17">
        <v>0</v>
      </c>
      <c r="IO11" s="17">
        <v>38118373.270000003</v>
      </c>
      <c r="IP11" s="17">
        <v>0</v>
      </c>
      <c r="IQ11" s="17">
        <v>0</v>
      </c>
      <c r="IR11" s="17">
        <v>131056.64</v>
      </c>
      <c r="IS11" s="17">
        <v>0</v>
      </c>
      <c r="IT11" s="17">
        <v>0</v>
      </c>
      <c r="IU11" s="17">
        <v>6670755.29</v>
      </c>
      <c r="IV11" s="18">
        <v>0</v>
      </c>
      <c r="IW11" s="18">
        <v>0</v>
      </c>
      <c r="IX11" s="18">
        <v>27782984.75</v>
      </c>
      <c r="IY11" s="17">
        <v>0</v>
      </c>
      <c r="IZ11" s="17">
        <v>0</v>
      </c>
      <c r="JA11" s="17">
        <v>-159469.66</v>
      </c>
      <c r="JB11" s="17">
        <v>0</v>
      </c>
      <c r="JC11" s="17">
        <v>0</v>
      </c>
      <c r="JD11" s="17">
        <v>6743631.8099999996</v>
      </c>
      <c r="JE11" s="18">
        <v>0</v>
      </c>
      <c r="JF11" s="18">
        <v>0</v>
      </c>
      <c r="JG11" s="18">
        <v>6414052.5700000003</v>
      </c>
      <c r="JH11" s="17">
        <v>0</v>
      </c>
      <c r="JI11" s="17">
        <v>0</v>
      </c>
      <c r="JJ11" s="17">
        <v>0</v>
      </c>
      <c r="JK11" s="17">
        <v>0</v>
      </c>
      <c r="JL11" s="17">
        <v>0</v>
      </c>
      <c r="JM11" s="17">
        <v>6414052.5700000003</v>
      </c>
      <c r="JN11" s="18">
        <v>0</v>
      </c>
      <c r="JO11" s="18">
        <v>0</v>
      </c>
      <c r="JP11" s="18">
        <v>14784770.029999999</v>
      </c>
      <c r="JQ11" s="17">
        <v>0</v>
      </c>
      <c r="JR11" s="17">
        <v>0</v>
      </c>
      <c r="JS11" s="17">
        <v>0</v>
      </c>
      <c r="JT11" s="17">
        <v>0</v>
      </c>
      <c r="JU11" s="17">
        <v>0</v>
      </c>
      <c r="JV11" s="17">
        <v>14784770.029999999</v>
      </c>
      <c r="JW11" s="17">
        <v>0</v>
      </c>
      <c r="JX11" s="17">
        <v>0</v>
      </c>
      <c r="JY11" s="17">
        <v>146831.49</v>
      </c>
      <c r="JZ11" s="17">
        <v>0</v>
      </c>
      <c r="KA11" s="17">
        <v>0</v>
      </c>
      <c r="KB11" s="17">
        <v>0</v>
      </c>
      <c r="KC11" s="17">
        <v>0</v>
      </c>
      <c r="KD11" s="17">
        <v>0</v>
      </c>
      <c r="KE11" s="17">
        <v>0</v>
      </c>
      <c r="KF11" s="17">
        <v>0</v>
      </c>
      <c r="KG11" s="17">
        <v>0</v>
      </c>
      <c r="KH11" s="17">
        <v>0</v>
      </c>
      <c r="KI11" s="17">
        <v>0</v>
      </c>
      <c r="KJ11" s="17">
        <v>0</v>
      </c>
      <c r="KK11" s="17">
        <v>0</v>
      </c>
      <c r="KL11" s="17">
        <v>0</v>
      </c>
      <c r="KM11" s="17">
        <v>0</v>
      </c>
      <c r="KN11" s="17">
        <v>0</v>
      </c>
      <c r="KO11" s="17">
        <v>0</v>
      </c>
      <c r="KP11" s="17">
        <v>0</v>
      </c>
      <c r="KQ11" s="17">
        <v>0</v>
      </c>
      <c r="KR11" s="17">
        <v>0</v>
      </c>
      <c r="KS11" s="17">
        <v>0</v>
      </c>
      <c r="KT11" s="17">
        <v>0</v>
      </c>
      <c r="KU11" s="17">
        <v>0</v>
      </c>
      <c r="KV11" s="17">
        <v>0</v>
      </c>
      <c r="KW11" s="17">
        <v>0</v>
      </c>
      <c r="KX11" s="17">
        <v>0</v>
      </c>
      <c r="KY11" s="17">
        <v>0</v>
      </c>
      <c r="KZ11" s="17">
        <v>0</v>
      </c>
      <c r="LA11" s="18">
        <v>0</v>
      </c>
      <c r="LB11" s="18">
        <v>0</v>
      </c>
      <c r="LC11" s="18">
        <v>0</v>
      </c>
      <c r="LD11" s="17">
        <v>0</v>
      </c>
      <c r="LE11" s="17">
        <v>0</v>
      </c>
      <c r="LF11" s="17">
        <v>0</v>
      </c>
      <c r="LG11" s="17">
        <v>0</v>
      </c>
      <c r="LH11" s="17">
        <v>0</v>
      </c>
      <c r="LI11" s="17">
        <v>0</v>
      </c>
      <c r="LJ11" s="18">
        <v>0</v>
      </c>
      <c r="LK11" s="18">
        <v>0</v>
      </c>
      <c r="LL11" s="18">
        <v>0</v>
      </c>
      <c r="LM11" s="17">
        <v>0</v>
      </c>
      <c r="LN11" s="17">
        <v>0</v>
      </c>
      <c r="LO11" s="17">
        <v>0</v>
      </c>
      <c r="LP11" s="17">
        <v>0</v>
      </c>
      <c r="LQ11" s="17">
        <v>0</v>
      </c>
      <c r="LR11" s="17">
        <v>0</v>
      </c>
      <c r="LS11" s="18">
        <v>0</v>
      </c>
      <c r="LT11" s="18">
        <v>0</v>
      </c>
      <c r="LU11" s="18">
        <v>0</v>
      </c>
      <c r="LV11" s="17">
        <v>0</v>
      </c>
      <c r="LW11" s="17">
        <v>0</v>
      </c>
      <c r="LX11" s="17">
        <v>0</v>
      </c>
      <c r="LY11" s="17">
        <v>0</v>
      </c>
      <c r="LZ11" s="17">
        <v>0</v>
      </c>
      <c r="MA11" s="17">
        <v>0</v>
      </c>
      <c r="MB11" s="17">
        <v>0</v>
      </c>
      <c r="MC11" s="17">
        <v>0</v>
      </c>
      <c r="MD11" s="17">
        <v>0</v>
      </c>
      <c r="ME11" s="17">
        <v>0</v>
      </c>
      <c r="MF11" s="17">
        <v>0</v>
      </c>
      <c r="MG11" s="17">
        <v>1619768463.4100003</v>
      </c>
      <c r="MH11" s="17">
        <v>1619768463.4100003</v>
      </c>
    </row>
    <row r="12" spans="1:346" ht="12.75" customHeight="1" x14ac:dyDescent="0.3">
      <c r="A12" s="61" t="s">
        <v>158</v>
      </c>
      <c r="B12" s="16">
        <v>1007</v>
      </c>
      <c r="C12" s="62" t="s">
        <v>148</v>
      </c>
      <c r="D12" s="18">
        <v>0</v>
      </c>
      <c r="E12" s="18">
        <v>0</v>
      </c>
      <c r="F12" s="18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>
        <v>0</v>
      </c>
      <c r="DC12" s="17">
        <v>0</v>
      </c>
      <c r="DD12" s="17">
        <v>0</v>
      </c>
      <c r="DE12" s="17">
        <v>0</v>
      </c>
      <c r="DF12" s="17">
        <v>0</v>
      </c>
      <c r="DG12" s="17">
        <v>0</v>
      </c>
      <c r="DH12" s="17">
        <v>0</v>
      </c>
      <c r="DI12" s="17">
        <v>0</v>
      </c>
      <c r="DJ12" s="17">
        <v>0</v>
      </c>
      <c r="DK12" s="17">
        <v>0</v>
      </c>
      <c r="DL12" s="17">
        <v>0</v>
      </c>
      <c r="DM12" s="17">
        <v>0</v>
      </c>
      <c r="DN12" s="17">
        <v>0</v>
      </c>
      <c r="DO12" s="17">
        <v>0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0</v>
      </c>
      <c r="DX12" s="17">
        <v>0</v>
      </c>
      <c r="DY12" s="17">
        <v>0</v>
      </c>
      <c r="DZ12" s="17">
        <v>0</v>
      </c>
      <c r="EA12" s="17">
        <v>0</v>
      </c>
      <c r="EB12" s="17">
        <v>0</v>
      </c>
      <c r="EC12" s="17">
        <v>0</v>
      </c>
      <c r="ED12" s="17">
        <v>0</v>
      </c>
      <c r="EE12" s="17">
        <v>0</v>
      </c>
      <c r="EF12" s="17">
        <v>0</v>
      </c>
      <c r="EG12" s="17">
        <v>0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0</v>
      </c>
      <c r="EU12" s="17">
        <v>0</v>
      </c>
      <c r="EV12" s="17">
        <v>0</v>
      </c>
      <c r="EW12" s="17">
        <v>0</v>
      </c>
      <c r="EX12" s="17">
        <v>0</v>
      </c>
      <c r="EY12" s="17">
        <v>0</v>
      </c>
      <c r="EZ12" s="17">
        <v>0</v>
      </c>
      <c r="FA12" s="17">
        <v>0</v>
      </c>
      <c r="FB12" s="17">
        <v>0</v>
      </c>
      <c r="FC12" s="17">
        <v>0</v>
      </c>
      <c r="FD12" s="17">
        <v>0</v>
      </c>
      <c r="FE12" s="17">
        <v>0</v>
      </c>
      <c r="FF12" s="17">
        <v>0</v>
      </c>
      <c r="FG12" s="17">
        <v>0</v>
      </c>
      <c r="FH12" s="17">
        <v>0</v>
      </c>
      <c r="FI12" s="17">
        <v>0</v>
      </c>
      <c r="FJ12" s="17">
        <v>0</v>
      </c>
      <c r="FK12" s="17">
        <v>0</v>
      </c>
      <c r="FL12" s="17">
        <v>0</v>
      </c>
      <c r="FM12" s="17">
        <v>0</v>
      </c>
      <c r="FN12" s="17">
        <v>0</v>
      </c>
      <c r="FO12" s="17">
        <v>0</v>
      </c>
      <c r="FP12" s="17">
        <v>0</v>
      </c>
      <c r="FQ12" s="17">
        <v>0</v>
      </c>
      <c r="FR12" s="17">
        <v>0</v>
      </c>
      <c r="FS12" s="17">
        <v>0</v>
      </c>
      <c r="FT12" s="17">
        <v>0</v>
      </c>
      <c r="FU12" s="17">
        <v>375117369.71209902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0</v>
      </c>
      <c r="GH12" s="17">
        <v>0</v>
      </c>
      <c r="GI12" s="17">
        <v>0</v>
      </c>
      <c r="GJ12" s="17">
        <v>0</v>
      </c>
      <c r="GK12" s="17">
        <v>0</v>
      </c>
      <c r="GL12" s="17">
        <v>0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0</v>
      </c>
      <c r="GT12" s="17">
        <v>0</v>
      </c>
      <c r="GU12" s="17">
        <v>0</v>
      </c>
      <c r="GV12" s="17">
        <v>0</v>
      </c>
      <c r="GW12" s="17">
        <v>0</v>
      </c>
      <c r="GX12" s="17">
        <v>0</v>
      </c>
      <c r="GY12" s="17">
        <v>0</v>
      </c>
      <c r="GZ12" s="17">
        <v>0</v>
      </c>
      <c r="HA12" s="17">
        <v>0</v>
      </c>
      <c r="HB12" s="17">
        <v>0</v>
      </c>
      <c r="HC12" s="17">
        <v>0</v>
      </c>
      <c r="HD12" s="17">
        <v>0</v>
      </c>
      <c r="HE12" s="17">
        <v>0</v>
      </c>
      <c r="HF12" s="17">
        <v>0</v>
      </c>
      <c r="HG12" s="17">
        <v>0</v>
      </c>
      <c r="HH12" s="17">
        <v>0</v>
      </c>
      <c r="HI12" s="17">
        <v>0</v>
      </c>
      <c r="HJ12" s="17">
        <v>0</v>
      </c>
      <c r="HK12" s="17">
        <v>0</v>
      </c>
      <c r="HL12" s="17">
        <v>0</v>
      </c>
      <c r="HM12" s="17">
        <v>0</v>
      </c>
      <c r="HN12" s="17">
        <v>0</v>
      </c>
      <c r="HO12" s="17">
        <v>0</v>
      </c>
      <c r="HP12" s="17">
        <v>0</v>
      </c>
      <c r="HQ12" s="17">
        <v>0</v>
      </c>
      <c r="HR12" s="17">
        <v>0</v>
      </c>
      <c r="HS12" s="17">
        <v>0</v>
      </c>
      <c r="HT12" s="17">
        <v>0</v>
      </c>
      <c r="HU12" s="17">
        <v>0</v>
      </c>
      <c r="HV12" s="17">
        <v>0</v>
      </c>
      <c r="HW12" s="17">
        <v>0</v>
      </c>
      <c r="HX12" s="17">
        <v>0</v>
      </c>
      <c r="HY12" s="17">
        <v>0</v>
      </c>
      <c r="HZ12" s="17">
        <v>0</v>
      </c>
      <c r="IA12" s="17">
        <v>0</v>
      </c>
      <c r="IB12" s="17">
        <v>0</v>
      </c>
      <c r="IC12" s="17">
        <v>0</v>
      </c>
      <c r="ID12" s="17">
        <v>0</v>
      </c>
      <c r="IE12" s="17">
        <v>0</v>
      </c>
      <c r="IF12" s="17">
        <v>0</v>
      </c>
      <c r="IG12" s="17">
        <v>0</v>
      </c>
      <c r="IH12" s="17">
        <v>0</v>
      </c>
      <c r="II12" s="17">
        <v>0</v>
      </c>
      <c r="IJ12" s="17">
        <v>0</v>
      </c>
      <c r="IK12" s="17">
        <v>0</v>
      </c>
      <c r="IL12" s="17">
        <v>0</v>
      </c>
      <c r="IM12" s="17">
        <v>0</v>
      </c>
      <c r="IN12" s="17">
        <v>0</v>
      </c>
      <c r="IO12" s="17">
        <v>0</v>
      </c>
      <c r="IP12" s="17">
        <v>0</v>
      </c>
      <c r="IQ12" s="17">
        <v>0</v>
      </c>
      <c r="IR12" s="17">
        <v>0</v>
      </c>
      <c r="IS12" s="17">
        <v>0</v>
      </c>
      <c r="IT12" s="17">
        <v>0</v>
      </c>
      <c r="IU12" s="17">
        <v>0</v>
      </c>
      <c r="IV12" s="18">
        <v>0</v>
      </c>
      <c r="IW12" s="18">
        <v>0</v>
      </c>
      <c r="IX12" s="18">
        <v>0</v>
      </c>
      <c r="IY12" s="17">
        <v>0</v>
      </c>
      <c r="IZ12" s="17">
        <v>0</v>
      </c>
      <c r="JA12" s="17">
        <v>0</v>
      </c>
      <c r="JB12" s="17">
        <v>0</v>
      </c>
      <c r="JC12" s="17">
        <v>0</v>
      </c>
      <c r="JD12" s="17">
        <v>0</v>
      </c>
      <c r="JE12" s="18">
        <v>0</v>
      </c>
      <c r="JF12" s="18">
        <v>0</v>
      </c>
      <c r="JG12" s="18">
        <v>0</v>
      </c>
      <c r="JH12" s="17">
        <v>0</v>
      </c>
      <c r="JI12" s="17">
        <v>0</v>
      </c>
      <c r="JJ12" s="17">
        <v>0</v>
      </c>
      <c r="JK12" s="17">
        <v>0</v>
      </c>
      <c r="JL12" s="17">
        <v>0</v>
      </c>
      <c r="JM12" s="17">
        <v>0</v>
      </c>
      <c r="JN12" s="18">
        <v>0</v>
      </c>
      <c r="JO12" s="18">
        <v>0</v>
      </c>
      <c r="JP12" s="18">
        <v>0</v>
      </c>
      <c r="JQ12" s="17">
        <v>0</v>
      </c>
      <c r="JR12" s="17">
        <v>0</v>
      </c>
      <c r="JS12" s="17">
        <v>0</v>
      </c>
      <c r="JT12" s="17">
        <v>0</v>
      </c>
      <c r="JU12" s="17">
        <v>0</v>
      </c>
      <c r="JV12" s="17">
        <v>0</v>
      </c>
      <c r="JW12" s="17">
        <v>0</v>
      </c>
      <c r="JX12" s="17">
        <v>0</v>
      </c>
      <c r="JY12" s="17">
        <v>0</v>
      </c>
      <c r="JZ12" s="17">
        <v>0</v>
      </c>
      <c r="KA12" s="17">
        <v>0</v>
      </c>
      <c r="KB12" s="17">
        <v>0</v>
      </c>
      <c r="KC12" s="17">
        <v>0</v>
      </c>
      <c r="KD12" s="17">
        <v>0</v>
      </c>
      <c r="KE12" s="17">
        <v>0</v>
      </c>
      <c r="KF12" s="17">
        <v>0</v>
      </c>
      <c r="KG12" s="17">
        <v>0</v>
      </c>
      <c r="KH12" s="17">
        <v>0</v>
      </c>
      <c r="KI12" s="17">
        <v>0</v>
      </c>
      <c r="KJ12" s="17">
        <v>0</v>
      </c>
      <c r="KK12" s="17">
        <v>0</v>
      </c>
      <c r="KL12" s="17">
        <v>0</v>
      </c>
      <c r="KM12" s="17">
        <v>0</v>
      </c>
      <c r="KN12" s="17">
        <v>0</v>
      </c>
      <c r="KO12" s="17">
        <v>0</v>
      </c>
      <c r="KP12" s="17">
        <v>0</v>
      </c>
      <c r="KQ12" s="17">
        <v>0</v>
      </c>
      <c r="KR12" s="17">
        <v>0</v>
      </c>
      <c r="KS12" s="17">
        <v>0</v>
      </c>
      <c r="KT12" s="17">
        <v>0</v>
      </c>
      <c r="KU12" s="17">
        <v>0</v>
      </c>
      <c r="KV12" s="17">
        <v>0</v>
      </c>
      <c r="KW12" s="17">
        <v>0</v>
      </c>
      <c r="KX12" s="17">
        <v>0</v>
      </c>
      <c r="KY12" s="17">
        <v>0</v>
      </c>
      <c r="KZ12" s="17">
        <v>0</v>
      </c>
      <c r="LA12" s="18">
        <v>0</v>
      </c>
      <c r="LB12" s="18">
        <v>0</v>
      </c>
      <c r="LC12" s="18">
        <v>0</v>
      </c>
      <c r="LD12" s="17">
        <v>0</v>
      </c>
      <c r="LE12" s="17">
        <v>0</v>
      </c>
      <c r="LF12" s="17">
        <v>0</v>
      </c>
      <c r="LG12" s="17">
        <v>0</v>
      </c>
      <c r="LH12" s="17">
        <v>0</v>
      </c>
      <c r="LI12" s="17">
        <v>0</v>
      </c>
      <c r="LJ12" s="18">
        <v>0</v>
      </c>
      <c r="LK12" s="18">
        <v>0</v>
      </c>
      <c r="LL12" s="18">
        <v>0</v>
      </c>
      <c r="LM12" s="17">
        <v>0</v>
      </c>
      <c r="LN12" s="17">
        <v>0</v>
      </c>
      <c r="LO12" s="17">
        <v>0</v>
      </c>
      <c r="LP12" s="17">
        <v>0</v>
      </c>
      <c r="LQ12" s="17">
        <v>0</v>
      </c>
      <c r="LR12" s="17">
        <v>0</v>
      </c>
      <c r="LS12" s="18">
        <v>0</v>
      </c>
      <c r="LT12" s="18">
        <v>0</v>
      </c>
      <c r="LU12" s="18">
        <v>0</v>
      </c>
      <c r="LV12" s="17">
        <v>0</v>
      </c>
      <c r="LW12" s="17">
        <v>0</v>
      </c>
      <c r="LX12" s="17">
        <v>0</v>
      </c>
      <c r="LY12" s="17">
        <v>0</v>
      </c>
      <c r="LZ12" s="17">
        <v>0</v>
      </c>
      <c r="MA12" s="17">
        <v>0</v>
      </c>
      <c r="MB12" s="17">
        <v>0</v>
      </c>
      <c r="MC12" s="17">
        <v>0</v>
      </c>
      <c r="MD12" s="17">
        <v>0</v>
      </c>
      <c r="ME12" s="17">
        <v>0</v>
      </c>
      <c r="MF12" s="17">
        <v>0</v>
      </c>
      <c r="MG12" s="17">
        <v>375117369.71209902</v>
      </c>
      <c r="MH12" s="17">
        <v>375117369.71209902</v>
      </c>
    </row>
    <row r="13" spans="1:346" ht="12.75" customHeight="1" x14ac:dyDescent="0.3">
      <c r="A13" s="61" t="s">
        <v>160</v>
      </c>
      <c r="B13" s="16">
        <v>1008</v>
      </c>
      <c r="C13" s="62" t="s">
        <v>148</v>
      </c>
      <c r="D13" s="18">
        <v>0</v>
      </c>
      <c r="E13" s="18">
        <v>0</v>
      </c>
      <c r="F13" s="18">
        <v>398441701.33999997</v>
      </c>
      <c r="G13" s="17">
        <v>0</v>
      </c>
      <c r="H13" s="17">
        <v>0</v>
      </c>
      <c r="I13" s="17">
        <v>1487332.7</v>
      </c>
      <c r="J13" s="17">
        <v>0</v>
      </c>
      <c r="K13" s="17">
        <v>0</v>
      </c>
      <c r="L13" s="17">
        <v>242142005.00999999</v>
      </c>
      <c r="M13" s="17">
        <v>0</v>
      </c>
      <c r="N13" s="17">
        <v>0</v>
      </c>
      <c r="O13" s="17">
        <v>154812363.63</v>
      </c>
      <c r="P13" s="17">
        <v>0</v>
      </c>
      <c r="Q13" s="17">
        <v>0</v>
      </c>
      <c r="R13" s="17">
        <v>33202143.34</v>
      </c>
      <c r="S13" s="17">
        <v>0</v>
      </c>
      <c r="T13" s="17">
        <v>0</v>
      </c>
      <c r="U13" s="17">
        <v>22229557.559999999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14736899.939999999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2727436.6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1247825896.8800001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51565094.299999997</v>
      </c>
      <c r="BI13" s="17">
        <v>0</v>
      </c>
      <c r="BJ13" s="17">
        <v>0</v>
      </c>
      <c r="BK13" s="17">
        <v>432662948.83999997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21454958.309999999</v>
      </c>
      <c r="BR13" s="17">
        <v>0</v>
      </c>
      <c r="BS13" s="17">
        <v>0</v>
      </c>
      <c r="BT13" s="17">
        <v>29750856.82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112856.37</v>
      </c>
      <c r="CD13" s="17">
        <v>0</v>
      </c>
      <c r="CE13" s="17">
        <v>0</v>
      </c>
      <c r="CF13" s="17">
        <v>1739615.9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24307.81</v>
      </c>
      <c r="CM13" s="17">
        <v>0</v>
      </c>
      <c r="CN13" s="17">
        <v>0</v>
      </c>
      <c r="CO13" s="17">
        <v>493505.73</v>
      </c>
      <c r="CP13" s="17">
        <v>0</v>
      </c>
      <c r="CQ13" s="17">
        <v>0</v>
      </c>
      <c r="CR13" s="17">
        <v>744384.12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233782884.13999999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186313.26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35194099.299999997</v>
      </c>
      <c r="EF13" s="17">
        <v>0</v>
      </c>
      <c r="EG13" s="17">
        <v>0</v>
      </c>
      <c r="EH13" s="17">
        <v>11270734.59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6852670.3099999996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0</v>
      </c>
      <c r="EU13" s="17">
        <v>0</v>
      </c>
      <c r="EV13" s="17">
        <v>0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3845701.43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-62.26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7814966.5</v>
      </c>
      <c r="GK13" s="17">
        <v>0</v>
      </c>
      <c r="GL13" s="17">
        <v>0</v>
      </c>
      <c r="GM13" s="17">
        <v>0</v>
      </c>
      <c r="GN13" s="17">
        <v>0</v>
      </c>
      <c r="GO13" s="17">
        <v>0</v>
      </c>
      <c r="GP13" s="17">
        <v>53700799.609999999</v>
      </c>
      <c r="GQ13" s="17">
        <v>0</v>
      </c>
      <c r="GR13" s="17">
        <v>0</v>
      </c>
      <c r="GS13" s="17">
        <v>175524.3</v>
      </c>
      <c r="GT13" s="17">
        <v>0</v>
      </c>
      <c r="GU13" s="17">
        <v>0</v>
      </c>
      <c r="GV13" s="17">
        <v>50628347.229999997</v>
      </c>
      <c r="GW13" s="17">
        <v>0</v>
      </c>
      <c r="GX13" s="17">
        <v>0</v>
      </c>
      <c r="GY13" s="17">
        <v>11855524.6</v>
      </c>
      <c r="GZ13" s="17">
        <v>0</v>
      </c>
      <c r="HA13" s="17">
        <v>0</v>
      </c>
      <c r="HB13" s="17">
        <v>0</v>
      </c>
      <c r="HC13" s="17">
        <v>0</v>
      </c>
      <c r="HD13" s="17">
        <v>0</v>
      </c>
      <c r="HE13" s="17">
        <v>0</v>
      </c>
      <c r="HF13" s="17">
        <v>0</v>
      </c>
      <c r="HG13" s="17">
        <v>0</v>
      </c>
      <c r="HH13" s="17">
        <v>0</v>
      </c>
      <c r="HI13" s="17">
        <v>0</v>
      </c>
      <c r="HJ13" s="17">
        <v>0</v>
      </c>
      <c r="HK13" s="17">
        <v>0</v>
      </c>
      <c r="HL13" s="17">
        <v>0</v>
      </c>
      <c r="HM13" s="17">
        <v>0</v>
      </c>
      <c r="HN13" s="17">
        <v>0</v>
      </c>
      <c r="HO13" s="17">
        <v>0</v>
      </c>
      <c r="HP13" s="17">
        <v>0</v>
      </c>
      <c r="HQ13" s="17">
        <v>0</v>
      </c>
      <c r="HR13" s="17">
        <v>0</v>
      </c>
      <c r="HS13" s="17">
        <v>0</v>
      </c>
      <c r="HT13" s="17">
        <v>0</v>
      </c>
      <c r="HU13" s="17">
        <v>0</v>
      </c>
      <c r="HV13" s="17">
        <v>0</v>
      </c>
      <c r="HW13" s="17">
        <v>0</v>
      </c>
      <c r="HX13" s="17">
        <v>0</v>
      </c>
      <c r="HY13" s="17">
        <v>0</v>
      </c>
      <c r="HZ13" s="17">
        <v>0</v>
      </c>
      <c r="IA13" s="17">
        <v>0</v>
      </c>
      <c r="IB13" s="17">
        <v>0</v>
      </c>
      <c r="IC13" s="17">
        <v>0</v>
      </c>
      <c r="ID13" s="17">
        <v>0</v>
      </c>
      <c r="IE13" s="17">
        <v>0</v>
      </c>
      <c r="IF13" s="17">
        <v>0</v>
      </c>
      <c r="IG13" s="17">
        <v>0</v>
      </c>
      <c r="IH13" s="17">
        <v>0</v>
      </c>
      <c r="II13" s="17">
        <v>0</v>
      </c>
      <c r="IJ13" s="17">
        <v>0</v>
      </c>
      <c r="IK13" s="17">
        <v>0</v>
      </c>
      <c r="IL13" s="17">
        <v>0</v>
      </c>
      <c r="IM13" s="17">
        <v>0</v>
      </c>
      <c r="IN13" s="17">
        <v>0</v>
      </c>
      <c r="IO13" s="17">
        <v>0</v>
      </c>
      <c r="IP13" s="17">
        <v>0</v>
      </c>
      <c r="IQ13" s="17">
        <v>0</v>
      </c>
      <c r="IR13" s="17">
        <v>0</v>
      </c>
      <c r="IS13" s="17">
        <v>0</v>
      </c>
      <c r="IT13" s="17">
        <v>0</v>
      </c>
      <c r="IU13" s="17">
        <v>2612583.86</v>
      </c>
      <c r="IV13" s="18">
        <v>0</v>
      </c>
      <c r="IW13" s="18">
        <v>0</v>
      </c>
      <c r="IX13" s="18">
        <v>28317856.549999997</v>
      </c>
      <c r="IY13" s="17">
        <v>0</v>
      </c>
      <c r="IZ13" s="17">
        <v>0</v>
      </c>
      <c r="JA13" s="17">
        <v>0</v>
      </c>
      <c r="JB13" s="17">
        <v>0</v>
      </c>
      <c r="JC13" s="17">
        <v>0</v>
      </c>
      <c r="JD13" s="17">
        <v>0</v>
      </c>
      <c r="JE13" s="18">
        <v>0</v>
      </c>
      <c r="JF13" s="18">
        <v>0</v>
      </c>
      <c r="JG13" s="18">
        <v>27792758.509999998</v>
      </c>
      <c r="JH13" s="17">
        <v>0</v>
      </c>
      <c r="JI13" s="17">
        <v>0</v>
      </c>
      <c r="JJ13" s="17">
        <v>55453.46</v>
      </c>
      <c r="JK13" s="17">
        <v>0</v>
      </c>
      <c r="JL13" s="17">
        <v>0</v>
      </c>
      <c r="JM13" s="17">
        <v>27737305.049999997</v>
      </c>
      <c r="JN13" s="18">
        <v>0</v>
      </c>
      <c r="JO13" s="18">
        <v>0</v>
      </c>
      <c r="JP13" s="18">
        <v>525098.04</v>
      </c>
      <c r="JQ13" s="17">
        <v>0</v>
      </c>
      <c r="JR13" s="17">
        <v>0</v>
      </c>
      <c r="JS13" s="17">
        <v>525098.04</v>
      </c>
      <c r="JT13" s="17">
        <v>0</v>
      </c>
      <c r="JU13" s="17">
        <v>0</v>
      </c>
      <c r="JV13" s="17">
        <v>0</v>
      </c>
      <c r="JW13" s="17">
        <v>0</v>
      </c>
      <c r="JX13" s="17">
        <v>0</v>
      </c>
      <c r="JY13" s="17">
        <v>4315928.2300000004</v>
      </c>
      <c r="JZ13" s="17">
        <v>0</v>
      </c>
      <c r="KA13" s="17">
        <v>0</v>
      </c>
      <c r="KB13" s="17">
        <v>0</v>
      </c>
      <c r="KC13" s="17">
        <v>0</v>
      </c>
      <c r="KD13" s="17">
        <v>0</v>
      </c>
      <c r="KE13" s="17">
        <v>0</v>
      </c>
      <c r="KF13" s="17">
        <v>0</v>
      </c>
      <c r="KG13" s="17">
        <v>0</v>
      </c>
      <c r="KH13" s="17">
        <v>0</v>
      </c>
      <c r="KI13" s="17">
        <v>0</v>
      </c>
      <c r="KJ13" s="17">
        <v>0</v>
      </c>
      <c r="KK13" s="17">
        <v>0</v>
      </c>
      <c r="KL13" s="17">
        <v>0</v>
      </c>
      <c r="KM13" s="17">
        <v>0</v>
      </c>
      <c r="KN13" s="17">
        <v>0</v>
      </c>
      <c r="KO13" s="17">
        <v>0</v>
      </c>
      <c r="KP13" s="17">
        <v>0</v>
      </c>
      <c r="KQ13" s="17">
        <v>0</v>
      </c>
      <c r="KR13" s="17">
        <v>0</v>
      </c>
      <c r="KS13" s="17">
        <v>0</v>
      </c>
      <c r="KT13" s="17">
        <v>0</v>
      </c>
      <c r="KU13" s="17">
        <v>0</v>
      </c>
      <c r="KV13" s="17">
        <v>0</v>
      </c>
      <c r="KW13" s="17">
        <v>0</v>
      </c>
      <c r="KX13" s="17">
        <v>0</v>
      </c>
      <c r="KY13" s="17">
        <v>0</v>
      </c>
      <c r="KZ13" s="17">
        <v>0</v>
      </c>
      <c r="LA13" s="18">
        <v>0</v>
      </c>
      <c r="LB13" s="18">
        <v>0</v>
      </c>
      <c r="LC13" s="18">
        <v>0</v>
      </c>
      <c r="LD13" s="17">
        <v>0</v>
      </c>
      <c r="LE13" s="17">
        <v>0</v>
      </c>
      <c r="LF13" s="17">
        <v>0</v>
      </c>
      <c r="LG13" s="17">
        <v>0</v>
      </c>
      <c r="LH13" s="17">
        <v>0</v>
      </c>
      <c r="LI13" s="17">
        <v>0</v>
      </c>
      <c r="LJ13" s="18">
        <v>0</v>
      </c>
      <c r="LK13" s="18">
        <v>0</v>
      </c>
      <c r="LL13" s="18">
        <v>0</v>
      </c>
      <c r="LM13" s="17">
        <v>0</v>
      </c>
      <c r="LN13" s="17">
        <v>0</v>
      </c>
      <c r="LO13" s="17">
        <v>0</v>
      </c>
      <c r="LP13" s="17">
        <v>0</v>
      </c>
      <c r="LQ13" s="17">
        <v>0</v>
      </c>
      <c r="LR13" s="17">
        <v>0</v>
      </c>
      <c r="LS13" s="18">
        <v>0</v>
      </c>
      <c r="LT13" s="18">
        <v>0</v>
      </c>
      <c r="LU13" s="18">
        <v>0</v>
      </c>
      <c r="LV13" s="17">
        <v>0</v>
      </c>
      <c r="LW13" s="17">
        <v>0</v>
      </c>
      <c r="LX13" s="17">
        <v>0</v>
      </c>
      <c r="LY13" s="17">
        <v>0</v>
      </c>
      <c r="LZ13" s="17">
        <v>0</v>
      </c>
      <c r="MA13" s="17">
        <v>0</v>
      </c>
      <c r="MB13" s="17">
        <v>0</v>
      </c>
      <c r="MC13" s="17">
        <v>0</v>
      </c>
      <c r="MD13" s="17">
        <v>0</v>
      </c>
      <c r="ME13" s="17">
        <v>0</v>
      </c>
      <c r="MF13" s="17">
        <v>0</v>
      </c>
      <c r="MG13" s="17">
        <v>2708266035.5100007</v>
      </c>
      <c r="MH13" s="17">
        <v>2708266035.5100007</v>
      </c>
    </row>
    <row r="14" spans="1:346" ht="12.75" customHeight="1" x14ac:dyDescent="0.3">
      <c r="A14" s="61" t="s">
        <v>161</v>
      </c>
      <c r="B14" s="16">
        <v>1009</v>
      </c>
      <c r="C14" s="62" t="s">
        <v>148</v>
      </c>
      <c r="D14" s="18">
        <v>2870604.99</v>
      </c>
      <c r="E14" s="18">
        <v>13987904.279999999</v>
      </c>
      <c r="F14" s="18">
        <v>3162883711.0700002</v>
      </c>
      <c r="G14" s="17">
        <v>2870604.99</v>
      </c>
      <c r="H14" s="17">
        <v>4548487.8499999996</v>
      </c>
      <c r="I14" s="17">
        <v>114859034.87999997</v>
      </c>
      <c r="J14" s="17">
        <v>0</v>
      </c>
      <c r="K14" s="17">
        <v>0</v>
      </c>
      <c r="L14" s="17">
        <v>109656875.32999998</v>
      </c>
      <c r="M14" s="17">
        <v>0</v>
      </c>
      <c r="N14" s="17">
        <v>9439416.4299999997</v>
      </c>
      <c r="O14" s="17">
        <v>2938367800.8600001</v>
      </c>
      <c r="P14" s="17">
        <v>0</v>
      </c>
      <c r="Q14" s="17">
        <v>3877700.3</v>
      </c>
      <c r="R14" s="17">
        <v>1448494947.9000001</v>
      </c>
      <c r="S14" s="17">
        <v>0</v>
      </c>
      <c r="T14" s="17">
        <v>27115938.9099999</v>
      </c>
      <c r="U14" s="17">
        <v>20011976.350000001</v>
      </c>
      <c r="V14" s="17">
        <v>0</v>
      </c>
      <c r="W14" s="17">
        <v>0</v>
      </c>
      <c r="X14" s="17">
        <v>-837913.71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206601345.2900002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130279547.81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23654514.080000091</v>
      </c>
      <c r="BA14" s="17">
        <v>196680094.26000237</v>
      </c>
      <c r="BB14" s="17">
        <v>1189724954.8999822</v>
      </c>
      <c r="BC14" s="17">
        <v>0</v>
      </c>
      <c r="BD14" s="17">
        <v>0</v>
      </c>
      <c r="BE14" s="17">
        <v>11943945.950000001</v>
      </c>
      <c r="BF14" s="17">
        <v>1634219.9300000011</v>
      </c>
      <c r="BG14" s="17">
        <v>26162153.710000109</v>
      </c>
      <c r="BH14" s="17">
        <v>65790502.380000003</v>
      </c>
      <c r="BI14" s="17">
        <v>6905985.9099999964</v>
      </c>
      <c r="BJ14" s="17">
        <v>29978014.949999999</v>
      </c>
      <c r="BK14" s="17">
        <v>557447602.55000055</v>
      </c>
      <c r="BL14" s="17">
        <v>0</v>
      </c>
      <c r="BM14" s="17">
        <v>0</v>
      </c>
      <c r="BN14" s="17">
        <v>0</v>
      </c>
      <c r="BO14" s="17">
        <v>789</v>
      </c>
      <c r="BP14" s="17">
        <v>251385.71</v>
      </c>
      <c r="BQ14" s="17">
        <v>124007267.72999999</v>
      </c>
      <c r="BR14" s="17">
        <v>30654.59</v>
      </c>
      <c r="BS14" s="17">
        <v>59691.19</v>
      </c>
      <c r="BT14" s="17">
        <v>158165930.84</v>
      </c>
      <c r="BU14" s="17">
        <v>0</v>
      </c>
      <c r="BV14" s="17">
        <v>0</v>
      </c>
      <c r="BW14" s="17">
        <v>1258.3</v>
      </c>
      <c r="BX14" s="17">
        <v>0</v>
      </c>
      <c r="BY14" s="17">
        <v>0</v>
      </c>
      <c r="BZ14" s="17">
        <v>0</v>
      </c>
      <c r="CA14" s="17">
        <v>20184.060000000001</v>
      </c>
      <c r="CB14" s="17">
        <v>84826.21</v>
      </c>
      <c r="CC14" s="17">
        <v>4233239.05</v>
      </c>
      <c r="CD14" s="17">
        <v>8601.9600000000009</v>
      </c>
      <c r="CE14" s="17">
        <v>326288.40000000002</v>
      </c>
      <c r="CF14" s="17">
        <v>39317009.030000016</v>
      </c>
      <c r="CG14" s="17">
        <v>0</v>
      </c>
      <c r="CH14" s="17">
        <v>0</v>
      </c>
      <c r="CI14" s="17">
        <v>57654.5</v>
      </c>
      <c r="CJ14" s="17">
        <v>0</v>
      </c>
      <c r="CK14" s="17">
        <v>0</v>
      </c>
      <c r="CL14" s="17">
        <v>881866.85</v>
      </c>
      <c r="CM14" s="17">
        <v>0</v>
      </c>
      <c r="CN14" s="17">
        <v>0</v>
      </c>
      <c r="CO14" s="17">
        <v>0</v>
      </c>
      <c r="CP14" s="17">
        <v>0</v>
      </c>
      <c r="CQ14" s="17">
        <v>0</v>
      </c>
      <c r="CR14" s="17">
        <v>0</v>
      </c>
      <c r="CS14" s="17">
        <v>0</v>
      </c>
      <c r="CT14" s="17">
        <v>0</v>
      </c>
      <c r="CU14" s="17">
        <v>0</v>
      </c>
      <c r="CV14" s="17">
        <v>0</v>
      </c>
      <c r="CW14" s="17">
        <v>35486.83</v>
      </c>
      <c r="CX14" s="17">
        <v>152954.51</v>
      </c>
      <c r="CY14" s="17">
        <v>0</v>
      </c>
      <c r="CZ14" s="17">
        <v>0</v>
      </c>
      <c r="DA14" s="17">
        <v>39091.090000000004</v>
      </c>
      <c r="DB14" s="17">
        <v>0</v>
      </c>
      <c r="DC14" s="17">
        <v>0</v>
      </c>
      <c r="DD14" s="17">
        <v>0</v>
      </c>
      <c r="DE14" s="17">
        <v>0</v>
      </c>
      <c r="DF14" s="17">
        <v>0</v>
      </c>
      <c r="DG14" s="17">
        <v>18011341.059999999</v>
      </c>
      <c r="DH14" s="17">
        <v>0</v>
      </c>
      <c r="DI14" s="17">
        <v>0</v>
      </c>
      <c r="DJ14" s="17">
        <v>240683.9</v>
      </c>
      <c r="DK14" s="17">
        <v>0</v>
      </c>
      <c r="DL14" s="17">
        <v>0</v>
      </c>
      <c r="DM14" s="17">
        <v>0</v>
      </c>
      <c r="DN14" s="17">
        <v>0</v>
      </c>
      <c r="DO14" s="17">
        <v>4521.53</v>
      </c>
      <c r="DP14" s="17">
        <v>10929068.700000003</v>
      </c>
      <c r="DQ14" s="17">
        <v>0</v>
      </c>
      <c r="DR14" s="17">
        <v>0</v>
      </c>
      <c r="DS14" s="17">
        <v>0</v>
      </c>
      <c r="DT14" s="17">
        <v>0</v>
      </c>
      <c r="DU14" s="17">
        <v>0</v>
      </c>
      <c r="DV14" s="17">
        <v>0</v>
      </c>
      <c r="DW14" s="17">
        <v>0</v>
      </c>
      <c r="DX14" s="17">
        <v>0</v>
      </c>
      <c r="DY14" s="17">
        <v>0</v>
      </c>
      <c r="DZ14" s="17">
        <v>0</v>
      </c>
      <c r="EA14" s="17">
        <v>0</v>
      </c>
      <c r="EB14" s="17">
        <v>0</v>
      </c>
      <c r="EC14" s="17">
        <v>0</v>
      </c>
      <c r="ED14" s="17">
        <v>0</v>
      </c>
      <c r="EE14" s="17">
        <v>0</v>
      </c>
      <c r="EF14" s="17">
        <v>0</v>
      </c>
      <c r="EG14" s="17">
        <v>0</v>
      </c>
      <c r="EH14" s="17">
        <v>0</v>
      </c>
      <c r="EI14" s="17">
        <v>0</v>
      </c>
      <c r="EJ14" s="17">
        <v>0</v>
      </c>
      <c r="EK14" s="17">
        <v>0</v>
      </c>
      <c r="EL14" s="17">
        <v>0</v>
      </c>
      <c r="EM14" s="17">
        <v>0</v>
      </c>
      <c r="EN14" s="17">
        <v>0</v>
      </c>
      <c r="EO14" s="17">
        <v>0</v>
      </c>
      <c r="EP14" s="17">
        <v>0</v>
      </c>
      <c r="EQ14" s="17">
        <v>0</v>
      </c>
      <c r="ER14" s="17">
        <v>0</v>
      </c>
      <c r="ES14" s="17">
        <v>0</v>
      </c>
      <c r="ET14" s="17">
        <v>0</v>
      </c>
      <c r="EU14" s="17">
        <v>0</v>
      </c>
      <c r="EV14" s="17">
        <v>0</v>
      </c>
      <c r="EW14" s="17">
        <v>0</v>
      </c>
      <c r="EX14" s="17">
        <v>0</v>
      </c>
      <c r="EY14" s="17">
        <v>0</v>
      </c>
      <c r="EZ14" s="17">
        <v>0</v>
      </c>
      <c r="FA14" s="17">
        <v>0</v>
      </c>
      <c r="FB14" s="17">
        <v>0</v>
      </c>
      <c r="FC14" s="17">
        <v>0</v>
      </c>
      <c r="FD14" s="17">
        <v>263951.15000000008</v>
      </c>
      <c r="FE14" s="17">
        <v>3555826.6400000905</v>
      </c>
      <c r="FF14" s="17">
        <v>28193621.729999993</v>
      </c>
      <c r="FG14" s="17">
        <v>0</v>
      </c>
      <c r="FH14" s="17">
        <v>0</v>
      </c>
      <c r="FI14" s="17">
        <v>0</v>
      </c>
      <c r="FJ14" s="17">
        <v>0</v>
      </c>
      <c r="FK14" s="17">
        <v>0</v>
      </c>
      <c r="FL14" s="17">
        <v>0</v>
      </c>
      <c r="FM14" s="17">
        <v>0</v>
      </c>
      <c r="FN14" s="17">
        <v>0</v>
      </c>
      <c r="FO14" s="17">
        <v>0</v>
      </c>
      <c r="FP14" s="17">
        <v>0</v>
      </c>
      <c r="FQ14" s="17">
        <v>0</v>
      </c>
      <c r="FR14" s="17">
        <v>0</v>
      </c>
      <c r="FS14" s="17">
        <v>0</v>
      </c>
      <c r="FT14" s="17">
        <v>0</v>
      </c>
      <c r="FU14" s="17">
        <v>0</v>
      </c>
      <c r="FV14" s="17">
        <v>0</v>
      </c>
      <c r="FW14" s="17">
        <v>0</v>
      </c>
      <c r="FX14" s="17">
        <v>0</v>
      </c>
      <c r="FY14" s="17">
        <v>0</v>
      </c>
      <c r="FZ14" s="17">
        <v>0</v>
      </c>
      <c r="GA14" s="17">
        <v>0</v>
      </c>
      <c r="GB14" s="17">
        <v>0</v>
      </c>
      <c r="GC14" s="17">
        <v>0</v>
      </c>
      <c r="GD14" s="17">
        <v>0</v>
      </c>
      <c r="GE14" s="17">
        <v>0</v>
      </c>
      <c r="GF14" s="17">
        <v>0</v>
      </c>
      <c r="GG14" s="17">
        <v>141828.78</v>
      </c>
      <c r="GH14" s="17">
        <v>246899.83000000019</v>
      </c>
      <c r="GI14" s="17">
        <v>3572822.2200000994</v>
      </c>
      <c r="GJ14" s="17">
        <v>3436469.4499999853</v>
      </c>
      <c r="GK14" s="17">
        <v>0</v>
      </c>
      <c r="GL14" s="17">
        <v>0</v>
      </c>
      <c r="GM14" s="17">
        <v>0</v>
      </c>
      <c r="GN14" s="17">
        <v>2208.73</v>
      </c>
      <c r="GO14" s="17">
        <v>12169.42</v>
      </c>
      <c r="GP14" s="17">
        <v>495405435.62999994</v>
      </c>
      <c r="GQ14" s="17">
        <v>0</v>
      </c>
      <c r="GR14" s="17">
        <v>3381963.54</v>
      </c>
      <c r="GS14" s="17">
        <v>66574124.429999992</v>
      </c>
      <c r="GT14" s="17">
        <v>0</v>
      </c>
      <c r="GU14" s="17">
        <v>1810663.46</v>
      </c>
      <c r="GV14" s="17">
        <v>190168924.5</v>
      </c>
      <c r="GW14" s="17">
        <v>74082.06</v>
      </c>
      <c r="GX14" s="17">
        <v>162842.31000000003</v>
      </c>
      <c r="GY14" s="17">
        <v>118816028.88000035</v>
      </c>
      <c r="GZ14" s="17">
        <v>0</v>
      </c>
      <c r="HA14" s="17">
        <v>0</v>
      </c>
      <c r="HB14" s="17">
        <v>0</v>
      </c>
      <c r="HC14" s="17">
        <v>0</v>
      </c>
      <c r="HD14" s="17">
        <v>0</v>
      </c>
      <c r="HE14" s="17">
        <v>0</v>
      </c>
      <c r="HF14" s="17">
        <v>0</v>
      </c>
      <c r="HG14" s="17">
        <v>0</v>
      </c>
      <c r="HH14" s="17">
        <v>378243012.83999997</v>
      </c>
      <c r="HI14" s="17">
        <v>0</v>
      </c>
      <c r="HJ14" s="17">
        <v>0</v>
      </c>
      <c r="HK14" s="17">
        <v>0</v>
      </c>
      <c r="HL14" s="17">
        <v>0</v>
      </c>
      <c r="HM14" s="17">
        <v>0</v>
      </c>
      <c r="HN14" s="17">
        <v>0</v>
      </c>
      <c r="HO14" s="17">
        <v>0</v>
      </c>
      <c r="HP14" s="17">
        <v>0</v>
      </c>
      <c r="HQ14" s="17">
        <v>0</v>
      </c>
      <c r="HR14" s="17">
        <v>0</v>
      </c>
      <c r="HS14" s="17">
        <v>0</v>
      </c>
      <c r="HT14" s="17">
        <v>0</v>
      </c>
      <c r="HU14" s="17">
        <v>0</v>
      </c>
      <c r="HV14" s="17">
        <v>0</v>
      </c>
      <c r="HW14" s="17">
        <v>0</v>
      </c>
      <c r="HX14" s="17">
        <v>0</v>
      </c>
      <c r="HY14" s="17">
        <v>0</v>
      </c>
      <c r="HZ14" s="17">
        <v>0</v>
      </c>
      <c r="IA14" s="17">
        <v>0</v>
      </c>
      <c r="IB14" s="17">
        <v>0</v>
      </c>
      <c r="IC14" s="17">
        <v>0</v>
      </c>
      <c r="ID14" s="17">
        <v>0</v>
      </c>
      <c r="IE14" s="17">
        <v>0</v>
      </c>
      <c r="IF14" s="17">
        <v>0</v>
      </c>
      <c r="IG14" s="17">
        <v>0</v>
      </c>
      <c r="IH14" s="17">
        <v>0</v>
      </c>
      <c r="II14" s="17">
        <v>6369</v>
      </c>
      <c r="IJ14" s="17">
        <v>0</v>
      </c>
      <c r="IK14" s="17">
        <v>0</v>
      </c>
      <c r="IL14" s="17">
        <v>0</v>
      </c>
      <c r="IM14" s="17">
        <v>0</v>
      </c>
      <c r="IN14" s="17">
        <v>0</v>
      </c>
      <c r="IO14" s="17">
        <v>0</v>
      </c>
      <c r="IP14" s="17">
        <v>0</v>
      </c>
      <c r="IQ14" s="17">
        <v>0</v>
      </c>
      <c r="IR14" s="17">
        <v>0</v>
      </c>
      <c r="IS14" s="17">
        <v>0</v>
      </c>
      <c r="IT14" s="17">
        <v>0</v>
      </c>
      <c r="IU14" s="17">
        <v>0</v>
      </c>
      <c r="IV14" s="18">
        <v>0</v>
      </c>
      <c r="IW14" s="18">
        <v>43873721.960000001</v>
      </c>
      <c r="IX14" s="18">
        <v>1249171311.5400004</v>
      </c>
      <c r="IY14" s="17">
        <v>0</v>
      </c>
      <c r="IZ14" s="17">
        <v>0</v>
      </c>
      <c r="JA14" s="17">
        <v>0</v>
      </c>
      <c r="JB14" s="17">
        <v>0</v>
      </c>
      <c r="JC14" s="17">
        <v>0</v>
      </c>
      <c r="JD14" s="17">
        <v>7107.9</v>
      </c>
      <c r="JE14" s="18">
        <v>0</v>
      </c>
      <c r="JF14" s="18">
        <v>26121473.25</v>
      </c>
      <c r="JG14" s="18">
        <v>835501017.38000011</v>
      </c>
      <c r="JH14" s="17">
        <v>0</v>
      </c>
      <c r="JI14" s="17">
        <v>289780.58</v>
      </c>
      <c r="JJ14" s="17">
        <v>14848357.079999981</v>
      </c>
      <c r="JK14" s="17">
        <v>0</v>
      </c>
      <c r="JL14" s="17">
        <v>25831692.670000002</v>
      </c>
      <c r="JM14" s="17">
        <v>820652660.30000019</v>
      </c>
      <c r="JN14" s="18">
        <v>0</v>
      </c>
      <c r="JO14" s="18">
        <v>17752248.710000001</v>
      </c>
      <c r="JP14" s="18">
        <v>413663186.26000023</v>
      </c>
      <c r="JQ14" s="17">
        <v>0</v>
      </c>
      <c r="JR14" s="17">
        <v>8365263.4699999997</v>
      </c>
      <c r="JS14" s="17">
        <v>145631076.10999998</v>
      </c>
      <c r="JT14" s="17">
        <v>0</v>
      </c>
      <c r="JU14" s="17">
        <v>9386985.2400000002</v>
      </c>
      <c r="JV14" s="17">
        <v>268032110.15000027</v>
      </c>
      <c r="JW14" s="17">
        <v>0</v>
      </c>
      <c r="JX14" s="17">
        <v>29614.13</v>
      </c>
      <c r="JY14" s="17">
        <v>2497426.3099999996</v>
      </c>
      <c r="JZ14" s="17">
        <v>0</v>
      </c>
      <c r="KA14" s="17">
        <v>0</v>
      </c>
      <c r="KB14" s="17">
        <v>0</v>
      </c>
      <c r="KC14" s="17">
        <v>0</v>
      </c>
      <c r="KD14" s="17">
        <v>0</v>
      </c>
      <c r="KE14" s="17">
        <v>0</v>
      </c>
      <c r="KF14" s="17">
        <v>0</v>
      </c>
      <c r="KG14" s="17">
        <v>0</v>
      </c>
      <c r="KH14" s="17">
        <v>0</v>
      </c>
      <c r="KI14" s="17">
        <v>0</v>
      </c>
      <c r="KJ14" s="17">
        <v>0</v>
      </c>
      <c r="KK14" s="17">
        <v>0</v>
      </c>
      <c r="KL14" s="17">
        <v>0</v>
      </c>
      <c r="KM14" s="17">
        <v>0</v>
      </c>
      <c r="KN14" s="17">
        <v>0</v>
      </c>
      <c r="KO14" s="17">
        <v>0</v>
      </c>
      <c r="KP14" s="17">
        <v>0</v>
      </c>
      <c r="KQ14" s="17">
        <v>0</v>
      </c>
      <c r="KR14" s="17">
        <v>0</v>
      </c>
      <c r="KS14" s="17">
        <v>0</v>
      </c>
      <c r="KT14" s="17">
        <v>0</v>
      </c>
      <c r="KU14" s="17">
        <v>0</v>
      </c>
      <c r="KV14" s="17">
        <v>0</v>
      </c>
      <c r="KW14" s="17">
        <v>0</v>
      </c>
      <c r="KX14" s="17">
        <v>0</v>
      </c>
      <c r="KY14" s="17">
        <v>0</v>
      </c>
      <c r="KZ14" s="17">
        <v>0</v>
      </c>
      <c r="LA14" s="18">
        <v>0</v>
      </c>
      <c r="LB14" s="18">
        <v>0</v>
      </c>
      <c r="LC14" s="18">
        <v>0</v>
      </c>
      <c r="LD14" s="17">
        <v>0</v>
      </c>
      <c r="LE14" s="17">
        <v>0</v>
      </c>
      <c r="LF14" s="17">
        <v>0</v>
      </c>
      <c r="LG14" s="17">
        <v>0</v>
      </c>
      <c r="LH14" s="17">
        <v>0</v>
      </c>
      <c r="LI14" s="17">
        <v>0</v>
      </c>
      <c r="LJ14" s="18">
        <v>0</v>
      </c>
      <c r="LK14" s="18">
        <v>0</v>
      </c>
      <c r="LL14" s="18">
        <v>0</v>
      </c>
      <c r="LM14" s="17">
        <v>0</v>
      </c>
      <c r="LN14" s="17">
        <v>0</v>
      </c>
      <c r="LO14" s="17">
        <v>0</v>
      </c>
      <c r="LP14" s="17">
        <v>0</v>
      </c>
      <c r="LQ14" s="17">
        <v>0</v>
      </c>
      <c r="LR14" s="17">
        <v>0</v>
      </c>
      <c r="LS14" s="18">
        <v>0</v>
      </c>
      <c r="LT14" s="18">
        <v>0</v>
      </c>
      <c r="LU14" s="18">
        <v>0</v>
      </c>
      <c r="LV14" s="17">
        <v>0</v>
      </c>
      <c r="LW14" s="17">
        <v>0</v>
      </c>
      <c r="LX14" s="17">
        <v>0</v>
      </c>
      <c r="LY14" s="17">
        <v>0</v>
      </c>
      <c r="LZ14" s="17">
        <v>0</v>
      </c>
      <c r="MA14" s="17">
        <v>0</v>
      </c>
      <c r="MB14" s="17">
        <v>0</v>
      </c>
      <c r="MC14" s="17">
        <v>0</v>
      </c>
      <c r="MD14" s="17">
        <v>0</v>
      </c>
      <c r="ME14" s="17">
        <v>35712696.290000089</v>
      </c>
      <c r="MF14" s="17">
        <v>354963629.96000242</v>
      </c>
      <c r="MG14" s="17">
        <v>9681032539.1399841</v>
      </c>
      <c r="MH14" s="17">
        <v>10071708865.389986</v>
      </c>
    </row>
    <row r="15" spans="1:346" ht="12.75" customHeight="1" x14ac:dyDescent="0.3">
      <c r="A15" s="61" t="s">
        <v>163</v>
      </c>
      <c r="B15" s="16">
        <v>1010</v>
      </c>
      <c r="C15" s="62" t="s">
        <v>148</v>
      </c>
      <c r="D15" s="18">
        <v>0</v>
      </c>
      <c r="E15" s="18">
        <v>0</v>
      </c>
      <c r="F15" s="18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7">
        <v>0</v>
      </c>
      <c r="DP15" s="17">
        <v>0</v>
      </c>
      <c r="DQ15" s="17">
        <v>0</v>
      </c>
      <c r="DR15" s="17">
        <v>0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0</v>
      </c>
      <c r="DZ15" s="17">
        <v>0</v>
      </c>
      <c r="EA15" s="17">
        <v>0</v>
      </c>
      <c r="EB15" s="17">
        <v>0</v>
      </c>
      <c r="EC15" s="17">
        <v>0</v>
      </c>
      <c r="ED15" s="17">
        <v>0</v>
      </c>
      <c r="EE15" s="17">
        <v>0</v>
      </c>
      <c r="EF15" s="17">
        <v>0</v>
      </c>
      <c r="EG15" s="17">
        <v>0</v>
      </c>
      <c r="EH15" s="17">
        <v>0</v>
      </c>
      <c r="EI15" s="17">
        <v>0</v>
      </c>
      <c r="EJ15" s="17">
        <v>0</v>
      </c>
      <c r="EK15" s="17">
        <v>0</v>
      </c>
      <c r="EL15" s="17">
        <v>0</v>
      </c>
      <c r="EM15" s="17">
        <v>0</v>
      </c>
      <c r="EN15" s="17">
        <v>0</v>
      </c>
      <c r="EO15" s="17">
        <v>0</v>
      </c>
      <c r="EP15" s="17">
        <v>0</v>
      </c>
      <c r="EQ15" s="17">
        <v>0</v>
      </c>
      <c r="ER15" s="17">
        <v>0</v>
      </c>
      <c r="ES15" s="17">
        <v>0</v>
      </c>
      <c r="ET15" s="17">
        <v>0</v>
      </c>
      <c r="EU15" s="17">
        <v>0</v>
      </c>
      <c r="EV15" s="17">
        <v>0</v>
      </c>
      <c r="EW15" s="17">
        <v>0</v>
      </c>
      <c r="EX15" s="17">
        <v>0</v>
      </c>
      <c r="EY15" s="17">
        <v>0</v>
      </c>
      <c r="EZ15" s="17">
        <v>0</v>
      </c>
      <c r="FA15" s="17">
        <v>0</v>
      </c>
      <c r="FB15" s="17">
        <v>0</v>
      </c>
      <c r="FC15" s="17">
        <v>0</v>
      </c>
      <c r="FD15" s="17">
        <v>0</v>
      </c>
      <c r="FE15" s="17">
        <v>0</v>
      </c>
      <c r="FF15" s="17">
        <v>0</v>
      </c>
      <c r="FG15" s="17">
        <v>0</v>
      </c>
      <c r="FH15" s="17">
        <v>0</v>
      </c>
      <c r="FI15" s="17">
        <v>0</v>
      </c>
      <c r="FJ15" s="17">
        <v>0</v>
      </c>
      <c r="FK15" s="17">
        <v>0</v>
      </c>
      <c r="FL15" s="17">
        <v>0</v>
      </c>
      <c r="FM15" s="17">
        <v>0</v>
      </c>
      <c r="FN15" s="17">
        <v>0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0</v>
      </c>
      <c r="FV15" s="17">
        <v>0</v>
      </c>
      <c r="FW15" s="17">
        <v>0</v>
      </c>
      <c r="FX15" s="17">
        <v>0</v>
      </c>
      <c r="FY15" s="17">
        <v>0</v>
      </c>
      <c r="FZ15" s="17">
        <v>0</v>
      </c>
      <c r="GA15" s="17">
        <v>0</v>
      </c>
      <c r="GB15" s="17">
        <v>0</v>
      </c>
      <c r="GC15" s="17">
        <v>0</v>
      </c>
      <c r="GD15" s="17">
        <v>0</v>
      </c>
      <c r="GE15" s="17">
        <v>0</v>
      </c>
      <c r="GF15" s="17">
        <v>0</v>
      </c>
      <c r="GG15" s="17">
        <v>0</v>
      </c>
      <c r="GH15" s="17">
        <v>0</v>
      </c>
      <c r="GI15" s="17">
        <v>0</v>
      </c>
      <c r="GJ15" s="17">
        <v>0</v>
      </c>
      <c r="GK15" s="17">
        <v>0</v>
      </c>
      <c r="GL15" s="17">
        <v>0</v>
      </c>
      <c r="GM15" s="17">
        <v>0</v>
      </c>
      <c r="GN15" s="17">
        <v>0</v>
      </c>
      <c r="GO15" s="17">
        <v>0</v>
      </c>
      <c r="GP15" s="17">
        <v>0</v>
      </c>
      <c r="GQ15" s="17">
        <v>0</v>
      </c>
      <c r="GR15" s="17">
        <v>0</v>
      </c>
      <c r="GS15" s="17">
        <v>0</v>
      </c>
      <c r="GT15" s="17">
        <v>0</v>
      </c>
      <c r="GU15" s="17">
        <v>0</v>
      </c>
      <c r="GV15" s="17">
        <v>0</v>
      </c>
      <c r="GW15" s="17">
        <v>0</v>
      </c>
      <c r="GX15" s="17">
        <v>0</v>
      </c>
      <c r="GY15" s="17">
        <v>0</v>
      </c>
      <c r="GZ15" s="17">
        <v>0</v>
      </c>
      <c r="HA15" s="17">
        <v>0</v>
      </c>
      <c r="HB15" s="17">
        <v>0</v>
      </c>
      <c r="HC15" s="17">
        <v>0</v>
      </c>
      <c r="HD15" s="17">
        <v>0</v>
      </c>
      <c r="HE15" s="17">
        <v>0</v>
      </c>
      <c r="HF15" s="17">
        <v>0</v>
      </c>
      <c r="HG15" s="17">
        <v>0</v>
      </c>
      <c r="HH15" s="17">
        <v>0</v>
      </c>
      <c r="HI15" s="17">
        <v>0</v>
      </c>
      <c r="HJ15" s="17">
        <v>0</v>
      </c>
      <c r="HK15" s="17">
        <v>0</v>
      </c>
      <c r="HL15" s="17">
        <v>0</v>
      </c>
      <c r="HM15" s="17">
        <v>0</v>
      </c>
      <c r="HN15" s="17">
        <v>0</v>
      </c>
      <c r="HO15" s="17">
        <v>0</v>
      </c>
      <c r="HP15" s="17">
        <v>0</v>
      </c>
      <c r="HQ15" s="17">
        <v>0</v>
      </c>
      <c r="HR15" s="17">
        <v>0</v>
      </c>
      <c r="HS15" s="17">
        <v>0</v>
      </c>
      <c r="HT15" s="17">
        <v>0</v>
      </c>
      <c r="HU15" s="17">
        <v>0</v>
      </c>
      <c r="HV15" s="17">
        <v>0</v>
      </c>
      <c r="HW15" s="17">
        <v>0</v>
      </c>
      <c r="HX15" s="17">
        <v>0</v>
      </c>
      <c r="HY15" s="17">
        <v>0</v>
      </c>
      <c r="HZ15" s="17">
        <v>0</v>
      </c>
      <c r="IA15" s="17">
        <v>0</v>
      </c>
      <c r="IB15" s="17">
        <v>0</v>
      </c>
      <c r="IC15" s="17">
        <v>0</v>
      </c>
      <c r="ID15" s="17">
        <v>0</v>
      </c>
      <c r="IE15" s="17">
        <v>0</v>
      </c>
      <c r="IF15" s="17">
        <v>0</v>
      </c>
      <c r="IG15" s="17">
        <v>0</v>
      </c>
      <c r="IH15" s="17">
        <v>0</v>
      </c>
      <c r="II15" s="17">
        <v>0</v>
      </c>
      <c r="IJ15" s="17">
        <v>0</v>
      </c>
      <c r="IK15" s="17">
        <v>0</v>
      </c>
      <c r="IL15" s="17">
        <v>0</v>
      </c>
      <c r="IM15" s="17">
        <v>0</v>
      </c>
      <c r="IN15" s="17">
        <v>0</v>
      </c>
      <c r="IO15" s="17">
        <v>0</v>
      </c>
      <c r="IP15" s="17">
        <v>0</v>
      </c>
      <c r="IQ15" s="17">
        <v>0</v>
      </c>
      <c r="IR15" s="17">
        <v>0</v>
      </c>
      <c r="IS15" s="17">
        <v>0</v>
      </c>
      <c r="IT15" s="17">
        <v>0</v>
      </c>
      <c r="IU15" s="17">
        <v>0</v>
      </c>
      <c r="IV15" s="18">
        <v>0</v>
      </c>
      <c r="IW15" s="18">
        <v>0</v>
      </c>
      <c r="IX15" s="18">
        <v>0</v>
      </c>
      <c r="IY15" s="17">
        <v>0</v>
      </c>
      <c r="IZ15" s="17">
        <v>0</v>
      </c>
      <c r="JA15" s="17">
        <v>0</v>
      </c>
      <c r="JB15" s="17">
        <v>0</v>
      </c>
      <c r="JC15" s="17">
        <v>0</v>
      </c>
      <c r="JD15" s="17">
        <v>0</v>
      </c>
      <c r="JE15" s="18">
        <v>0</v>
      </c>
      <c r="JF15" s="18">
        <v>0</v>
      </c>
      <c r="JG15" s="18">
        <v>0</v>
      </c>
      <c r="JH15" s="17">
        <v>0</v>
      </c>
      <c r="JI15" s="17">
        <v>0</v>
      </c>
      <c r="JJ15" s="17">
        <v>0</v>
      </c>
      <c r="JK15" s="17">
        <v>0</v>
      </c>
      <c r="JL15" s="17">
        <v>0</v>
      </c>
      <c r="JM15" s="17">
        <v>0</v>
      </c>
      <c r="JN15" s="18">
        <v>0</v>
      </c>
      <c r="JO15" s="18">
        <v>0</v>
      </c>
      <c r="JP15" s="18">
        <v>0</v>
      </c>
      <c r="JQ15" s="17">
        <v>0</v>
      </c>
      <c r="JR15" s="17">
        <v>0</v>
      </c>
      <c r="JS15" s="17">
        <v>0</v>
      </c>
      <c r="JT15" s="17">
        <v>0</v>
      </c>
      <c r="JU15" s="17">
        <v>0</v>
      </c>
      <c r="JV15" s="17">
        <v>0</v>
      </c>
      <c r="JW15" s="17">
        <v>0</v>
      </c>
      <c r="JX15" s="17">
        <v>0</v>
      </c>
      <c r="JY15" s="17">
        <v>0</v>
      </c>
      <c r="JZ15" s="17">
        <v>0</v>
      </c>
      <c r="KA15" s="17">
        <v>0</v>
      </c>
      <c r="KB15" s="17">
        <v>0</v>
      </c>
      <c r="KC15" s="17">
        <v>0</v>
      </c>
      <c r="KD15" s="17">
        <v>0</v>
      </c>
      <c r="KE15" s="17">
        <v>0</v>
      </c>
      <c r="KF15" s="17">
        <v>0</v>
      </c>
      <c r="KG15" s="17">
        <v>0</v>
      </c>
      <c r="KH15" s="17">
        <v>0</v>
      </c>
      <c r="KI15" s="17">
        <v>0</v>
      </c>
      <c r="KJ15" s="17">
        <v>0</v>
      </c>
      <c r="KK15" s="17">
        <v>0</v>
      </c>
      <c r="KL15" s="17">
        <v>0</v>
      </c>
      <c r="KM15" s="17">
        <v>0</v>
      </c>
      <c r="KN15" s="17">
        <v>0</v>
      </c>
      <c r="KO15" s="17">
        <v>0</v>
      </c>
      <c r="KP15" s="17">
        <v>0</v>
      </c>
      <c r="KQ15" s="17">
        <v>0</v>
      </c>
      <c r="KR15" s="17">
        <v>0</v>
      </c>
      <c r="KS15" s="17">
        <v>0</v>
      </c>
      <c r="KT15" s="17">
        <v>0</v>
      </c>
      <c r="KU15" s="17">
        <v>0</v>
      </c>
      <c r="KV15" s="17">
        <v>0</v>
      </c>
      <c r="KW15" s="17">
        <v>0</v>
      </c>
      <c r="KX15" s="17">
        <v>0</v>
      </c>
      <c r="KY15" s="17">
        <v>0</v>
      </c>
      <c r="KZ15" s="17">
        <v>0</v>
      </c>
      <c r="LA15" s="18">
        <v>0</v>
      </c>
      <c r="LB15" s="18">
        <v>0</v>
      </c>
      <c r="LC15" s="18">
        <v>0</v>
      </c>
      <c r="LD15" s="17">
        <v>0</v>
      </c>
      <c r="LE15" s="17">
        <v>0</v>
      </c>
      <c r="LF15" s="17">
        <v>0</v>
      </c>
      <c r="LG15" s="17">
        <v>0</v>
      </c>
      <c r="LH15" s="17">
        <v>0</v>
      </c>
      <c r="LI15" s="17">
        <v>0</v>
      </c>
      <c r="LJ15" s="18">
        <v>0</v>
      </c>
      <c r="LK15" s="18">
        <v>0</v>
      </c>
      <c r="LL15" s="18">
        <v>0</v>
      </c>
      <c r="LM15" s="17">
        <v>0</v>
      </c>
      <c r="LN15" s="17">
        <v>0</v>
      </c>
      <c r="LO15" s="17">
        <v>0</v>
      </c>
      <c r="LP15" s="17">
        <v>0</v>
      </c>
      <c r="LQ15" s="17">
        <v>0</v>
      </c>
      <c r="LR15" s="17">
        <v>0</v>
      </c>
      <c r="LS15" s="18">
        <v>0</v>
      </c>
      <c r="LT15" s="18">
        <v>0</v>
      </c>
      <c r="LU15" s="18">
        <v>0</v>
      </c>
      <c r="LV15" s="17">
        <v>0</v>
      </c>
      <c r="LW15" s="17">
        <v>0</v>
      </c>
      <c r="LX15" s="17">
        <v>0</v>
      </c>
      <c r="LY15" s="17">
        <v>0</v>
      </c>
      <c r="LZ15" s="17">
        <v>0</v>
      </c>
      <c r="MA15" s="17">
        <v>0</v>
      </c>
      <c r="MB15" s="17">
        <v>0</v>
      </c>
      <c r="MC15" s="17">
        <v>0</v>
      </c>
      <c r="MD15" s="17">
        <v>0</v>
      </c>
      <c r="ME15" s="17">
        <v>0</v>
      </c>
      <c r="MF15" s="17">
        <v>0</v>
      </c>
      <c r="MG15" s="17">
        <v>0</v>
      </c>
      <c r="MH15" s="17">
        <v>0</v>
      </c>
    </row>
    <row r="16" spans="1:346" ht="12.75" customHeight="1" x14ac:dyDescent="0.3">
      <c r="A16" s="61" t="s">
        <v>165</v>
      </c>
      <c r="B16" s="16">
        <v>1011</v>
      </c>
      <c r="C16" s="62" t="s">
        <v>148</v>
      </c>
      <c r="D16" s="18">
        <v>0</v>
      </c>
      <c r="E16" s="18">
        <v>0</v>
      </c>
      <c r="F16" s="18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0</v>
      </c>
      <c r="EF16" s="17">
        <v>0</v>
      </c>
      <c r="EG16" s="17">
        <v>0</v>
      </c>
      <c r="EH16" s="17">
        <v>0</v>
      </c>
      <c r="EI16" s="17">
        <v>0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  <c r="ES16" s="17">
        <v>0</v>
      </c>
      <c r="ET16" s="17">
        <v>0</v>
      </c>
      <c r="EU16" s="17">
        <v>0</v>
      </c>
      <c r="EV16" s="17">
        <v>0</v>
      </c>
      <c r="EW16" s="17">
        <v>0</v>
      </c>
      <c r="EX16" s="17">
        <v>0</v>
      </c>
      <c r="EY16" s="17">
        <v>0</v>
      </c>
      <c r="EZ16" s="17">
        <v>0</v>
      </c>
      <c r="FA16" s="17">
        <v>0</v>
      </c>
      <c r="FB16" s="17">
        <v>0</v>
      </c>
      <c r="FC16" s="17">
        <v>0</v>
      </c>
      <c r="FD16" s="17">
        <v>0</v>
      </c>
      <c r="FE16" s="17">
        <v>0</v>
      </c>
      <c r="FF16" s="17">
        <v>0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506278021.62712198</v>
      </c>
      <c r="FV16" s="17">
        <v>0</v>
      </c>
      <c r="FW16" s="17">
        <v>0</v>
      </c>
      <c r="FX16" s="17">
        <v>264287470.12285995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17">
        <v>0</v>
      </c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0</v>
      </c>
      <c r="GW16" s="17">
        <v>0</v>
      </c>
      <c r="GX16" s="17">
        <v>0</v>
      </c>
      <c r="GY16" s="17">
        <v>0</v>
      </c>
      <c r="GZ16" s="17">
        <v>0</v>
      </c>
      <c r="HA16" s="17">
        <v>0</v>
      </c>
      <c r="HB16" s="17">
        <v>0</v>
      </c>
      <c r="HC16" s="17">
        <v>0</v>
      </c>
      <c r="HD16" s="17">
        <v>0</v>
      </c>
      <c r="HE16" s="17">
        <v>0</v>
      </c>
      <c r="HF16" s="17">
        <v>0</v>
      </c>
      <c r="HG16" s="17">
        <v>0</v>
      </c>
      <c r="HH16" s="17">
        <v>0</v>
      </c>
      <c r="HI16" s="17">
        <v>0</v>
      </c>
      <c r="HJ16" s="17">
        <v>0</v>
      </c>
      <c r="HK16" s="17">
        <v>0</v>
      </c>
      <c r="HL16" s="17">
        <v>0</v>
      </c>
      <c r="HM16" s="17">
        <v>0</v>
      </c>
      <c r="HN16" s="17">
        <v>0</v>
      </c>
      <c r="HO16" s="17">
        <v>0</v>
      </c>
      <c r="HP16" s="17">
        <v>0</v>
      </c>
      <c r="HQ16" s="17">
        <v>0</v>
      </c>
      <c r="HR16" s="17">
        <v>0</v>
      </c>
      <c r="HS16" s="17">
        <v>0</v>
      </c>
      <c r="HT16" s="17">
        <v>0</v>
      </c>
      <c r="HU16" s="17">
        <v>0</v>
      </c>
      <c r="HV16" s="17">
        <v>0</v>
      </c>
      <c r="HW16" s="17">
        <v>0</v>
      </c>
      <c r="HX16" s="17">
        <v>0</v>
      </c>
      <c r="HY16" s="17">
        <v>0</v>
      </c>
      <c r="HZ16" s="17">
        <v>0</v>
      </c>
      <c r="IA16" s="17">
        <v>0</v>
      </c>
      <c r="IB16" s="17">
        <v>0</v>
      </c>
      <c r="IC16" s="17">
        <v>0</v>
      </c>
      <c r="ID16" s="17">
        <v>0</v>
      </c>
      <c r="IE16" s="17">
        <v>0</v>
      </c>
      <c r="IF16" s="17">
        <v>0</v>
      </c>
      <c r="IG16" s="17">
        <v>0</v>
      </c>
      <c r="IH16" s="17">
        <v>0</v>
      </c>
      <c r="II16" s="17">
        <v>0</v>
      </c>
      <c r="IJ16" s="17">
        <v>0</v>
      </c>
      <c r="IK16" s="17">
        <v>0</v>
      </c>
      <c r="IL16" s="17">
        <v>0</v>
      </c>
      <c r="IM16" s="17">
        <v>0</v>
      </c>
      <c r="IN16" s="17">
        <v>0</v>
      </c>
      <c r="IO16" s="17">
        <v>0</v>
      </c>
      <c r="IP16" s="17">
        <v>0</v>
      </c>
      <c r="IQ16" s="17">
        <v>0</v>
      </c>
      <c r="IR16" s="17">
        <v>0</v>
      </c>
      <c r="IS16" s="17">
        <v>0</v>
      </c>
      <c r="IT16" s="17">
        <v>0</v>
      </c>
      <c r="IU16" s="17">
        <v>0</v>
      </c>
      <c r="IV16" s="18">
        <v>0</v>
      </c>
      <c r="IW16" s="18">
        <v>0</v>
      </c>
      <c r="IX16" s="18">
        <v>0</v>
      </c>
      <c r="IY16" s="17">
        <v>0</v>
      </c>
      <c r="IZ16" s="17">
        <v>0</v>
      </c>
      <c r="JA16" s="17">
        <v>0</v>
      </c>
      <c r="JB16" s="17">
        <v>0</v>
      </c>
      <c r="JC16" s="17">
        <v>0</v>
      </c>
      <c r="JD16" s="17">
        <v>0</v>
      </c>
      <c r="JE16" s="18">
        <v>0</v>
      </c>
      <c r="JF16" s="18">
        <v>0</v>
      </c>
      <c r="JG16" s="18">
        <v>0</v>
      </c>
      <c r="JH16" s="17">
        <v>0</v>
      </c>
      <c r="JI16" s="17">
        <v>0</v>
      </c>
      <c r="JJ16" s="17">
        <v>0</v>
      </c>
      <c r="JK16" s="17">
        <v>0</v>
      </c>
      <c r="JL16" s="17">
        <v>0</v>
      </c>
      <c r="JM16" s="17">
        <v>0</v>
      </c>
      <c r="JN16" s="18">
        <v>0</v>
      </c>
      <c r="JO16" s="18">
        <v>0</v>
      </c>
      <c r="JP16" s="18">
        <v>0</v>
      </c>
      <c r="JQ16" s="17">
        <v>0</v>
      </c>
      <c r="JR16" s="17">
        <v>0</v>
      </c>
      <c r="JS16" s="17">
        <v>0</v>
      </c>
      <c r="JT16" s="17">
        <v>0</v>
      </c>
      <c r="JU16" s="17">
        <v>0</v>
      </c>
      <c r="JV16" s="17">
        <v>0</v>
      </c>
      <c r="JW16" s="17">
        <v>0</v>
      </c>
      <c r="JX16" s="17">
        <v>0</v>
      </c>
      <c r="JY16" s="17">
        <v>0</v>
      </c>
      <c r="JZ16" s="17">
        <v>0</v>
      </c>
      <c r="KA16" s="17">
        <v>0</v>
      </c>
      <c r="KB16" s="17">
        <v>0</v>
      </c>
      <c r="KC16" s="17">
        <v>0</v>
      </c>
      <c r="KD16" s="17">
        <v>0</v>
      </c>
      <c r="KE16" s="17">
        <v>0</v>
      </c>
      <c r="KF16" s="17">
        <v>0</v>
      </c>
      <c r="KG16" s="17">
        <v>0</v>
      </c>
      <c r="KH16" s="17">
        <v>0</v>
      </c>
      <c r="KI16" s="17">
        <v>0</v>
      </c>
      <c r="KJ16" s="17">
        <v>0</v>
      </c>
      <c r="KK16" s="17">
        <v>0</v>
      </c>
      <c r="KL16" s="17">
        <v>0</v>
      </c>
      <c r="KM16" s="17">
        <v>0</v>
      </c>
      <c r="KN16" s="17">
        <v>0</v>
      </c>
      <c r="KO16" s="17">
        <v>0</v>
      </c>
      <c r="KP16" s="17">
        <v>0</v>
      </c>
      <c r="KQ16" s="17">
        <v>0</v>
      </c>
      <c r="KR16" s="17">
        <v>0</v>
      </c>
      <c r="KS16" s="17">
        <v>0</v>
      </c>
      <c r="KT16" s="17">
        <v>0</v>
      </c>
      <c r="KU16" s="17">
        <v>0</v>
      </c>
      <c r="KV16" s="17">
        <v>0</v>
      </c>
      <c r="KW16" s="17">
        <v>0</v>
      </c>
      <c r="KX16" s="17">
        <v>0</v>
      </c>
      <c r="KY16" s="17">
        <v>0</v>
      </c>
      <c r="KZ16" s="17">
        <v>0</v>
      </c>
      <c r="LA16" s="18">
        <v>0</v>
      </c>
      <c r="LB16" s="18">
        <v>0</v>
      </c>
      <c r="LC16" s="18">
        <v>0</v>
      </c>
      <c r="LD16" s="17">
        <v>0</v>
      </c>
      <c r="LE16" s="17">
        <v>0</v>
      </c>
      <c r="LF16" s="17">
        <v>0</v>
      </c>
      <c r="LG16" s="17">
        <v>0</v>
      </c>
      <c r="LH16" s="17">
        <v>0</v>
      </c>
      <c r="LI16" s="17">
        <v>0</v>
      </c>
      <c r="LJ16" s="18">
        <v>0</v>
      </c>
      <c r="LK16" s="18">
        <v>0</v>
      </c>
      <c r="LL16" s="18">
        <v>0</v>
      </c>
      <c r="LM16" s="17">
        <v>0</v>
      </c>
      <c r="LN16" s="17">
        <v>0</v>
      </c>
      <c r="LO16" s="17">
        <v>0</v>
      </c>
      <c r="LP16" s="17">
        <v>0</v>
      </c>
      <c r="LQ16" s="17">
        <v>0</v>
      </c>
      <c r="LR16" s="17">
        <v>0</v>
      </c>
      <c r="LS16" s="18">
        <v>0</v>
      </c>
      <c r="LT16" s="18">
        <v>0</v>
      </c>
      <c r="LU16" s="18">
        <v>0</v>
      </c>
      <c r="LV16" s="17">
        <v>0</v>
      </c>
      <c r="LW16" s="17">
        <v>0</v>
      </c>
      <c r="LX16" s="17">
        <v>0</v>
      </c>
      <c r="LY16" s="17">
        <v>0</v>
      </c>
      <c r="LZ16" s="17">
        <v>0</v>
      </c>
      <c r="MA16" s="17">
        <v>0</v>
      </c>
      <c r="MB16" s="17">
        <v>0</v>
      </c>
      <c r="MC16" s="17">
        <v>0</v>
      </c>
      <c r="MD16" s="17">
        <v>0</v>
      </c>
      <c r="ME16" s="17">
        <v>0</v>
      </c>
      <c r="MF16" s="17">
        <v>0</v>
      </c>
      <c r="MG16" s="17">
        <v>770565491.74998188</v>
      </c>
      <c r="MH16" s="17">
        <v>770565491.74998188</v>
      </c>
    </row>
    <row r="17" spans="1:346" ht="12.75" customHeight="1" x14ac:dyDescent="0.3">
      <c r="A17" s="61" t="s">
        <v>167</v>
      </c>
      <c r="B17" s="16">
        <v>1012</v>
      </c>
      <c r="C17" s="62" t="s">
        <v>148</v>
      </c>
      <c r="D17" s="18">
        <v>0</v>
      </c>
      <c r="E17" s="18">
        <v>0</v>
      </c>
      <c r="F17" s="18">
        <v>34801562.240000002</v>
      </c>
      <c r="G17" s="17">
        <v>0</v>
      </c>
      <c r="H17" s="17">
        <v>0</v>
      </c>
      <c r="I17" s="17">
        <v>331443.96000000002</v>
      </c>
      <c r="J17" s="17">
        <v>0</v>
      </c>
      <c r="K17" s="17">
        <v>0</v>
      </c>
      <c r="L17" s="17">
        <v>24110874</v>
      </c>
      <c r="M17" s="17">
        <v>0</v>
      </c>
      <c r="N17" s="17">
        <v>0</v>
      </c>
      <c r="O17" s="17">
        <v>10359244.279999999</v>
      </c>
      <c r="P17" s="17">
        <v>0</v>
      </c>
      <c r="Q17" s="17">
        <v>0</v>
      </c>
      <c r="R17" s="17">
        <v>22049400.890000001</v>
      </c>
      <c r="S17" s="17">
        <v>0</v>
      </c>
      <c r="T17" s="17">
        <v>0</v>
      </c>
      <c r="U17" s="17">
        <v>36522.85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28819074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17476487.809999999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371082424.42000002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14257680.15</v>
      </c>
      <c r="BI17" s="17">
        <v>0</v>
      </c>
      <c r="BJ17" s="17">
        <v>0</v>
      </c>
      <c r="BK17" s="17">
        <v>1420556.06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32428149</v>
      </c>
      <c r="BR17" s="17">
        <v>0</v>
      </c>
      <c r="BS17" s="17">
        <v>0</v>
      </c>
      <c r="BT17" s="17">
        <v>8840965.9800000004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499116.55</v>
      </c>
      <c r="CD17" s="17">
        <v>0</v>
      </c>
      <c r="CE17" s="17">
        <v>0</v>
      </c>
      <c r="CF17" s="17">
        <v>45246305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647476.56000000006</v>
      </c>
      <c r="CM17" s="17">
        <v>0</v>
      </c>
      <c r="CN17" s="17">
        <v>0</v>
      </c>
      <c r="CO17" s="17">
        <v>0</v>
      </c>
      <c r="CP17" s="17">
        <v>0</v>
      </c>
      <c r="CQ17" s="17">
        <v>0</v>
      </c>
      <c r="CR17" s="17">
        <v>1630117.17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7">
        <v>0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0</v>
      </c>
      <c r="DE17" s="17">
        <v>0</v>
      </c>
      <c r="DF17" s="17">
        <v>0</v>
      </c>
      <c r="DG17" s="17">
        <v>1528301.06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2070388.94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  <c r="DZ17" s="17">
        <v>0</v>
      </c>
      <c r="EA17" s="17">
        <v>0</v>
      </c>
      <c r="EB17" s="17">
        <v>263686694.19999999</v>
      </c>
      <c r="EC17" s="17">
        <v>0</v>
      </c>
      <c r="ED17" s="17">
        <v>0</v>
      </c>
      <c r="EE17" s="17">
        <v>6711467.2199999997</v>
      </c>
      <c r="EF17" s="17">
        <v>0</v>
      </c>
      <c r="EG17" s="17">
        <v>0</v>
      </c>
      <c r="EH17" s="17">
        <v>8777658.5600000005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  <c r="EN17" s="17">
        <v>4320920.9400000004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>
        <v>0</v>
      </c>
      <c r="EY17" s="17">
        <v>0</v>
      </c>
      <c r="EZ17" s="17">
        <v>0</v>
      </c>
      <c r="FA17" s="17">
        <v>0</v>
      </c>
      <c r="FB17" s="17">
        <v>0</v>
      </c>
      <c r="FC17" s="17">
        <v>0</v>
      </c>
      <c r="FD17" s="17">
        <v>0</v>
      </c>
      <c r="FE17" s="17">
        <v>0</v>
      </c>
      <c r="FF17" s="17">
        <v>18736990.920000002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0</v>
      </c>
      <c r="FM17" s="17">
        <v>0</v>
      </c>
      <c r="FN17" s="17">
        <v>0</v>
      </c>
      <c r="FO17" s="17">
        <v>0</v>
      </c>
      <c r="FP17" s="17">
        <v>0</v>
      </c>
      <c r="FQ17" s="17">
        <v>0</v>
      </c>
      <c r="FR17" s="17">
        <v>0</v>
      </c>
      <c r="FS17" s="17">
        <v>0</v>
      </c>
      <c r="FT17" s="17">
        <v>0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25336133.719999999</v>
      </c>
      <c r="GK17" s="17">
        <v>0</v>
      </c>
      <c r="GL17" s="17">
        <v>0</v>
      </c>
      <c r="GM17" s="17">
        <v>0</v>
      </c>
      <c r="GN17" s="17">
        <v>0</v>
      </c>
      <c r="GO17" s="17">
        <v>0</v>
      </c>
      <c r="GP17" s="17">
        <v>11183931.279999999</v>
      </c>
      <c r="GQ17" s="17">
        <v>0</v>
      </c>
      <c r="GR17" s="17">
        <v>0</v>
      </c>
      <c r="GS17" s="17">
        <v>2459387.59</v>
      </c>
      <c r="GT17" s="17">
        <v>0</v>
      </c>
      <c r="GU17" s="17">
        <v>0</v>
      </c>
      <c r="GV17" s="17">
        <v>144193065</v>
      </c>
      <c r="GW17" s="17">
        <v>0</v>
      </c>
      <c r="GX17" s="17">
        <v>0</v>
      </c>
      <c r="GY17" s="17">
        <v>13864548</v>
      </c>
      <c r="GZ17" s="17">
        <v>0</v>
      </c>
      <c r="HA17" s="17">
        <v>0</v>
      </c>
      <c r="HB17" s="17">
        <v>0</v>
      </c>
      <c r="HC17" s="17">
        <v>0</v>
      </c>
      <c r="HD17" s="17">
        <v>0</v>
      </c>
      <c r="HE17" s="17">
        <v>0</v>
      </c>
      <c r="HF17" s="17">
        <v>0</v>
      </c>
      <c r="HG17" s="17">
        <v>0</v>
      </c>
      <c r="HH17" s="17">
        <v>5061379.29</v>
      </c>
      <c r="HI17" s="17">
        <v>0</v>
      </c>
      <c r="HJ17" s="17">
        <v>0</v>
      </c>
      <c r="HK17" s="17">
        <v>0</v>
      </c>
      <c r="HL17" s="17">
        <v>0</v>
      </c>
      <c r="HM17" s="17">
        <v>0</v>
      </c>
      <c r="HN17" s="17">
        <v>0</v>
      </c>
      <c r="HO17" s="17">
        <v>0</v>
      </c>
      <c r="HP17" s="17">
        <v>0</v>
      </c>
      <c r="HQ17" s="17">
        <v>0</v>
      </c>
      <c r="HR17" s="17">
        <v>0</v>
      </c>
      <c r="HS17" s="17">
        <v>0</v>
      </c>
      <c r="HT17" s="17">
        <v>0</v>
      </c>
      <c r="HU17" s="17">
        <v>0</v>
      </c>
      <c r="HV17" s="17">
        <v>0</v>
      </c>
      <c r="HW17" s="17">
        <v>0</v>
      </c>
      <c r="HX17" s="17">
        <v>0</v>
      </c>
      <c r="HY17" s="17">
        <v>0</v>
      </c>
      <c r="HZ17" s="17">
        <v>0</v>
      </c>
      <c r="IA17" s="17">
        <v>0</v>
      </c>
      <c r="IB17" s="17">
        <v>0</v>
      </c>
      <c r="IC17" s="17">
        <v>0</v>
      </c>
      <c r="ID17" s="17">
        <v>0</v>
      </c>
      <c r="IE17" s="17">
        <v>0</v>
      </c>
      <c r="IF17" s="17">
        <v>0</v>
      </c>
      <c r="IG17" s="17">
        <v>0</v>
      </c>
      <c r="IH17" s="17">
        <v>0</v>
      </c>
      <c r="II17" s="17">
        <v>0</v>
      </c>
      <c r="IJ17" s="17">
        <v>0</v>
      </c>
      <c r="IK17" s="17">
        <v>0</v>
      </c>
      <c r="IL17" s="17">
        <v>0</v>
      </c>
      <c r="IM17" s="17">
        <v>0</v>
      </c>
      <c r="IN17" s="17">
        <v>0</v>
      </c>
      <c r="IO17" s="17">
        <v>0</v>
      </c>
      <c r="IP17" s="17">
        <v>0</v>
      </c>
      <c r="IQ17" s="17">
        <v>0</v>
      </c>
      <c r="IR17" s="17">
        <v>0</v>
      </c>
      <c r="IS17" s="17">
        <v>0</v>
      </c>
      <c r="IT17" s="17">
        <v>0</v>
      </c>
      <c r="IU17" s="17">
        <v>0</v>
      </c>
      <c r="IV17" s="18">
        <v>0</v>
      </c>
      <c r="IW17" s="18">
        <v>0</v>
      </c>
      <c r="IX17" s="18">
        <v>0</v>
      </c>
      <c r="IY17" s="17">
        <v>0</v>
      </c>
      <c r="IZ17" s="17">
        <v>0</v>
      </c>
      <c r="JA17" s="17">
        <v>0</v>
      </c>
      <c r="JB17" s="17">
        <v>0</v>
      </c>
      <c r="JC17" s="17">
        <v>0</v>
      </c>
      <c r="JD17" s="17">
        <v>0</v>
      </c>
      <c r="JE17" s="18">
        <v>0</v>
      </c>
      <c r="JF17" s="18">
        <v>0</v>
      </c>
      <c r="JG17" s="18">
        <v>0</v>
      </c>
      <c r="JH17" s="17">
        <v>0</v>
      </c>
      <c r="JI17" s="17">
        <v>0</v>
      </c>
      <c r="JJ17" s="17">
        <v>0</v>
      </c>
      <c r="JK17" s="17">
        <v>0</v>
      </c>
      <c r="JL17" s="17">
        <v>0</v>
      </c>
      <c r="JM17" s="17">
        <v>0</v>
      </c>
      <c r="JN17" s="18">
        <v>0</v>
      </c>
      <c r="JO17" s="18">
        <v>0</v>
      </c>
      <c r="JP17" s="18">
        <v>0</v>
      </c>
      <c r="JQ17" s="17">
        <v>0</v>
      </c>
      <c r="JR17" s="17">
        <v>0</v>
      </c>
      <c r="JS17" s="17">
        <v>0</v>
      </c>
      <c r="JT17" s="17">
        <v>0</v>
      </c>
      <c r="JU17" s="17">
        <v>0</v>
      </c>
      <c r="JV17" s="17">
        <v>0</v>
      </c>
      <c r="JW17" s="17">
        <v>0</v>
      </c>
      <c r="JX17" s="17">
        <v>0</v>
      </c>
      <c r="JY17" s="17">
        <v>3519.13</v>
      </c>
      <c r="JZ17" s="17">
        <v>0</v>
      </c>
      <c r="KA17" s="17">
        <v>0</v>
      </c>
      <c r="KB17" s="17">
        <v>26700285</v>
      </c>
      <c r="KC17" s="17">
        <v>0</v>
      </c>
      <c r="KD17" s="17">
        <v>0</v>
      </c>
      <c r="KE17" s="17">
        <v>0</v>
      </c>
      <c r="KF17" s="17">
        <v>0</v>
      </c>
      <c r="KG17" s="17">
        <v>0</v>
      </c>
      <c r="KH17" s="17">
        <v>0</v>
      </c>
      <c r="KI17" s="17">
        <v>0</v>
      </c>
      <c r="KJ17" s="17">
        <v>0</v>
      </c>
      <c r="KK17" s="17">
        <v>0</v>
      </c>
      <c r="KL17" s="17">
        <v>0</v>
      </c>
      <c r="KM17" s="17">
        <v>0</v>
      </c>
      <c r="KN17" s="17">
        <v>0</v>
      </c>
      <c r="KO17" s="17">
        <v>0</v>
      </c>
      <c r="KP17" s="17">
        <v>0</v>
      </c>
      <c r="KQ17" s="17">
        <v>0</v>
      </c>
      <c r="KR17" s="17">
        <v>0</v>
      </c>
      <c r="KS17" s="17">
        <v>0</v>
      </c>
      <c r="KT17" s="17">
        <v>0</v>
      </c>
      <c r="KU17" s="17">
        <v>0</v>
      </c>
      <c r="KV17" s="17">
        <v>0</v>
      </c>
      <c r="KW17" s="17">
        <v>0</v>
      </c>
      <c r="KX17" s="17">
        <v>0</v>
      </c>
      <c r="KY17" s="17">
        <v>0</v>
      </c>
      <c r="KZ17" s="17">
        <v>0</v>
      </c>
      <c r="LA17" s="18">
        <v>0</v>
      </c>
      <c r="LB17" s="18">
        <v>0</v>
      </c>
      <c r="LC17" s="18">
        <v>0</v>
      </c>
      <c r="LD17" s="17">
        <v>0</v>
      </c>
      <c r="LE17" s="17">
        <v>0</v>
      </c>
      <c r="LF17" s="17">
        <v>0</v>
      </c>
      <c r="LG17" s="17">
        <v>0</v>
      </c>
      <c r="LH17" s="17">
        <v>0</v>
      </c>
      <c r="LI17" s="17">
        <v>0</v>
      </c>
      <c r="LJ17" s="18">
        <v>0</v>
      </c>
      <c r="LK17" s="18">
        <v>0</v>
      </c>
      <c r="LL17" s="18">
        <v>0</v>
      </c>
      <c r="LM17" s="17">
        <v>0</v>
      </c>
      <c r="LN17" s="17">
        <v>0</v>
      </c>
      <c r="LO17" s="17">
        <v>0</v>
      </c>
      <c r="LP17" s="17">
        <v>0</v>
      </c>
      <c r="LQ17" s="17">
        <v>0</v>
      </c>
      <c r="LR17" s="17">
        <v>0</v>
      </c>
      <c r="LS17" s="18">
        <v>0</v>
      </c>
      <c r="LT17" s="18">
        <v>0</v>
      </c>
      <c r="LU17" s="18">
        <v>0</v>
      </c>
      <c r="LV17" s="17">
        <v>0</v>
      </c>
      <c r="LW17" s="17">
        <v>0</v>
      </c>
      <c r="LX17" s="17">
        <v>0</v>
      </c>
      <c r="LY17" s="17">
        <v>0</v>
      </c>
      <c r="LZ17" s="17">
        <v>0</v>
      </c>
      <c r="MA17" s="17">
        <v>0</v>
      </c>
      <c r="MB17" s="17">
        <v>0</v>
      </c>
      <c r="MC17" s="17">
        <v>0</v>
      </c>
      <c r="MD17" s="17">
        <v>0</v>
      </c>
      <c r="ME17" s="17">
        <v>0</v>
      </c>
      <c r="MF17" s="17">
        <v>0</v>
      </c>
      <c r="MG17" s="17">
        <v>1113870509.53</v>
      </c>
      <c r="MH17" s="17">
        <v>1113870509.53</v>
      </c>
    </row>
    <row r="18" spans="1:346" ht="12.75" customHeight="1" x14ac:dyDescent="0.3">
      <c r="A18" s="61" t="s">
        <v>169</v>
      </c>
      <c r="B18" s="16">
        <v>1013</v>
      </c>
      <c r="C18" s="62" t="s">
        <v>148</v>
      </c>
      <c r="D18" s="18">
        <v>0</v>
      </c>
      <c r="E18" s="18">
        <v>0</v>
      </c>
      <c r="F18" s="18">
        <v>37581668.391562067</v>
      </c>
      <c r="G18" s="17">
        <v>0</v>
      </c>
      <c r="H18" s="17">
        <v>0</v>
      </c>
      <c r="I18" s="17">
        <v>1480222.1807761074</v>
      </c>
      <c r="J18" s="17">
        <v>0</v>
      </c>
      <c r="K18" s="17">
        <v>0</v>
      </c>
      <c r="L18" s="17">
        <v>24226547.940587308</v>
      </c>
      <c r="M18" s="17">
        <v>0</v>
      </c>
      <c r="N18" s="17">
        <v>0</v>
      </c>
      <c r="O18" s="17">
        <v>11874898.270198651</v>
      </c>
      <c r="P18" s="17">
        <v>0</v>
      </c>
      <c r="Q18" s="17">
        <v>0</v>
      </c>
      <c r="R18" s="17">
        <v>6993452.4601000007</v>
      </c>
      <c r="S18" s="17">
        <v>0</v>
      </c>
      <c r="T18" s="17">
        <v>0</v>
      </c>
      <c r="U18" s="17">
        <v>596580.62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24590949.4505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25781733.4943</v>
      </c>
      <c r="BR18" s="17">
        <v>0</v>
      </c>
      <c r="BS18" s="17">
        <v>0</v>
      </c>
      <c r="BT18" s="17">
        <v>18316837.445099998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327534.00719999999</v>
      </c>
      <c r="CD18" s="17">
        <v>0</v>
      </c>
      <c r="CE18" s="17">
        <v>0</v>
      </c>
      <c r="CF18" s="17">
        <v>2256870.0263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7911730.29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1414834.55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20063872.789999999</v>
      </c>
      <c r="DH18" s="17">
        <v>0</v>
      </c>
      <c r="DI18" s="17">
        <v>0</v>
      </c>
      <c r="DJ18" s="17">
        <v>126364.79</v>
      </c>
      <c r="DK18" s="17">
        <v>0</v>
      </c>
      <c r="DL18" s="17">
        <v>0</v>
      </c>
      <c r="DM18" s="17">
        <v>0</v>
      </c>
      <c r="DN18" s="17">
        <v>0</v>
      </c>
      <c r="DO18" s="17">
        <v>0</v>
      </c>
      <c r="DP18" s="17">
        <v>5469.4741999999997</v>
      </c>
      <c r="DQ18" s="17">
        <v>0</v>
      </c>
      <c r="DR18" s="17">
        <v>0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>
        <v>0</v>
      </c>
      <c r="EA18" s="17">
        <v>0</v>
      </c>
      <c r="EB18" s="17">
        <v>117596173.1478</v>
      </c>
      <c r="EC18" s="17">
        <v>0</v>
      </c>
      <c r="ED18" s="17">
        <v>0</v>
      </c>
      <c r="EE18" s="17">
        <v>1103539.6625000001</v>
      </c>
      <c r="EF18" s="17">
        <v>0</v>
      </c>
      <c r="EG18" s="17">
        <v>0</v>
      </c>
      <c r="EH18" s="17">
        <v>5452.7002000000002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  <c r="EN18" s="17">
        <v>2451695.4391999999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0</v>
      </c>
      <c r="EU18" s="17">
        <v>0</v>
      </c>
      <c r="EV18" s="17">
        <v>0</v>
      </c>
      <c r="EW18" s="17">
        <v>0</v>
      </c>
      <c r="EX18" s="17">
        <v>0</v>
      </c>
      <c r="EY18" s="17">
        <v>0</v>
      </c>
      <c r="EZ18" s="17">
        <v>0</v>
      </c>
      <c r="FA18" s="17">
        <v>0</v>
      </c>
      <c r="FB18" s="17">
        <v>0</v>
      </c>
      <c r="FC18" s="17">
        <v>0</v>
      </c>
      <c r="FD18" s="17">
        <v>0</v>
      </c>
      <c r="FE18" s="17">
        <v>0</v>
      </c>
      <c r="FF18" s="17">
        <v>10421053.0493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0</v>
      </c>
      <c r="GC18" s="17">
        <v>0</v>
      </c>
      <c r="GD18" s="17">
        <v>0</v>
      </c>
      <c r="GE18" s="17">
        <v>0</v>
      </c>
      <c r="GF18" s="17">
        <v>0</v>
      </c>
      <c r="GG18" s="17">
        <v>0</v>
      </c>
      <c r="GH18" s="17">
        <v>0</v>
      </c>
      <c r="GI18" s="17">
        <v>0</v>
      </c>
      <c r="GJ18" s="17">
        <v>70874.240000000005</v>
      </c>
      <c r="GK18" s="17">
        <v>0</v>
      </c>
      <c r="GL18" s="17">
        <v>0</v>
      </c>
      <c r="GM18" s="17">
        <v>0</v>
      </c>
      <c r="GN18" s="17">
        <v>0</v>
      </c>
      <c r="GO18" s="17">
        <v>0</v>
      </c>
      <c r="GP18" s="17">
        <v>81042338.544500008</v>
      </c>
      <c r="GQ18" s="17">
        <v>0</v>
      </c>
      <c r="GR18" s="17">
        <v>0</v>
      </c>
      <c r="GS18" s="17">
        <v>8661945.5999999996</v>
      </c>
      <c r="GT18" s="17">
        <v>0</v>
      </c>
      <c r="GU18" s="17">
        <v>0</v>
      </c>
      <c r="GV18" s="17">
        <v>61503736.383099996</v>
      </c>
      <c r="GW18" s="17">
        <v>0</v>
      </c>
      <c r="GX18" s="17">
        <v>0</v>
      </c>
      <c r="GY18" s="17">
        <v>6456495.9622</v>
      </c>
      <c r="GZ18" s="17">
        <v>0</v>
      </c>
      <c r="HA18" s="17">
        <v>0</v>
      </c>
      <c r="HB18" s="17">
        <v>0</v>
      </c>
      <c r="HC18" s="17">
        <v>0</v>
      </c>
      <c r="HD18" s="17">
        <v>0</v>
      </c>
      <c r="HE18" s="17">
        <v>0</v>
      </c>
      <c r="HF18" s="17">
        <v>0</v>
      </c>
      <c r="HG18" s="17">
        <v>0</v>
      </c>
      <c r="HH18" s="17">
        <v>35876770.230800003</v>
      </c>
      <c r="HI18" s="17">
        <v>0</v>
      </c>
      <c r="HJ18" s="17">
        <v>0</v>
      </c>
      <c r="HK18" s="17">
        <v>0</v>
      </c>
      <c r="HL18" s="17">
        <v>0</v>
      </c>
      <c r="HM18" s="17">
        <v>0</v>
      </c>
      <c r="HN18" s="17">
        <v>0</v>
      </c>
      <c r="HO18" s="17">
        <v>0</v>
      </c>
      <c r="HP18" s="17">
        <v>0</v>
      </c>
      <c r="HQ18" s="17">
        <v>0</v>
      </c>
      <c r="HR18" s="17">
        <v>0</v>
      </c>
      <c r="HS18" s="17">
        <v>0</v>
      </c>
      <c r="HT18" s="17">
        <v>0</v>
      </c>
      <c r="HU18" s="17">
        <v>0</v>
      </c>
      <c r="HV18" s="17">
        <v>0</v>
      </c>
      <c r="HW18" s="17">
        <v>0</v>
      </c>
      <c r="HX18" s="17">
        <v>0</v>
      </c>
      <c r="HY18" s="17">
        <v>0</v>
      </c>
      <c r="HZ18" s="17">
        <v>0</v>
      </c>
      <c r="IA18" s="17">
        <v>0</v>
      </c>
      <c r="IB18" s="17">
        <v>0</v>
      </c>
      <c r="IC18" s="17">
        <v>0</v>
      </c>
      <c r="ID18" s="17">
        <v>0</v>
      </c>
      <c r="IE18" s="17">
        <v>0</v>
      </c>
      <c r="IF18" s="17">
        <v>0</v>
      </c>
      <c r="IG18" s="17">
        <v>0</v>
      </c>
      <c r="IH18" s="17">
        <v>0</v>
      </c>
      <c r="II18" s="17">
        <v>0</v>
      </c>
      <c r="IJ18" s="17">
        <v>0</v>
      </c>
      <c r="IK18" s="17">
        <v>0</v>
      </c>
      <c r="IL18" s="17">
        <v>0</v>
      </c>
      <c r="IM18" s="17">
        <v>0</v>
      </c>
      <c r="IN18" s="17">
        <v>0</v>
      </c>
      <c r="IO18" s="17">
        <v>0</v>
      </c>
      <c r="IP18" s="17">
        <v>0</v>
      </c>
      <c r="IQ18" s="17">
        <v>0</v>
      </c>
      <c r="IR18" s="17">
        <v>0</v>
      </c>
      <c r="IS18" s="17">
        <v>0</v>
      </c>
      <c r="IT18" s="17">
        <v>0</v>
      </c>
      <c r="IU18" s="17">
        <v>0</v>
      </c>
      <c r="IV18" s="18">
        <v>0</v>
      </c>
      <c r="IW18" s="18">
        <v>0</v>
      </c>
      <c r="IX18" s="18">
        <v>0</v>
      </c>
      <c r="IY18" s="17">
        <v>0</v>
      </c>
      <c r="IZ18" s="17">
        <v>0</v>
      </c>
      <c r="JA18" s="17">
        <v>0</v>
      </c>
      <c r="JB18" s="17">
        <v>0</v>
      </c>
      <c r="JC18" s="17">
        <v>0</v>
      </c>
      <c r="JD18" s="17">
        <v>0</v>
      </c>
      <c r="JE18" s="18">
        <v>0</v>
      </c>
      <c r="JF18" s="18">
        <v>0</v>
      </c>
      <c r="JG18" s="18">
        <v>0</v>
      </c>
      <c r="JH18" s="17">
        <v>0</v>
      </c>
      <c r="JI18" s="17">
        <v>0</v>
      </c>
      <c r="JJ18" s="17">
        <v>0</v>
      </c>
      <c r="JK18" s="17">
        <v>0</v>
      </c>
      <c r="JL18" s="17">
        <v>0</v>
      </c>
      <c r="JM18" s="17">
        <v>0</v>
      </c>
      <c r="JN18" s="18">
        <v>0</v>
      </c>
      <c r="JO18" s="18">
        <v>0</v>
      </c>
      <c r="JP18" s="18">
        <v>0</v>
      </c>
      <c r="JQ18" s="17">
        <v>0</v>
      </c>
      <c r="JR18" s="17">
        <v>0</v>
      </c>
      <c r="JS18" s="17">
        <v>0</v>
      </c>
      <c r="JT18" s="17">
        <v>0</v>
      </c>
      <c r="JU18" s="17">
        <v>0</v>
      </c>
      <c r="JV18" s="17">
        <v>0</v>
      </c>
      <c r="JW18" s="17">
        <v>0</v>
      </c>
      <c r="JX18" s="17">
        <v>0</v>
      </c>
      <c r="JY18" s="17">
        <v>668101.13</v>
      </c>
      <c r="JZ18" s="17">
        <v>0</v>
      </c>
      <c r="KA18" s="17">
        <v>0</v>
      </c>
      <c r="KB18" s="17">
        <v>0</v>
      </c>
      <c r="KC18" s="17">
        <v>0</v>
      </c>
      <c r="KD18" s="17">
        <v>0</v>
      </c>
      <c r="KE18" s="17">
        <v>0</v>
      </c>
      <c r="KF18" s="17">
        <v>0</v>
      </c>
      <c r="KG18" s="17">
        <v>0</v>
      </c>
      <c r="KH18" s="17">
        <v>0</v>
      </c>
      <c r="KI18" s="17">
        <v>0</v>
      </c>
      <c r="KJ18" s="17">
        <v>0</v>
      </c>
      <c r="KK18" s="17">
        <v>0</v>
      </c>
      <c r="KL18" s="17">
        <v>0</v>
      </c>
      <c r="KM18" s="17">
        <v>0</v>
      </c>
      <c r="KN18" s="17">
        <v>0</v>
      </c>
      <c r="KO18" s="17">
        <v>0</v>
      </c>
      <c r="KP18" s="17">
        <v>0</v>
      </c>
      <c r="KQ18" s="17">
        <v>0</v>
      </c>
      <c r="KR18" s="17">
        <v>0</v>
      </c>
      <c r="KS18" s="17">
        <v>0</v>
      </c>
      <c r="KT18" s="17">
        <v>0</v>
      </c>
      <c r="KU18" s="17">
        <v>0</v>
      </c>
      <c r="KV18" s="17">
        <v>0</v>
      </c>
      <c r="KW18" s="17">
        <v>0</v>
      </c>
      <c r="KX18" s="17">
        <v>0</v>
      </c>
      <c r="KY18" s="17">
        <v>0</v>
      </c>
      <c r="KZ18" s="17">
        <v>0</v>
      </c>
      <c r="LA18" s="18">
        <v>0</v>
      </c>
      <c r="LB18" s="18">
        <v>0</v>
      </c>
      <c r="LC18" s="18">
        <v>0</v>
      </c>
      <c r="LD18" s="17">
        <v>0</v>
      </c>
      <c r="LE18" s="17">
        <v>0</v>
      </c>
      <c r="LF18" s="17">
        <v>0</v>
      </c>
      <c r="LG18" s="17">
        <v>0</v>
      </c>
      <c r="LH18" s="17">
        <v>0</v>
      </c>
      <c r="LI18" s="17">
        <v>0</v>
      </c>
      <c r="LJ18" s="18">
        <v>0</v>
      </c>
      <c r="LK18" s="18">
        <v>0</v>
      </c>
      <c r="LL18" s="18">
        <v>0</v>
      </c>
      <c r="LM18" s="17">
        <v>0</v>
      </c>
      <c r="LN18" s="17">
        <v>0</v>
      </c>
      <c r="LO18" s="17">
        <v>0</v>
      </c>
      <c r="LP18" s="17">
        <v>0</v>
      </c>
      <c r="LQ18" s="17">
        <v>0</v>
      </c>
      <c r="LR18" s="17">
        <v>0</v>
      </c>
      <c r="LS18" s="18">
        <v>0</v>
      </c>
      <c r="LT18" s="18">
        <v>0</v>
      </c>
      <c r="LU18" s="18">
        <v>0</v>
      </c>
      <c r="LV18" s="17">
        <v>0</v>
      </c>
      <c r="LW18" s="17">
        <v>0</v>
      </c>
      <c r="LX18" s="17">
        <v>0</v>
      </c>
      <c r="LY18" s="17">
        <v>0</v>
      </c>
      <c r="LZ18" s="17">
        <v>0</v>
      </c>
      <c r="MA18" s="17">
        <v>0</v>
      </c>
      <c r="MB18" s="17">
        <v>0</v>
      </c>
      <c r="MC18" s="17">
        <v>0</v>
      </c>
      <c r="MD18" s="17">
        <v>0</v>
      </c>
      <c r="ME18" s="17">
        <v>0</v>
      </c>
      <c r="MF18" s="17">
        <v>0</v>
      </c>
      <c r="MG18" s="17">
        <v>471826073.87886202</v>
      </c>
      <c r="MH18" s="17">
        <v>471826073.87886202</v>
      </c>
    </row>
    <row r="19" spans="1:346" ht="12.75" customHeight="1" x14ac:dyDescent="0.3">
      <c r="A19" s="61" t="s">
        <v>171</v>
      </c>
      <c r="B19" s="16">
        <v>1016</v>
      </c>
      <c r="C19" s="62" t="s">
        <v>148</v>
      </c>
      <c r="D19" s="18">
        <v>0</v>
      </c>
      <c r="E19" s="18">
        <v>0</v>
      </c>
      <c r="F19" s="18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0</v>
      </c>
      <c r="CY19" s="17">
        <v>0</v>
      </c>
      <c r="CZ19" s="17">
        <v>0</v>
      </c>
      <c r="DA19" s="17">
        <v>0</v>
      </c>
      <c r="DB19" s="17">
        <v>0</v>
      </c>
      <c r="DC19" s="17">
        <v>0</v>
      </c>
      <c r="DD19" s="17">
        <v>0</v>
      </c>
      <c r="DE19" s="17">
        <v>0</v>
      </c>
      <c r="DF19" s="17">
        <v>0</v>
      </c>
      <c r="DG19" s="17">
        <v>0</v>
      </c>
      <c r="DH19" s="17">
        <v>0</v>
      </c>
      <c r="DI19" s="17">
        <v>0</v>
      </c>
      <c r="DJ19" s="17">
        <v>0</v>
      </c>
      <c r="DK19" s="17">
        <v>0</v>
      </c>
      <c r="DL19" s="17">
        <v>0</v>
      </c>
      <c r="DM19" s="17">
        <v>0</v>
      </c>
      <c r="DN19" s="17">
        <v>0</v>
      </c>
      <c r="DO19" s="17">
        <v>0</v>
      </c>
      <c r="DP19" s="17">
        <v>0</v>
      </c>
      <c r="DQ19" s="17">
        <v>0</v>
      </c>
      <c r="DR19" s="17">
        <v>0</v>
      </c>
      <c r="DS19" s="17">
        <v>0</v>
      </c>
      <c r="DT19" s="17">
        <v>0</v>
      </c>
      <c r="DU19" s="17">
        <v>0</v>
      </c>
      <c r="DV19" s="17">
        <v>0</v>
      </c>
      <c r="DW19" s="17">
        <v>0</v>
      </c>
      <c r="DX19" s="17">
        <v>0</v>
      </c>
      <c r="DY19" s="17">
        <v>0</v>
      </c>
      <c r="DZ19" s="17">
        <v>0</v>
      </c>
      <c r="EA19" s="17">
        <v>0</v>
      </c>
      <c r="EB19" s="17">
        <v>0</v>
      </c>
      <c r="EC19" s="17">
        <v>0</v>
      </c>
      <c r="ED19" s="17">
        <v>0</v>
      </c>
      <c r="EE19" s="17">
        <v>0</v>
      </c>
      <c r="EF19" s="17">
        <v>0</v>
      </c>
      <c r="EG19" s="17">
        <v>0</v>
      </c>
      <c r="EH19" s="17">
        <v>0</v>
      </c>
      <c r="EI19" s="17">
        <v>0</v>
      </c>
      <c r="EJ19" s="17">
        <v>0</v>
      </c>
      <c r="EK19" s="17">
        <v>0</v>
      </c>
      <c r="EL19" s="17">
        <v>0</v>
      </c>
      <c r="EM19" s="17">
        <v>0</v>
      </c>
      <c r="EN19" s="17">
        <v>0</v>
      </c>
      <c r="EO19" s="17">
        <v>0</v>
      </c>
      <c r="EP19" s="17">
        <v>0</v>
      </c>
      <c r="EQ19" s="17">
        <v>0</v>
      </c>
      <c r="ER19" s="17">
        <v>0</v>
      </c>
      <c r="ES19" s="17">
        <v>0</v>
      </c>
      <c r="ET19" s="17">
        <v>0</v>
      </c>
      <c r="EU19" s="17">
        <v>0</v>
      </c>
      <c r="EV19" s="17">
        <v>0</v>
      </c>
      <c r="EW19" s="17">
        <v>0</v>
      </c>
      <c r="EX19" s="17">
        <v>0</v>
      </c>
      <c r="EY19" s="17">
        <v>0</v>
      </c>
      <c r="EZ19" s="17">
        <v>0</v>
      </c>
      <c r="FA19" s="17">
        <v>0</v>
      </c>
      <c r="FB19" s="17">
        <v>0</v>
      </c>
      <c r="FC19" s="17">
        <v>0</v>
      </c>
      <c r="FD19" s="17">
        <v>0</v>
      </c>
      <c r="FE19" s="17">
        <v>0</v>
      </c>
      <c r="FF19" s="17">
        <v>0</v>
      </c>
      <c r="FG19" s="17">
        <v>0</v>
      </c>
      <c r="FH19" s="17">
        <v>0</v>
      </c>
      <c r="FI19" s="17">
        <v>0</v>
      </c>
      <c r="FJ19" s="17">
        <v>0</v>
      </c>
      <c r="FK19" s="17">
        <v>0</v>
      </c>
      <c r="FL19" s="17">
        <v>0</v>
      </c>
      <c r="FM19" s="17">
        <v>0</v>
      </c>
      <c r="FN19" s="17">
        <v>0</v>
      </c>
      <c r="FO19" s="17">
        <v>0</v>
      </c>
      <c r="FP19" s="17">
        <v>0</v>
      </c>
      <c r="FQ19" s="17">
        <v>0</v>
      </c>
      <c r="FR19" s="17">
        <v>0</v>
      </c>
      <c r="FS19" s="17">
        <v>0</v>
      </c>
      <c r="FT19" s="17">
        <v>0</v>
      </c>
      <c r="FU19" s="17">
        <v>277499758</v>
      </c>
      <c r="FV19" s="17">
        <v>0</v>
      </c>
      <c r="FW19" s="17">
        <v>0</v>
      </c>
      <c r="FX19" s="17">
        <v>58529904</v>
      </c>
      <c r="FY19" s="17">
        <v>0</v>
      </c>
      <c r="FZ19" s="17">
        <v>0</v>
      </c>
      <c r="GA19" s="17">
        <v>0</v>
      </c>
      <c r="GB19" s="17">
        <v>0</v>
      </c>
      <c r="GC19" s="17">
        <v>0</v>
      </c>
      <c r="GD19" s="17">
        <v>0</v>
      </c>
      <c r="GE19" s="17">
        <v>0</v>
      </c>
      <c r="GF19" s="17">
        <v>0</v>
      </c>
      <c r="GG19" s="17">
        <v>0</v>
      </c>
      <c r="GH19" s="17">
        <v>0</v>
      </c>
      <c r="GI19" s="17">
        <v>0</v>
      </c>
      <c r="GJ19" s="17">
        <v>0</v>
      </c>
      <c r="GK19" s="17">
        <v>0</v>
      </c>
      <c r="GL19" s="17">
        <v>0</v>
      </c>
      <c r="GM19" s="17">
        <v>0</v>
      </c>
      <c r="GN19" s="17">
        <v>0</v>
      </c>
      <c r="GO19" s="17">
        <v>0</v>
      </c>
      <c r="GP19" s="17">
        <v>0</v>
      </c>
      <c r="GQ19" s="17">
        <v>0</v>
      </c>
      <c r="GR19" s="17">
        <v>0</v>
      </c>
      <c r="GS19" s="17">
        <v>0</v>
      </c>
      <c r="GT19" s="17">
        <v>0</v>
      </c>
      <c r="GU19" s="17">
        <v>0</v>
      </c>
      <c r="GV19" s="17">
        <v>0</v>
      </c>
      <c r="GW19" s="17">
        <v>0</v>
      </c>
      <c r="GX19" s="17">
        <v>0</v>
      </c>
      <c r="GY19" s="17">
        <v>0</v>
      </c>
      <c r="GZ19" s="17">
        <v>0</v>
      </c>
      <c r="HA19" s="17">
        <v>0</v>
      </c>
      <c r="HB19" s="17">
        <v>0</v>
      </c>
      <c r="HC19" s="17">
        <v>0</v>
      </c>
      <c r="HD19" s="17">
        <v>0</v>
      </c>
      <c r="HE19" s="17">
        <v>0</v>
      </c>
      <c r="HF19" s="17">
        <v>0</v>
      </c>
      <c r="HG19" s="17">
        <v>0</v>
      </c>
      <c r="HH19" s="17">
        <v>0</v>
      </c>
      <c r="HI19" s="17">
        <v>0</v>
      </c>
      <c r="HJ19" s="17">
        <v>0</v>
      </c>
      <c r="HK19" s="17">
        <v>0</v>
      </c>
      <c r="HL19" s="17">
        <v>0</v>
      </c>
      <c r="HM19" s="17">
        <v>0</v>
      </c>
      <c r="HN19" s="17">
        <v>0</v>
      </c>
      <c r="HO19" s="17">
        <v>0</v>
      </c>
      <c r="HP19" s="17">
        <v>0</v>
      </c>
      <c r="HQ19" s="17">
        <v>0</v>
      </c>
      <c r="HR19" s="17">
        <v>0</v>
      </c>
      <c r="HS19" s="17">
        <v>0</v>
      </c>
      <c r="HT19" s="17">
        <v>0</v>
      </c>
      <c r="HU19" s="17">
        <v>0</v>
      </c>
      <c r="HV19" s="17">
        <v>0</v>
      </c>
      <c r="HW19" s="17">
        <v>0</v>
      </c>
      <c r="HX19" s="17">
        <v>0</v>
      </c>
      <c r="HY19" s="17">
        <v>0</v>
      </c>
      <c r="HZ19" s="17">
        <v>0</v>
      </c>
      <c r="IA19" s="17">
        <v>0</v>
      </c>
      <c r="IB19" s="17">
        <v>0</v>
      </c>
      <c r="IC19" s="17">
        <v>0</v>
      </c>
      <c r="ID19" s="17">
        <v>0</v>
      </c>
      <c r="IE19" s="17">
        <v>0</v>
      </c>
      <c r="IF19" s="17">
        <v>0</v>
      </c>
      <c r="IG19" s="17">
        <v>0</v>
      </c>
      <c r="IH19" s="17">
        <v>0</v>
      </c>
      <c r="II19" s="17">
        <v>0</v>
      </c>
      <c r="IJ19" s="17">
        <v>0</v>
      </c>
      <c r="IK19" s="17">
        <v>0</v>
      </c>
      <c r="IL19" s="17">
        <v>0</v>
      </c>
      <c r="IM19" s="17">
        <v>0</v>
      </c>
      <c r="IN19" s="17">
        <v>0</v>
      </c>
      <c r="IO19" s="17">
        <v>0</v>
      </c>
      <c r="IP19" s="17">
        <v>0</v>
      </c>
      <c r="IQ19" s="17">
        <v>0</v>
      </c>
      <c r="IR19" s="17">
        <v>0</v>
      </c>
      <c r="IS19" s="17">
        <v>0</v>
      </c>
      <c r="IT19" s="17">
        <v>0</v>
      </c>
      <c r="IU19" s="17">
        <v>0</v>
      </c>
      <c r="IV19" s="18">
        <v>0</v>
      </c>
      <c r="IW19" s="18">
        <v>0</v>
      </c>
      <c r="IX19" s="18">
        <v>0</v>
      </c>
      <c r="IY19" s="17">
        <v>0</v>
      </c>
      <c r="IZ19" s="17">
        <v>0</v>
      </c>
      <c r="JA19" s="17">
        <v>0</v>
      </c>
      <c r="JB19" s="17">
        <v>0</v>
      </c>
      <c r="JC19" s="17">
        <v>0</v>
      </c>
      <c r="JD19" s="17">
        <v>0</v>
      </c>
      <c r="JE19" s="18">
        <v>0</v>
      </c>
      <c r="JF19" s="18">
        <v>0</v>
      </c>
      <c r="JG19" s="18">
        <v>0</v>
      </c>
      <c r="JH19" s="17">
        <v>0</v>
      </c>
      <c r="JI19" s="17">
        <v>0</v>
      </c>
      <c r="JJ19" s="17">
        <v>0</v>
      </c>
      <c r="JK19" s="17">
        <v>0</v>
      </c>
      <c r="JL19" s="17">
        <v>0</v>
      </c>
      <c r="JM19" s="17">
        <v>0</v>
      </c>
      <c r="JN19" s="18">
        <v>0</v>
      </c>
      <c r="JO19" s="18">
        <v>0</v>
      </c>
      <c r="JP19" s="18">
        <v>0</v>
      </c>
      <c r="JQ19" s="17">
        <v>0</v>
      </c>
      <c r="JR19" s="17">
        <v>0</v>
      </c>
      <c r="JS19" s="17">
        <v>0</v>
      </c>
      <c r="JT19" s="17">
        <v>0</v>
      </c>
      <c r="JU19" s="17">
        <v>0</v>
      </c>
      <c r="JV19" s="17">
        <v>0</v>
      </c>
      <c r="JW19" s="17">
        <v>0</v>
      </c>
      <c r="JX19" s="17">
        <v>0</v>
      </c>
      <c r="JY19" s="17">
        <v>0</v>
      </c>
      <c r="JZ19" s="17">
        <v>0</v>
      </c>
      <c r="KA19" s="17">
        <v>0</v>
      </c>
      <c r="KB19" s="17">
        <v>0</v>
      </c>
      <c r="KC19" s="17">
        <v>0</v>
      </c>
      <c r="KD19" s="17">
        <v>0</v>
      </c>
      <c r="KE19" s="17">
        <v>0</v>
      </c>
      <c r="KF19" s="17">
        <v>0</v>
      </c>
      <c r="KG19" s="17">
        <v>0</v>
      </c>
      <c r="KH19" s="17">
        <v>0</v>
      </c>
      <c r="KI19" s="17">
        <v>0</v>
      </c>
      <c r="KJ19" s="17">
        <v>0</v>
      </c>
      <c r="KK19" s="17">
        <v>0</v>
      </c>
      <c r="KL19" s="17">
        <v>0</v>
      </c>
      <c r="KM19" s="17">
        <v>0</v>
      </c>
      <c r="KN19" s="17">
        <v>0</v>
      </c>
      <c r="KO19" s="17">
        <v>0</v>
      </c>
      <c r="KP19" s="17">
        <v>0</v>
      </c>
      <c r="KQ19" s="17">
        <v>0</v>
      </c>
      <c r="KR19" s="17">
        <v>0</v>
      </c>
      <c r="KS19" s="17">
        <v>0</v>
      </c>
      <c r="KT19" s="17">
        <v>0</v>
      </c>
      <c r="KU19" s="17">
        <v>0</v>
      </c>
      <c r="KV19" s="17">
        <v>0</v>
      </c>
      <c r="KW19" s="17">
        <v>0</v>
      </c>
      <c r="KX19" s="17">
        <v>0</v>
      </c>
      <c r="KY19" s="17">
        <v>0</v>
      </c>
      <c r="KZ19" s="17">
        <v>0</v>
      </c>
      <c r="LA19" s="18">
        <v>0</v>
      </c>
      <c r="LB19" s="18">
        <v>0</v>
      </c>
      <c r="LC19" s="18">
        <v>0</v>
      </c>
      <c r="LD19" s="17">
        <v>0</v>
      </c>
      <c r="LE19" s="17">
        <v>0</v>
      </c>
      <c r="LF19" s="17">
        <v>0</v>
      </c>
      <c r="LG19" s="17">
        <v>0</v>
      </c>
      <c r="LH19" s="17">
        <v>0</v>
      </c>
      <c r="LI19" s="17">
        <v>0</v>
      </c>
      <c r="LJ19" s="18">
        <v>0</v>
      </c>
      <c r="LK19" s="18">
        <v>0</v>
      </c>
      <c r="LL19" s="18">
        <v>0</v>
      </c>
      <c r="LM19" s="17">
        <v>0</v>
      </c>
      <c r="LN19" s="17">
        <v>0</v>
      </c>
      <c r="LO19" s="17">
        <v>0</v>
      </c>
      <c r="LP19" s="17">
        <v>0</v>
      </c>
      <c r="LQ19" s="17">
        <v>0</v>
      </c>
      <c r="LR19" s="17">
        <v>0</v>
      </c>
      <c r="LS19" s="18">
        <v>0</v>
      </c>
      <c r="LT19" s="18">
        <v>0</v>
      </c>
      <c r="LU19" s="18">
        <v>0</v>
      </c>
      <c r="LV19" s="17">
        <v>0</v>
      </c>
      <c r="LW19" s="17">
        <v>0</v>
      </c>
      <c r="LX19" s="17">
        <v>0</v>
      </c>
      <c r="LY19" s="17">
        <v>0</v>
      </c>
      <c r="LZ19" s="17">
        <v>0</v>
      </c>
      <c r="MA19" s="17">
        <v>0</v>
      </c>
      <c r="MB19" s="17">
        <v>0</v>
      </c>
      <c r="MC19" s="17">
        <v>0</v>
      </c>
      <c r="MD19" s="17">
        <v>0</v>
      </c>
      <c r="ME19" s="17">
        <v>0</v>
      </c>
      <c r="MF19" s="17">
        <v>0</v>
      </c>
      <c r="MG19" s="17">
        <v>336029662</v>
      </c>
      <c r="MH19" s="17">
        <v>336029662</v>
      </c>
    </row>
    <row r="20" spans="1:346" ht="12.75" customHeight="1" x14ac:dyDescent="0.3">
      <c r="A20" s="61" t="s">
        <v>173</v>
      </c>
      <c r="B20" s="16">
        <v>1017</v>
      </c>
      <c r="C20" s="62" t="s">
        <v>148</v>
      </c>
      <c r="D20" s="18">
        <v>43294.49</v>
      </c>
      <c r="E20" s="18">
        <v>0</v>
      </c>
      <c r="F20" s="18">
        <v>1079617560.71</v>
      </c>
      <c r="G20" s="17">
        <v>0</v>
      </c>
      <c r="H20" s="17">
        <v>0</v>
      </c>
      <c r="I20" s="17">
        <v>184077.91</v>
      </c>
      <c r="J20" s="17">
        <v>0</v>
      </c>
      <c r="K20" s="17">
        <v>0</v>
      </c>
      <c r="L20" s="17">
        <v>459804927.88999999</v>
      </c>
      <c r="M20" s="17">
        <v>43294.49</v>
      </c>
      <c r="N20" s="17">
        <v>0</v>
      </c>
      <c r="O20" s="17">
        <v>619628554.90999997</v>
      </c>
      <c r="P20" s="17">
        <v>0</v>
      </c>
      <c r="Q20" s="17">
        <v>0</v>
      </c>
      <c r="R20" s="17">
        <v>11392.69</v>
      </c>
      <c r="S20" s="17">
        <v>0</v>
      </c>
      <c r="T20" s="17">
        <v>0</v>
      </c>
      <c r="U20" s="17">
        <v>63004.17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25116702.440000001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12962161.640000001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3584215.99</v>
      </c>
      <c r="BC20" s="17">
        <v>0</v>
      </c>
      <c r="BD20" s="17">
        <v>0</v>
      </c>
      <c r="BE20" s="17">
        <v>-16647.759999999998</v>
      </c>
      <c r="BF20" s="17">
        <v>0</v>
      </c>
      <c r="BG20" s="17">
        <v>0</v>
      </c>
      <c r="BH20" s="17">
        <v>6107243.3399999999</v>
      </c>
      <c r="BI20" s="17">
        <v>0</v>
      </c>
      <c r="BJ20" s="17">
        <v>0</v>
      </c>
      <c r="BK20" s="17">
        <v>40220669.299999997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18385596.379999999</v>
      </c>
      <c r="BR20" s="17">
        <v>0</v>
      </c>
      <c r="BS20" s="17">
        <v>0</v>
      </c>
      <c r="BT20" s="17">
        <v>106251300.47999999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220856.12</v>
      </c>
      <c r="CD20" s="17">
        <v>134.03</v>
      </c>
      <c r="CE20" s="17">
        <v>0</v>
      </c>
      <c r="CF20" s="17">
        <v>4603434.9000000004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279737</v>
      </c>
      <c r="CM20" s="17">
        <v>0</v>
      </c>
      <c r="CN20" s="17">
        <v>0</v>
      </c>
      <c r="CO20" s="17">
        <v>6859910.5999999996</v>
      </c>
      <c r="CP20" s="17">
        <v>0</v>
      </c>
      <c r="CQ20" s="17">
        <v>0</v>
      </c>
      <c r="CR20" s="17">
        <v>2510877.9700000002</v>
      </c>
      <c r="CS20" s="17">
        <v>0</v>
      </c>
      <c r="CT20" s="17">
        <v>0</v>
      </c>
      <c r="CU20" s="17">
        <v>456706.5</v>
      </c>
      <c r="CV20" s="17">
        <v>0</v>
      </c>
      <c r="CW20" s="17">
        <v>0</v>
      </c>
      <c r="CX20" s="17">
        <v>0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2249349.9500000002</v>
      </c>
      <c r="DH20" s="17">
        <v>0</v>
      </c>
      <c r="DI20" s="17">
        <v>0</v>
      </c>
      <c r="DJ20" s="17">
        <v>240957.6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2909786.0900000003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0</v>
      </c>
      <c r="EQ20" s="17">
        <v>0</v>
      </c>
      <c r="ER20" s="17">
        <v>0</v>
      </c>
      <c r="ES20" s="17">
        <v>0</v>
      </c>
      <c r="ET20" s="17">
        <v>0</v>
      </c>
      <c r="EU20" s="17">
        <v>0</v>
      </c>
      <c r="EV20" s="17">
        <v>0</v>
      </c>
      <c r="EW20" s="17">
        <v>0</v>
      </c>
      <c r="EX20" s="17">
        <v>0</v>
      </c>
      <c r="EY20" s="17">
        <v>0</v>
      </c>
      <c r="EZ20" s="17">
        <v>0</v>
      </c>
      <c r="FA20" s="17">
        <v>0</v>
      </c>
      <c r="FB20" s="17">
        <v>0</v>
      </c>
      <c r="FC20" s="17">
        <v>0</v>
      </c>
      <c r="FD20" s="17">
        <v>0</v>
      </c>
      <c r="FE20" s="17">
        <v>0</v>
      </c>
      <c r="FF20" s="17">
        <v>6505886.71</v>
      </c>
      <c r="FG20" s="17">
        <v>0</v>
      </c>
      <c r="FH20" s="17">
        <v>0</v>
      </c>
      <c r="FI20" s="17">
        <v>0</v>
      </c>
      <c r="FJ20" s="17">
        <v>0</v>
      </c>
      <c r="FK20" s="17">
        <v>0</v>
      </c>
      <c r="FL20" s="17">
        <v>0</v>
      </c>
      <c r="FM20" s="17">
        <v>0</v>
      </c>
      <c r="FN20" s="17">
        <v>0</v>
      </c>
      <c r="FO20" s="17">
        <v>0</v>
      </c>
      <c r="FP20" s="17">
        <v>0</v>
      </c>
      <c r="FQ20" s="17">
        <v>0</v>
      </c>
      <c r="FR20" s="17">
        <v>0</v>
      </c>
      <c r="FS20" s="17">
        <v>0</v>
      </c>
      <c r="FT20" s="17">
        <v>0</v>
      </c>
      <c r="FU20" s="17">
        <v>0</v>
      </c>
      <c r="FV20" s="17">
        <v>0</v>
      </c>
      <c r="FW20" s="17">
        <v>0</v>
      </c>
      <c r="FX20" s="17">
        <v>0</v>
      </c>
      <c r="FY20" s="17">
        <v>0</v>
      </c>
      <c r="FZ20" s="17">
        <v>0</v>
      </c>
      <c r="GA20" s="17">
        <v>0</v>
      </c>
      <c r="GB20" s="17">
        <v>0</v>
      </c>
      <c r="GC20" s="17">
        <v>0</v>
      </c>
      <c r="GD20" s="17">
        <v>0</v>
      </c>
      <c r="GE20" s="17">
        <v>0</v>
      </c>
      <c r="GF20" s="17">
        <v>0</v>
      </c>
      <c r="GG20" s="17">
        <v>0</v>
      </c>
      <c r="GH20" s="17">
        <v>8.66</v>
      </c>
      <c r="GI20" s="17">
        <v>0</v>
      </c>
      <c r="GJ20" s="17">
        <v>308002.27</v>
      </c>
      <c r="GK20" s="17">
        <v>0</v>
      </c>
      <c r="GL20" s="17">
        <v>0</v>
      </c>
      <c r="GM20" s="17">
        <v>0</v>
      </c>
      <c r="GN20" s="17">
        <v>0</v>
      </c>
      <c r="GO20" s="17">
        <v>0</v>
      </c>
      <c r="GP20" s="17">
        <v>26248140.619999997</v>
      </c>
      <c r="GQ20" s="17">
        <v>0</v>
      </c>
      <c r="GR20" s="17">
        <v>0</v>
      </c>
      <c r="GS20" s="17">
        <v>48199741.329999998</v>
      </c>
      <c r="GT20" s="17">
        <v>0</v>
      </c>
      <c r="GU20" s="17">
        <v>0</v>
      </c>
      <c r="GV20" s="17">
        <v>33307364.699999999</v>
      </c>
      <c r="GW20" s="17">
        <v>0</v>
      </c>
      <c r="GX20" s="17">
        <v>0</v>
      </c>
      <c r="GY20" s="17">
        <v>8190773.6400000006</v>
      </c>
      <c r="GZ20" s="17">
        <v>0</v>
      </c>
      <c r="HA20" s="17">
        <v>0</v>
      </c>
      <c r="HB20" s="17">
        <v>0</v>
      </c>
      <c r="HC20" s="17">
        <v>0</v>
      </c>
      <c r="HD20" s="17">
        <v>0</v>
      </c>
      <c r="HE20" s="17">
        <v>0</v>
      </c>
      <c r="HF20" s="17">
        <v>0</v>
      </c>
      <c r="HG20" s="17">
        <v>0</v>
      </c>
      <c r="HH20" s="17">
        <v>0</v>
      </c>
      <c r="HI20" s="17">
        <v>0</v>
      </c>
      <c r="HJ20" s="17">
        <v>0</v>
      </c>
      <c r="HK20" s="17">
        <v>0</v>
      </c>
      <c r="HL20" s="17">
        <v>0</v>
      </c>
      <c r="HM20" s="17">
        <v>0</v>
      </c>
      <c r="HN20" s="17">
        <v>0</v>
      </c>
      <c r="HO20" s="17">
        <v>0</v>
      </c>
      <c r="HP20" s="17">
        <v>0</v>
      </c>
      <c r="HQ20" s="17">
        <v>0</v>
      </c>
      <c r="HR20" s="17">
        <v>0</v>
      </c>
      <c r="HS20" s="17">
        <v>0</v>
      </c>
      <c r="HT20" s="17">
        <v>0</v>
      </c>
      <c r="HU20" s="17">
        <v>0</v>
      </c>
      <c r="HV20" s="17">
        <v>0</v>
      </c>
      <c r="HW20" s="17">
        <v>432620.99</v>
      </c>
      <c r="HX20" s="17">
        <v>0</v>
      </c>
      <c r="HY20" s="17">
        <v>0</v>
      </c>
      <c r="HZ20" s="17">
        <v>1196326.51</v>
      </c>
      <c r="IA20" s="17">
        <v>0</v>
      </c>
      <c r="IB20" s="17">
        <v>0</v>
      </c>
      <c r="IC20" s="17">
        <v>0</v>
      </c>
      <c r="ID20" s="17">
        <v>0</v>
      </c>
      <c r="IE20" s="17">
        <v>0</v>
      </c>
      <c r="IF20" s="17">
        <v>0</v>
      </c>
      <c r="IG20" s="17">
        <v>0</v>
      </c>
      <c r="IH20" s="17">
        <v>0</v>
      </c>
      <c r="II20" s="17">
        <v>0</v>
      </c>
      <c r="IJ20" s="17">
        <v>0</v>
      </c>
      <c r="IK20" s="17">
        <v>0</v>
      </c>
      <c r="IL20" s="17">
        <v>0</v>
      </c>
      <c r="IM20" s="17">
        <v>0</v>
      </c>
      <c r="IN20" s="17">
        <v>0</v>
      </c>
      <c r="IO20" s="17">
        <v>0</v>
      </c>
      <c r="IP20" s="17">
        <v>0</v>
      </c>
      <c r="IQ20" s="17">
        <v>0</v>
      </c>
      <c r="IR20" s="17">
        <v>0</v>
      </c>
      <c r="IS20" s="17">
        <v>0</v>
      </c>
      <c r="IT20" s="17">
        <v>0</v>
      </c>
      <c r="IU20" s="17">
        <v>74843.399999999994</v>
      </c>
      <c r="IV20" s="18">
        <v>12.74</v>
      </c>
      <c r="IW20" s="18">
        <v>0</v>
      </c>
      <c r="IX20" s="18">
        <v>23845204.310000002</v>
      </c>
      <c r="IY20" s="17">
        <v>12.74</v>
      </c>
      <c r="IZ20" s="17">
        <v>0</v>
      </c>
      <c r="JA20" s="17">
        <v>309076.71000000002</v>
      </c>
      <c r="JB20" s="17">
        <v>0</v>
      </c>
      <c r="JC20" s="17">
        <v>0</v>
      </c>
      <c r="JD20" s="17">
        <v>0</v>
      </c>
      <c r="JE20" s="18">
        <v>0</v>
      </c>
      <c r="JF20" s="18">
        <v>0</v>
      </c>
      <c r="JG20" s="18">
        <v>1113326.48</v>
      </c>
      <c r="JH20" s="17">
        <v>0</v>
      </c>
      <c r="JI20" s="17">
        <v>0</v>
      </c>
      <c r="JJ20" s="17">
        <v>497254.15</v>
      </c>
      <c r="JK20" s="17">
        <v>0</v>
      </c>
      <c r="JL20" s="17">
        <v>0</v>
      </c>
      <c r="JM20" s="17">
        <v>616072.32999999996</v>
      </c>
      <c r="JN20" s="18">
        <v>0</v>
      </c>
      <c r="JO20" s="18">
        <v>0</v>
      </c>
      <c r="JP20" s="18">
        <v>22422801.120000001</v>
      </c>
      <c r="JQ20" s="17">
        <v>0</v>
      </c>
      <c r="JR20" s="17">
        <v>0</v>
      </c>
      <c r="JS20" s="17">
        <v>4228330.1399999997</v>
      </c>
      <c r="JT20" s="17">
        <v>0</v>
      </c>
      <c r="JU20" s="17">
        <v>0</v>
      </c>
      <c r="JV20" s="17">
        <v>18194470.98</v>
      </c>
      <c r="JW20" s="17">
        <v>0</v>
      </c>
      <c r="JX20" s="17">
        <v>0</v>
      </c>
      <c r="JY20" s="17">
        <v>3232.42</v>
      </c>
      <c r="JZ20" s="17">
        <v>0</v>
      </c>
      <c r="KA20" s="17">
        <v>0</v>
      </c>
      <c r="KB20" s="17">
        <v>0</v>
      </c>
      <c r="KC20" s="17">
        <v>0</v>
      </c>
      <c r="KD20" s="17">
        <v>0</v>
      </c>
      <c r="KE20" s="17">
        <v>0</v>
      </c>
      <c r="KF20" s="17">
        <v>0</v>
      </c>
      <c r="KG20" s="17">
        <v>0</v>
      </c>
      <c r="KH20" s="17">
        <v>0</v>
      </c>
      <c r="KI20" s="17">
        <v>0</v>
      </c>
      <c r="KJ20" s="17">
        <v>0</v>
      </c>
      <c r="KK20" s="17">
        <v>0</v>
      </c>
      <c r="KL20" s="17">
        <v>0</v>
      </c>
      <c r="KM20" s="17">
        <v>0</v>
      </c>
      <c r="KN20" s="17">
        <v>0</v>
      </c>
      <c r="KO20" s="17">
        <v>0</v>
      </c>
      <c r="KP20" s="17">
        <v>0</v>
      </c>
      <c r="KQ20" s="17">
        <v>0</v>
      </c>
      <c r="KR20" s="17">
        <v>0</v>
      </c>
      <c r="KS20" s="17">
        <v>0</v>
      </c>
      <c r="KT20" s="17">
        <v>0</v>
      </c>
      <c r="KU20" s="17">
        <v>0</v>
      </c>
      <c r="KV20" s="17">
        <v>0</v>
      </c>
      <c r="KW20" s="17">
        <v>0</v>
      </c>
      <c r="KX20" s="17">
        <v>0</v>
      </c>
      <c r="KY20" s="17">
        <v>0</v>
      </c>
      <c r="KZ20" s="17">
        <v>0</v>
      </c>
      <c r="LA20" s="18">
        <v>0</v>
      </c>
      <c r="LB20" s="18">
        <v>0</v>
      </c>
      <c r="LC20" s="18">
        <v>0</v>
      </c>
      <c r="LD20" s="17">
        <v>0</v>
      </c>
      <c r="LE20" s="17">
        <v>0</v>
      </c>
      <c r="LF20" s="17">
        <v>0</v>
      </c>
      <c r="LG20" s="17">
        <v>0</v>
      </c>
      <c r="LH20" s="17">
        <v>0</v>
      </c>
      <c r="LI20" s="17">
        <v>0</v>
      </c>
      <c r="LJ20" s="18">
        <v>0</v>
      </c>
      <c r="LK20" s="18">
        <v>0</v>
      </c>
      <c r="LL20" s="18">
        <v>0</v>
      </c>
      <c r="LM20" s="17">
        <v>0</v>
      </c>
      <c r="LN20" s="17">
        <v>0</v>
      </c>
      <c r="LO20" s="17">
        <v>0</v>
      </c>
      <c r="LP20" s="17">
        <v>0</v>
      </c>
      <c r="LQ20" s="17">
        <v>0</v>
      </c>
      <c r="LR20" s="17">
        <v>0</v>
      </c>
      <c r="LS20" s="18">
        <v>0</v>
      </c>
      <c r="LT20" s="18">
        <v>0</v>
      </c>
      <c r="LU20" s="18">
        <v>0</v>
      </c>
      <c r="LV20" s="17">
        <v>0</v>
      </c>
      <c r="LW20" s="17">
        <v>0</v>
      </c>
      <c r="LX20" s="17">
        <v>0</v>
      </c>
      <c r="LY20" s="17">
        <v>0</v>
      </c>
      <c r="LZ20" s="17">
        <v>0</v>
      </c>
      <c r="MA20" s="17">
        <v>0</v>
      </c>
      <c r="MB20" s="17">
        <v>0</v>
      </c>
      <c r="MC20" s="17">
        <v>0</v>
      </c>
      <c r="MD20" s="17">
        <v>0</v>
      </c>
      <c r="ME20" s="17">
        <v>43449.919999999998</v>
      </c>
      <c r="MF20" s="17">
        <v>0</v>
      </c>
      <c r="MG20" s="17">
        <v>1460946953.0100002</v>
      </c>
      <c r="MH20" s="17">
        <v>1460990402.9300003</v>
      </c>
    </row>
    <row r="21" spans="1:346" ht="12.75" customHeight="1" x14ac:dyDescent="0.3">
      <c r="A21" s="61" t="s">
        <v>175</v>
      </c>
      <c r="B21" s="16">
        <v>1018</v>
      </c>
      <c r="C21" s="62" t="s">
        <v>148</v>
      </c>
      <c r="D21" s="18">
        <v>0</v>
      </c>
      <c r="E21" s="18">
        <v>0</v>
      </c>
      <c r="F21" s="18">
        <v>65973238.329999998</v>
      </c>
      <c r="G21" s="17">
        <v>0</v>
      </c>
      <c r="H21" s="17">
        <v>0</v>
      </c>
      <c r="I21" s="17">
        <v>653670.67999999993</v>
      </c>
      <c r="J21" s="17">
        <v>0</v>
      </c>
      <c r="K21" s="17">
        <v>0</v>
      </c>
      <c r="L21" s="17">
        <v>2369353.65</v>
      </c>
      <c r="M21" s="17">
        <v>0</v>
      </c>
      <c r="N21" s="17">
        <v>0</v>
      </c>
      <c r="O21" s="17">
        <v>62950214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1424677.53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5159901.8499999996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311326741.63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-1923504.8</v>
      </c>
      <c r="BI21" s="17">
        <v>0</v>
      </c>
      <c r="BJ21" s="17">
        <v>0</v>
      </c>
      <c r="BK21" s="17">
        <v>6815655.4100000001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5957358.6399999997</v>
      </c>
      <c r="BR21" s="17">
        <v>0</v>
      </c>
      <c r="BS21" s="17">
        <v>0</v>
      </c>
      <c r="BT21" s="17">
        <v>25849964.120000001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45779.79</v>
      </c>
      <c r="CD21" s="17">
        <v>0</v>
      </c>
      <c r="CE21" s="17">
        <v>0</v>
      </c>
      <c r="CF21" s="17">
        <v>1897.17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45810.879999999997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0</v>
      </c>
      <c r="ER21" s="17">
        <v>0</v>
      </c>
      <c r="ES21" s="17">
        <v>0</v>
      </c>
      <c r="ET21" s="17">
        <v>0</v>
      </c>
      <c r="EU21" s="17">
        <v>0</v>
      </c>
      <c r="EV21" s="17">
        <v>0</v>
      </c>
      <c r="EW21" s="17">
        <v>0</v>
      </c>
      <c r="EX21" s="17">
        <v>0</v>
      </c>
      <c r="EY21" s="17">
        <v>0</v>
      </c>
      <c r="EZ21" s="17">
        <v>0</v>
      </c>
      <c r="FA21" s="17">
        <v>0</v>
      </c>
      <c r="FB21" s="17">
        <v>0</v>
      </c>
      <c r="FC21" s="17">
        <v>0</v>
      </c>
      <c r="FD21" s="17">
        <v>0</v>
      </c>
      <c r="FE21" s="17">
        <v>0</v>
      </c>
      <c r="FF21" s="17">
        <v>356611.33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0</v>
      </c>
      <c r="FN21" s="17">
        <v>0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0</v>
      </c>
      <c r="FV21" s="17">
        <v>0</v>
      </c>
      <c r="FW21" s="17">
        <v>0</v>
      </c>
      <c r="FX21" s="17">
        <v>0</v>
      </c>
      <c r="FY21" s="17">
        <v>0</v>
      </c>
      <c r="FZ21" s="17">
        <v>0</v>
      </c>
      <c r="GA21" s="17">
        <v>0</v>
      </c>
      <c r="GB21" s="17">
        <v>0</v>
      </c>
      <c r="GC21" s="17">
        <v>0</v>
      </c>
      <c r="GD21" s="17">
        <v>0</v>
      </c>
      <c r="GE21" s="17">
        <v>0</v>
      </c>
      <c r="GF21" s="17">
        <v>0</v>
      </c>
      <c r="GG21" s="17">
        <v>0</v>
      </c>
      <c r="GH21" s="17">
        <v>0</v>
      </c>
      <c r="GI21" s="17">
        <v>0</v>
      </c>
      <c r="GJ21" s="17">
        <v>1740535.41</v>
      </c>
      <c r="GK21" s="17">
        <v>0</v>
      </c>
      <c r="GL21" s="17">
        <v>0</v>
      </c>
      <c r="GM21" s="17">
        <v>0</v>
      </c>
      <c r="GN21" s="17">
        <v>0</v>
      </c>
      <c r="GO21" s="17">
        <v>0</v>
      </c>
      <c r="GP21" s="17">
        <v>61900.51</v>
      </c>
      <c r="GQ21" s="17">
        <v>0</v>
      </c>
      <c r="GR21" s="17">
        <v>0</v>
      </c>
      <c r="GS21" s="17">
        <v>0</v>
      </c>
      <c r="GT21" s="17">
        <v>0</v>
      </c>
      <c r="GU21" s="17">
        <v>0</v>
      </c>
      <c r="GV21" s="17">
        <v>660043.41</v>
      </c>
      <c r="GW21" s="17">
        <v>0</v>
      </c>
      <c r="GX21" s="17">
        <v>0</v>
      </c>
      <c r="GY21" s="17">
        <v>398013.21</v>
      </c>
      <c r="GZ21" s="17">
        <v>0</v>
      </c>
      <c r="HA21" s="17">
        <v>0</v>
      </c>
      <c r="HB21" s="17">
        <v>0</v>
      </c>
      <c r="HC21" s="17">
        <v>0</v>
      </c>
      <c r="HD21" s="17">
        <v>0</v>
      </c>
      <c r="HE21" s="17">
        <v>0</v>
      </c>
      <c r="HF21" s="17">
        <v>0</v>
      </c>
      <c r="HG21" s="17">
        <v>0</v>
      </c>
      <c r="HH21" s="17">
        <v>266849.48</v>
      </c>
      <c r="HI21" s="17">
        <v>0</v>
      </c>
      <c r="HJ21" s="17">
        <v>0</v>
      </c>
      <c r="HK21" s="17">
        <v>0</v>
      </c>
      <c r="HL21" s="17">
        <v>0</v>
      </c>
      <c r="HM21" s="17">
        <v>0</v>
      </c>
      <c r="HN21" s="17">
        <v>0</v>
      </c>
      <c r="HO21" s="17">
        <v>0</v>
      </c>
      <c r="HP21" s="17">
        <v>0</v>
      </c>
      <c r="HQ21" s="17">
        <v>0</v>
      </c>
      <c r="HR21" s="17">
        <v>0</v>
      </c>
      <c r="HS21" s="17">
        <v>0</v>
      </c>
      <c r="HT21" s="17">
        <v>0</v>
      </c>
      <c r="HU21" s="17">
        <v>0</v>
      </c>
      <c r="HV21" s="17">
        <v>0</v>
      </c>
      <c r="HW21" s="17">
        <v>0</v>
      </c>
      <c r="HX21" s="17">
        <v>0</v>
      </c>
      <c r="HY21" s="17">
        <v>0</v>
      </c>
      <c r="HZ21" s="17">
        <v>0</v>
      </c>
      <c r="IA21" s="17">
        <v>0</v>
      </c>
      <c r="IB21" s="17">
        <v>0</v>
      </c>
      <c r="IC21" s="17">
        <v>0</v>
      </c>
      <c r="ID21" s="17">
        <v>0</v>
      </c>
      <c r="IE21" s="17">
        <v>0</v>
      </c>
      <c r="IF21" s="17">
        <v>0</v>
      </c>
      <c r="IG21" s="17">
        <v>0</v>
      </c>
      <c r="IH21" s="17">
        <v>0</v>
      </c>
      <c r="II21" s="17">
        <v>0</v>
      </c>
      <c r="IJ21" s="17">
        <v>0</v>
      </c>
      <c r="IK21" s="17">
        <v>0</v>
      </c>
      <c r="IL21" s="17">
        <v>0</v>
      </c>
      <c r="IM21" s="17">
        <v>0</v>
      </c>
      <c r="IN21" s="17">
        <v>0</v>
      </c>
      <c r="IO21" s="17">
        <v>0</v>
      </c>
      <c r="IP21" s="17">
        <v>0</v>
      </c>
      <c r="IQ21" s="17">
        <v>0</v>
      </c>
      <c r="IR21" s="17">
        <v>0</v>
      </c>
      <c r="IS21" s="17">
        <v>0</v>
      </c>
      <c r="IT21" s="17">
        <v>0</v>
      </c>
      <c r="IU21" s="17">
        <v>0</v>
      </c>
      <c r="IV21" s="18">
        <v>0</v>
      </c>
      <c r="IW21" s="18">
        <v>0</v>
      </c>
      <c r="IX21" s="18">
        <v>1150148.43</v>
      </c>
      <c r="IY21" s="17">
        <v>0</v>
      </c>
      <c r="IZ21" s="17">
        <v>0</v>
      </c>
      <c r="JA21" s="17">
        <v>0</v>
      </c>
      <c r="JB21" s="17">
        <v>0</v>
      </c>
      <c r="JC21" s="17">
        <v>0</v>
      </c>
      <c r="JD21" s="17">
        <v>0</v>
      </c>
      <c r="JE21" s="18">
        <v>0</v>
      </c>
      <c r="JF21" s="18">
        <v>0</v>
      </c>
      <c r="JG21" s="18">
        <v>1150148.43</v>
      </c>
      <c r="JH21" s="17">
        <v>0</v>
      </c>
      <c r="JI21" s="17">
        <v>0</v>
      </c>
      <c r="JJ21" s="17">
        <v>1150148.43</v>
      </c>
      <c r="JK21" s="17">
        <v>0</v>
      </c>
      <c r="JL21" s="17">
        <v>0</v>
      </c>
      <c r="JM21" s="17">
        <v>0</v>
      </c>
      <c r="JN21" s="18">
        <v>0</v>
      </c>
      <c r="JO21" s="18">
        <v>0</v>
      </c>
      <c r="JP21" s="18">
        <v>0</v>
      </c>
      <c r="JQ21" s="17">
        <v>0</v>
      </c>
      <c r="JR21" s="17">
        <v>0</v>
      </c>
      <c r="JS21" s="17">
        <v>0</v>
      </c>
      <c r="JT21" s="17">
        <v>0</v>
      </c>
      <c r="JU21" s="17">
        <v>0</v>
      </c>
      <c r="JV21" s="17">
        <v>0</v>
      </c>
      <c r="JW21" s="17">
        <v>0</v>
      </c>
      <c r="JX21" s="17">
        <v>0</v>
      </c>
      <c r="JY21" s="17">
        <v>0</v>
      </c>
      <c r="JZ21" s="17">
        <v>0</v>
      </c>
      <c r="KA21" s="17">
        <v>0</v>
      </c>
      <c r="KB21" s="17">
        <v>0</v>
      </c>
      <c r="KC21" s="17">
        <v>0</v>
      </c>
      <c r="KD21" s="17">
        <v>0</v>
      </c>
      <c r="KE21" s="17">
        <v>0</v>
      </c>
      <c r="KF21" s="17">
        <v>0</v>
      </c>
      <c r="KG21" s="17">
        <v>0</v>
      </c>
      <c r="KH21" s="17">
        <v>0</v>
      </c>
      <c r="KI21" s="17">
        <v>0</v>
      </c>
      <c r="KJ21" s="17">
        <v>0</v>
      </c>
      <c r="KK21" s="17">
        <v>0</v>
      </c>
      <c r="KL21" s="17">
        <v>0</v>
      </c>
      <c r="KM21" s="17">
        <v>0</v>
      </c>
      <c r="KN21" s="17">
        <v>0</v>
      </c>
      <c r="KO21" s="17">
        <v>0</v>
      </c>
      <c r="KP21" s="17">
        <v>0</v>
      </c>
      <c r="KQ21" s="17">
        <v>0</v>
      </c>
      <c r="KR21" s="17">
        <v>0</v>
      </c>
      <c r="KS21" s="17">
        <v>0</v>
      </c>
      <c r="KT21" s="17">
        <v>0</v>
      </c>
      <c r="KU21" s="17">
        <v>0</v>
      </c>
      <c r="KV21" s="17">
        <v>0</v>
      </c>
      <c r="KW21" s="17">
        <v>0</v>
      </c>
      <c r="KX21" s="17">
        <v>0</v>
      </c>
      <c r="KY21" s="17">
        <v>0</v>
      </c>
      <c r="KZ21" s="17">
        <v>0</v>
      </c>
      <c r="LA21" s="18">
        <v>0</v>
      </c>
      <c r="LB21" s="18">
        <v>0</v>
      </c>
      <c r="LC21" s="18">
        <v>0</v>
      </c>
      <c r="LD21" s="17">
        <v>0</v>
      </c>
      <c r="LE21" s="17">
        <v>0</v>
      </c>
      <c r="LF21" s="17">
        <v>0</v>
      </c>
      <c r="LG21" s="17">
        <v>0</v>
      </c>
      <c r="LH21" s="17">
        <v>0</v>
      </c>
      <c r="LI21" s="17">
        <v>0</v>
      </c>
      <c r="LJ21" s="18">
        <v>0</v>
      </c>
      <c r="LK21" s="18">
        <v>0</v>
      </c>
      <c r="LL21" s="18">
        <v>0</v>
      </c>
      <c r="LM21" s="17">
        <v>0</v>
      </c>
      <c r="LN21" s="17">
        <v>0</v>
      </c>
      <c r="LO21" s="17">
        <v>0</v>
      </c>
      <c r="LP21" s="17">
        <v>0</v>
      </c>
      <c r="LQ21" s="17">
        <v>0</v>
      </c>
      <c r="LR21" s="17">
        <v>0</v>
      </c>
      <c r="LS21" s="18">
        <v>0</v>
      </c>
      <c r="LT21" s="18">
        <v>0</v>
      </c>
      <c r="LU21" s="18">
        <v>0</v>
      </c>
      <c r="LV21" s="17">
        <v>0</v>
      </c>
      <c r="LW21" s="17">
        <v>0</v>
      </c>
      <c r="LX21" s="17">
        <v>0</v>
      </c>
      <c r="LY21" s="17">
        <v>0</v>
      </c>
      <c r="LZ21" s="17">
        <v>0</v>
      </c>
      <c r="MA21" s="17">
        <v>0</v>
      </c>
      <c r="MB21" s="17">
        <v>0</v>
      </c>
      <c r="MC21" s="17">
        <v>0</v>
      </c>
      <c r="MD21" s="17">
        <v>0</v>
      </c>
      <c r="ME21" s="17">
        <v>0</v>
      </c>
      <c r="MF21" s="17">
        <v>0</v>
      </c>
      <c r="MG21" s="17">
        <v>425311622.33000004</v>
      </c>
      <c r="MH21" s="17">
        <v>425311622.33000004</v>
      </c>
    </row>
    <row r="22" spans="1:346" ht="12.75" customHeight="1" x14ac:dyDescent="0.3">
      <c r="A22" s="61" t="s">
        <v>177</v>
      </c>
      <c r="B22" s="16">
        <v>1020</v>
      </c>
      <c r="C22" s="62" t="s">
        <v>148</v>
      </c>
      <c r="D22" s="18">
        <v>0</v>
      </c>
      <c r="E22" s="18">
        <v>0</v>
      </c>
      <c r="F22" s="18">
        <v>2250089662.5599999</v>
      </c>
      <c r="G22" s="17">
        <v>0</v>
      </c>
      <c r="H22" s="17">
        <v>0</v>
      </c>
      <c r="I22" s="17">
        <v>6542706.6799999997</v>
      </c>
      <c r="J22" s="17">
        <v>0</v>
      </c>
      <c r="K22" s="17">
        <v>0</v>
      </c>
      <c r="L22" s="17">
        <v>879236343.19000006</v>
      </c>
      <c r="M22" s="17">
        <v>0</v>
      </c>
      <c r="N22" s="17">
        <v>0</v>
      </c>
      <c r="O22" s="17">
        <v>1364310612.6900001</v>
      </c>
      <c r="P22" s="17">
        <v>0</v>
      </c>
      <c r="Q22" s="17">
        <v>0</v>
      </c>
      <c r="R22" s="17">
        <v>54910153.93</v>
      </c>
      <c r="S22" s="17">
        <v>0</v>
      </c>
      <c r="T22" s="17">
        <v>0</v>
      </c>
      <c r="U22" s="17">
        <v>100367837.53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333750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17888830.129999999</v>
      </c>
      <c r="AK22" s="17">
        <v>0</v>
      </c>
      <c r="AL22" s="17">
        <v>0</v>
      </c>
      <c r="AM22" s="17">
        <v>253300305.83000001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124606286.40000001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967035695.59000003</v>
      </c>
      <c r="BC22" s="17">
        <v>0</v>
      </c>
      <c r="BD22" s="17">
        <v>0</v>
      </c>
      <c r="BE22" s="17">
        <v>138811187.22999999</v>
      </c>
      <c r="BF22" s="17">
        <v>0</v>
      </c>
      <c r="BG22" s="17">
        <v>0</v>
      </c>
      <c r="BH22" s="17">
        <v>50667636.82</v>
      </c>
      <c r="BI22" s="17">
        <v>0</v>
      </c>
      <c r="BJ22" s="17">
        <v>0</v>
      </c>
      <c r="BK22" s="17">
        <v>852045292.77999997</v>
      </c>
      <c r="BL22" s="17">
        <v>0</v>
      </c>
      <c r="BM22" s="17">
        <v>0</v>
      </c>
      <c r="BN22" s="17">
        <v>108726.21</v>
      </c>
      <c r="BO22" s="17">
        <v>0</v>
      </c>
      <c r="BP22" s="17">
        <v>0</v>
      </c>
      <c r="BQ22" s="17">
        <v>138720655.59</v>
      </c>
      <c r="BR22" s="17">
        <v>0</v>
      </c>
      <c r="BS22" s="17">
        <v>0</v>
      </c>
      <c r="BT22" s="17">
        <v>356540032.83999997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1189643.32</v>
      </c>
      <c r="CG22" s="17">
        <v>0</v>
      </c>
      <c r="CH22" s="17">
        <v>0</v>
      </c>
      <c r="CI22" s="17">
        <v>1430187.28</v>
      </c>
      <c r="CJ22" s="17">
        <v>0</v>
      </c>
      <c r="CK22" s="17">
        <v>0</v>
      </c>
      <c r="CL22" s="17">
        <v>14343223.890000001</v>
      </c>
      <c r="CM22" s="17">
        <v>0</v>
      </c>
      <c r="CN22" s="17">
        <v>0</v>
      </c>
      <c r="CO22" s="17">
        <v>150042805.27000001</v>
      </c>
      <c r="CP22" s="17">
        <v>0</v>
      </c>
      <c r="CQ22" s="17">
        <v>0</v>
      </c>
      <c r="CR22" s="17">
        <v>44584993.020000003</v>
      </c>
      <c r="CS22" s="17">
        <v>0</v>
      </c>
      <c r="CT22" s="17">
        <v>0</v>
      </c>
      <c r="CU22" s="17">
        <v>7835565.9500000002</v>
      </c>
      <c r="CV22" s="17">
        <v>0</v>
      </c>
      <c r="CW22" s="17">
        <v>0</v>
      </c>
      <c r="CX22" s="17">
        <v>8968383.1799999997</v>
      </c>
      <c r="CY22" s="17">
        <v>0</v>
      </c>
      <c r="CZ22" s="17">
        <v>0</v>
      </c>
      <c r="DA22" s="17">
        <v>759752.5</v>
      </c>
      <c r="DB22" s="17">
        <v>0</v>
      </c>
      <c r="DC22" s="17">
        <v>0</v>
      </c>
      <c r="DD22" s="17">
        <v>0</v>
      </c>
      <c r="DE22" s="17">
        <v>0</v>
      </c>
      <c r="DF22" s="17">
        <v>0</v>
      </c>
      <c r="DG22" s="17">
        <v>174424852.56999999</v>
      </c>
      <c r="DH22" s="17">
        <v>0</v>
      </c>
      <c r="DI22" s="17">
        <v>0</v>
      </c>
      <c r="DJ22" s="17">
        <v>884133.45</v>
      </c>
      <c r="DK22" s="17">
        <v>0</v>
      </c>
      <c r="DL22" s="17">
        <v>0</v>
      </c>
      <c r="DM22" s="17">
        <v>0</v>
      </c>
      <c r="DN22" s="17">
        <v>0</v>
      </c>
      <c r="DO22" s="17">
        <v>0</v>
      </c>
      <c r="DP22" s="17">
        <v>9365308.25</v>
      </c>
      <c r="DQ22" s="17">
        <v>0</v>
      </c>
      <c r="DR22" s="17">
        <v>0</v>
      </c>
      <c r="DS22" s="17"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  <c r="DZ22" s="17">
        <v>0</v>
      </c>
      <c r="EA22" s="17">
        <v>0</v>
      </c>
      <c r="EB22" s="17">
        <v>1410496909.3599999</v>
      </c>
      <c r="EC22" s="17">
        <v>0</v>
      </c>
      <c r="ED22" s="17">
        <v>0</v>
      </c>
      <c r="EE22" s="17">
        <v>198241317.96000001</v>
      </c>
      <c r="EF22" s="17">
        <v>0</v>
      </c>
      <c r="EG22" s="17">
        <v>0</v>
      </c>
      <c r="EH22" s="17">
        <v>0</v>
      </c>
      <c r="EI22" s="17">
        <v>0</v>
      </c>
      <c r="EJ22" s="17">
        <v>0</v>
      </c>
      <c r="EK22" s="17">
        <v>0</v>
      </c>
      <c r="EL22" s="17">
        <v>0</v>
      </c>
      <c r="EM22" s="17">
        <v>0</v>
      </c>
      <c r="EN22" s="17">
        <v>0</v>
      </c>
      <c r="EO22" s="17">
        <v>0</v>
      </c>
      <c r="EP22" s="17">
        <v>0</v>
      </c>
      <c r="EQ22" s="17">
        <v>0</v>
      </c>
      <c r="ER22" s="17">
        <v>0</v>
      </c>
      <c r="ES22" s="17">
        <v>0</v>
      </c>
      <c r="ET22" s="17">
        <v>0</v>
      </c>
      <c r="EU22" s="17">
        <v>0</v>
      </c>
      <c r="EV22" s="17">
        <v>0</v>
      </c>
      <c r="EW22" s="17">
        <v>0</v>
      </c>
      <c r="EX22" s="17">
        <v>0</v>
      </c>
      <c r="EY22" s="17">
        <v>0</v>
      </c>
      <c r="EZ22" s="17">
        <v>0</v>
      </c>
      <c r="FA22" s="17">
        <v>0</v>
      </c>
      <c r="FB22" s="17">
        <v>0</v>
      </c>
      <c r="FC22" s="17">
        <v>0</v>
      </c>
      <c r="FD22" s="17">
        <v>0</v>
      </c>
      <c r="FE22" s="17">
        <v>0</v>
      </c>
      <c r="FF22" s="17">
        <v>44671776.200000003</v>
      </c>
      <c r="FG22" s="17">
        <v>0</v>
      </c>
      <c r="FH22" s="17">
        <v>0</v>
      </c>
      <c r="FI22" s="17">
        <v>0</v>
      </c>
      <c r="FJ22" s="17">
        <v>0</v>
      </c>
      <c r="FK22" s="17">
        <v>0</v>
      </c>
      <c r="FL22" s="17">
        <v>0</v>
      </c>
      <c r="FM22" s="17">
        <v>0</v>
      </c>
      <c r="FN22" s="17">
        <v>0</v>
      </c>
      <c r="FO22" s="17">
        <v>0</v>
      </c>
      <c r="FP22" s="17">
        <v>0</v>
      </c>
      <c r="FQ22" s="17">
        <v>0</v>
      </c>
      <c r="FR22" s="17">
        <v>128719.62</v>
      </c>
      <c r="FS22" s="17">
        <v>0</v>
      </c>
      <c r="FT22" s="17">
        <v>0</v>
      </c>
      <c r="FU22" s="17">
        <v>19262221.609999999</v>
      </c>
      <c r="FV22" s="17">
        <v>0</v>
      </c>
      <c r="FW22" s="17">
        <v>0</v>
      </c>
      <c r="FX22" s="17">
        <v>0</v>
      </c>
      <c r="FY22" s="17">
        <v>0</v>
      </c>
      <c r="FZ22" s="17">
        <v>0</v>
      </c>
      <c r="GA22" s="17">
        <v>0</v>
      </c>
      <c r="GB22" s="17">
        <v>0</v>
      </c>
      <c r="GC22" s="17">
        <v>0</v>
      </c>
      <c r="GD22" s="17">
        <v>73864.350000000006</v>
      </c>
      <c r="GE22" s="17">
        <v>0</v>
      </c>
      <c r="GF22" s="17">
        <v>0</v>
      </c>
      <c r="GG22" s="17">
        <v>0</v>
      </c>
      <c r="GH22" s="17">
        <v>0</v>
      </c>
      <c r="GI22" s="17">
        <v>0</v>
      </c>
      <c r="GJ22" s="17">
        <v>14218225.99</v>
      </c>
      <c r="GK22" s="17">
        <v>0</v>
      </c>
      <c r="GL22" s="17">
        <v>0</v>
      </c>
      <c r="GM22" s="17">
        <v>0</v>
      </c>
      <c r="GN22" s="17">
        <v>0</v>
      </c>
      <c r="GO22" s="17">
        <v>0</v>
      </c>
      <c r="GP22" s="17">
        <v>270062146.72000003</v>
      </c>
      <c r="GQ22" s="17">
        <v>0</v>
      </c>
      <c r="GR22" s="17">
        <v>0</v>
      </c>
      <c r="GS22" s="17">
        <v>5269418.1500000004</v>
      </c>
      <c r="GT22" s="17">
        <v>0</v>
      </c>
      <c r="GU22" s="17">
        <v>0</v>
      </c>
      <c r="GV22" s="17">
        <v>215976669.81999999</v>
      </c>
      <c r="GW22" s="17">
        <v>0</v>
      </c>
      <c r="GX22" s="17">
        <v>0</v>
      </c>
      <c r="GY22" s="17">
        <v>60123217.829999998</v>
      </c>
      <c r="GZ22" s="17">
        <v>0</v>
      </c>
      <c r="HA22" s="17">
        <v>0</v>
      </c>
      <c r="HB22" s="17">
        <v>0</v>
      </c>
      <c r="HC22" s="17">
        <v>0</v>
      </c>
      <c r="HD22" s="17">
        <v>0</v>
      </c>
      <c r="HE22" s="17">
        <v>0</v>
      </c>
      <c r="HF22" s="17">
        <v>0</v>
      </c>
      <c r="HG22" s="17">
        <v>0</v>
      </c>
      <c r="HH22" s="17">
        <v>0</v>
      </c>
      <c r="HI22" s="17">
        <v>0</v>
      </c>
      <c r="HJ22" s="17">
        <v>0</v>
      </c>
      <c r="HK22" s="17">
        <v>0</v>
      </c>
      <c r="HL22" s="17">
        <v>0</v>
      </c>
      <c r="HM22" s="17">
        <v>0</v>
      </c>
      <c r="HN22" s="17">
        <v>0</v>
      </c>
      <c r="HO22" s="17">
        <v>0</v>
      </c>
      <c r="HP22" s="17">
        <v>0</v>
      </c>
      <c r="HQ22" s="17">
        <v>0</v>
      </c>
      <c r="HR22" s="17">
        <v>0</v>
      </c>
      <c r="HS22" s="17">
        <v>0</v>
      </c>
      <c r="HT22" s="17">
        <v>0</v>
      </c>
      <c r="HU22" s="17">
        <v>0</v>
      </c>
      <c r="HV22" s="17">
        <v>0</v>
      </c>
      <c r="HW22" s="17">
        <v>989205.96</v>
      </c>
      <c r="HX22" s="17">
        <v>0</v>
      </c>
      <c r="HY22" s="17">
        <v>0</v>
      </c>
      <c r="HZ22" s="17">
        <v>7964104.2699999996</v>
      </c>
      <c r="IA22" s="17">
        <v>0</v>
      </c>
      <c r="IB22" s="17">
        <v>0</v>
      </c>
      <c r="IC22" s="17">
        <v>-549944.84</v>
      </c>
      <c r="ID22" s="17">
        <v>0</v>
      </c>
      <c r="IE22" s="17">
        <v>0</v>
      </c>
      <c r="IF22" s="17">
        <v>7592.49</v>
      </c>
      <c r="IG22" s="17">
        <v>0</v>
      </c>
      <c r="IH22" s="17">
        <v>0</v>
      </c>
      <c r="II22" s="17">
        <v>566616.74</v>
      </c>
      <c r="IJ22" s="17">
        <v>0</v>
      </c>
      <c r="IK22" s="17">
        <v>0</v>
      </c>
      <c r="IL22" s="17">
        <v>0</v>
      </c>
      <c r="IM22" s="17">
        <v>0</v>
      </c>
      <c r="IN22" s="17">
        <v>0</v>
      </c>
      <c r="IO22" s="17">
        <v>11178621.359999999</v>
      </c>
      <c r="IP22" s="17">
        <v>0</v>
      </c>
      <c r="IQ22" s="17">
        <v>0</v>
      </c>
      <c r="IR22" s="17">
        <v>0</v>
      </c>
      <c r="IS22" s="17">
        <v>0</v>
      </c>
      <c r="IT22" s="17">
        <v>0</v>
      </c>
      <c r="IU22" s="17">
        <v>0</v>
      </c>
      <c r="IV22" s="18">
        <v>0</v>
      </c>
      <c r="IW22" s="18">
        <v>0</v>
      </c>
      <c r="IX22" s="18">
        <v>3685854421.3400002</v>
      </c>
      <c r="IY22" s="17">
        <v>0</v>
      </c>
      <c r="IZ22" s="17">
        <v>0</v>
      </c>
      <c r="JA22" s="17">
        <v>5850</v>
      </c>
      <c r="JB22" s="17">
        <v>0</v>
      </c>
      <c r="JC22" s="17">
        <v>0</v>
      </c>
      <c r="JD22" s="17">
        <v>239478.51</v>
      </c>
      <c r="JE22" s="18">
        <v>0</v>
      </c>
      <c r="JF22" s="18">
        <v>0</v>
      </c>
      <c r="JG22" s="18">
        <v>1867639389.47</v>
      </c>
      <c r="JH22" s="17">
        <v>0</v>
      </c>
      <c r="JI22" s="17">
        <v>0</v>
      </c>
      <c r="JJ22" s="17">
        <v>6170033.6399999997</v>
      </c>
      <c r="JK22" s="17">
        <v>0</v>
      </c>
      <c r="JL22" s="17">
        <v>0</v>
      </c>
      <c r="JM22" s="17">
        <v>1861469355.8299999</v>
      </c>
      <c r="JN22" s="18">
        <v>0</v>
      </c>
      <c r="JO22" s="18">
        <v>0</v>
      </c>
      <c r="JP22" s="18">
        <v>1817969703.3599999</v>
      </c>
      <c r="JQ22" s="17">
        <v>0</v>
      </c>
      <c r="JR22" s="17">
        <v>0</v>
      </c>
      <c r="JS22" s="17">
        <v>35329046.079999998</v>
      </c>
      <c r="JT22" s="17">
        <v>0</v>
      </c>
      <c r="JU22" s="17">
        <v>0</v>
      </c>
      <c r="JV22" s="17">
        <v>1782640657.28</v>
      </c>
      <c r="JW22" s="17">
        <v>0</v>
      </c>
      <c r="JX22" s="17">
        <v>0</v>
      </c>
      <c r="JY22" s="17">
        <v>2941534.44</v>
      </c>
      <c r="JZ22" s="17">
        <v>0</v>
      </c>
      <c r="KA22" s="17">
        <v>0</v>
      </c>
      <c r="KB22" s="17">
        <v>0</v>
      </c>
      <c r="KC22" s="17">
        <v>0</v>
      </c>
      <c r="KD22" s="17">
        <v>0</v>
      </c>
      <c r="KE22" s="17">
        <v>0</v>
      </c>
      <c r="KF22" s="17">
        <v>0</v>
      </c>
      <c r="KG22" s="17">
        <v>0</v>
      </c>
      <c r="KH22" s="17">
        <v>0</v>
      </c>
      <c r="KI22" s="17">
        <v>0</v>
      </c>
      <c r="KJ22" s="17">
        <v>0</v>
      </c>
      <c r="KK22" s="17">
        <v>0</v>
      </c>
      <c r="KL22" s="17">
        <v>0</v>
      </c>
      <c r="KM22" s="17">
        <v>0</v>
      </c>
      <c r="KN22" s="17">
        <v>0</v>
      </c>
      <c r="KO22" s="17">
        <v>0</v>
      </c>
      <c r="KP22" s="17">
        <v>0</v>
      </c>
      <c r="KQ22" s="17">
        <v>0</v>
      </c>
      <c r="KR22" s="17">
        <v>0</v>
      </c>
      <c r="KS22" s="17">
        <v>0</v>
      </c>
      <c r="KT22" s="17">
        <v>0</v>
      </c>
      <c r="KU22" s="17">
        <v>0</v>
      </c>
      <c r="KV22" s="17">
        <v>0</v>
      </c>
      <c r="KW22" s="17">
        <v>0</v>
      </c>
      <c r="KX22" s="17">
        <v>0</v>
      </c>
      <c r="KY22" s="17">
        <v>0</v>
      </c>
      <c r="KZ22" s="17">
        <v>0</v>
      </c>
      <c r="LA22" s="18">
        <v>0</v>
      </c>
      <c r="LB22" s="18">
        <v>0</v>
      </c>
      <c r="LC22" s="18">
        <v>0</v>
      </c>
      <c r="LD22" s="17">
        <v>0</v>
      </c>
      <c r="LE22" s="17">
        <v>0</v>
      </c>
      <c r="LF22" s="17">
        <v>0</v>
      </c>
      <c r="LG22" s="17">
        <v>0</v>
      </c>
      <c r="LH22" s="17">
        <v>0</v>
      </c>
      <c r="LI22" s="17">
        <v>0</v>
      </c>
      <c r="LJ22" s="18">
        <v>0</v>
      </c>
      <c r="LK22" s="18">
        <v>0</v>
      </c>
      <c r="LL22" s="18">
        <v>0</v>
      </c>
      <c r="LM22" s="17">
        <v>0</v>
      </c>
      <c r="LN22" s="17">
        <v>0</v>
      </c>
      <c r="LO22" s="17">
        <v>0</v>
      </c>
      <c r="LP22" s="17">
        <v>0</v>
      </c>
      <c r="LQ22" s="17">
        <v>0</v>
      </c>
      <c r="LR22" s="17">
        <v>0</v>
      </c>
      <c r="LS22" s="18">
        <v>0</v>
      </c>
      <c r="LT22" s="18">
        <v>0</v>
      </c>
      <c r="LU22" s="18">
        <v>0</v>
      </c>
      <c r="LV22" s="17">
        <v>0</v>
      </c>
      <c r="LW22" s="17">
        <v>0</v>
      </c>
      <c r="LX22" s="17">
        <v>0</v>
      </c>
      <c r="LY22" s="17">
        <v>0</v>
      </c>
      <c r="LZ22" s="17">
        <v>0</v>
      </c>
      <c r="MA22" s="17">
        <v>0</v>
      </c>
      <c r="MB22" s="17">
        <v>0</v>
      </c>
      <c r="MC22" s="17">
        <v>0</v>
      </c>
      <c r="MD22" s="17">
        <v>0</v>
      </c>
      <c r="ME22" s="17">
        <v>0</v>
      </c>
      <c r="MF22" s="17">
        <v>0</v>
      </c>
      <c r="MG22" s="17">
        <v>11666731541.489998</v>
      </c>
      <c r="MH22" s="17">
        <v>11666731541.489998</v>
      </c>
    </row>
    <row r="23" spans="1:346" ht="12.75" customHeight="1" x14ac:dyDescent="0.3">
      <c r="A23" s="61" t="s">
        <v>179</v>
      </c>
      <c r="B23" s="16">
        <v>1022</v>
      </c>
      <c r="C23" s="62" t="s">
        <v>148</v>
      </c>
      <c r="D23" s="18">
        <v>0</v>
      </c>
      <c r="E23" s="18">
        <v>0</v>
      </c>
      <c r="F23" s="18">
        <v>970983790.1800015</v>
      </c>
      <c r="G23" s="17">
        <v>0</v>
      </c>
      <c r="H23" s="17">
        <v>0</v>
      </c>
      <c r="I23" s="17">
        <v>59822326.939999968</v>
      </c>
      <c r="J23" s="17">
        <v>0</v>
      </c>
      <c r="K23" s="17">
        <v>0</v>
      </c>
      <c r="L23" s="17">
        <v>326835870.93000025</v>
      </c>
      <c r="M23" s="17">
        <v>0</v>
      </c>
      <c r="N23" s="17">
        <v>0</v>
      </c>
      <c r="O23" s="17">
        <v>584325592.31000125</v>
      </c>
      <c r="P23" s="17">
        <v>0</v>
      </c>
      <c r="Q23" s="17">
        <v>0</v>
      </c>
      <c r="R23" s="17">
        <v>1622.9</v>
      </c>
      <c r="S23" s="17">
        <v>0</v>
      </c>
      <c r="T23" s="17">
        <v>0</v>
      </c>
      <c r="U23" s="17">
        <v>77637679.910000071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13091309.75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343285327.96999991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13980574.470000003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1005963004.4199982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145491628.69000003</v>
      </c>
      <c r="BI23" s="17">
        <v>0</v>
      </c>
      <c r="BJ23" s="17">
        <v>0</v>
      </c>
      <c r="BK23" s="17">
        <v>521835416.38000107</v>
      </c>
      <c r="BL23" s="17">
        <v>0</v>
      </c>
      <c r="BM23" s="17">
        <v>0</v>
      </c>
      <c r="BN23" s="17">
        <v>999665.55000000098</v>
      </c>
      <c r="BO23" s="17">
        <v>0</v>
      </c>
      <c r="BP23" s="17">
        <v>0</v>
      </c>
      <c r="BQ23" s="17">
        <v>93172139.679999977</v>
      </c>
      <c r="BR23" s="17">
        <v>0</v>
      </c>
      <c r="BS23" s="17">
        <v>0</v>
      </c>
      <c r="BT23" s="17">
        <v>129794484.83999987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268200.5199999999</v>
      </c>
      <c r="CD23" s="17">
        <v>0</v>
      </c>
      <c r="CE23" s="17">
        <v>0</v>
      </c>
      <c r="CF23" s="17">
        <v>858744.25</v>
      </c>
      <c r="CG23" s="17">
        <v>0</v>
      </c>
      <c r="CH23" s="17">
        <v>0</v>
      </c>
      <c r="CI23" s="17">
        <v>46718.75</v>
      </c>
      <c r="CJ23" s="17">
        <v>0</v>
      </c>
      <c r="CK23" s="17">
        <v>0</v>
      </c>
      <c r="CL23" s="17">
        <v>567727.94999999995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8400</v>
      </c>
      <c r="CY23" s="17">
        <v>0</v>
      </c>
      <c r="CZ23" s="17">
        <v>0</v>
      </c>
      <c r="DA23" s="17">
        <v>409558.81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375439.52999999997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3402089.73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32321311.979999989</v>
      </c>
      <c r="EC23" s="17">
        <v>0</v>
      </c>
      <c r="ED23" s="17">
        <v>0</v>
      </c>
      <c r="EE23" s="17">
        <v>258112.36000000013</v>
      </c>
      <c r="EF23" s="17">
        <v>0</v>
      </c>
      <c r="EG23" s="17">
        <v>0</v>
      </c>
      <c r="EH23" s="17">
        <v>426339.88000000006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89822.960000000108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0</v>
      </c>
      <c r="EV23" s="17">
        <v>0</v>
      </c>
      <c r="EW23" s="17">
        <v>0</v>
      </c>
      <c r="EX23" s="17">
        <v>0</v>
      </c>
      <c r="EY23" s="17">
        <v>0</v>
      </c>
      <c r="EZ23" s="17">
        <v>0</v>
      </c>
      <c r="FA23" s="17">
        <v>0</v>
      </c>
      <c r="FB23" s="17">
        <v>0</v>
      </c>
      <c r="FC23" s="17">
        <v>0</v>
      </c>
      <c r="FD23" s="17">
        <v>0</v>
      </c>
      <c r="FE23" s="17">
        <v>0</v>
      </c>
      <c r="FF23" s="17">
        <v>13178258.24000001</v>
      </c>
      <c r="FG23" s="17">
        <v>0</v>
      </c>
      <c r="FH23" s="17">
        <v>0</v>
      </c>
      <c r="FI23" s="17">
        <v>44.6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3345350.5499999905</v>
      </c>
      <c r="GK23" s="17">
        <v>0</v>
      </c>
      <c r="GL23" s="17">
        <v>0</v>
      </c>
      <c r="GM23" s="17">
        <v>0</v>
      </c>
      <c r="GN23" s="17">
        <v>0</v>
      </c>
      <c r="GO23" s="17">
        <v>0</v>
      </c>
      <c r="GP23" s="17">
        <v>41372574.149999984</v>
      </c>
      <c r="GQ23" s="17">
        <v>0</v>
      </c>
      <c r="GR23" s="17">
        <v>0</v>
      </c>
      <c r="GS23" s="17">
        <v>4248712.46</v>
      </c>
      <c r="GT23" s="17">
        <v>0</v>
      </c>
      <c r="GU23" s="17">
        <v>0</v>
      </c>
      <c r="GV23" s="17">
        <v>8489697.9699999988</v>
      </c>
      <c r="GW23" s="17">
        <v>0</v>
      </c>
      <c r="GX23" s="17">
        <v>0</v>
      </c>
      <c r="GY23" s="17">
        <v>25065190.989999995</v>
      </c>
      <c r="GZ23" s="17">
        <v>0</v>
      </c>
      <c r="HA23" s="17">
        <v>0</v>
      </c>
      <c r="HB23" s="17">
        <v>0</v>
      </c>
      <c r="HC23" s="17">
        <v>0</v>
      </c>
      <c r="HD23" s="17">
        <v>0</v>
      </c>
      <c r="HE23" s="17">
        <v>0</v>
      </c>
      <c r="HF23" s="17">
        <v>0</v>
      </c>
      <c r="HG23" s="17">
        <v>0</v>
      </c>
      <c r="HH23" s="17">
        <v>3799623.8</v>
      </c>
      <c r="HI23" s="17">
        <v>0</v>
      </c>
      <c r="HJ23" s="17">
        <v>0</v>
      </c>
      <c r="HK23" s="17">
        <v>0</v>
      </c>
      <c r="HL23" s="17">
        <v>0</v>
      </c>
      <c r="HM23" s="17">
        <v>0</v>
      </c>
      <c r="HN23" s="17">
        <v>0</v>
      </c>
      <c r="HO23" s="17">
        <v>0</v>
      </c>
      <c r="HP23" s="17">
        <v>0</v>
      </c>
      <c r="HQ23" s="17">
        <v>0</v>
      </c>
      <c r="HR23" s="17">
        <v>0</v>
      </c>
      <c r="HS23" s="17">
        <v>0</v>
      </c>
      <c r="HT23" s="17">
        <v>0</v>
      </c>
      <c r="HU23" s="17">
        <v>0</v>
      </c>
      <c r="HV23" s="17">
        <v>0</v>
      </c>
      <c r="HW23" s="17">
        <v>14454278.07</v>
      </c>
      <c r="HX23" s="17">
        <v>0</v>
      </c>
      <c r="HY23" s="17">
        <v>0</v>
      </c>
      <c r="HZ23" s="17">
        <v>18148586.540000003</v>
      </c>
      <c r="IA23" s="17">
        <v>0</v>
      </c>
      <c r="IB23" s="17">
        <v>0</v>
      </c>
      <c r="IC23" s="17">
        <v>0</v>
      </c>
      <c r="ID23" s="17">
        <v>0</v>
      </c>
      <c r="IE23" s="17">
        <v>0</v>
      </c>
      <c r="IF23" s="17">
        <v>521329.78</v>
      </c>
      <c r="IG23" s="17">
        <v>0</v>
      </c>
      <c r="IH23" s="17">
        <v>0</v>
      </c>
      <c r="II23" s="17">
        <v>0</v>
      </c>
      <c r="IJ23" s="17">
        <v>0</v>
      </c>
      <c r="IK23" s="17">
        <v>0</v>
      </c>
      <c r="IL23" s="17">
        <v>0</v>
      </c>
      <c r="IM23" s="17">
        <v>0</v>
      </c>
      <c r="IN23" s="17">
        <v>0</v>
      </c>
      <c r="IO23" s="17">
        <v>0</v>
      </c>
      <c r="IP23" s="17">
        <v>0</v>
      </c>
      <c r="IQ23" s="17">
        <v>0</v>
      </c>
      <c r="IR23" s="17">
        <v>0</v>
      </c>
      <c r="IS23" s="17">
        <v>0</v>
      </c>
      <c r="IT23" s="17">
        <v>0</v>
      </c>
      <c r="IU23" s="17">
        <v>0</v>
      </c>
      <c r="IV23" s="18">
        <v>0</v>
      </c>
      <c r="IW23" s="18">
        <v>0</v>
      </c>
      <c r="IX23" s="18">
        <v>188137655.68000004</v>
      </c>
      <c r="IY23" s="17">
        <v>0</v>
      </c>
      <c r="IZ23" s="17">
        <v>0</v>
      </c>
      <c r="JA23" s="17">
        <v>33040</v>
      </c>
      <c r="JB23" s="17">
        <v>0</v>
      </c>
      <c r="JC23" s="17">
        <v>0</v>
      </c>
      <c r="JD23" s="17">
        <v>0</v>
      </c>
      <c r="JE23" s="18">
        <v>0</v>
      </c>
      <c r="JF23" s="18">
        <v>0</v>
      </c>
      <c r="JG23" s="18">
        <v>30534835.959999997</v>
      </c>
      <c r="JH23" s="17">
        <v>0</v>
      </c>
      <c r="JI23" s="17">
        <v>0</v>
      </c>
      <c r="JJ23" s="17">
        <v>712314.1</v>
      </c>
      <c r="JK23" s="17">
        <v>0</v>
      </c>
      <c r="JL23" s="17">
        <v>0</v>
      </c>
      <c r="JM23" s="17">
        <v>29822521.859999996</v>
      </c>
      <c r="JN23" s="18">
        <v>0</v>
      </c>
      <c r="JO23" s="18">
        <v>0</v>
      </c>
      <c r="JP23" s="18">
        <v>157569779.72000003</v>
      </c>
      <c r="JQ23" s="17">
        <v>0</v>
      </c>
      <c r="JR23" s="17">
        <v>0</v>
      </c>
      <c r="JS23" s="17">
        <v>63098000.019999996</v>
      </c>
      <c r="JT23" s="17">
        <v>0</v>
      </c>
      <c r="JU23" s="17">
        <v>0</v>
      </c>
      <c r="JV23" s="17">
        <v>94471779.700000033</v>
      </c>
      <c r="JW23" s="17">
        <v>0</v>
      </c>
      <c r="JX23" s="17">
        <v>0</v>
      </c>
      <c r="JY23" s="17">
        <v>6560972.1799999811</v>
      </c>
      <c r="JZ23" s="17">
        <v>0</v>
      </c>
      <c r="KA23" s="17">
        <v>0</v>
      </c>
      <c r="KB23" s="17">
        <v>70794995.449999958</v>
      </c>
      <c r="KC23" s="17">
        <v>0</v>
      </c>
      <c r="KD23" s="17">
        <v>0</v>
      </c>
      <c r="KE23" s="17">
        <v>0</v>
      </c>
      <c r="KF23" s="17">
        <v>0</v>
      </c>
      <c r="KG23" s="17">
        <v>0</v>
      </c>
      <c r="KH23" s="17">
        <v>0</v>
      </c>
      <c r="KI23" s="17">
        <v>0</v>
      </c>
      <c r="KJ23" s="17">
        <v>0</v>
      </c>
      <c r="KK23" s="17">
        <v>0</v>
      </c>
      <c r="KL23" s="17">
        <v>0</v>
      </c>
      <c r="KM23" s="17">
        <v>0</v>
      </c>
      <c r="KN23" s="17">
        <v>0</v>
      </c>
      <c r="KO23" s="17">
        <v>0</v>
      </c>
      <c r="KP23" s="17">
        <v>0</v>
      </c>
      <c r="KQ23" s="17">
        <v>0</v>
      </c>
      <c r="KR23" s="17">
        <v>0</v>
      </c>
      <c r="KS23" s="17">
        <v>0</v>
      </c>
      <c r="KT23" s="17">
        <v>0</v>
      </c>
      <c r="KU23" s="17">
        <v>0</v>
      </c>
      <c r="KV23" s="17">
        <v>0</v>
      </c>
      <c r="KW23" s="17">
        <v>0</v>
      </c>
      <c r="KX23" s="17">
        <v>0</v>
      </c>
      <c r="KY23" s="17">
        <v>0</v>
      </c>
      <c r="KZ23" s="17">
        <v>0</v>
      </c>
      <c r="LA23" s="18">
        <v>0</v>
      </c>
      <c r="LB23" s="18">
        <v>0</v>
      </c>
      <c r="LC23" s="18">
        <v>0</v>
      </c>
      <c r="LD23" s="17">
        <v>0</v>
      </c>
      <c r="LE23" s="17">
        <v>0</v>
      </c>
      <c r="LF23" s="17">
        <v>0</v>
      </c>
      <c r="LG23" s="17">
        <v>0</v>
      </c>
      <c r="LH23" s="17">
        <v>0</v>
      </c>
      <c r="LI23" s="17">
        <v>0</v>
      </c>
      <c r="LJ23" s="18">
        <v>0</v>
      </c>
      <c r="LK23" s="18">
        <v>0</v>
      </c>
      <c r="LL23" s="18">
        <v>0</v>
      </c>
      <c r="LM23" s="17">
        <v>0</v>
      </c>
      <c r="LN23" s="17">
        <v>0</v>
      </c>
      <c r="LO23" s="17">
        <v>0</v>
      </c>
      <c r="LP23" s="17">
        <v>0</v>
      </c>
      <c r="LQ23" s="17">
        <v>0</v>
      </c>
      <c r="LR23" s="17">
        <v>0</v>
      </c>
      <c r="LS23" s="18">
        <v>0</v>
      </c>
      <c r="LT23" s="18">
        <v>0</v>
      </c>
      <c r="LU23" s="18">
        <v>0</v>
      </c>
      <c r="LV23" s="17">
        <v>0</v>
      </c>
      <c r="LW23" s="17">
        <v>0</v>
      </c>
      <c r="LX23" s="17">
        <v>0</v>
      </c>
      <c r="LY23" s="17">
        <v>0</v>
      </c>
      <c r="LZ23" s="17">
        <v>0</v>
      </c>
      <c r="MA23" s="17">
        <v>0</v>
      </c>
      <c r="MB23" s="17">
        <v>0</v>
      </c>
      <c r="MC23" s="17">
        <v>0</v>
      </c>
      <c r="MD23" s="17">
        <v>0</v>
      </c>
      <c r="ME23" s="17">
        <v>0</v>
      </c>
      <c r="MF23" s="17">
        <v>0</v>
      </c>
      <c r="MG23" s="17">
        <v>3753386381.9200006</v>
      </c>
      <c r="MH23" s="17">
        <v>3753386381.9200006</v>
      </c>
    </row>
    <row r="24" spans="1:346" ht="12.75" customHeight="1" x14ac:dyDescent="0.3">
      <c r="A24" s="61" t="s">
        <v>181</v>
      </c>
      <c r="B24" s="16">
        <v>1025</v>
      </c>
      <c r="C24" s="62" t="s">
        <v>148</v>
      </c>
      <c r="D24" s="18">
        <v>0</v>
      </c>
      <c r="E24" s="18">
        <v>0</v>
      </c>
      <c r="F24" s="18">
        <v>36882995.890000001</v>
      </c>
      <c r="G24" s="17">
        <v>0</v>
      </c>
      <c r="H24" s="17">
        <v>0</v>
      </c>
      <c r="I24" s="17">
        <v>451452.73</v>
      </c>
      <c r="J24" s="17">
        <v>0</v>
      </c>
      <c r="K24" s="17">
        <v>0</v>
      </c>
      <c r="L24" s="17">
        <v>3282230.71</v>
      </c>
      <c r="M24" s="17">
        <v>0</v>
      </c>
      <c r="N24" s="17">
        <v>0</v>
      </c>
      <c r="O24" s="17">
        <v>33149312.449999999</v>
      </c>
      <c r="P24" s="17">
        <v>0</v>
      </c>
      <c r="Q24" s="17">
        <v>0</v>
      </c>
      <c r="R24" s="17">
        <v>4884390.16</v>
      </c>
      <c r="S24" s="17">
        <v>0</v>
      </c>
      <c r="T24" s="17">
        <v>0</v>
      </c>
      <c r="U24" s="17">
        <v>3469483.81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-432461.02000000101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275322.82</v>
      </c>
      <c r="AK24" s="17">
        <v>0</v>
      </c>
      <c r="AL24" s="17">
        <v>0</v>
      </c>
      <c r="AM24" s="17">
        <v>2474728.46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180938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91799985.509999797</v>
      </c>
      <c r="BC24" s="17">
        <v>0</v>
      </c>
      <c r="BD24" s="17">
        <v>0</v>
      </c>
      <c r="BE24" s="17">
        <v>19135.93</v>
      </c>
      <c r="BF24" s="17">
        <v>0</v>
      </c>
      <c r="BG24" s="17">
        <v>0</v>
      </c>
      <c r="BH24" s="17">
        <v>14982441.4300001</v>
      </c>
      <c r="BI24" s="17">
        <v>0</v>
      </c>
      <c r="BJ24" s="17">
        <v>0</v>
      </c>
      <c r="BK24" s="17">
        <v>50020675.240000203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2398074.46</v>
      </c>
      <c r="BR24" s="17">
        <v>0</v>
      </c>
      <c r="BS24" s="17">
        <v>0</v>
      </c>
      <c r="BT24" s="17">
        <v>298034.8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89692.14</v>
      </c>
      <c r="CD24" s="17">
        <v>0</v>
      </c>
      <c r="CE24" s="17">
        <v>0</v>
      </c>
      <c r="CF24" s="17">
        <v>112695.6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0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0</v>
      </c>
      <c r="DH24" s="17">
        <v>0</v>
      </c>
      <c r="DI24" s="17">
        <v>0</v>
      </c>
      <c r="DJ24" s="17">
        <v>40000</v>
      </c>
      <c r="DK24" s="17">
        <v>0</v>
      </c>
      <c r="DL24" s="17">
        <v>0</v>
      </c>
      <c r="DM24" s="17">
        <v>0</v>
      </c>
      <c r="DN24" s="17">
        <v>0</v>
      </c>
      <c r="DO24" s="17">
        <v>0</v>
      </c>
      <c r="DP24" s="17">
        <v>34965.01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>
        <v>0</v>
      </c>
      <c r="EA24" s="17">
        <v>0</v>
      </c>
      <c r="EB24" s="17">
        <v>41669894.329999998</v>
      </c>
      <c r="EC24" s="17">
        <v>0</v>
      </c>
      <c r="ED24" s="17">
        <v>0</v>
      </c>
      <c r="EE24" s="17">
        <v>2418023.5099999998</v>
      </c>
      <c r="EF24" s="17">
        <v>0</v>
      </c>
      <c r="EG24" s="17">
        <v>0</v>
      </c>
      <c r="EH24" s="17">
        <v>2421736.7999999998</v>
      </c>
      <c r="EI24" s="17">
        <v>0</v>
      </c>
      <c r="EJ24" s="17">
        <v>0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0</v>
      </c>
      <c r="EU24" s="17">
        <v>0</v>
      </c>
      <c r="EV24" s="17">
        <v>0</v>
      </c>
      <c r="EW24" s="17">
        <v>0</v>
      </c>
      <c r="EX24" s="17">
        <v>0</v>
      </c>
      <c r="EY24" s="17">
        <v>0</v>
      </c>
      <c r="EZ24" s="17">
        <v>0</v>
      </c>
      <c r="FA24" s="17">
        <v>0</v>
      </c>
      <c r="FB24" s="17">
        <v>0</v>
      </c>
      <c r="FC24" s="17">
        <v>0</v>
      </c>
      <c r="FD24" s="17">
        <v>0</v>
      </c>
      <c r="FE24" s="17">
        <v>0</v>
      </c>
      <c r="FF24" s="17">
        <v>382027.09000000602</v>
      </c>
      <c r="FG24" s="17">
        <v>0</v>
      </c>
      <c r="FH24" s="17">
        <v>0</v>
      </c>
      <c r="FI24" s="17">
        <v>0</v>
      </c>
      <c r="FJ24" s="17">
        <v>0</v>
      </c>
      <c r="FK24" s="17">
        <v>0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0</v>
      </c>
      <c r="FT24" s="17">
        <v>0</v>
      </c>
      <c r="FU24" s="17">
        <v>0</v>
      </c>
      <c r="FV24" s="17">
        <v>0</v>
      </c>
      <c r="FW24" s="17">
        <v>0</v>
      </c>
      <c r="FX24" s="17">
        <v>0</v>
      </c>
      <c r="FY24" s="17">
        <v>0</v>
      </c>
      <c r="FZ24" s="17">
        <v>0</v>
      </c>
      <c r="GA24" s="17">
        <v>0</v>
      </c>
      <c r="GB24" s="17">
        <v>0</v>
      </c>
      <c r="GC24" s="17">
        <v>0</v>
      </c>
      <c r="GD24" s="17">
        <v>0</v>
      </c>
      <c r="GE24" s="17">
        <v>0</v>
      </c>
      <c r="GF24" s="17">
        <v>0</v>
      </c>
      <c r="GG24" s="17">
        <v>0</v>
      </c>
      <c r="GH24" s="17">
        <v>0</v>
      </c>
      <c r="GI24" s="17">
        <v>0</v>
      </c>
      <c r="GJ24" s="17">
        <v>2207840.6299999901</v>
      </c>
      <c r="GK24" s="17">
        <v>0</v>
      </c>
      <c r="GL24" s="17">
        <v>0</v>
      </c>
      <c r="GM24" s="17">
        <v>0</v>
      </c>
      <c r="GN24" s="17">
        <v>0</v>
      </c>
      <c r="GO24" s="17">
        <v>0</v>
      </c>
      <c r="GP24" s="17">
        <v>7293012.9800000004</v>
      </c>
      <c r="GQ24" s="17">
        <v>0</v>
      </c>
      <c r="GR24" s="17">
        <v>0</v>
      </c>
      <c r="GS24" s="17">
        <v>0</v>
      </c>
      <c r="GT24" s="17">
        <v>0</v>
      </c>
      <c r="GU24" s="17">
        <v>0</v>
      </c>
      <c r="GV24" s="17">
        <v>2635929.2400000002</v>
      </c>
      <c r="GW24" s="17">
        <v>0</v>
      </c>
      <c r="GX24" s="17">
        <v>0</v>
      </c>
      <c r="GY24" s="17">
        <v>658323.94999999995</v>
      </c>
      <c r="GZ24" s="17">
        <v>0</v>
      </c>
      <c r="HA24" s="17">
        <v>0</v>
      </c>
      <c r="HB24" s="17">
        <v>0</v>
      </c>
      <c r="HC24" s="17">
        <v>0</v>
      </c>
      <c r="HD24" s="17">
        <v>0</v>
      </c>
      <c r="HE24" s="17">
        <v>0</v>
      </c>
      <c r="HF24" s="17">
        <v>0</v>
      </c>
      <c r="HG24" s="17">
        <v>0</v>
      </c>
      <c r="HH24" s="17">
        <v>0</v>
      </c>
      <c r="HI24" s="17">
        <v>0</v>
      </c>
      <c r="HJ24" s="17">
        <v>0</v>
      </c>
      <c r="HK24" s="17">
        <v>0</v>
      </c>
      <c r="HL24" s="17">
        <v>0</v>
      </c>
      <c r="HM24" s="17">
        <v>0</v>
      </c>
      <c r="HN24" s="17">
        <v>0</v>
      </c>
      <c r="HO24" s="17">
        <v>0</v>
      </c>
      <c r="HP24" s="17">
        <v>0</v>
      </c>
      <c r="HQ24" s="17">
        <v>0</v>
      </c>
      <c r="HR24" s="17">
        <v>0</v>
      </c>
      <c r="HS24" s="17">
        <v>0</v>
      </c>
      <c r="HT24" s="17">
        <v>0</v>
      </c>
      <c r="HU24" s="17">
        <v>0</v>
      </c>
      <c r="HV24" s="17">
        <v>0</v>
      </c>
      <c r="HW24" s="17">
        <v>0</v>
      </c>
      <c r="HX24" s="17">
        <v>0</v>
      </c>
      <c r="HY24" s="17">
        <v>0</v>
      </c>
      <c r="HZ24" s="17">
        <v>0</v>
      </c>
      <c r="IA24" s="17">
        <v>0</v>
      </c>
      <c r="IB24" s="17">
        <v>0</v>
      </c>
      <c r="IC24" s="17">
        <v>0</v>
      </c>
      <c r="ID24" s="17">
        <v>0</v>
      </c>
      <c r="IE24" s="17">
        <v>0</v>
      </c>
      <c r="IF24" s="17">
        <v>0</v>
      </c>
      <c r="IG24" s="17">
        <v>0</v>
      </c>
      <c r="IH24" s="17">
        <v>0</v>
      </c>
      <c r="II24" s="17">
        <v>0</v>
      </c>
      <c r="IJ24" s="17">
        <v>0</v>
      </c>
      <c r="IK24" s="17">
        <v>0</v>
      </c>
      <c r="IL24" s="17">
        <v>0</v>
      </c>
      <c r="IM24" s="17">
        <v>0</v>
      </c>
      <c r="IN24" s="17">
        <v>0</v>
      </c>
      <c r="IO24" s="17">
        <v>0</v>
      </c>
      <c r="IP24" s="17">
        <v>0</v>
      </c>
      <c r="IQ24" s="17">
        <v>0</v>
      </c>
      <c r="IR24" s="17">
        <v>0</v>
      </c>
      <c r="IS24" s="17">
        <v>0</v>
      </c>
      <c r="IT24" s="17">
        <v>0</v>
      </c>
      <c r="IU24" s="17">
        <v>0</v>
      </c>
      <c r="IV24" s="18">
        <v>0</v>
      </c>
      <c r="IW24" s="18">
        <v>0</v>
      </c>
      <c r="IX24" s="18">
        <v>-32958.9</v>
      </c>
      <c r="IY24" s="17">
        <v>0</v>
      </c>
      <c r="IZ24" s="17">
        <v>0</v>
      </c>
      <c r="JA24" s="17">
        <v>-32958.9</v>
      </c>
      <c r="JB24" s="17">
        <v>0</v>
      </c>
      <c r="JC24" s="17">
        <v>0</v>
      </c>
      <c r="JD24" s="17">
        <v>0</v>
      </c>
      <c r="JE24" s="18">
        <v>0</v>
      </c>
      <c r="JF24" s="18">
        <v>0</v>
      </c>
      <c r="JG24" s="18">
        <v>0</v>
      </c>
      <c r="JH24" s="17">
        <v>0</v>
      </c>
      <c r="JI24" s="17">
        <v>0</v>
      </c>
      <c r="JJ24" s="17">
        <v>0</v>
      </c>
      <c r="JK24" s="17">
        <v>0</v>
      </c>
      <c r="JL24" s="17">
        <v>0</v>
      </c>
      <c r="JM24" s="17">
        <v>0</v>
      </c>
      <c r="JN24" s="18">
        <v>0</v>
      </c>
      <c r="JO24" s="18">
        <v>0</v>
      </c>
      <c r="JP24" s="18">
        <v>0</v>
      </c>
      <c r="JQ24" s="17">
        <v>0</v>
      </c>
      <c r="JR24" s="17">
        <v>0</v>
      </c>
      <c r="JS24" s="17">
        <v>0</v>
      </c>
      <c r="JT24" s="17">
        <v>0</v>
      </c>
      <c r="JU24" s="17">
        <v>0</v>
      </c>
      <c r="JV24" s="17">
        <v>0</v>
      </c>
      <c r="JW24" s="17">
        <v>0</v>
      </c>
      <c r="JX24" s="17">
        <v>0</v>
      </c>
      <c r="JY24" s="17">
        <v>6736.1</v>
      </c>
      <c r="JZ24" s="17">
        <v>0</v>
      </c>
      <c r="KA24" s="17">
        <v>0</v>
      </c>
      <c r="KB24" s="17">
        <v>0</v>
      </c>
      <c r="KC24" s="17">
        <v>0</v>
      </c>
      <c r="KD24" s="17">
        <v>0</v>
      </c>
      <c r="KE24" s="17">
        <v>0</v>
      </c>
      <c r="KF24" s="17">
        <v>0</v>
      </c>
      <c r="KG24" s="17">
        <v>0</v>
      </c>
      <c r="KH24" s="17">
        <v>0</v>
      </c>
      <c r="KI24" s="17">
        <v>0</v>
      </c>
      <c r="KJ24" s="17">
        <v>0</v>
      </c>
      <c r="KK24" s="17">
        <v>0</v>
      </c>
      <c r="KL24" s="17">
        <v>0</v>
      </c>
      <c r="KM24" s="17">
        <v>0</v>
      </c>
      <c r="KN24" s="17">
        <v>0</v>
      </c>
      <c r="KO24" s="17">
        <v>0</v>
      </c>
      <c r="KP24" s="17">
        <v>0</v>
      </c>
      <c r="KQ24" s="17">
        <v>0</v>
      </c>
      <c r="KR24" s="17">
        <v>0</v>
      </c>
      <c r="KS24" s="17">
        <v>0</v>
      </c>
      <c r="KT24" s="17">
        <v>0</v>
      </c>
      <c r="KU24" s="17">
        <v>0</v>
      </c>
      <c r="KV24" s="17">
        <v>0</v>
      </c>
      <c r="KW24" s="17">
        <v>0</v>
      </c>
      <c r="KX24" s="17">
        <v>0</v>
      </c>
      <c r="KY24" s="17">
        <v>0</v>
      </c>
      <c r="KZ24" s="17">
        <v>0</v>
      </c>
      <c r="LA24" s="18">
        <v>0</v>
      </c>
      <c r="LB24" s="18">
        <v>0</v>
      </c>
      <c r="LC24" s="18">
        <v>0</v>
      </c>
      <c r="LD24" s="17">
        <v>0</v>
      </c>
      <c r="LE24" s="17">
        <v>0</v>
      </c>
      <c r="LF24" s="17">
        <v>0</v>
      </c>
      <c r="LG24" s="17">
        <v>0</v>
      </c>
      <c r="LH24" s="17">
        <v>0</v>
      </c>
      <c r="LI24" s="17">
        <v>0</v>
      </c>
      <c r="LJ24" s="18">
        <v>0</v>
      </c>
      <c r="LK24" s="18">
        <v>0</v>
      </c>
      <c r="LL24" s="18">
        <v>0</v>
      </c>
      <c r="LM24" s="17">
        <v>0</v>
      </c>
      <c r="LN24" s="17">
        <v>0</v>
      </c>
      <c r="LO24" s="17">
        <v>0</v>
      </c>
      <c r="LP24" s="17">
        <v>0</v>
      </c>
      <c r="LQ24" s="17">
        <v>0</v>
      </c>
      <c r="LR24" s="17">
        <v>0</v>
      </c>
      <c r="LS24" s="18">
        <v>0</v>
      </c>
      <c r="LT24" s="18">
        <v>0</v>
      </c>
      <c r="LU24" s="18">
        <v>0</v>
      </c>
      <c r="LV24" s="17">
        <v>0</v>
      </c>
      <c r="LW24" s="17">
        <v>0</v>
      </c>
      <c r="LX24" s="17">
        <v>0</v>
      </c>
      <c r="LY24" s="17">
        <v>0</v>
      </c>
      <c r="LZ24" s="17">
        <v>0</v>
      </c>
      <c r="MA24" s="17">
        <v>0</v>
      </c>
      <c r="MB24" s="17">
        <v>0</v>
      </c>
      <c r="MC24" s="17">
        <v>0</v>
      </c>
      <c r="MD24" s="17">
        <v>0</v>
      </c>
      <c r="ME24" s="17">
        <v>0</v>
      </c>
      <c r="MF24" s="17">
        <v>0</v>
      </c>
      <c r="MG24" s="17">
        <v>267191663.97000003</v>
      </c>
      <c r="MH24" s="17">
        <v>267191663.97000003</v>
      </c>
    </row>
    <row r="25" spans="1:346" ht="12.75" customHeight="1" x14ac:dyDescent="0.3">
      <c r="A25" s="61" t="s">
        <v>183</v>
      </c>
      <c r="B25" s="16">
        <v>1027</v>
      </c>
      <c r="C25" s="62" t="s">
        <v>148</v>
      </c>
      <c r="D25" s="18">
        <v>0</v>
      </c>
      <c r="E25" s="18">
        <v>0</v>
      </c>
      <c r="F25" s="18">
        <v>4244607.0482279994</v>
      </c>
      <c r="G25" s="17">
        <v>0</v>
      </c>
      <c r="H25" s="17">
        <v>0</v>
      </c>
      <c r="I25" s="17">
        <v>190931.75814200001</v>
      </c>
      <c r="J25" s="17">
        <v>0</v>
      </c>
      <c r="K25" s="17">
        <v>0</v>
      </c>
      <c r="L25" s="17">
        <v>3279656.0937719997</v>
      </c>
      <c r="M25" s="17">
        <v>0</v>
      </c>
      <c r="N25" s="17">
        <v>0</v>
      </c>
      <c r="O25" s="17">
        <v>774019.19631399994</v>
      </c>
      <c r="P25" s="17">
        <v>0</v>
      </c>
      <c r="Q25" s="17">
        <v>0</v>
      </c>
      <c r="R25" s="17">
        <v>1018.6245430000001</v>
      </c>
      <c r="S25" s="17">
        <v>0</v>
      </c>
      <c r="T25" s="17">
        <v>0</v>
      </c>
      <c r="U25" s="17">
        <v>1773734.88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3977718.38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9198100.030979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159280.08199999999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18606313.84999999</v>
      </c>
      <c r="BC25" s="17">
        <v>0</v>
      </c>
      <c r="BD25" s="17">
        <v>0</v>
      </c>
      <c r="BE25" s="17">
        <v>-750142.32976800005</v>
      </c>
      <c r="BF25" s="17">
        <v>0</v>
      </c>
      <c r="BG25" s="17">
        <v>0</v>
      </c>
      <c r="BH25" s="17">
        <v>5729674.2906870022</v>
      </c>
      <c r="BI25" s="17">
        <v>0</v>
      </c>
      <c r="BJ25" s="17">
        <v>0</v>
      </c>
      <c r="BK25" s="17">
        <v>12856485.233241005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1092822.974411</v>
      </c>
      <c r="BR25" s="17">
        <v>0</v>
      </c>
      <c r="BS25" s="17">
        <v>0</v>
      </c>
      <c r="BT25" s="17">
        <v>442150.305269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9734.557612999999</v>
      </c>
      <c r="CD25" s="17">
        <v>0</v>
      </c>
      <c r="CE25" s="17">
        <v>0</v>
      </c>
      <c r="CF25" s="17">
        <v>25482.284496999993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14754.06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335414.26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1.08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  <c r="DZ25" s="17">
        <v>0</v>
      </c>
      <c r="EA25" s="17">
        <v>0</v>
      </c>
      <c r="EB25" s="17">
        <v>7635327.824031</v>
      </c>
      <c r="EC25" s="17">
        <v>0</v>
      </c>
      <c r="ED25" s="17">
        <v>0</v>
      </c>
      <c r="EE25" s="17">
        <v>4796.7576410000011</v>
      </c>
      <c r="EF25" s="17">
        <v>0</v>
      </c>
      <c r="EG25" s="17">
        <v>0</v>
      </c>
      <c r="EH25" s="17">
        <v>19478.662467999995</v>
      </c>
      <c r="EI25" s="17">
        <v>0</v>
      </c>
      <c r="EJ25" s="17">
        <v>0</v>
      </c>
      <c r="EK25" s="17">
        <v>0</v>
      </c>
      <c r="EL25" s="17">
        <v>0</v>
      </c>
      <c r="EM25" s="17">
        <v>0</v>
      </c>
      <c r="EN25" s="17">
        <v>-5732.6505520000001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0</v>
      </c>
      <c r="EU25" s="17">
        <v>0</v>
      </c>
      <c r="EV25" s="17">
        <v>0</v>
      </c>
      <c r="EW25" s="17">
        <v>0</v>
      </c>
      <c r="EX25" s="17">
        <v>0</v>
      </c>
      <c r="EY25" s="17">
        <v>0</v>
      </c>
      <c r="EZ25" s="17">
        <v>0</v>
      </c>
      <c r="FA25" s="17">
        <v>0</v>
      </c>
      <c r="FB25" s="17">
        <v>0</v>
      </c>
      <c r="FC25" s="17">
        <v>0</v>
      </c>
      <c r="FD25" s="17">
        <v>0</v>
      </c>
      <c r="FE25" s="17">
        <v>0</v>
      </c>
      <c r="FF25" s="17">
        <v>50763.12392100002</v>
      </c>
      <c r="FG25" s="17">
        <v>0</v>
      </c>
      <c r="FH25" s="17">
        <v>0</v>
      </c>
      <c r="FI25" s="17">
        <v>0</v>
      </c>
      <c r="FJ25" s="17">
        <v>0</v>
      </c>
      <c r="FK25" s="17">
        <v>0</v>
      </c>
      <c r="FL25" s="17">
        <v>0</v>
      </c>
      <c r="FM25" s="17">
        <v>0</v>
      </c>
      <c r="FN25" s="17">
        <v>0</v>
      </c>
      <c r="FO25" s="17">
        <v>0</v>
      </c>
      <c r="FP25" s="17">
        <v>0</v>
      </c>
      <c r="FQ25" s="17">
        <v>0</v>
      </c>
      <c r="FR25" s="17">
        <v>0</v>
      </c>
      <c r="FS25" s="17">
        <v>0</v>
      </c>
      <c r="FT25" s="17">
        <v>0</v>
      </c>
      <c r="FU25" s="17">
        <v>0</v>
      </c>
      <c r="FV25" s="17">
        <v>0</v>
      </c>
      <c r="FW25" s="17">
        <v>0</v>
      </c>
      <c r="FX25" s="17">
        <v>0</v>
      </c>
      <c r="FY25" s="17">
        <v>0</v>
      </c>
      <c r="FZ25" s="17">
        <v>0</v>
      </c>
      <c r="GA25" s="17">
        <v>0</v>
      </c>
      <c r="GB25" s="17">
        <v>0</v>
      </c>
      <c r="GC25" s="17">
        <v>0</v>
      </c>
      <c r="GD25" s="17">
        <v>0</v>
      </c>
      <c r="GE25" s="17">
        <v>0</v>
      </c>
      <c r="GF25" s="17">
        <v>0</v>
      </c>
      <c r="GG25" s="17">
        <v>0</v>
      </c>
      <c r="GH25" s="17">
        <v>0</v>
      </c>
      <c r="GI25" s="17">
        <v>0</v>
      </c>
      <c r="GJ25" s="17">
        <v>2251524.8471700004</v>
      </c>
      <c r="GK25" s="17">
        <v>0</v>
      </c>
      <c r="GL25" s="17">
        <v>0</v>
      </c>
      <c r="GM25" s="17">
        <v>0</v>
      </c>
      <c r="GN25" s="17">
        <v>0</v>
      </c>
      <c r="GO25" s="17">
        <v>0</v>
      </c>
      <c r="GP25" s="17">
        <v>1708215.4903429996</v>
      </c>
      <c r="GQ25" s="17">
        <v>0</v>
      </c>
      <c r="GR25" s="17">
        <v>0</v>
      </c>
      <c r="GS25" s="17">
        <v>70.83</v>
      </c>
      <c r="GT25" s="17">
        <v>0</v>
      </c>
      <c r="GU25" s="17">
        <v>0</v>
      </c>
      <c r="GV25" s="17">
        <v>1132189.1490450001</v>
      </c>
      <c r="GW25" s="17">
        <v>0</v>
      </c>
      <c r="GX25" s="17">
        <v>0</v>
      </c>
      <c r="GY25" s="17">
        <v>251631.23535700003</v>
      </c>
      <c r="GZ25" s="17">
        <v>0</v>
      </c>
      <c r="HA25" s="17">
        <v>0</v>
      </c>
      <c r="HB25" s="17">
        <v>0</v>
      </c>
      <c r="HC25" s="17">
        <v>0</v>
      </c>
      <c r="HD25" s="17">
        <v>0</v>
      </c>
      <c r="HE25" s="17">
        <v>0</v>
      </c>
      <c r="HF25" s="17">
        <v>0</v>
      </c>
      <c r="HG25" s="17">
        <v>0</v>
      </c>
      <c r="HH25" s="17">
        <v>0</v>
      </c>
      <c r="HI25" s="17">
        <v>0</v>
      </c>
      <c r="HJ25" s="17">
        <v>0</v>
      </c>
      <c r="HK25" s="17">
        <v>0</v>
      </c>
      <c r="HL25" s="17">
        <v>0</v>
      </c>
      <c r="HM25" s="17">
        <v>0</v>
      </c>
      <c r="HN25" s="17">
        <v>0</v>
      </c>
      <c r="HO25" s="17">
        <v>0</v>
      </c>
      <c r="HP25" s="17">
        <v>0</v>
      </c>
      <c r="HQ25" s="17">
        <v>0</v>
      </c>
      <c r="HR25" s="17">
        <v>0</v>
      </c>
      <c r="HS25" s="17">
        <v>0</v>
      </c>
      <c r="HT25" s="17">
        <v>0</v>
      </c>
      <c r="HU25" s="17">
        <v>0</v>
      </c>
      <c r="HV25" s="17">
        <v>0</v>
      </c>
      <c r="HW25" s="17">
        <v>0</v>
      </c>
      <c r="HX25" s="17">
        <v>0</v>
      </c>
      <c r="HY25" s="17">
        <v>0</v>
      </c>
      <c r="HZ25" s="17">
        <v>0</v>
      </c>
      <c r="IA25" s="17">
        <v>0</v>
      </c>
      <c r="IB25" s="17">
        <v>0</v>
      </c>
      <c r="IC25" s="17">
        <v>0</v>
      </c>
      <c r="ID25" s="17">
        <v>0</v>
      </c>
      <c r="IE25" s="17">
        <v>0</v>
      </c>
      <c r="IF25" s="17">
        <v>4459.2299999999996</v>
      </c>
      <c r="IG25" s="17">
        <v>0</v>
      </c>
      <c r="IH25" s="17">
        <v>0</v>
      </c>
      <c r="II25" s="17">
        <v>1278.22</v>
      </c>
      <c r="IJ25" s="17">
        <v>0</v>
      </c>
      <c r="IK25" s="17">
        <v>0</v>
      </c>
      <c r="IL25" s="17">
        <v>0</v>
      </c>
      <c r="IM25" s="17">
        <v>0</v>
      </c>
      <c r="IN25" s="17">
        <v>0</v>
      </c>
      <c r="IO25" s="17">
        <v>0</v>
      </c>
      <c r="IP25" s="17">
        <v>0</v>
      </c>
      <c r="IQ25" s="17">
        <v>0</v>
      </c>
      <c r="IR25" s="17">
        <v>0</v>
      </c>
      <c r="IS25" s="17">
        <v>0</v>
      </c>
      <c r="IT25" s="17">
        <v>0</v>
      </c>
      <c r="IU25" s="17">
        <v>0</v>
      </c>
      <c r="IV25" s="18">
        <v>0</v>
      </c>
      <c r="IW25" s="18">
        <v>0</v>
      </c>
      <c r="IX25" s="18">
        <v>8487422.4099999983</v>
      </c>
      <c r="IY25" s="17">
        <v>0</v>
      </c>
      <c r="IZ25" s="17">
        <v>0</v>
      </c>
      <c r="JA25" s="17">
        <v>0</v>
      </c>
      <c r="JB25" s="17">
        <v>0</v>
      </c>
      <c r="JC25" s="17">
        <v>0</v>
      </c>
      <c r="JD25" s="17">
        <v>32124.45</v>
      </c>
      <c r="JE25" s="18">
        <v>0</v>
      </c>
      <c r="JF25" s="18">
        <v>0</v>
      </c>
      <c r="JG25" s="18">
        <v>8455297.959999999</v>
      </c>
      <c r="JH25" s="17">
        <v>0</v>
      </c>
      <c r="JI25" s="17">
        <v>0</v>
      </c>
      <c r="JJ25" s="17">
        <v>56721.75</v>
      </c>
      <c r="JK25" s="17">
        <v>0</v>
      </c>
      <c r="JL25" s="17">
        <v>0</v>
      </c>
      <c r="JM25" s="17">
        <v>8398576.209999999</v>
      </c>
      <c r="JN25" s="18">
        <v>0</v>
      </c>
      <c r="JO25" s="18">
        <v>0</v>
      </c>
      <c r="JP25" s="18">
        <v>0</v>
      </c>
      <c r="JQ25" s="17">
        <v>0</v>
      </c>
      <c r="JR25" s="17">
        <v>0</v>
      </c>
      <c r="JS25" s="17">
        <v>0</v>
      </c>
      <c r="JT25" s="17">
        <v>0</v>
      </c>
      <c r="JU25" s="17">
        <v>0</v>
      </c>
      <c r="JV25" s="17">
        <v>0</v>
      </c>
      <c r="JW25" s="17">
        <v>0</v>
      </c>
      <c r="JX25" s="17">
        <v>0</v>
      </c>
      <c r="JY25" s="17">
        <v>295662.21936799999</v>
      </c>
      <c r="JZ25" s="17">
        <v>0</v>
      </c>
      <c r="KA25" s="17">
        <v>0</v>
      </c>
      <c r="KB25" s="17">
        <v>0</v>
      </c>
      <c r="KC25" s="17">
        <v>0</v>
      </c>
      <c r="KD25" s="17">
        <v>0</v>
      </c>
      <c r="KE25" s="17">
        <v>0</v>
      </c>
      <c r="KF25" s="17">
        <v>0</v>
      </c>
      <c r="KG25" s="17">
        <v>0</v>
      </c>
      <c r="KH25" s="17">
        <v>0</v>
      </c>
      <c r="KI25" s="17">
        <v>0</v>
      </c>
      <c r="KJ25" s="17">
        <v>0</v>
      </c>
      <c r="KK25" s="17">
        <v>0</v>
      </c>
      <c r="KL25" s="17">
        <v>0</v>
      </c>
      <c r="KM25" s="17">
        <v>0</v>
      </c>
      <c r="KN25" s="17">
        <v>0</v>
      </c>
      <c r="KO25" s="17">
        <v>0</v>
      </c>
      <c r="KP25" s="17">
        <v>0</v>
      </c>
      <c r="KQ25" s="17">
        <v>0</v>
      </c>
      <c r="KR25" s="17">
        <v>0</v>
      </c>
      <c r="KS25" s="17">
        <v>0</v>
      </c>
      <c r="KT25" s="17">
        <v>0</v>
      </c>
      <c r="KU25" s="17">
        <v>0</v>
      </c>
      <c r="KV25" s="17">
        <v>0</v>
      </c>
      <c r="KW25" s="17">
        <v>0</v>
      </c>
      <c r="KX25" s="17">
        <v>0</v>
      </c>
      <c r="KY25" s="17">
        <v>0</v>
      </c>
      <c r="KZ25" s="17">
        <v>0</v>
      </c>
      <c r="LA25" s="18">
        <v>0</v>
      </c>
      <c r="LB25" s="18">
        <v>0</v>
      </c>
      <c r="LC25" s="18">
        <v>0</v>
      </c>
      <c r="LD25" s="17">
        <v>0</v>
      </c>
      <c r="LE25" s="17">
        <v>0</v>
      </c>
      <c r="LF25" s="17">
        <v>0</v>
      </c>
      <c r="LG25" s="17">
        <v>0</v>
      </c>
      <c r="LH25" s="17">
        <v>0</v>
      </c>
      <c r="LI25" s="17">
        <v>0</v>
      </c>
      <c r="LJ25" s="18">
        <v>0</v>
      </c>
      <c r="LK25" s="18">
        <v>0</v>
      </c>
      <c r="LL25" s="18">
        <v>0</v>
      </c>
      <c r="LM25" s="17">
        <v>0</v>
      </c>
      <c r="LN25" s="17">
        <v>0</v>
      </c>
      <c r="LO25" s="17">
        <v>0</v>
      </c>
      <c r="LP25" s="17">
        <v>0</v>
      </c>
      <c r="LQ25" s="17">
        <v>0</v>
      </c>
      <c r="LR25" s="17">
        <v>0</v>
      </c>
      <c r="LS25" s="18">
        <v>0</v>
      </c>
      <c r="LT25" s="18">
        <v>0</v>
      </c>
      <c r="LU25" s="18">
        <v>0</v>
      </c>
      <c r="LV25" s="17">
        <v>0</v>
      </c>
      <c r="LW25" s="17">
        <v>0</v>
      </c>
      <c r="LX25" s="17">
        <v>0</v>
      </c>
      <c r="LY25" s="17">
        <v>0</v>
      </c>
      <c r="LZ25" s="17">
        <v>0</v>
      </c>
      <c r="MA25" s="17">
        <v>0</v>
      </c>
      <c r="MB25" s="17">
        <v>0</v>
      </c>
      <c r="MC25" s="17">
        <v>0</v>
      </c>
      <c r="MD25" s="17">
        <v>0</v>
      </c>
      <c r="ME25" s="17">
        <v>0</v>
      </c>
      <c r="MF25" s="17">
        <v>0</v>
      </c>
      <c r="MG25" s="17">
        <v>79554236.960492015</v>
      </c>
      <c r="MH25" s="17">
        <v>79554236.960492015</v>
      </c>
    </row>
    <row r="26" spans="1:346" ht="12.75" customHeight="1" x14ac:dyDescent="0.3">
      <c r="A26" s="61" t="s">
        <v>185</v>
      </c>
      <c r="B26" s="16">
        <v>1028</v>
      </c>
      <c r="C26" s="62" t="s">
        <v>148</v>
      </c>
      <c r="D26" s="18">
        <v>0</v>
      </c>
      <c r="E26" s="18">
        <v>0</v>
      </c>
      <c r="F26" s="18">
        <v>964090362.92613101</v>
      </c>
      <c r="G26" s="17">
        <v>0</v>
      </c>
      <c r="H26" s="17">
        <v>0</v>
      </c>
      <c r="I26" s="17">
        <v>21614683.816395473</v>
      </c>
      <c r="J26" s="17">
        <v>0</v>
      </c>
      <c r="K26" s="17">
        <v>0</v>
      </c>
      <c r="L26" s="17">
        <v>813592116.2662133</v>
      </c>
      <c r="M26" s="17">
        <v>0</v>
      </c>
      <c r="N26" s="17">
        <v>0</v>
      </c>
      <c r="O26" s="17">
        <v>128883562.84352225</v>
      </c>
      <c r="P26" s="17">
        <v>0</v>
      </c>
      <c r="Q26" s="17">
        <v>0</v>
      </c>
      <c r="R26" s="17">
        <v>8029147.356636757</v>
      </c>
      <c r="S26" s="17">
        <v>0</v>
      </c>
      <c r="T26" s="17">
        <v>0</v>
      </c>
      <c r="U26" s="17">
        <v>4229012.3525710991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62177818.751197964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31159144.566254023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466565983.81536537</v>
      </c>
      <c r="BC26" s="17">
        <v>0</v>
      </c>
      <c r="BD26" s="17">
        <v>0</v>
      </c>
      <c r="BE26" s="17">
        <v>244605.16271999999</v>
      </c>
      <c r="BF26" s="17">
        <v>0</v>
      </c>
      <c r="BG26" s="17">
        <v>0</v>
      </c>
      <c r="BH26" s="17">
        <v>22430129.267702598</v>
      </c>
      <c r="BI26" s="17">
        <v>0</v>
      </c>
      <c r="BJ26" s="17">
        <v>0</v>
      </c>
      <c r="BK26" s="17">
        <v>120449118.31310713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46132904.794210605</v>
      </c>
      <c r="BR26" s="17">
        <v>0</v>
      </c>
      <c r="BS26" s="17">
        <v>0</v>
      </c>
      <c r="BT26" s="17">
        <v>16158621.201605465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1417077.5709728017</v>
      </c>
      <c r="CD26" s="17">
        <v>0</v>
      </c>
      <c r="CE26" s="17">
        <v>0</v>
      </c>
      <c r="CF26" s="17">
        <v>6505247.5419574473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142475.84973000002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0</v>
      </c>
      <c r="CY26" s="17">
        <v>0</v>
      </c>
      <c r="CZ26" s="17">
        <v>0</v>
      </c>
      <c r="DA26" s="17">
        <v>12795.480010400001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14324878.475993002</v>
      </c>
      <c r="DH26" s="17">
        <v>0</v>
      </c>
      <c r="DI26" s="17">
        <v>0</v>
      </c>
      <c r="DJ26" s="17">
        <v>25000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4050341.5184669648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  <c r="ES26" s="17">
        <v>0</v>
      </c>
      <c r="ET26" s="17">
        <v>0</v>
      </c>
      <c r="EU26" s="17">
        <v>0</v>
      </c>
      <c r="EV26" s="17">
        <v>0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9681906.3366740011</v>
      </c>
      <c r="FG26" s="17">
        <v>0</v>
      </c>
      <c r="FH26" s="17">
        <v>0</v>
      </c>
      <c r="FI26" s="17">
        <v>0</v>
      </c>
      <c r="FJ26" s="17">
        <v>0</v>
      </c>
      <c r="FK26" s="17">
        <v>0</v>
      </c>
      <c r="FL26" s="17">
        <v>0</v>
      </c>
      <c r="FM26" s="17">
        <v>0</v>
      </c>
      <c r="FN26" s="17">
        <v>0</v>
      </c>
      <c r="FO26" s="17">
        <v>0</v>
      </c>
      <c r="FP26" s="17">
        <v>0</v>
      </c>
      <c r="FQ26" s="17">
        <v>0</v>
      </c>
      <c r="FR26" s="17">
        <v>0</v>
      </c>
      <c r="FS26" s="17">
        <v>0</v>
      </c>
      <c r="FT26" s="17">
        <v>0</v>
      </c>
      <c r="FU26" s="17">
        <v>0</v>
      </c>
      <c r="FV26" s="17">
        <v>0</v>
      </c>
      <c r="FW26" s="17">
        <v>0</v>
      </c>
      <c r="FX26" s="17">
        <v>0</v>
      </c>
      <c r="FY26" s="17">
        <v>0</v>
      </c>
      <c r="FZ26" s="17">
        <v>0</v>
      </c>
      <c r="GA26" s="17">
        <v>0</v>
      </c>
      <c r="GB26" s="17">
        <v>0</v>
      </c>
      <c r="GC26" s="17">
        <v>0</v>
      </c>
      <c r="GD26" s="17">
        <v>0</v>
      </c>
      <c r="GE26" s="17">
        <v>0</v>
      </c>
      <c r="GF26" s="17">
        <v>0</v>
      </c>
      <c r="GG26" s="17">
        <v>0</v>
      </c>
      <c r="GH26" s="17">
        <v>0</v>
      </c>
      <c r="GI26" s="17">
        <v>0</v>
      </c>
      <c r="GJ26" s="17">
        <v>-1219126.86793283</v>
      </c>
      <c r="GK26" s="17">
        <v>0</v>
      </c>
      <c r="GL26" s="17">
        <v>0</v>
      </c>
      <c r="GM26" s="17">
        <v>0</v>
      </c>
      <c r="GN26" s="17">
        <v>0</v>
      </c>
      <c r="GO26" s="17">
        <v>0</v>
      </c>
      <c r="GP26" s="17">
        <v>82242655.940831229</v>
      </c>
      <c r="GQ26" s="17">
        <v>0</v>
      </c>
      <c r="GR26" s="17">
        <v>0</v>
      </c>
      <c r="GS26" s="17">
        <v>43439053.705644347</v>
      </c>
      <c r="GT26" s="17">
        <v>0</v>
      </c>
      <c r="GU26" s="17">
        <v>0</v>
      </c>
      <c r="GV26" s="17">
        <v>82458029.662318274</v>
      </c>
      <c r="GW26" s="17">
        <v>0</v>
      </c>
      <c r="GX26" s="17">
        <v>0</v>
      </c>
      <c r="GY26" s="17">
        <v>57327656.277028501</v>
      </c>
      <c r="GZ26" s="17">
        <v>0</v>
      </c>
      <c r="HA26" s="17">
        <v>0</v>
      </c>
      <c r="HB26" s="17">
        <v>0</v>
      </c>
      <c r="HC26" s="17">
        <v>0</v>
      </c>
      <c r="HD26" s="17">
        <v>0</v>
      </c>
      <c r="HE26" s="17">
        <v>0</v>
      </c>
      <c r="HF26" s="17">
        <v>0</v>
      </c>
      <c r="HG26" s="17">
        <v>0</v>
      </c>
      <c r="HH26" s="17">
        <v>0</v>
      </c>
      <c r="HI26" s="17">
        <v>0</v>
      </c>
      <c r="HJ26" s="17">
        <v>0</v>
      </c>
      <c r="HK26" s="17">
        <v>0</v>
      </c>
      <c r="HL26" s="17">
        <v>0</v>
      </c>
      <c r="HM26" s="17">
        <v>0</v>
      </c>
      <c r="HN26" s="17">
        <v>0</v>
      </c>
      <c r="HO26" s="17">
        <v>0</v>
      </c>
      <c r="HP26" s="17">
        <v>0</v>
      </c>
      <c r="HQ26" s="17">
        <v>0</v>
      </c>
      <c r="HR26" s="17">
        <v>0</v>
      </c>
      <c r="HS26" s="17">
        <v>0</v>
      </c>
      <c r="HT26" s="17">
        <v>0</v>
      </c>
      <c r="HU26" s="17">
        <v>0</v>
      </c>
      <c r="HV26" s="17">
        <v>0</v>
      </c>
      <c r="HW26" s="17">
        <v>0</v>
      </c>
      <c r="HX26" s="17">
        <v>0</v>
      </c>
      <c r="HY26" s="17">
        <v>0</v>
      </c>
      <c r="HZ26" s="17">
        <v>0</v>
      </c>
      <c r="IA26" s="17">
        <v>0</v>
      </c>
      <c r="IB26" s="17">
        <v>0</v>
      </c>
      <c r="IC26" s="17">
        <v>0</v>
      </c>
      <c r="ID26" s="17">
        <v>0</v>
      </c>
      <c r="IE26" s="17">
        <v>0</v>
      </c>
      <c r="IF26" s="17">
        <v>0</v>
      </c>
      <c r="IG26" s="17">
        <v>0</v>
      </c>
      <c r="IH26" s="17">
        <v>0</v>
      </c>
      <c r="II26" s="17">
        <v>0</v>
      </c>
      <c r="IJ26" s="17">
        <v>0</v>
      </c>
      <c r="IK26" s="17">
        <v>0</v>
      </c>
      <c r="IL26" s="17">
        <v>0</v>
      </c>
      <c r="IM26" s="17">
        <v>0</v>
      </c>
      <c r="IN26" s="17">
        <v>0</v>
      </c>
      <c r="IO26" s="17">
        <v>0</v>
      </c>
      <c r="IP26" s="17">
        <v>0</v>
      </c>
      <c r="IQ26" s="17">
        <v>0</v>
      </c>
      <c r="IR26" s="17">
        <v>0</v>
      </c>
      <c r="IS26" s="17">
        <v>0</v>
      </c>
      <c r="IT26" s="17">
        <v>0</v>
      </c>
      <c r="IU26" s="17">
        <v>0</v>
      </c>
      <c r="IV26" s="18">
        <v>0</v>
      </c>
      <c r="IW26" s="18">
        <v>0</v>
      </c>
      <c r="IX26" s="18">
        <v>2610329751.7006092</v>
      </c>
      <c r="IY26" s="17">
        <v>0</v>
      </c>
      <c r="IZ26" s="17">
        <v>0</v>
      </c>
      <c r="JA26" s="17">
        <v>-112372.72999999994</v>
      </c>
      <c r="JB26" s="17">
        <v>0</v>
      </c>
      <c r="JC26" s="17">
        <v>0</v>
      </c>
      <c r="JD26" s="17">
        <v>29065</v>
      </c>
      <c r="JE26" s="18">
        <v>0</v>
      </c>
      <c r="JF26" s="18">
        <v>0</v>
      </c>
      <c r="JG26" s="18">
        <v>942583974.91056919</v>
      </c>
      <c r="JH26" s="17">
        <v>0</v>
      </c>
      <c r="JI26" s="17">
        <v>0</v>
      </c>
      <c r="JJ26" s="17">
        <v>4044660.3499999992</v>
      </c>
      <c r="JK26" s="17">
        <v>0</v>
      </c>
      <c r="JL26" s="17">
        <v>0</v>
      </c>
      <c r="JM26" s="17">
        <v>938539314.56056917</v>
      </c>
      <c r="JN26" s="18">
        <v>0</v>
      </c>
      <c r="JO26" s="18">
        <v>0</v>
      </c>
      <c r="JP26" s="18">
        <v>1667829084.52004</v>
      </c>
      <c r="JQ26" s="17">
        <v>0</v>
      </c>
      <c r="JR26" s="17">
        <v>0</v>
      </c>
      <c r="JS26" s="17">
        <v>144126907.56999993</v>
      </c>
      <c r="JT26" s="17">
        <v>0</v>
      </c>
      <c r="JU26" s="17">
        <v>0</v>
      </c>
      <c r="JV26" s="17">
        <v>1523702176.9500401</v>
      </c>
      <c r="JW26" s="17">
        <v>0</v>
      </c>
      <c r="JX26" s="17">
        <v>0</v>
      </c>
      <c r="JY26" s="17">
        <v>30909.600000000006</v>
      </c>
      <c r="JZ26" s="17">
        <v>0</v>
      </c>
      <c r="KA26" s="17">
        <v>0</v>
      </c>
      <c r="KB26" s="17">
        <v>0</v>
      </c>
      <c r="KC26" s="17">
        <v>0</v>
      </c>
      <c r="KD26" s="17">
        <v>0</v>
      </c>
      <c r="KE26" s="17">
        <v>0</v>
      </c>
      <c r="KF26" s="17">
        <v>0</v>
      </c>
      <c r="KG26" s="17">
        <v>0</v>
      </c>
      <c r="KH26" s="17">
        <v>0</v>
      </c>
      <c r="KI26" s="17">
        <v>0</v>
      </c>
      <c r="KJ26" s="17">
        <v>0</v>
      </c>
      <c r="KK26" s="17">
        <v>0</v>
      </c>
      <c r="KL26" s="17">
        <v>0</v>
      </c>
      <c r="KM26" s="17">
        <v>0</v>
      </c>
      <c r="KN26" s="17">
        <v>0</v>
      </c>
      <c r="KO26" s="17">
        <v>0</v>
      </c>
      <c r="KP26" s="17">
        <v>0</v>
      </c>
      <c r="KQ26" s="17">
        <v>0</v>
      </c>
      <c r="KR26" s="17">
        <v>0</v>
      </c>
      <c r="KS26" s="17">
        <v>0</v>
      </c>
      <c r="KT26" s="17">
        <v>0</v>
      </c>
      <c r="KU26" s="17">
        <v>0</v>
      </c>
      <c r="KV26" s="17">
        <v>0</v>
      </c>
      <c r="KW26" s="17">
        <v>0</v>
      </c>
      <c r="KX26" s="17">
        <v>0</v>
      </c>
      <c r="KY26" s="17">
        <v>0</v>
      </c>
      <c r="KZ26" s="17">
        <v>0</v>
      </c>
      <c r="LA26" s="18">
        <v>0</v>
      </c>
      <c r="LB26" s="18">
        <v>0</v>
      </c>
      <c r="LC26" s="18">
        <v>0</v>
      </c>
      <c r="LD26" s="17">
        <v>0</v>
      </c>
      <c r="LE26" s="17">
        <v>0</v>
      </c>
      <c r="LF26" s="17">
        <v>0</v>
      </c>
      <c r="LG26" s="17">
        <v>0</v>
      </c>
      <c r="LH26" s="17">
        <v>0</v>
      </c>
      <c r="LI26" s="17">
        <v>0</v>
      </c>
      <c r="LJ26" s="18">
        <v>0</v>
      </c>
      <c r="LK26" s="18">
        <v>0</v>
      </c>
      <c r="LL26" s="18">
        <v>0</v>
      </c>
      <c r="LM26" s="17">
        <v>0</v>
      </c>
      <c r="LN26" s="17">
        <v>0</v>
      </c>
      <c r="LO26" s="17">
        <v>0</v>
      </c>
      <c r="LP26" s="17">
        <v>0</v>
      </c>
      <c r="LQ26" s="17">
        <v>0</v>
      </c>
      <c r="LR26" s="17">
        <v>0</v>
      </c>
      <c r="LS26" s="18">
        <v>0</v>
      </c>
      <c r="LT26" s="18">
        <v>0</v>
      </c>
      <c r="LU26" s="18">
        <v>0</v>
      </c>
      <c r="LV26" s="17">
        <v>0</v>
      </c>
      <c r="LW26" s="17">
        <v>0</v>
      </c>
      <c r="LX26" s="17">
        <v>0</v>
      </c>
      <c r="LY26" s="17">
        <v>0</v>
      </c>
      <c r="LZ26" s="17">
        <v>0</v>
      </c>
      <c r="MA26" s="17">
        <v>0</v>
      </c>
      <c r="MB26" s="17">
        <v>0</v>
      </c>
      <c r="MC26" s="17">
        <v>0</v>
      </c>
      <c r="MD26" s="17">
        <v>0</v>
      </c>
      <c r="ME26" s="17">
        <v>0</v>
      </c>
      <c r="MF26" s="17">
        <v>0</v>
      </c>
      <c r="MG26" s="17">
        <v>4652435501.2998056</v>
      </c>
      <c r="MH26" s="17">
        <v>4652435501.2998056</v>
      </c>
    </row>
    <row r="27" spans="1:346" ht="12.75" customHeight="1" x14ac:dyDescent="0.3">
      <c r="A27" s="61" t="s">
        <v>187</v>
      </c>
      <c r="B27" s="16">
        <v>1030</v>
      </c>
      <c r="C27" s="62" t="s">
        <v>148</v>
      </c>
      <c r="D27" s="18">
        <v>0</v>
      </c>
      <c r="E27" s="18">
        <v>0</v>
      </c>
      <c r="F27" s="18">
        <v>163765689.35999998</v>
      </c>
      <c r="G27" s="17">
        <v>0</v>
      </c>
      <c r="H27" s="17">
        <v>0</v>
      </c>
      <c r="I27" s="17">
        <v>581994.81999999995</v>
      </c>
      <c r="J27" s="17">
        <v>0</v>
      </c>
      <c r="K27" s="17">
        <v>0</v>
      </c>
      <c r="L27" s="17">
        <v>9956633.8800000008</v>
      </c>
      <c r="M27" s="17">
        <v>0</v>
      </c>
      <c r="N27" s="17">
        <v>0</v>
      </c>
      <c r="O27" s="17">
        <v>153227060.66</v>
      </c>
      <c r="P27" s="17">
        <v>0</v>
      </c>
      <c r="Q27" s="17">
        <v>0</v>
      </c>
      <c r="R27" s="17">
        <v>9614977.1300000008</v>
      </c>
      <c r="S27" s="17">
        <v>0</v>
      </c>
      <c r="T27" s="17">
        <v>0</v>
      </c>
      <c r="U27" s="17">
        <v>3552552.05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52599508.840000004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9223554.2799999993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473068267.5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42357759.460000001</v>
      </c>
      <c r="BI27" s="17">
        <v>0</v>
      </c>
      <c r="BJ27" s="17">
        <v>0</v>
      </c>
      <c r="BK27" s="17">
        <v>178257830.13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4958310.51</v>
      </c>
      <c r="BR27" s="17">
        <v>0</v>
      </c>
      <c r="BS27" s="17">
        <v>0</v>
      </c>
      <c r="BT27" s="17">
        <v>11959268.4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267982.78999999998</v>
      </c>
      <c r="CD27" s="17">
        <v>0</v>
      </c>
      <c r="CE27" s="17">
        <v>0</v>
      </c>
      <c r="CF27" s="17">
        <v>34909.65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291607.26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158242.82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136201789.86000001</v>
      </c>
      <c r="EC27" s="17">
        <v>0</v>
      </c>
      <c r="ED27" s="17">
        <v>0</v>
      </c>
      <c r="EE27" s="17">
        <v>46070889.939999998</v>
      </c>
      <c r="EF27" s="17">
        <v>0</v>
      </c>
      <c r="EG27" s="17">
        <v>0</v>
      </c>
      <c r="EH27" s="17">
        <v>17194733.73</v>
      </c>
      <c r="EI27" s="17">
        <v>0</v>
      </c>
      <c r="EJ27" s="17">
        <v>0</v>
      </c>
      <c r="EK27" s="17">
        <v>0</v>
      </c>
      <c r="EL27" s="17">
        <v>0</v>
      </c>
      <c r="EM27" s="17">
        <v>0</v>
      </c>
      <c r="EN27" s="17">
        <v>16494882.029999999</v>
      </c>
      <c r="EO27" s="17">
        <v>0</v>
      </c>
      <c r="EP27" s="17">
        <v>0</v>
      </c>
      <c r="EQ27" s="17">
        <v>0</v>
      </c>
      <c r="ER27" s="17">
        <v>0</v>
      </c>
      <c r="ES27" s="17">
        <v>0</v>
      </c>
      <c r="ET27" s="17">
        <v>0</v>
      </c>
      <c r="EU27" s="17">
        <v>0</v>
      </c>
      <c r="EV27" s="17">
        <v>0</v>
      </c>
      <c r="EW27" s="17">
        <v>0</v>
      </c>
      <c r="EX27" s="17">
        <v>0</v>
      </c>
      <c r="EY27" s="17">
        <v>0</v>
      </c>
      <c r="EZ27" s="17">
        <v>0</v>
      </c>
      <c r="FA27" s="17">
        <v>0</v>
      </c>
      <c r="FB27" s="17">
        <v>0</v>
      </c>
      <c r="FC27" s="17">
        <v>0</v>
      </c>
      <c r="FD27" s="17">
        <v>0</v>
      </c>
      <c r="FE27" s="17">
        <v>0</v>
      </c>
      <c r="FF27" s="17">
        <v>54062300.850000001</v>
      </c>
      <c r="FG27" s="17">
        <v>0</v>
      </c>
      <c r="FH27" s="17">
        <v>0</v>
      </c>
      <c r="FI27" s="17">
        <v>0</v>
      </c>
      <c r="FJ27" s="17">
        <v>0</v>
      </c>
      <c r="FK27" s="17">
        <v>0</v>
      </c>
      <c r="FL27" s="17">
        <v>0</v>
      </c>
      <c r="FM27" s="17">
        <v>0</v>
      </c>
      <c r="FN27" s="17">
        <v>0</v>
      </c>
      <c r="FO27" s="17">
        <v>0</v>
      </c>
      <c r="FP27" s="17">
        <v>0</v>
      </c>
      <c r="FQ27" s="17">
        <v>0</v>
      </c>
      <c r="FR27" s="17">
        <v>0</v>
      </c>
      <c r="FS27" s="17">
        <v>0</v>
      </c>
      <c r="FT27" s="17">
        <v>0</v>
      </c>
      <c r="FU27" s="17">
        <v>88541778.310000002</v>
      </c>
      <c r="FV27" s="17">
        <v>0</v>
      </c>
      <c r="FW27" s="17">
        <v>0</v>
      </c>
      <c r="FX27" s="17">
        <v>0</v>
      </c>
      <c r="FY27" s="17">
        <v>0</v>
      </c>
      <c r="FZ27" s="17">
        <v>0</v>
      </c>
      <c r="GA27" s="17">
        <v>0</v>
      </c>
      <c r="GB27" s="17">
        <v>0</v>
      </c>
      <c r="GC27" s="17">
        <v>0</v>
      </c>
      <c r="GD27" s="17">
        <v>0</v>
      </c>
      <c r="GE27" s="17">
        <v>0</v>
      </c>
      <c r="GF27" s="17">
        <v>0</v>
      </c>
      <c r="GG27" s="17">
        <v>39704.019999999997</v>
      </c>
      <c r="GH27" s="17">
        <v>0</v>
      </c>
      <c r="GI27" s="17">
        <v>0</v>
      </c>
      <c r="GJ27" s="17">
        <v>535465.47</v>
      </c>
      <c r="GK27" s="17">
        <v>0</v>
      </c>
      <c r="GL27" s="17">
        <v>0</v>
      </c>
      <c r="GM27" s="17">
        <v>0</v>
      </c>
      <c r="GN27" s="17">
        <v>0</v>
      </c>
      <c r="GO27" s="17">
        <v>0</v>
      </c>
      <c r="GP27" s="17">
        <v>17755508.739999998</v>
      </c>
      <c r="GQ27" s="17">
        <v>0</v>
      </c>
      <c r="GR27" s="17">
        <v>0</v>
      </c>
      <c r="GS27" s="17">
        <v>1394349.55</v>
      </c>
      <c r="GT27" s="17">
        <v>0</v>
      </c>
      <c r="GU27" s="17">
        <v>0</v>
      </c>
      <c r="GV27" s="17">
        <v>219379.89</v>
      </c>
      <c r="GW27" s="17">
        <v>0</v>
      </c>
      <c r="GX27" s="17">
        <v>0</v>
      </c>
      <c r="GY27" s="17">
        <v>7199262.3700000001</v>
      </c>
      <c r="GZ27" s="17">
        <v>0</v>
      </c>
      <c r="HA27" s="17">
        <v>0</v>
      </c>
      <c r="HB27" s="17">
        <v>0</v>
      </c>
      <c r="HC27" s="17">
        <v>0</v>
      </c>
      <c r="HD27" s="17">
        <v>0</v>
      </c>
      <c r="HE27" s="17">
        <v>0</v>
      </c>
      <c r="HF27" s="17">
        <v>0</v>
      </c>
      <c r="HG27" s="17">
        <v>0</v>
      </c>
      <c r="HH27" s="17">
        <v>0</v>
      </c>
      <c r="HI27" s="17">
        <v>0</v>
      </c>
      <c r="HJ27" s="17">
        <v>0</v>
      </c>
      <c r="HK27" s="17">
        <v>0</v>
      </c>
      <c r="HL27" s="17">
        <v>0</v>
      </c>
      <c r="HM27" s="17">
        <v>0</v>
      </c>
      <c r="HN27" s="17">
        <v>18827.21</v>
      </c>
      <c r="HO27" s="17">
        <v>0</v>
      </c>
      <c r="HP27" s="17">
        <v>0</v>
      </c>
      <c r="HQ27" s="17">
        <v>0</v>
      </c>
      <c r="HR27" s="17">
        <v>0</v>
      </c>
      <c r="HS27" s="17">
        <v>0</v>
      </c>
      <c r="HT27" s="17">
        <v>0</v>
      </c>
      <c r="HU27" s="17">
        <v>0</v>
      </c>
      <c r="HV27" s="17">
        <v>0</v>
      </c>
      <c r="HW27" s="17">
        <v>93469.28</v>
      </c>
      <c r="HX27" s="17">
        <v>0</v>
      </c>
      <c r="HY27" s="17">
        <v>0</v>
      </c>
      <c r="HZ27" s="17">
        <v>28372269.530000001</v>
      </c>
      <c r="IA27" s="17">
        <v>0</v>
      </c>
      <c r="IB27" s="17">
        <v>0</v>
      </c>
      <c r="IC27" s="17">
        <v>0</v>
      </c>
      <c r="ID27" s="17">
        <v>0</v>
      </c>
      <c r="IE27" s="17">
        <v>0</v>
      </c>
      <c r="IF27" s="17">
        <v>4693428.28</v>
      </c>
      <c r="IG27" s="17">
        <v>0</v>
      </c>
      <c r="IH27" s="17">
        <v>0</v>
      </c>
      <c r="II27" s="17">
        <v>0</v>
      </c>
      <c r="IJ27" s="17">
        <v>0</v>
      </c>
      <c r="IK27" s="17">
        <v>0</v>
      </c>
      <c r="IL27" s="17">
        <v>0</v>
      </c>
      <c r="IM27" s="17">
        <v>0</v>
      </c>
      <c r="IN27" s="17">
        <v>0</v>
      </c>
      <c r="IO27" s="17">
        <v>0</v>
      </c>
      <c r="IP27" s="17">
        <v>0</v>
      </c>
      <c r="IQ27" s="17">
        <v>0</v>
      </c>
      <c r="IR27" s="17">
        <v>179636.64</v>
      </c>
      <c r="IS27" s="17">
        <v>0</v>
      </c>
      <c r="IT27" s="17">
        <v>0</v>
      </c>
      <c r="IU27" s="17">
        <v>24210.41</v>
      </c>
      <c r="IV27" s="18">
        <v>0</v>
      </c>
      <c r="IW27" s="18">
        <v>0</v>
      </c>
      <c r="IX27" s="18">
        <v>7333157.2400000002</v>
      </c>
      <c r="IY27" s="17">
        <v>0</v>
      </c>
      <c r="IZ27" s="17">
        <v>0</v>
      </c>
      <c r="JA27" s="17">
        <v>650</v>
      </c>
      <c r="JB27" s="17">
        <v>0</v>
      </c>
      <c r="JC27" s="17">
        <v>0</v>
      </c>
      <c r="JD27" s="17">
        <v>0</v>
      </c>
      <c r="JE27" s="18">
        <v>0</v>
      </c>
      <c r="JF27" s="18">
        <v>0</v>
      </c>
      <c r="JG27" s="18">
        <v>7332507.2400000002</v>
      </c>
      <c r="JH27" s="17">
        <v>0</v>
      </c>
      <c r="JI27" s="17">
        <v>0</v>
      </c>
      <c r="JJ27" s="17">
        <v>0</v>
      </c>
      <c r="JK27" s="17">
        <v>0</v>
      </c>
      <c r="JL27" s="17">
        <v>0</v>
      </c>
      <c r="JM27" s="17">
        <v>7332507.2400000002</v>
      </c>
      <c r="JN27" s="18">
        <v>0</v>
      </c>
      <c r="JO27" s="18">
        <v>0</v>
      </c>
      <c r="JP27" s="18">
        <v>0</v>
      </c>
      <c r="JQ27" s="17">
        <v>0</v>
      </c>
      <c r="JR27" s="17">
        <v>0</v>
      </c>
      <c r="JS27" s="17">
        <v>0</v>
      </c>
      <c r="JT27" s="17">
        <v>0</v>
      </c>
      <c r="JU27" s="17">
        <v>0</v>
      </c>
      <c r="JV27" s="17">
        <v>0</v>
      </c>
      <c r="JW27" s="17">
        <v>0</v>
      </c>
      <c r="JX27" s="17">
        <v>0</v>
      </c>
      <c r="JY27" s="17">
        <v>1439205.11</v>
      </c>
      <c r="JZ27" s="17">
        <v>0</v>
      </c>
      <c r="KA27" s="17">
        <v>0</v>
      </c>
      <c r="KB27" s="17">
        <v>0</v>
      </c>
      <c r="KC27" s="17">
        <v>0</v>
      </c>
      <c r="KD27" s="17">
        <v>0</v>
      </c>
      <c r="KE27" s="17">
        <v>0</v>
      </c>
      <c r="KF27" s="17">
        <v>0</v>
      </c>
      <c r="KG27" s="17">
        <v>0</v>
      </c>
      <c r="KH27" s="17">
        <v>0</v>
      </c>
      <c r="KI27" s="17">
        <v>0</v>
      </c>
      <c r="KJ27" s="17">
        <v>0</v>
      </c>
      <c r="KK27" s="17">
        <v>0</v>
      </c>
      <c r="KL27" s="17">
        <v>0</v>
      </c>
      <c r="KM27" s="17">
        <v>0</v>
      </c>
      <c r="KN27" s="17">
        <v>0</v>
      </c>
      <c r="KO27" s="17">
        <v>0</v>
      </c>
      <c r="KP27" s="17">
        <v>0</v>
      </c>
      <c r="KQ27" s="17">
        <v>0</v>
      </c>
      <c r="KR27" s="17">
        <v>0</v>
      </c>
      <c r="KS27" s="17">
        <v>0</v>
      </c>
      <c r="KT27" s="17">
        <v>0</v>
      </c>
      <c r="KU27" s="17">
        <v>0</v>
      </c>
      <c r="KV27" s="17">
        <v>0</v>
      </c>
      <c r="KW27" s="17">
        <v>0</v>
      </c>
      <c r="KX27" s="17">
        <v>0</v>
      </c>
      <c r="KY27" s="17">
        <v>0</v>
      </c>
      <c r="KZ27" s="17">
        <v>0</v>
      </c>
      <c r="LA27" s="18">
        <v>0</v>
      </c>
      <c r="LB27" s="18">
        <v>0</v>
      </c>
      <c r="LC27" s="18">
        <v>0</v>
      </c>
      <c r="LD27" s="17">
        <v>0</v>
      </c>
      <c r="LE27" s="17">
        <v>0</v>
      </c>
      <c r="LF27" s="17">
        <v>0</v>
      </c>
      <c r="LG27" s="17">
        <v>0</v>
      </c>
      <c r="LH27" s="17">
        <v>0</v>
      </c>
      <c r="LI27" s="17">
        <v>0</v>
      </c>
      <c r="LJ27" s="18">
        <v>0</v>
      </c>
      <c r="LK27" s="18">
        <v>0</v>
      </c>
      <c r="LL27" s="18">
        <v>0</v>
      </c>
      <c r="LM27" s="17">
        <v>0</v>
      </c>
      <c r="LN27" s="17">
        <v>0</v>
      </c>
      <c r="LO27" s="17">
        <v>0</v>
      </c>
      <c r="LP27" s="17">
        <v>0</v>
      </c>
      <c r="LQ27" s="17">
        <v>0</v>
      </c>
      <c r="LR27" s="17">
        <v>0</v>
      </c>
      <c r="LS27" s="18">
        <v>0</v>
      </c>
      <c r="LT27" s="18">
        <v>0</v>
      </c>
      <c r="LU27" s="18">
        <v>0</v>
      </c>
      <c r="LV27" s="17">
        <v>0</v>
      </c>
      <c r="LW27" s="17">
        <v>0</v>
      </c>
      <c r="LX27" s="17">
        <v>0</v>
      </c>
      <c r="LY27" s="17">
        <v>0</v>
      </c>
      <c r="LZ27" s="17">
        <v>0</v>
      </c>
      <c r="MA27" s="17">
        <v>0</v>
      </c>
      <c r="MB27" s="17">
        <v>0</v>
      </c>
      <c r="MC27" s="17">
        <v>0</v>
      </c>
      <c r="MD27" s="17">
        <v>0</v>
      </c>
      <c r="ME27" s="17">
        <v>0</v>
      </c>
      <c r="MF27" s="17">
        <v>0</v>
      </c>
      <c r="MG27" s="17">
        <v>1377974708.6399999</v>
      </c>
      <c r="MH27" s="17">
        <v>1377974708.6399999</v>
      </c>
    </row>
    <row r="28" spans="1:346" ht="12.75" customHeight="1" x14ac:dyDescent="0.3">
      <c r="A28" s="61" t="s">
        <v>189</v>
      </c>
      <c r="B28" s="16">
        <v>1031</v>
      </c>
      <c r="C28" s="62" t="s">
        <v>148</v>
      </c>
      <c r="D28" s="18">
        <v>0</v>
      </c>
      <c r="E28" s="18">
        <v>0</v>
      </c>
      <c r="F28" s="18">
        <v>355820446.71999997</v>
      </c>
      <c r="G28" s="17">
        <v>0</v>
      </c>
      <c r="H28" s="17">
        <v>0</v>
      </c>
      <c r="I28" s="17">
        <v>144650.01999999999</v>
      </c>
      <c r="J28" s="17">
        <v>0</v>
      </c>
      <c r="K28" s="17">
        <v>0</v>
      </c>
      <c r="L28" s="17">
        <v>284202044.57999998</v>
      </c>
      <c r="M28" s="17">
        <v>0</v>
      </c>
      <c r="N28" s="17">
        <v>0</v>
      </c>
      <c r="O28" s="17">
        <v>71473752.120000005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862961.41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5524714.4400000004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1397796.67</v>
      </c>
      <c r="BI28" s="17">
        <v>0</v>
      </c>
      <c r="BJ28" s="17">
        <v>0</v>
      </c>
      <c r="BK28" s="17">
        <v>15163124.289999999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9119795.5999999996</v>
      </c>
      <c r="BR28" s="17">
        <v>0</v>
      </c>
      <c r="BS28" s="17">
        <v>0</v>
      </c>
      <c r="BT28" s="17">
        <v>23551261.949999999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1309652.54</v>
      </c>
      <c r="CD28" s="17">
        <v>0</v>
      </c>
      <c r="CE28" s="17">
        <v>0</v>
      </c>
      <c r="CF28" s="17">
        <v>204486.33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2069191.57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7">
        <v>0</v>
      </c>
      <c r="DX28" s="17">
        <v>0</v>
      </c>
      <c r="DY28" s="17">
        <v>0</v>
      </c>
      <c r="DZ28" s="17">
        <v>0</v>
      </c>
      <c r="EA28" s="17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  <c r="EJ28" s="17">
        <v>0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  <c r="ES28" s="17">
        <v>0</v>
      </c>
      <c r="ET28" s="17">
        <v>0</v>
      </c>
      <c r="EU28" s="17">
        <v>0</v>
      </c>
      <c r="EV28" s="17">
        <v>0</v>
      </c>
      <c r="EW28" s="17">
        <v>0</v>
      </c>
      <c r="EX28" s="17">
        <v>0</v>
      </c>
      <c r="EY28" s="17">
        <v>0</v>
      </c>
      <c r="EZ28" s="17">
        <v>2250</v>
      </c>
      <c r="FA28" s="17">
        <v>0</v>
      </c>
      <c r="FB28" s="17">
        <v>0</v>
      </c>
      <c r="FC28" s="17">
        <v>0</v>
      </c>
      <c r="FD28" s="17">
        <v>0</v>
      </c>
      <c r="FE28" s="17">
        <v>0</v>
      </c>
      <c r="FF28" s="17">
        <v>191295.5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0</v>
      </c>
      <c r="FM28" s="17">
        <v>0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0</v>
      </c>
      <c r="FY28" s="17">
        <v>0</v>
      </c>
      <c r="FZ28" s="17">
        <v>0</v>
      </c>
      <c r="GA28" s="17">
        <v>0</v>
      </c>
      <c r="GB28" s="17">
        <v>0</v>
      </c>
      <c r="GC28" s="17">
        <v>0</v>
      </c>
      <c r="GD28" s="17">
        <v>0</v>
      </c>
      <c r="GE28" s="17">
        <v>0</v>
      </c>
      <c r="GF28" s="17">
        <v>0</v>
      </c>
      <c r="GG28" s="17">
        <v>6096825.8499999996</v>
      </c>
      <c r="GH28" s="17">
        <v>0</v>
      </c>
      <c r="GI28" s="17">
        <v>0</v>
      </c>
      <c r="GJ28" s="17">
        <v>433657.35</v>
      </c>
      <c r="GK28" s="17">
        <v>0</v>
      </c>
      <c r="GL28" s="17">
        <v>0</v>
      </c>
      <c r="GM28" s="17">
        <v>0</v>
      </c>
      <c r="GN28" s="17">
        <v>0</v>
      </c>
      <c r="GO28" s="17">
        <v>0</v>
      </c>
      <c r="GP28" s="17">
        <v>3036502.78</v>
      </c>
      <c r="GQ28" s="17">
        <v>0</v>
      </c>
      <c r="GR28" s="17">
        <v>0</v>
      </c>
      <c r="GS28" s="17">
        <v>40683.51</v>
      </c>
      <c r="GT28" s="17">
        <v>0</v>
      </c>
      <c r="GU28" s="17">
        <v>0</v>
      </c>
      <c r="GV28" s="17">
        <v>980527.31</v>
      </c>
      <c r="GW28" s="17">
        <v>0</v>
      </c>
      <c r="GX28" s="17">
        <v>0</v>
      </c>
      <c r="GY28" s="17">
        <v>7550627.1200000001</v>
      </c>
      <c r="GZ28" s="17">
        <v>0</v>
      </c>
      <c r="HA28" s="17">
        <v>0</v>
      </c>
      <c r="HB28" s="17">
        <v>0</v>
      </c>
      <c r="HC28" s="17">
        <v>0</v>
      </c>
      <c r="HD28" s="17">
        <v>0</v>
      </c>
      <c r="HE28" s="17">
        <v>0</v>
      </c>
      <c r="HF28" s="17">
        <v>0</v>
      </c>
      <c r="HG28" s="17">
        <v>0</v>
      </c>
      <c r="HH28" s="17">
        <v>0</v>
      </c>
      <c r="HI28" s="17">
        <v>0</v>
      </c>
      <c r="HJ28" s="17">
        <v>0</v>
      </c>
      <c r="HK28" s="17">
        <v>0</v>
      </c>
      <c r="HL28" s="17">
        <v>0</v>
      </c>
      <c r="HM28" s="17">
        <v>0</v>
      </c>
      <c r="HN28" s="17">
        <v>0</v>
      </c>
      <c r="HO28" s="17">
        <v>0</v>
      </c>
      <c r="HP28" s="17">
        <v>0</v>
      </c>
      <c r="HQ28" s="17">
        <v>0</v>
      </c>
      <c r="HR28" s="17">
        <v>0</v>
      </c>
      <c r="HS28" s="17">
        <v>0</v>
      </c>
      <c r="HT28" s="17">
        <v>0</v>
      </c>
      <c r="HU28" s="17">
        <v>0</v>
      </c>
      <c r="HV28" s="17">
        <v>0</v>
      </c>
      <c r="HW28" s="17">
        <v>0</v>
      </c>
      <c r="HX28" s="17">
        <v>0</v>
      </c>
      <c r="HY28" s="17">
        <v>0</v>
      </c>
      <c r="HZ28" s="17">
        <v>0</v>
      </c>
      <c r="IA28" s="17">
        <v>0</v>
      </c>
      <c r="IB28" s="17">
        <v>0</v>
      </c>
      <c r="IC28" s="17">
        <v>0</v>
      </c>
      <c r="ID28" s="17">
        <v>0</v>
      </c>
      <c r="IE28" s="17">
        <v>0</v>
      </c>
      <c r="IF28" s="17">
        <v>0</v>
      </c>
      <c r="IG28" s="17">
        <v>0</v>
      </c>
      <c r="IH28" s="17">
        <v>0</v>
      </c>
      <c r="II28" s="17">
        <v>0</v>
      </c>
      <c r="IJ28" s="17">
        <v>0</v>
      </c>
      <c r="IK28" s="17">
        <v>0</v>
      </c>
      <c r="IL28" s="17">
        <v>0</v>
      </c>
      <c r="IM28" s="17">
        <v>0</v>
      </c>
      <c r="IN28" s="17">
        <v>0</v>
      </c>
      <c r="IO28" s="17">
        <v>0</v>
      </c>
      <c r="IP28" s="17">
        <v>0</v>
      </c>
      <c r="IQ28" s="17">
        <v>0</v>
      </c>
      <c r="IR28" s="17">
        <v>0</v>
      </c>
      <c r="IS28" s="17">
        <v>0</v>
      </c>
      <c r="IT28" s="17">
        <v>0</v>
      </c>
      <c r="IU28" s="17">
        <v>0</v>
      </c>
      <c r="IV28" s="18">
        <v>0</v>
      </c>
      <c r="IW28" s="18">
        <v>0</v>
      </c>
      <c r="IX28" s="18">
        <v>0</v>
      </c>
      <c r="IY28" s="17">
        <v>0</v>
      </c>
      <c r="IZ28" s="17">
        <v>0</v>
      </c>
      <c r="JA28" s="17">
        <v>0</v>
      </c>
      <c r="JB28" s="17">
        <v>0</v>
      </c>
      <c r="JC28" s="17">
        <v>0</v>
      </c>
      <c r="JD28" s="17">
        <v>0</v>
      </c>
      <c r="JE28" s="18">
        <v>0</v>
      </c>
      <c r="JF28" s="18">
        <v>0</v>
      </c>
      <c r="JG28" s="18">
        <v>0</v>
      </c>
      <c r="JH28" s="17">
        <v>0</v>
      </c>
      <c r="JI28" s="17">
        <v>0</v>
      </c>
      <c r="JJ28" s="17">
        <v>0</v>
      </c>
      <c r="JK28" s="17">
        <v>0</v>
      </c>
      <c r="JL28" s="17">
        <v>0</v>
      </c>
      <c r="JM28" s="17">
        <v>0</v>
      </c>
      <c r="JN28" s="18">
        <v>0</v>
      </c>
      <c r="JO28" s="18">
        <v>0</v>
      </c>
      <c r="JP28" s="18">
        <v>0</v>
      </c>
      <c r="JQ28" s="17">
        <v>0</v>
      </c>
      <c r="JR28" s="17">
        <v>0</v>
      </c>
      <c r="JS28" s="17">
        <v>0</v>
      </c>
      <c r="JT28" s="17">
        <v>0</v>
      </c>
      <c r="JU28" s="17">
        <v>0</v>
      </c>
      <c r="JV28" s="17">
        <v>0</v>
      </c>
      <c r="JW28" s="17">
        <v>0</v>
      </c>
      <c r="JX28" s="17">
        <v>0</v>
      </c>
      <c r="JY28" s="17">
        <v>354865.24</v>
      </c>
      <c r="JZ28" s="17">
        <v>0</v>
      </c>
      <c r="KA28" s="17">
        <v>0</v>
      </c>
      <c r="KB28" s="17">
        <v>0</v>
      </c>
      <c r="KC28" s="17">
        <v>0</v>
      </c>
      <c r="KD28" s="17">
        <v>0</v>
      </c>
      <c r="KE28" s="17">
        <v>0</v>
      </c>
      <c r="KF28" s="17">
        <v>0</v>
      </c>
      <c r="KG28" s="17">
        <v>0</v>
      </c>
      <c r="KH28" s="17">
        <v>0</v>
      </c>
      <c r="KI28" s="17">
        <v>0</v>
      </c>
      <c r="KJ28" s="17">
        <v>0</v>
      </c>
      <c r="KK28" s="17">
        <v>0</v>
      </c>
      <c r="KL28" s="17">
        <v>0</v>
      </c>
      <c r="KM28" s="17">
        <v>0</v>
      </c>
      <c r="KN28" s="17">
        <v>0</v>
      </c>
      <c r="KO28" s="17">
        <v>0</v>
      </c>
      <c r="KP28" s="17">
        <v>0</v>
      </c>
      <c r="KQ28" s="17">
        <v>0</v>
      </c>
      <c r="KR28" s="17">
        <v>0</v>
      </c>
      <c r="KS28" s="17">
        <v>0</v>
      </c>
      <c r="KT28" s="17">
        <v>0</v>
      </c>
      <c r="KU28" s="17">
        <v>0</v>
      </c>
      <c r="KV28" s="17">
        <v>0</v>
      </c>
      <c r="KW28" s="17">
        <v>0</v>
      </c>
      <c r="KX28" s="17">
        <v>0</v>
      </c>
      <c r="KY28" s="17">
        <v>0</v>
      </c>
      <c r="KZ28" s="17">
        <v>0</v>
      </c>
      <c r="LA28" s="18">
        <v>0</v>
      </c>
      <c r="LB28" s="18">
        <v>0</v>
      </c>
      <c r="LC28" s="18">
        <v>0</v>
      </c>
      <c r="LD28" s="17">
        <v>0</v>
      </c>
      <c r="LE28" s="17">
        <v>0</v>
      </c>
      <c r="LF28" s="17">
        <v>0</v>
      </c>
      <c r="LG28" s="17">
        <v>0</v>
      </c>
      <c r="LH28" s="17">
        <v>0</v>
      </c>
      <c r="LI28" s="17">
        <v>0</v>
      </c>
      <c r="LJ28" s="18">
        <v>0</v>
      </c>
      <c r="LK28" s="18">
        <v>0</v>
      </c>
      <c r="LL28" s="18">
        <v>0</v>
      </c>
      <c r="LM28" s="17">
        <v>0</v>
      </c>
      <c r="LN28" s="17">
        <v>0</v>
      </c>
      <c r="LO28" s="17">
        <v>0</v>
      </c>
      <c r="LP28" s="17">
        <v>0</v>
      </c>
      <c r="LQ28" s="17">
        <v>0</v>
      </c>
      <c r="LR28" s="17">
        <v>0</v>
      </c>
      <c r="LS28" s="18">
        <v>0</v>
      </c>
      <c r="LT28" s="18">
        <v>0</v>
      </c>
      <c r="LU28" s="18">
        <v>0</v>
      </c>
      <c r="LV28" s="17">
        <v>0</v>
      </c>
      <c r="LW28" s="17">
        <v>0</v>
      </c>
      <c r="LX28" s="17">
        <v>0</v>
      </c>
      <c r="LY28" s="17">
        <v>0</v>
      </c>
      <c r="LZ28" s="17">
        <v>0</v>
      </c>
      <c r="MA28" s="17">
        <v>0</v>
      </c>
      <c r="MB28" s="17">
        <v>0</v>
      </c>
      <c r="MC28" s="17">
        <v>0</v>
      </c>
      <c r="MD28" s="17">
        <v>0</v>
      </c>
      <c r="ME28" s="17">
        <v>0</v>
      </c>
      <c r="MF28" s="17">
        <v>0</v>
      </c>
      <c r="MG28" s="17">
        <v>433710666.18000007</v>
      </c>
      <c r="MH28" s="17">
        <v>433710666.18000007</v>
      </c>
    </row>
    <row r="29" spans="1:346" ht="12.75" customHeight="1" x14ac:dyDescent="0.3">
      <c r="A29" s="61" t="s">
        <v>191</v>
      </c>
      <c r="B29" s="16">
        <v>1032</v>
      </c>
      <c r="C29" s="62" t="s">
        <v>148</v>
      </c>
      <c r="D29" s="18">
        <v>0</v>
      </c>
      <c r="E29" s="18">
        <v>0</v>
      </c>
      <c r="F29" s="18">
        <v>857247534.24920022</v>
      </c>
      <c r="G29" s="17">
        <v>0</v>
      </c>
      <c r="H29" s="17">
        <v>0</v>
      </c>
      <c r="I29" s="17">
        <v>91154336.904139087</v>
      </c>
      <c r="J29" s="17">
        <v>0</v>
      </c>
      <c r="K29" s="17">
        <v>0</v>
      </c>
      <c r="L29" s="17">
        <v>541595093.79493117</v>
      </c>
      <c r="M29" s="17">
        <v>0</v>
      </c>
      <c r="N29" s="17">
        <v>0</v>
      </c>
      <c r="O29" s="17">
        <v>224498103.55013004</v>
      </c>
      <c r="P29" s="17">
        <v>0</v>
      </c>
      <c r="Q29" s="17">
        <v>0</v>
      </c>
      <c r="R29" s="17">
        <v>333307051.44000018</v>
      </c>
      <c r="S29" s="17">
        <v>0</v>
      </c>
      <c r="T29" s="17">
        <v>0</v>
      </c>
      <c r="U29" s="17">
        <v>71358424.410000026</v>
      </c>
      <c r="V29" s="17">
        <v>0</v>
      </c>
      <c r="W29" s="17">
        <v>0</v>
      </c>
      <c r="X29" s="17">
        <v>28050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4863468.01</v>
      </c>
      <c r="AK29" s="17">
        <v>0</v>
      </c>
      <c r="AL29" s="17">
        <v>0</v>
      </c>
      <c r="AM29" s="17">
        <v>469599630.53280032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98626308.970000014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812357020.71999955</v>
      </c>
      <c r="BC29" s="17">
        <v>0</v>
      </c>
      <c r="BD29" s="17">
        <v>0</v>
      </c>
      <c r="BE29" s="17">
        <v>792942.58</v>
      </c>
      <c r="BF29" s="17">
        <v>0</v>
      </c>
      <c r="BG29" s="17">
        <v>0</v>
      </c>
      <c r="BH29" s="17">
        <v>57254498.870000027</v>
      </c>
      <c r="BI29" s="17">
        <v>0</v>
      </c>
      <c r="BJ29" s="17">
        <v>0</v>
      </c>
      <c r="BK29" s="17">
        <v>433308330.33000016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99889489.72540015</v>
      </c>
      <c r="BR29" s="17">
        <v>0</v>
      </c>
      <c r="BS29" s="17">
        <v>0</v>
      </c>
      <c r="BT29" s="17">
        <v>251221415.83429974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3843988.4322999963</v>
      </c>
      <c r="CD29" s="17">
        <v>0</v>
      </c>
      <c r="CE29" s="17">
        <v>0</v>
      </c>
      <c r="CF29" s="17">
        <v>38923665.595699981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2924207.0199999996</v>
      </c>
      <c r="CM29" s="17">
        <v>0</v>
      </c>
      <c r="CN29" s="17">
        <v>0</v>
      </c>
      <c r="CO29" s="17">
        <v>16481294.27</v>
      </c>
      <c r="CP29" s="17">
        <v>0</v>
      </c>
      <c r="CQ29" s="17">
        <v>0</v>
      </c>
      <c r="CR29" s="17">
        <v>54608292.659999996</v>
      </c>
      <c r="CS29" s="17">
        <v>0</v>
      </c>
      <c r="CT29" s="17">
        <v>0</v>
      </c>
      <c r="CU29" s="17">
        <v>4658226.3599999994</v>
      </c>
      <c r="CV29" s="17">
        <v>0</v>
      </c>
      <c r="CW29" s="17">
        <v>0</v>
      </c>
      <c r="CX29" s="17">
        <v>208849.27000000002</v>
      </c>
      <c r="CY29" s="17">
        <v>0</v>
      </c>
      <c r="CZ29" s="17">
        <v>0</v>
      </c>
      <c r="DA29" s="17">
        <v>192690.96999999997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683237.90999999992</v>
      </c>
      <c r="DH29" s="17">
        <v>0</v>
      </c>
      <c r="DI29" s="17">
        <v>0</v>
      </c>
      <c r="DJ29" s="17">
        <v>1280165.5699999998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10073233.86999999</v>
      </c>
      <c r="DQ29" s="17">
        <v>0</v>
      </c>
      <c r="DR29" s="17">
        <v>0</v>
      </c>
      <c r="DS29" s="17"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  <c r="DZ29" s="17">
        <v>0</v>
      </c>
      <c r="EA29" s="17">
        <v>0</v>
      </c>
      <c r="EB29" s="17">
        <v>1738360695.1161008</v>
      </c>
      <c r="EC29" s="17">
        <v>0</v>
      </c>
      <c r="ED29" s="17">
        <v>0</v>
      </c>
      <c r="EE29" s="17">
        <v>112089468.78790003</v>
      </c>
      <c r="EF29" s="17">
        <v>0</v>
      </c>
      <c r="EG29" s="17">
        <v>0</v>
      </c>
      <c r="EH29" s="17">
        <v>240180077.61080006</v>
      </c>
      <c r="EI29" s="17">
        <v>0</v>
      </c>
      <c r="EJ29" s="17">
        <v>0</v>
      </c>
      <c r="EK29" s="17">
        <v>0</v>
      </c>
      <c r="EL29" s="17">
        <v>0</v>
      </c>
      <c r="EM29" s="17">
        <v>0</v>
      </c>
      <c r="EN29" s="17">
        <v>106311040.51979999</v>
      </c>
      <c r="EO29" s="17">
        <v>0</v>
      </c>
      <c r="EP29" s="17">
        <v>0</v>
      </c>
      <c r="EQ29" s="17">
        <v>0</v>
      </c>
      <c r="ER29" s="17">
        <v>0</v>
      </c>
      <c r="ES29" s="17">
        <v>0</v>
      </c>
      <c r="ET29" s="17">
        <v>0</v>
      </c>
      <c r="EU29" s="17">
        <v>0</v>
      </c>
      <c r="EV29" s="17">
        <v>0</v>
      </c>
      <c r="EW29" s="17">
        <v>0</v>
      </c>
      <c r="EX29" s="17">
        <v>0</v>
      </c>
      <c r="EY29" s="17">
        <v>0</v>
      </c>
      <c r="EZ29" s="17">
        <v>0</v>
      </c>
      <c r="FA29" s="17">
        <v>0</v>
      </c>
      <c r="FB29" s="17">
        <v>0</v>
      </c>
      <c r="FC29" s="17">
        <v>0</v>
      </c>
      <c r="FD29" s="17">
        <v>0</v>
      </c>
      <c r="FE29" s="17">
        <v>0</v>
      </c>
      <c r="FF29" s="17">
        <v>12055357.672200002</v>
      </c>
      <c r="FG29" s="17">
        <v>0</v>
      </c>
      <c r="FH29" s="17">
        <v>0</v>
      </c>
      <c r="FI29" s="17">
        <v>0</v>
      </c>
      <c r="FJ29" s="17">
        <v>0</v>
      </c>
      <c r="FK29" s="17">
        <v>0</v>
      </c>
      <c r="FL29" s="17">
        <v>0</v>
      </c>
      <c r="FM29" s="17">
        <v>0</v>
      </c>
      <c r="FN29" s="17">
        <v>0</v>
      </c>
      <c r="FO29" s="17">
        <v>0</v>
      </c>
      <c r="FP29" s="17">
        <v>0</v>
      </c>
      <c r="FQ29" s="17">
        <v>0</v>
      </c>
      <c r="FR29" s="17">
        <v>0</v>
      </c>
      <c r="FS29" s="17">
        <v>0</v>
      </c>
      <c r="FT29" s="17">
        <v>0</v>
      </c>
      <c r="FU29" s="17">
        <v>0</v>
      </c>
      <c r="FV29" s="17">
        <v>0</v>
      </c>
      <c r="FW29" s="17">
        <v>0</v>
      </c>
      <c r="FX29" s="17">
        <v>0</v>
      </c>
      <c r="FY29" s="17">
        <v>0</v>
      </c>
      <c r="FZ29" s="17">
        <v>0</v>
      </c>
      <c r="GA29" s="17">
        <v>0</v>
      </c>
      <c r="GB29" s="17">
        <v>0</v>
      </c>
      <c r="GC29" s="17">
        <v>0</v>
      </c>
      <c r="GD29" s="17">
        <v>0</v>
      </c>
      <c r="GE29" s="17">
        <v>0</v>
      </c>
      <c r="GF29" s="17">
        <v>0</v>
      </c>
      <c r="GG29" s="17">
        <v>0</v>
      </c>
      <c r="GH29" s="17">
        <v>0</v>
      </c>
      <c r="GI29" s="17">
        <v>0</v>
      </c>
      <c r="GJ29" s="17">
        <v>99099186.041799992</v>
      </c>
      <c r="GK29" s="17">
        <v>0</v>
      </c>
      <c r="GL29" s="17">
        <v>0</v>
      </c>
      <c r="GM29" s="17">
        <v>0</v>
      </c>
      <c r="GN29" s="17">
        <v>0</v>
      </c>
      <c r="GO29" s="17">
        <v>0</v>
      </c>
      <c r="GP29" s="17">
        <v>348373399.12559992</v>
      </c>
      <c r="GQ29" s="17">
        <v>0</v>
      </c>
      <c r="GR29" s="17">
        <v>0</v>
      </c>
      <c r="GS29" s="17">
        <v>42500039.429800004</v>
      </c>
      <c r="GT29" s="17">
        <v>0</v>
      </c>
      <c r="GU29" s="17">
        <v>0</v>
      </c>
      <c r="GV29" s="17">
        <v>175478262.64000002</v>
      </c>
      <c r="GW29" s="17">
        <v>0</v>
      </c>
      <c r="GX29" s="17">
        <v>0</v>
      </c>
      <c r="GY29" s="17">
        <v>66706387.901299983</v>
      </c>
      <c r="GZ29" s="17">
        <v>0</v>
      </c>
      <c r="HA29" s="17">
        <v>0</v>
      </c>
      <c r="HB29" s="17">
        <v>0</v>
      </c>
      <c r="HC29" s="17">
        <v>0</v>
      </c>
      <c r="HD29" s="17">
        <v>0</v>
      </c>
      <c r="HE29" s="17">
        <v>0</v>
      </c>
      <c r="HF29" s="17">
        <v>0</v>
      </c>
      <c r="HG29" s="17">
        <v>0</v>
      </c>
      <c r="HH29" s="17">
        <v>31440450.210000001</v>
      </c>
      <c r="HI29" s="17">
        <v>0</v>
      </c>
      <c r="HJ29" s="17">
        <v>0</v>
      </c>
      <c r="HK29" s="17">
        <v>0</v>
      </c>
      <c r="HL29" s="17">
        <v>0</v>
      </c>
      <c r="HM29" s="17">
        <v>0</v>
      </c>
      <c r="HN29" s="17">
        <v>0</v>
      </c>
      <c r="HO29" s="17">
        <v>0</v>
      </c>
      <c r="HP29" s="17">
        <v>0</v>
      </c>
      <c r="HQ29" s="17">
        <v>0</v>
      </c>
      <c r="HR29" s="17">
        <v>0</v>
      </c>
      <c r="HS29" s="17">
        <v>0</v>
      </c>
      <c r="HT29" s="17">
        <v>0</v>
      </c>
      <c r="HU29" s="17">
        <v>0</v>
      </c>
      <c r="HV29" s="17">
        <v>0</v>
      </c>
      <c r="HW29" s="17">
        <v>32840.060000000005</v>
      </c>
      <c r="HX29" s="17">
        <v>0</v>
      </c>
      <c r="HY29" s="17">
        <v>0</v>
      </c>
      <c r="HZ29" s="17">
        <v>4016243.97</v>
      </c>
      <c r="IA29" s="17">
        <v>0</v>
      </c>
      <c r="IB29" s="17">
        <v>0</v>
      </c>
      <c r="IC29" s="17">
        <v>0</v>
      </c>
      <c r="ID29" s="17">
        <v>0</v>
      </c>
      <c r="IE29" s="17">
        <v>0</v>
      </c>
      <c r="IF29" s="17">
        <v>0</v>
      </c>
      <c r="IG29" s="17">
        <v>0</v>
      </c>
      <c r="IH29" s="17">
        <v>0</v>
      </c>
      <c r="II29" s="17">
        <v>0</v>
      </c>
      <c r="IJ29" s="17">
        <v>0</v>
      </c>
      <c r="IK29" s="17">
        <v>0</v>
      </c>
      <c r="IL29" s="17">
        <v>0</v>
      </c>
      <c r="IM29" s="17">
        <v>0</v>
      </c>
      <c r="IN29" s="17">
        <v>0</v>
      </c>
      <c r="IO29" s="17">
        <v>0</v>
      </c>
      <c r="IP29" s="17">
        <v>0</v>
      </c>
      <c r="IQ29" s="17">
        <v>0</v>
      </c>
      <c r="IR29" s="17">
        <v>0</v>
      </c>
      <c r="IS29" s="17">
        <v>0</v>
      </c>
      <c r="IT29" s="17">
        <v>0</v>
      </c>
      <c r="IU29" s="17">
        <v>0</v>
      </c>
      <c r="IV29" s="18">
        <v>0</v>
      </c>
      <c r="IW29" s="18">
        <v>0</v>
      </c>
      <c r="IX29" s="18">
        <v>61138430.740000047</v>
      </c>
      <c r="IY29" s="17">
        <v>0</v>
      </c>
      <c r="IZ29" s="17">
        <v>0</v>
      </c>
      <c r="JA29" s="17">
        <v>2833492.96999999</v>
      </c>
      <c r="JB29" s="17">
        <v>0</v>
      </c>
      <c r="JC29" s="17">
        <v>0</v>
      </c>
      <c r="JD29" s="17">
        <v>5450</v>
      </c>
      <c r="JE29" s="18">
        <v>0</v>
      </c>
      <c r="JF29" s="18">
        <v>0</v>
      </c>
      <c r="JG29" s="18">
        <v>42903212.870000057</v>
      </c>
      <c r="JH29" s="17">
        <v>0</v>
      </c>
      <c r="JI29" s="17">
        <v>0</v>
      </c>
      <c r="JJ29" s="17">
        <v>3024736.9200000013</v>
      </c>
      <c r="JK29" s="17">
        <v>0</v>
      </c>
      <c r="JL29" s="17">
        <v>0</v>
      </c>
      <c r="JM29" s="17">
        <v>39878475.950000055</v>
      </c>
      <c r="JN29" s="18">
        <v>0</v>
      </c>
      <c r="JO29" s="18">
        <v>0</v>
      </c>
      <c r="JP29" s="18">
        <v>15396274.899999999</v>
      </c>
      <c r="JQ29" s="17">
        <v>0</v>
      </c>
      <c r="JR29" s="17">
        <v>0</v>
      </c>
      <c r="JS29" s="17">
        <v>6906155.4299999969</v>
      </c>
      <c r="JT29" s="17">
        <v>0</v>
      </c>
      <c r="JU29" s="17">
        <v>0</v>
      </c>
      <c r="JV29" s="17">
        <v>8490119.4700000007</v>
      </c>
      <c r="JW29" s="17">
        <v>0</v>
      </c>
      <c r="JX29" s="17">
        <v>0</v>
      </c>
      <c r="JY29" s="17">
        <v>691237.36999999965</v>
      </c>
      <c r="JZ29" s="17">
        <v>0</v>
      </c>
      <c r="KA29" s="17">
        <v>0</v>
      </c>
      <c r="KB29" s="17">
        <v>0</v>
      </c>
      <c r="KC29" s="17">
        <v>0</v>
      </c>
      <c r="KD29" s="17">
        <v>0</v>
      </c>
      <c r="KE29" s="17">
        <v>0</v>
      </c>
      <c r="KF29" s="17">
        <v>0</v>
      </c>
      <c r="KG29" s="17">
        <v>0</v>
      </c>
      <c r="KH29" s="17">
        <v>0</v>
      </c>
      <c r="KI29" s="17">
        <v>0</v>
      </c>
      <c r="KJ29" s="17">
        <v>0</v>
      </c>
      <c r="KK29" s="17">
        <v>0</v>
      </c>
      <c r="KL29" s="17">
        <v>0</v>
      </c>
      <c r="KM29" s="17">
        <v>0</v>
      </c>
      <c r="KN29" s="17">
        <v>0</v>
      </c>
      <c r="KO29" s="17">
        <v>0</v>
      </c>
      <c r="KP29" s="17">
        <v>0</v>
      </c>
      <c r="KQ29" s="17">
        <v>0</v>
      </c>
      <c r="KR29" s="17">
        <v>0</v>
      </c>
      <c r="KS29" s="17">
        <v>0</v>
      </c>
      <c r="KT29" s="17">
        <v>0</v>
      </c>
      <c r="KU29" s="17">
        <v>0</v>
      </c>
      <c r="KV29" s="17">
        <v>0</v>
      </c>
      <c r="KW29" s="17">
        <v>0</v>
      </c>
      <c r="KX29" s="17">
        <v>0</v>
      </c>
      <c r="KY29" s="17">
        <v>0</v>
      </c>
      <c r="KZ29" s="17">
        <v>0</v>
      </c>
      <c r="LA29" s="18">
        <v>0</v>
      </c>
      <c r="LB29" s="18">
        <v>0</v>
      </c>
      <c r="LC29" s="18">
        <v>0</v>
      </c>
      <c r="LD29" s="17">
        <v>0</v>
      </c>
      <c r="LE29" s="17">
        <v>0</v>
      </c>
      <c r="LF29" s="17">
        <v>0</v>
      </c>
      <c r="LG29" s="17">
        <v>0</v>
      </c>
      <c r="LH29" s="17">
        <v>0</v>
      </c>
      <c r="LI29" s="17">
        <v>0</v>
      </c>
      <c r="LJ29" s="18">
        <v>0</v>
      </c>
      <c r="LK29" s="18">
        <v>0</v>
      </c>
      <c r="LL29" s="18">
        <v>0</v>
      </c>
      <c r="LM29" s="17">
        <v>0</v>
      </c>
      <c r="LN29" s="17">
        <v>0</v>
      </c>
      <c r="LO29" s="17">
        <v>0</v>
      </c>
      <c r="LP29" s="17">
        <v>0</v>
      </c>
      <c r="LQ29" s="17">
        <v>0</v>
      </c>
      <c r="LR29" s="17">
        <v>0</v>
      </c>
      <c r="LS29" s="18">
        <v>0</v>
      </c>
      <c r="LT29" s="18">
        <v>0</v>
      </c>
      <c r="LU29" s="18">
        <v>0</v>
      </c>
      <c r="LV29" s="17">
        <v>0</v>
      </c>
      <c r="LW29" s="17">
        <v>0</v>
      </c>
      <c r="LX29" s="17">
        <v>0</v>
      </c>
      <c r="LY29" s="17">
        <v>0</v>
      </c>
      <c r="LZ29" s="17">
        <v>0</v>
      </c>
      <c r="MA29" s="17">
        <v>0</v>
      </c>
      <c r="MB29" s="17">
        <v>0</v>
      </c>
      <c r="MC29" s="17">
        <v>0</v>
      </c>
      <c r="MD29" s="17">
        <v>0</v>
      </c>
      <c r="ME29" s="17">
        <v>0</v>
      </c>
      <c r="MF29" s="17">
        <v>0</v>
      </c>
      <c r="MG29" s="17">
        <v>6662205134.795001</v>
      </c>
      <c r="MH29" s="17">
        <v>6662205134.795001</v>
      </c>
    </row>
    <row r="30" spans="1:346" ht="12.75" customHeight="1" x14ac:dyDescent="0.3">
      <c r="A30" s="61" t="s">
        <v>193</v>
      </c>
      <c r="B30" s="16">
        <v>1034</v>
      </c>
      <c r="C30" s="62" t="s">
        <v>148</v>
      </c>
      <c r="D30" s="18">
        <v>0</v>
      </c>
      <c r="E30" s="18">
        <v>0</v>
      </c>
      <c r="F30" s="18">
        <v>3822990.3299999963</v>
      </c>
      <c r="G30" s="17">
        <v>0</v>
      </c>
      <c r="H30" s="17">
        <v>0</v>
      </c>
      <c r="I30" s="17">
        <v>1190161.4433333331</v>
      </c>
      <c r="J30" s="17">
        <v>0</v>
      </c>
      <c r="K30" s="17">
        <v>0</v>
      </c>
      <c r="L30" s="17">
        <v>1437043.4433333301</v>
      </c>
      <c r="M30" s="17">
        <v>0</v>
      </c>
      <c r="N30" s="17">
        <v>0</v>
      </c>
      <c r="O30" s="17">
        <v>1195785.4433333331</v>
      </c>
      <c r="P30" s="17">
        <v>0</v>
      </c>
      <c r="Q30" s="17">
        <v>0</v>
      </c>
      <c r="R30" s="17">
        <v>384668.76000000007</v>
      </c>
      <c r="S30" s="17">
        <v>0</v>
      </c>
      <c r="T30" s="17">
        <v>0</v>
      </c>
      <c r="U30" s="17">
        <v>264728.73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45751118.630000003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119323.12999999999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247271268.10000274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16009161.679999549</v>
      </c>
      <c r="BI30" s="17">
        <v>0</v>
      </c>
      <c r="BJ30" s="17">
        <v>0</v>
      </c>
      <c r="BK30" s="17">
        <v>9364642.0499999858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1759127.7599999991</v>
      </c>
      <c r="BR30" s="17">
        <v>0</v>
      </c>
      <c r="BS30" s="17">
        <v>0</v>
      </c>
      <c r="BT30" s="17">
        <v>275013.52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52270.349999999991</v>
      </c>
      <c r="CD30" s="17">
        <v>0</v>
      </c>
      <c r="CE30" s="17">
        <v>0</v>
      </c>
      <c r="CF30" s="17">
        <v>704708.17999999993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45610.99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0</v>
      </c>
      <c r="CV30" s="17">
        <v>0</v>
      </c>
      <c r="CW30" s="17">
        <v>0</v>
      </c>
      <c r="CX30" s="17"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0</v>
      </c>
      <c r="DE30" s="17">
        <v>0</v>
      </c>
      <c r="DF30" s="17">
        <v>0</v>
      </c>
      <c r="DG30" s="17">
        <v>0</v>
      </c>
      <c r="DH30" s="17">
        <v>0</v>
      </c>
      <c r="DI30" s="17">
        <v>0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12699.13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12002521.620000001</v>
      </c>
      <c r="EC30" s="17">
        <v>0</v>
      </c>
      <c r="ED30" s="17">
        <v>0</v>
      </c>
      <c r="EE30" s="17">
        <v>497765.74</v>
      </c>
      <c r="EF30" s="17">
        <v>0</v>
      </c>
      <c r="EG30" s="17">
        <v>0</v>
      </c>
      <c r="EH30" s="17">
        <v>825649.46999999986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344350.84999999992</v>
      </c>
      <c r="EO30" s="17">
        <v>0</v>
      </c>
      <c r="EP30" s="17">
        <v>0</v>
      </c>
      <c r="EQ30" s="17">
        <v>0</v>
      </c>
      <c r="ER30" s="17">
        <v>0</v>
      </c>
      <c r="ES30" s="17">
        <v>0</v>
      </c>
      <c r="ET30" s="17">
        <v>0</v>
      </c>
      <c r="EU30" s="17">
        <v>0</v>
      </c>
      <c r="EV30" s="17">
        <v>0</v>
      </c>
      <c r="EW30" s="17">
        <v>0</v>
      </c>
      <c r="EX30" s="17">
        <v>0</v>
      </c>
      <c r="EY30" s="17">
        <v>0</v>
      </c>
      <c r="EZ30" s="17">
        <v>0</v>
      </c>
      <c r="FA30" s="17">
        <v>0</v>
      </c>
      <c r="FB30" s="17">
        <v>0</v>
      </c>
      <c r="FC30" s="17">
        <v>0</v>
      </c>
      <c r="FD30" s="17">
        <v>0</v>
      </c>
      <c r="FE30" s="17">
        <v>0</v>
      </c>
      <c r="FF30" s="17">
        <v>3924462.6199999484</v>
      </c>
      <c r="FG30" s="17">
        <v>0</v>
      </c>
      <c r="FH30" s="17">
        <v>0</v>
      </c>
      <c r="FI30" s="17">
        <v>0</v>
      </c>
      <c r="FJ30" s="17">
        <v>0</v>
      </c>
      <c r="FK30" s="17">
        <v>0</v>
      </c>
      <c r="FL30" s="17">
        <v>0</v>
      </c>
      <c r="FM30" s="17">
        <v>0</v>
      </c>
      <c r="FN30" s="17">
        <v>0</v>
      </c>
      <c r="FO30" s="17">
        <v>0</v>
      </c>
      <c r="FP30" s="17">
        <v>0</v>
      </c>
      <c r="FQ30" s="17">
        <v>0</v>
      </c>
      <c r="FR30" s="17">
        <v>0</v>
      </c>
      <c r="FS30" s="17">
        <v>0</v>
      </c>
      <c r="FT30" s="17">
        <v>0</v>
      </c>
      <c r="FU30" s="17">
        <v>0</v>
      </c>
      <c r="FV30" s="17">
        <v>0</v>
      </c>
      <c r="FW30" s="17">
        <v>0</v>
      </c>
      <c r="FX30" s="17">
        <v>0</v>
      </c>
      <c r="FY30" s="17">
        <v>0</v>
      </c>
      <c r="FZ30" s="17">
        <v>0</v>
      </c>
      <c r="GA30" s="17">
        <v>0</v>
      </c>
      <c r="GB30" s="17">
        <v>0</v>
      </c>
      <c r="GC30" s="17">
        <v>0</v>
      </c>
      <c r="GD30" s="17">
        <v>0</v>
      </c>
      <c r="GE30" s="17">
        <v>0</v>
      </c>
      <c r="GF30" s="17">
        <v>0</v>
      </c>
      <c r="GG30" s="17">
        <v>0</v>
      </c>
      <c r="GH30" s="17">
        <v>0</v>
      </c>
      <c r="GI30" s="17">
        <v>0</v>
      </c>
      <c r="GJ30" s="17">
        <v>212047.80999999994</v>
      </c>
      <c r="GK30" s="17">
        <v>0</v>
      </c>
      <c r="GL30" s="17">
        <v>0</v>
      </c>
      <c r="GM30" s="17">
        <v>0</v>
      </c>
      <c r="GN30" s="17">
        <v>0</v>
      </c>
      <c r="GO30" s="17">
        <v>0</v>
      </c>
      <c r="GP30" s="17">
        <v>1299005.0999999999</v>
      </c>
      <c r="GQ30" s="17">
        <v>0</v>
      </c>
      <c r="GR30" s="17">
        <v>0</v>
      </c>
      <c r="GS30" s="17">
        <v>242384.86000000002</v>
      </c>
      <c r="GT30" s="17">
        <v>0</v>
      </c>
      <c r="GU30" s="17">
        <v>0</v>
      </c>
      <c r="GV30" s="17">
        <v>3620069.51</v>
      </c>
      <c r="GW30" s="17">
        <v>0</v>
      </c>
      <c r="GX30" s="17">
        <v>0</v>
      </c>
      <c r="GY30" s="17">
        <v>797112.95999999985</v>
      </c>
      <c r="GZ30" s="17">
        <v>0</v>
      </c>
      <c r="HA30" s="17">
        <v>0</v>
      </c>
      <c r="HB30" s="17">
        <v>0</v>
      </c>
      <c r="HC30" s="17">
        <v>0</v>
      </c>
      <c r="HD30" s="17">
        <v>0</v>
      </c>
      <c r="HE30" s="17">
        <v>0</v>
      </c>
      <c r="HF30" s="17">
        <v>0</v>
      </c>
      <c r="HG30" s="17">
        <v>0</v>
      </c>
      <c r="HH30" s="17">
        <v>0</v>
      </c>
      <c r="HI30" s="17">
        <v>0</v>
      </c>
      <c r="HJ30" s="17">
        <v>0</v>
      </c>
      <c r="HK30" s="17">
        <v>0</v>
      </c>
      <c r="HL30" s="17">
        <v>0</v>
      </c>
      <c r="HM30" s="17">
        <v>0</v>
      </c>
      <c r="HN30" s="17">
        <v>0</v>
      </c>
      <c r="HO30" s="17">
        <v>0</v>
      </c>
      <c r="HP30" s="17">
        <v>0</v>
      </c>
      <c r="HQ30" s="17">
        <v>0</v>
      </c>
      <c r="HR30" s="17">
        <v>0</v>
      </c>
      <c r="HS30" s="17">
        <v>0</v>
      </c>
      <c r="HT30" s="17">
        <v>0</v>
      </c>
      <c r="HU30" s="17">
        <v>0</v>
      </c>
      <c r="HV30" s="17">
        <v>0</v>
      </c>
      <c r="HW30" s="17">
        <v>0</v>
      </c>
      <c r="HX30" s="17">
        <v>0</v>
      </c>
      <c r="HY30" s="17">
        <v>0</v>
      </c>
      <c r="HZ30" s="17">
        <v>0</v>
      </c>
      <c r="IA30" s="17">
        <v>0</v>
      </c>
      <c r="IB30" s="17">
        <v>0</v>
      </c>
      <c r="IC30" s="17">
        <v>0</v>
      </c>
      <c r="ID30" s="17">
        <v>0</v>
      </c>
      <c r="IE30" s="17">
        <v>0</v>
      </c>
      <c r="IF30" s="17">
        <v>0</v>
      </c>
      <c r="IG30" s="17">
        <v>0</v>
      </c>
      <c r="IH30" s="17">
        <v>0</v>
      </c>
      <c r="II30" s="17">
        <v>0</v>
      </c>
      <c r="IJ30" s="17">
        <v>0</v>
      </c>
      <c r="IK30" s="17">
        <v>0</v>
      </c>
      <c r="IL30" s="17">
        <v>0</v>
      </c>
      <c r="IM30" s="17">
        <v>0</v>
      </c>
      <c r="IN30" s="17">
        <v>0</v>
      </c>
      <c r="IO30" s="17">
        <v>0</v>
      </c>
      <c r="IP30" s="17">
        <v>0</v>
      </c>
      <c r="IQ30" s="17">
        <v>0</v>
      </c>
      <c r="IR30" s="17">
        <v>0</v>
      </c>
      <c r="IS30" s="17">
        <v>0</v>
      </c>
      <c r="IT30" s="17">
        <v>0</v>
      </c>
      <c r="IU30" s="17">
        <v>0</v>
      </c>
      <c r="IV30" s="18">
        <v>0</v>
      </c>
      <c r="IW30" s="18">
        <v>0</v>
      </c>
      <c r="IX30" s="18">
        <v>42681.820000000007</v>
      </c>
      <c r="IY30" s="17">
        <v>0</v>
      </c>
      <c r="IZ30" s="17">
        <v>0</v>
      </c>
      <c r="JA30" s="17">
        <v>0</v>
      </c>
      <c r="JB30" s="17">
        <v>0</v>
      </c>
      <c r="JC30" s="17">
        <v>0</v>
      </c>
      <c r="JD30" s="17">
        <v>0</v>
      </c>
      <c r="JE30" s="18">
        <v>0</v>
      </c>
      <c r="JF30" s="18">
        <v>0</v>
      </c>
      <c r="JG30" s="18">
        <v>0</v>
      </c>
      <c r="JH30" s="17">
        <v>0</v>
      </c>
      <c r="JI30" s="17">
        <v>0</v>
      </c>
      <c r="JJ30" s="17">
        <v>0</v>
      </c>
      <c r="JK30" s="17">
        <v>0</v>
      </c>
      <c r="JL30" s="17">
        <v>0</v>
      </c>
      <c r="JM30" s="17">
        <v>0</v>
      </c>
      <c r="JN30" s="18">
        <v>0</v>
      </c>
      <c r="JO30" s="18">
        <v>0</v>
      </c>
      <c r="JP30" s="18">
        <v>42681.820000000007</v>
      </c>
      <c r="JQ30" s="17">
        <v>0</v>
      </c>
      <c r="JR30" s="17">
        <v>0</v>
      </c>
      <c r="JS30" s="17">
        <v>0</v>
      </c>
      <c r="JT30" s="17">
        <v>0</v>
      </c>
      <c r="JU30" s="17">
        <v>0</v>
      </c>
      <c r="JV30" s="17">
        <v>42681.820000000007</v>
      </c>
      <c r="JW30" s="17">
        <v>0</v>
      </c>
      <c r="JX30" s="17">
        <v>0</v>
      </c>
      <c r="JY30" s="17">
        <v>0</v>
      </c>
      <c r="JZ30" s="17">
        <v>0</v>
      </c>
      <c r="KA30" s="17">
        <v>0</v>
      </c>
      <c r="KB30" s="17">
        <v>0</v>
      </c>
      <c r="KC30" s="17">
        <v>0</v>
      </c>
      <c r="KD30" s="17">
        <v>0</v>
      </c>
      <c r="KE30" s="17">
        <v>0</v>
      </c>
      <c r="KF30" s="17">
        <v>0</v>
      </c>
      <c r="KG30" s="17">
        <v>0</v>
      </c>
      <c r="KH30" s="17">
        <v>0</v>
      </c>
      <c r="KI30" s="17">
        <v>0</v>
      </c>
      <c r="KJ30" s="17">
        <v>0</v>
      </c>
      <c r="KK30" s="17">
        <v>0</v>
      </c>
      <c r="KL30" s="17">
        <v>0</v>
      </c>
      <c r="KM30" s="17">
        <v>0</v>
      </c>
      <c r="KN30" s="17">
        <v>0</v>
      </c>
      <c r="KO30" s="17">
        <v>0</v>
      </c>
      <c r="KP30" s="17">
        <v>0</v>
      </c>
      <c r="KQ30" s="17">
        <v>0</v>
      </c>
      <c r="KR30" s="17">
        <v>0</v>
      </c>
      <c r="KS30" s="17">
        <v>0</v>
      </c>
      <c r="KT30" s="17">
        <v>0</v>
      </c>
      <c r="KU30" s="17">
        <v>0</v>
      </c>
      <c r="KV30" s="17">
        <v>0</v>
      </c>
      <c r="KW30" s="17">
        <v>0</v>
      </c>
      <c r="KX30" s="17">
        <v>0</v>
      </c>
      <c r="KY30" s="17">
        <v>0</v>
      </c>
      <c r="KZ30" s="17">
        <v>0</v>
      </c>
      <c r="LA30" s="18">
        <v>0</v>
      </c>
      <c r="LB30" s="18">
        <v>0</v>
      </c>
      <c r="LC30" s="18">
        <v>0</v>
      </c>
      <c r="LD30" s="17">
        <v>0</v>
      </c>
      <c r="LE30" s="17">
        <v>0</v>
      </c>
      <c r="LF30" s="17">
        <v>0</v>
      </c>
      <c r="LG30" s="17">
        <v>0</v>
      </c>
      <c r="LH30" s="17">
        <v>0</v>
      </c>
      <c r="LI30" s="17">
        <v>0</v>
      </c>
      <c r="LJ30" s="18">
        <v>0</v>
      </c>
      <c r="LK30" s="18">
        <v>0</v>
      </c>
      <c r="LL30" s="18">
        <v>0</v>
      </c>
      <c r="LM30" s="17">
        <v>0</v>
      </c>
      <c r="LN30" s="17">
        <v>0</v>
      </c>
      <c r="LO30" s="17">
        <v>0</v>
      </c>
      <c r="LP30" s="17">
        <v>0</v>
      </c>
      <c r="LQ30" s="17">
        <v>0</v>
      </c>
      <c r="LR30" s="17">
        <v>0</v>
      </c>
      <c r="LS30" s="18">
        <v>0</v>
      </c>
      <c r="LT30" s="18">
        <v>0</v>
      </c>
      <c r="LU30" s="18">
        <v>0</v>
      </c>
      <c r="LV30" s="17">
        <v>0</v>
      </c>
      <c r="LW30" s="17">
        <v>0</v>
      </c>
      <c r="LX30" s="17">
        <v>0</v>
      </c>
      <c r="LY30" s="17">
        <v>0</v>
      </c>
      <c r="LZ30" s="17">
        <v>0</v>
      </c>
      <c r="MA30" s="17">
        <v>0</v>
      </c>
      <c r="MB30" s="17">
        <v>0</v>
      </c>
      <c r="MC30" s="17">
        <v>0</v>
      </c>
      <c r="MD30" s="17">
        <v>0</v>
      </c>
      <c r="ME30" s="17">
        <v>0</v>
      </c>
      <c r="MF30" s="17">
        <v>0</v>
      </c>
      <c r="MG30" s="17">
        <v>349645383.70000231</v>
      </c>
      <c r="MH30" s="17">
        <v>349645383.70000231</v>
      </c>
    </row>
    <row r="31" spans="1:346" ht="12.75" customHeight="1" x14ac:dyDescent="0.3">
      <c r="A31" s="61" t="s">
        <v>195</v>
      </c>
      <c r="B31" s="16">
        <v>1035</v>
      </c>
      <c r="C31" s="62" t="s">
        <v>148</v>
      </c>
      <c r="D31" s="18">
        <v>0</v>
      </c>
      <c r="E31" s="18">
        <v>0</v>
      </c>
      <c r="F31" s="18">
        <v>197324195.01387501</v>
      </c>
      <c r="G31" s="17">
        <v>0</v>
      </c>
      <c r="H31" s="17">
        <v>0</v>
      </c>
      <c r="I31" s="17">
        <v>3403525.227581</v>
      </c>
      <c r="J31" s="17">
        <v>0</v>
      </c>
      <c r="K31" s="17">
        <v>0</v>
      </c>
      <c r="L31" s="17">
        <v>35826814.371065997</v>
      </c>
      <c r="M31" s="17">
        <v>0</v>
      </c>
      <c r="N31" s="17">
        <v>0</v>
      </c>
      <c r="O31" s="17">
        <v>158093855.41522801</v>
      </c>
      <c r="P31" s="17">
        <v>0</v>
      </c>
      <c r="Q31" s="17">
        <v>0</v>
      </c>
      <c r="R31" s="17">
        <v>97717850.602063999</v>
      </c>
      <c r="S31" s="17">
        <v>0</v>
      </c>
      <c r="T31" s="17">
        <v>0</v>
      </c>
      <c r="U31" s="17">
        <v>3234770.61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36479757.119999997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156718494.452896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102883486.749199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1521350329.9000001</v>
      </c>
      <c r="BC31" s="17">
        <v>0</v>
      </c>
      <c r="BD31" s="17">
        <v>0</v>
      </c>
      <c r="BE31" s="17">
        <v>9399196.1488959994</v>
      </c>
      <c r="BF31" s="17">
        <v>0</v>
      </c>
      <c r="BG31" s="17">
        <v>0</v>
      </c>
      <c r="BH31" s="17">
        <v>86763608.981089994</v>
      </c>
      <c r="BI31" s="17">
        <v>0</v>
      </c>
      <c r="BJ31" s="17">
        <v>0</v>
      </c>
      <c r="BK31" s="17">
        <v>876281962.01999998</v>
      </c>
      <c r="BL31" s="17">
        <v>0</v>
      </c>
      <c r="BM31" s="17">
        <v>0</v>
      </c>
      <c r="BN31" s="17">
        <v>391984.449998</v>
      </c>
      <c r="BO31" s="17">
        <v>0</v>
      </c>
      <c r="BP31" s="17">
        <v>0</v>
      </c>
      <c r="BQ31" s="17">
        <v>42348932.970503002</v>
      </c>
      <c r="BR31" s="17">
        <v>0</v>
      </c>
      <c r="BS31" s="17">
        <v>0</v>
      </c>
      <c r="BT31" s="17">
        <v>15468903.227980001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2000061.5385179999</v>
      </c>
      <c r="CD31" s="17">
        <v>0</v>
      </c>
      <c r="CE31" s="17">
        <v>0</v>
      </c>
      <c r="CF31" s="17">
        <v>15324341.505132999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7570098.5001619998</v>
      </c>
      <c r="CM31" s="17">
        <v>0</v>
      </c>
      <c r="CN31" s="17">
        <v>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7">
        <v>74284.75</v>
      </c>
      <c r="CY31" s="17">
        <v>0</v>
      </c>
      <c r="CZ31" s="17">
        <v>0</v>
      </c>
      <c r="DA31" s="17">
        <v>790760.41026000003</v>
      </c>
      <c r="DB31" s="17">
        <v>0</v>
      </c>
      <c r="DC31" s="17">
        <v>0</v>
      </c>
      <c r="DD31" s="17">
        <v>0</v>
      </c>
      <c r="DE31" s="17">
        <v>0</v>
      </c>
      <c r="DF31" s="17">
        <v>0</v>
      </c>
      <c r="DG31" s="17">
        <v>10977255.988373</v>
      </c>
      <c r="DH31" s="17">
        <v>0</v>
      </c>
      <c r="DI31" s="17">
        <v>0</v>
      </c>
      <c r="DJ31" s="17">
        <v>602309.52000799996</v>
      </c>
      <c r="DK31" s="17">
        <v>0</v>
      </c>
      <c r="DL31" s="17">
        <v>0</v>
      </c>
      <c r="DM31" s="17">
        <v>51158.5</v>
      </c>
      <c r="DN31" s="17">
        <v>0</v>
      </c>
      <c r="DO31" s="17">
        <v>0</v>
      </c>
      <c r="DP31" s="17">
        <v>5623069.2556769997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725870511.06602001</v>
      </c>
      <c r="EC31" s="17">
        <v>0</v>
      </c>
      <c r="ED31" s="17">
        <v>0</v>
      </c>
      <c r="EE31" s="17">
        <v>15531863.602213001</v>
      </c>
      <c r="EF31" s="17">
        <v>0</v>
      </c>
      <c r="EG31" s="17">
        <v>0</v>
      </c>
      <c r="EH31" s="17">
        <v>14043727.415801</v>
      </c>
      <c r="EI31" s="17">
        <v>0</v>
      </c>
      <c r="EJ31" s="17">
        <v>0</v>
      </c>
      <c r="EK31" s="17">
        <v>0</v>
      </c>
      <c r="EL31" s="17">
        <v>0</v>
      </c>
      <c r="EM31" s="17">
        <v>0</v>
      </c>
      <c r="EN31" s="17">
        <v>13999645.224819999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0</v>
      </c>
      <c r="EU31" s="17">
        <v>0</v>
      </c>
      <c r="EV31" s="17">
        <v>0</v>
      </c>
      <c r="EW31" s="17">
        <v>0</v>
      </c>
      <c r="EX31" s="17">
        <v>0</v>
      </c>
      <c r="EY31" s="17">
        <v>0</v>
      </c>
      <c r="EZ31" s="17">
        <v>0</v>
      </c>
      <c r="FA31" s="17">
        <v>0</v>
      </c>
      <c r="FB31" s="17">
        <v>0</v>
      </c>
      <c r="FC31" s="17">
        <v>0</v>
      </c>
      <c r="FD31" s="17">
        <v>0</v>
      </c>
      <c r="FE31" s="17">
        <v>0</v>
      </c>
      <c r="FF31" s="17">
        <v>13152850.622893</v>
      </c>
      <c r="FG31" s="17">
        <v>0</v>
      </c>
      <c r="FH31" s="17">
        <v>0</v>
      </c>
      <c r="FI31" s="17">
        <v>0</v>
      </c>
      <c r="FJ31" s="17">
        <v>0</v>
      </c>
      <c r="FK31" s="17">
        <v>0</v>
      </c>
      <c r="FL31" s="17">
        <v>0</v>
      </c>
      <c r="FM31" s="17">
        <v>0</v>
      </c>
      <c r="FN31" s="17">
        <v>0</v>
      </c>
      <c r="FO31" s="17">
        <v>0</v>
      </c>
      <c r="FP31" s="17">
        <v>0</v>
      </c>
      <c r="FQ31" s="17">
        <v>0</v>
      </c>
      <c r="FR31" s="17">
        <v>0</v>
      </c>
      <c r="FS31" s="17">
        <v>0</v>
      </c>
      <c r="FT31" s="17">
        <v>0</v>
      </c>
      <c r="FU31" s="17">
        <v>0</v>
      </c>
      <c r="FV31" s="17">
        <v>0</v>
      </c>
      <c r="FW31" s="17">
        <v>0</v>
      </c>
      <c r="FX31" s="17">
        <v>0</v>
      </c>
      <c r="FY31" s="17">
        <v>0</v>
      </c>
      <c r="FZ31" s="17">
        <v>0</v>
      </c>
      <c r="GA31" s="17">
        <v>0</v>
      </c>
      <c r="GB31" s="17">
        <v>0</v>
      </c>
      <c r="GC31" s="17">
        <v>0</v>
      </c>
      <c r="GD31" s="17">
        <v>453135.12060299999</v>
      </c>
      <c r="GE31" s="17">
        <v>0</v>
      </c>
      <c r="GF31" s="17">
        <v>0</v>
      </c>
      <c r="GG31" s="17">
        <v>0</v>
      </c>
      <c r="GH31" s="17">
        <v>0</v>
      </c>
      <c r="GI31" s="17">
        <v>0</v>
      </c>
      <c r="GJ31" s="17">
        <v>27053196.865196999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76336766.311076</v>
      </c>
      <c r="GQ31" s="17">
        <v>0</v>
      </c>
      <c r="GR31" s="17">
        <v>0</v>
      </c>
      <c r="GS31" s="17">
        <v>16633859.435008001</v>
      </c>
      <c r="GT31" s="17">
        <v>0</v>
      </c>
      <c r="GU31" s="17">
        <v>0</v>
      </c>
      <c r="GV31" s="17">
        <v>43230536.407750003</v>
      </c>
      <c r="GW31" s="17">
        <v>0</v>
      </c>
      <c r="GX31" s="17">
        <v>0</v>
      </c>
      <c r="GY31" s="17">
        <v>36249712.482017003</v>
      </c>
      <c r="GZ31" s="17">
        <v>0</v>
      </c>
      <c r="HA31" s="17">
        <v>0</v>
      </c>
      <c r="HB31" s="17">
        <v>0</v>
      </c>
      <c r="HC31" s="17">
        <v>0</v>
      </c>
      <c r="HD31" s="17">
        <v>0</v>
      </c>
      <c r="HE31" s="17">
        <v>0</v>
      </c>
      <c r="HF31" s="17">
        <v>0</v>
      </c>
      <c r="HG31" s="17">
        <v>0</v>
      </c>
      <c r="HH31" s="17">
        <v>17804824.526794001</v>
      </c>
      <c r="HI31" s="17">
        <v>0</v>
      </c>
      <c r="HJ31" s="17">
        <v>0</v>
      </c>
      <c r="HK31" s="17">
        <v>0</v>
      </c>
      <c r="HL31" s="17">
        <v>0</v>
      </c>
      <c r="HM31" s="17">
        <v>0</v>
      </c>
      <c r="HN31" s="17">
        <v>0</v>
      </c>
      <c r="HO31" s="17">
        <v>0</v>
      </c>
      <c r="HP31" s="17">
        <v>0</v>
      </c>
      <c r="HQ31" s="17">
        <v>0</v>
      </c>
      <c r="HR31" s="17">
        <v>0</v>
      </c>
      <c r="HS31" s="17">
        <v>0</v>
      </c>
      <c r="HT31" s="17">
        <v>0</v>
      </c>
      <c r="HU31" s="17">
        <v>0</v>
      </c>
      <c r="HV31" s="17">
        <v>0</v>
      </c>
      <c r="HW31" s="17">
        <v>0</v>
      </c>
      <c r="HX31" s="17">
        <v>0</v>
      </c>
      <c r="HY31" s="17">
        <v>0</v>
      </c>
      <c r="HZ31" s="17">
        <v>784193.6</v>
      </c>
      <c r="IA31" s="17">
        <v>0</v>
      </c>
      <c r="IB31" s="17">
        <v>0</v>
      </c>
      <c r="IC31" s="17">
        <v>0</v>
      </c>
      <c r="ID31" s="17">
        <v>0</v>
      </c>
      <c r="IE31" s="17">
        <v>0</v>
      </c>
      <c r="IF31" s="17">
        <v>0</v>
      </c>
      <c r="IG31" s="17">
        <v>0</v>
      </c>
      <c r="IH31" s="17">
        <v>0</v>
      </c>
      <c r="II31" s="17">
        <v>0</v>
      </c>
      <c r="IJ31" s="17">
        <v>0</v>
      </c>
      <c r="IK31" s="17">
        <v>0</v>
      </c>
      <c r="IL31" s="17">
        <v>0</v>
      </c>
      <c r="IM31" s="17">
        <v>0</v>
      </c>
      <c r="IN31" s="17">
        <v>0</v>
      </c>
      <c r="IO31" s="17">
        <v>0</v>
      </c>
      <c r="IP31" s="17">
        <v>0</v>
      </c>
      <c r="IQ31" s="17">
        <v>0</v>
      </c>
      <c r="IR31" s="17">
        <v>0</v>
      </c>
      <c r="IS31" s="17">
        <v>0</v>
      </c>
      <c r="IT31" s="17">
        <v>0</v>
      </c>
      <c r="IU31" s="17">
        <v>30857.16</v>
      </c>
      <c r="IV31" s="18">
        <v>0</v>
      </c>
      <c r="IW31" s="18">
        <v>0</v>
      </c>
      <c r="IX31" s="18">
        <v>227238279.53999999</v>
      </c>
      <c r="IY31" s="17">
        <v>0</v>
      </c>
      <c r="IZ31" s="17">
        <v>0</v>
      </c>
      <c r="JA31" s="17">
        <v>105481.88</v>
      </c>
      <c r="JB31" s="17">
        <v>0</v>
      </c>
      <c r="JC31" s="17">
        <v>0</v>
      </c>
      <c r="JD31" s="17">
        <v>5386568.0499999998</v>
      </c>
      <c r="JE31" s="18">
        <v>0</v>
      </c>
      <c r="JF31" s="18">
        <v>0</v>
      </c>
      <c r="JG31" s="18">
        <v>221714864.41</v>
      </c>
      <c r="JH31" s="17">
        <v>0</v>
      </c>
      <c r="JI31" s="17">
        <v>0</v>
      </c>
      <c r="JJ31" s="17">
        <v>2406969.17</v>
      </c>
      <c r="JK31" s="17">
        <v>0</v>
      </c>
      <c r="JL31" s="17">
        <v>0</v>
      </c>
      <c r="JM31" s="17">
        <v>219307895.24000001</v>
      </c>
      <c r="JN31" s="18">
        <v>0</v>
      </c>
      <c r="JO31" s="18">
        <v>0</v>
      </c>
      <c r="JP31" s="18">
        <v>31365.200000000001</v>
      </c>
      <c r="JQ31" s="17">
        <v>0</v>
      </c>
      <c r="JR31" s="17">
        <v>0</v>
      </c>
      <c r="JS31" s="17">
        <v>31365.200000000001</v>
      </c>
      <c r="JT31" s="17">
        <v>0</v>
      </c>
      <c r="JU31" s="17">
        <v>0</v>
      </c>
      <c r="JV31" s="17">
        <v>0</v>
      </c>
      <c r="JW31" s="17">
        <v>0</v>
      </c>
      <c r="JX31" s="17">
        <v>0</v>
      </c>
      <c r="JY31" s="17">
        <v>34923308.090071999</v>
      </c>
      <c r="JZ31" s="17">
        <v>0</v>
      </c>
      <c r="KA31" s="17">
        <v>0</v>
      </c>
      <c r="KB31" s="17">
        <v>0</v>
      </c>
      <c r="KC31" s="17">
        <v>0</v>
      </c>
      <c r="KD31" s="17">
        <v>0</v>
      </c>
      <c r="KE31" s="17">
        <v>37907.129999999997</v>
      </c>
      <c r="KF31" s="17">
        <v>0</v>
      </c>
      <c r="KG31" s="17">
        <v>0</v>
      </c>
      <c r="KH31" s="17">
        <v>0</v>
      </c>
      <c r="KI31" s="17">
        <v>0</v>
      </c>
      <c r="KJ31" s="17">
        <v>0</v>
      </c>
      <c r="KK31" s="17">
        <v>0</v>
      </c>
      <c r="KL31" s="17">
        <v>0</v>
      </c>
      <c r="KM31" s="17">
        <v>0</v>
      </c>
      <c r="KN31" s="17">
        <v>0</v>
      </c>
      <c r="KO31" s="17">
        <v>0</v>
      </c>
      <c r="KP31" s="17">
        <v>0</v>
      </c>
      <c r="KQ31" s="17">
        <v>0</v>
      </c>
      <c r="KR31" s="17">
        <v>0</v>
      </c>
      <c r="KS31" s="17">
        <v>0</v>
      </c>
      <c r="KT31" s="17">
        <v>0</v>
      </c>
      <c r="KU31" s="17">
        <v>0</v>
      </c>
      <c r="KV31" s="17">
        <v>0</v>
      </c>
      <c r="KW31" s="17">
        <v>0</v>
      </c>
      <c r="KX31" s="17">
        <v>0</v>
      </c>
      <c r="KY31" s="17">
        <v>0</v>
      </c>
      <c r="KZ31" s="17">
        <v>0</v>
      </c>
      <c r="LA31" s="18">
        <v>0</v>
      </c>
      <c r="LB31" s="18">
        <v>0</v>
      </c>
      <c r="LC31" s="18">
        <v>0</v>
      </c>
      <c r="LD31" s="17">
        <v>0</v>
      </c>
      <c r="LE31" s="17">
        <v>0</v>
      </c>
      <c r="LF31" s="17">
        <v>0</v>
      </c>
      <c r="LG31" s="17">
        <v>0</v>
      </c>
      <c r="LH31" s="17">
        <v>0</v>
      </c>
      <c r="LI31" s="17">
        <v>0</v>
      </c>
      <c r="LJ31" s="18">
        <v>0</v>
      </c>
      <c r="LK31" s="18">
        <v>0</v>
      </c>
      <c r="LL31" s="18">
        <v>0</v>
      </c>
      <c r="LM31" s="17">
        <v>0</v>
      </c>
      <c r="LN31" s="17">
        <v>0</v>
      </c>
      <c r="LO31" s="17">
        <v>0</v>
      </c>
      <c r="LP31" s="17">
        <v>0</v>
      </c>
      <c r="LQ31" s="17">
        <v>0</v>
      </c>
      <c r="LR31" s="17">
        <v>0</v>
      </c>
      <c r="LS31" s="18">
        <v>0</v>
      </c>
      <c r="LT31" s="18">
        <v>0</v>
      </c>
      <c r="LU31" s="18">
        <v>0</v>
      </c>
      <c r="LV31" s="17">
        <v>0</v>
      </c>
      <c r="LW31" s="17">
        <v>0</v>
      </c>
      <c r="LX31" s="17">
        <v>0</v>
      </c>
      <c r="LY31" s="17">
        <v>0</v>
      </c>
      <c r="LZ31" s="17">
        <v>0</v>
      </c>
      <c r="MA31" s="17">
        <v>0</v>
      </c>
      <c r="MB31" s="17">
        <v>0</v>
      </c>
      <c r="MC31" s="17">
        <v>0</v>
      </c>
      <c r="MD31" s="17">
        <v>0</v>
      </c>
      <c r="ME31" s="17">
        <v>0</v>
      </c>
      <c r="MF31" s="17">
        <v>0</v>
      </c>
      <c r="MG31" s="17">
        <v>4452751986.8148966</v>
      </c>
      <c r="MH31" s="17">
        <v>4452751986.8148966</v>
      </c>
    </row>
    <row r="32" spans="1:346" ht="12.75" customHeight="1" x14ac:dyDescent="0.3">
      <c r="A32" s="61" t="s">
        <v>197</v>
      </c>
      <c r="B32" s="16">
        <v>1036</v>
      </c>
      <c r="C32" s="62" t="s">
        <v>148</v>
      </c>
      <c r="D32" s="18">
        <v>0</v>
      </c>
      <c r="E32" s="18">
        <v>0</v>
      </c>
      <c r="F32" s="18">
        <v>185864061.38000262</v>
      </c>
      <c r="G32" s="17">
        <v>0</v>
      </c>
      <c r="H32" s="17">
        <v>0</v>
      </c>
      <c r="I32" s="17">
        <v>12595762.019999243</v>
      </c>
      <c r="J32" s="17">
        <v>0</v>
      </c>
      <c r="K32" s="17">
        <v>0</v>
      </c>
      <c r="L32" s="17">
        <v>110283912.52999993</v>
      </c>
      <c r="M32" s="17">
        <v>0</v>
      </c>
      <c r="N32" s="17">
        <v>0</v>
      </c>
      <c r="O32" s="17">
        <v>62984386.83000344</v>
      </c>
      <c r="P32" s="17">
        <v>0</v>
      </c>
      <c r="Q32" s="17">
        <v>0</v>
      </c>
      <c r="R32" s="17">
        <v>1009715.3800000004</v>
      </c>
      <c r="S32" s="17">
        <v>0</v>
      </c>
      <c r="T32" s="17">
        <v>0</v>
      </c>
      <c r="U32" s="17">
        <v>24690144.909999873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12530348.030000011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58887378.779999971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1136788410.8799958</v>
      </c>
      <c r="BC32" s="17">
        <v>0</v>
      </c>
      <c r="BD32" s="17">
        <v>0</v>
      </c>
      <c r="BE32" s="17">
        <v>335736.60000000015</v>
      </c>
      <c r="BF32" s="17">
        <v>0</v>
      </c>
      <c r="BG32" s="17">
        <v>0</v>
      </c>
      <c r="BH32" s="17">
        <v>55528873.630001977</v>
      </c>
      <c r="BI32" s="17">
        <v>0</v>
      </c>
      <c r="BJ32" s="17">
        <v>0</v>
      </c>
      <c r="BK32" s="17">
        <v>412579077.85000336</v>
      </c>
      <c r="BL32" s="17">
        <v>0</v>
      </c>
      <c r="BM32" s="17">
        <v>0</v>
      </c>
      <c r="BN32" s="17">
        <v>526721.1</v>
      </c>
      <c r="BO32" s="17">
        <v>0</v>
      </c>
      <c r="BP32" s="17">
        <v>0</v>
      </c>
      <c r="BQ32" s="17">
        <v>17771575.629999992</v>
      </c>
      <c r="BR32" s="17">
        <v>0</v>
      </c>
      <c r="BS32" s="17">
        <v>0</v>
      </c>
      <c r="BT32" s="17">
        <v>150362316.84999964</v>
      </c>
      <c r="BU32" s="17">
        <v>0</v>
      </c>
      <c r="BV32" s="17">
        <v>0</v>
      </c>
      <c r="BW32" s="17">
        <v>63996.610000000008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586942.02999999968</v>
      </c>
      <c r="CD32" s="17">
        <v>0</v>
      </c>
      <c r="CE32" s="17">
        <v>0</v>
      </c>
      <c r="CF32" s="17">
        <v>8913467.8799992315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18296</v>
      </c>
      <c r="CM32" s="17">
        <v>0</v>
      </c>
      <c r="CN32" s="17">
        <v>0</v>
      </c>
      <c r="CO32" s="17">
        <v>64020959.809999987</v>
      </c>
      <c r="CP32" s="17">
        <v>0</v>
      </c>
      <c r="CQ32" s="17">
        <v>0</v>
      </c>
      <c r="CR32" s="17">
        <v>8126617.3099999931</v>
      </c>
      <c r="CS32" s="17">
        <v>0</v>
      </c>
      <c r="CT32" s="17">
        <v>0</v>
      </c>
      <c r="CU32" s="17">
        <v>6483500.7299999995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28573.52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1428.57</v>
      </c>
      <c r="DH32" s="17">
        <v>0</v>
      </c>
      <c r="DI32" s="17">
        <v>0</v>
      </c>
      <c r="DJ32" s="17">
        <v>131455</v>
      </c>
      <c r="DK32" s="17">
        <v>0</v>
      </c>
      <c r="DL32" s="17">
        <v>0</v>
      </c>
      <c r="DM32" s="17">
        <v>0</v>
      </c>
      <c r="DN32" s="17">
        <v>0</v>
      </c>
      <c r="DO32" s="17">
        <v>0</v>
      </c>
      <c r="DP32" s="17">
        <v>2248563.29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485609455.81999046</v>
      </c>
      <c r="EC32" s="17">
        <v>0</v>
      </c>
      <c r="ED32" s="17">
        <v>0</v>
      </c>
      <c r="EE32" s="17">
        <v>10130324.299999507</v>
      </c>
      <c r="EF32" s="17">
        <v>0</v>
      </c>
      <c r="EG32" s="17">
        <v>0</v>
      </c>
      <c r="EH32" s="17">
        <v>3322950.8899999829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7001480.729999301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0</v>
      </c>
      <c r="EU32" s="17">
        <v>0</v>
      </c>
      <c r="EV32" s="17">
        <v>0</v>
      </c>
      <c r="EW32" s="17">
        <v>0</v>
      </c>
      <c r="EX32" s="17">
        <v>0</v>
      </c>
      <c r="EY32" s="17">
        <v>0</v>
      </c>
      <c r="EZ32" s="17">
        <v>0</v>
      </c>
      <c r="FA32" s="17">
        <v>0</v>
      </c>
      <c r="FB32" s="17">
        <v>0</v>
      </c>
      <c r="FC32" s="17">
        <v>0</v>
      </c>
      <c r="FD32" s="17">
        <v>0</v>
      </c>
      <c r="FE32" s="17">
        <v>0</v>
      </c>
      <c r="FF32" s="17">
        <v>7120210.5700120321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0</v>
      </c>
      <c r="FM32" s="17">
        <v>0</v>
      </c>
      <c r="FN32" s="17">
        <v>0</v>
      </c>
      <c r="FO32" s="17">
        <v>0</v>
      </c>
      <c r="FP32" s="17">
        <v>0</v>
      </c>
      <c r="FQ32" s="17">
        <v>0</v>
      </c>
      <c r="FR32" s="17">
        <v>0</v>
      </c>
      <c r="FS32" s="17">
        <v>0</v>
      </c>
      <c r="FT32" s="17">
        <v>0</v>
      </c>
      <c r="FU32" s="17">
        <v>0</v>
      </c>
      <c r="FV32" s="17">
        <v>0</v>
      </c>
      <c r="FW32" s="17">
        <v>0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0</v>
      </c>
      <c r="GE32" s="17">
        <v>0</v>
      </c>
      <c r="GF32" s="17">
        <v>0</v>
      </c>
      <c r="GG32" s="17">
        <v>0</v>
      </c>
      <c r="GH32" s="17">
        <v>0</v>
      </c>
      <c r="GI32" s="17">
        <v>0</v>
      </c>
      <c r="GJ32" s="17">
        <v>1786201.7999999977</v>
      </c>
      <c r="GK32" s="17">
        <v>0</v>
      </c>
      <c r="GL32" s="17">
        <v>0</v>
      </c>
      <c r="GM32" s="17">
        <v>0</v>
      </c>
      <c r="GN32" s="17">
        <v>0</v>
      </c>
      <c r="GO32" s="17">
        <v>0</v>
      </c>
      <c r="GP32" s="17">
        <v>38307292.490000032</v>
      </c>
      <c r="GQ32" s="17">
        <v>0</v>
      </c>
      <c r="GR32" s="17">
        <v>0</v>
      </c>
      <c r="GS32" s="17">
        <v>128159.59000000005</v>
      </c>
      <c r="GT32" s="17">
        <v>0</v>
      </c>
      <c r="GU32" s="17">
        <v>0</v>
      </c>
      <c r="GV32" s="17">
        <v>6408871.079999987</v>
      </c>
      <c r="GW32" s="17">
        <v>0</v>
      </c>
      <c r="GX32" s="17">
        <v>0</v>
      </c>
      <c r="GY32" s="17">
        <v>12966338.630000023</v>
      </c>
      <c r="GZ32" s="17">
        <v>0</v>
      </c>
      <c r="HA32" s="17">
        <v>0</v>
      </c>
      <c r="HB32" s="17">
        <v>0</v>
      </c>
      <c r="HC32" s="17">
        <v>0</v>
      </c>
      <c r="HD32" s="17">
        <v>0</v>
      </c>
      <c r="HE32" s="17">
        <v>0</v>
      </c>
      <c r="HF32" s="17">
        <v>0</v>
      </c>
      <c r="HG32" s="17">
        <v>0</v>
      </c>
      <c r="HH32" s="17">
        <v>0</v>
      </c>
      <c r="HI32" s="17">
        <v>0</v>
      </c>
      <c r="HJ32" s="17">
        <v>0</v>
      </c>
      <c r="HK32" s="17">
        <v>0</v>
      </c>
      <c r="HL32" s="17">
        <v>0</v>
      </c>
      <c r="HM32" s="17">
        <v>0</v>
      </c>
      <c r="HN32" s="17">
        <v>0</v>
      </c>
      <c r="HO32" s="17">
        <v>0</v>
      </c>
      <c r="HP32" s="17">
        <v>0</v>
      </c>
      <c r="HQ32" s="17">
        <v>0</v>
      </c>
      <c r="HR32" s="17">
        <v>0</v>
      </c>
      <c r="HS32" s="17">
        <v>0</v>
      </c>
      <c r="HT32" s="17">
        <v>0</v>
      </c>
      <c r="HU32" s="17">
        <v>0</v>
      </c>
      <c r="HV32" s="17">
        <v>0</v>
      </c>
      <c r="HW32" s="17">
        <v>139867.12</v>
      </c>
      <c r="HX32" s="17">
        <v>0</v>
      </c>
      <c r="HY32" s="17">
        <v>0</v>
      </c>
      <c r="HZ32" s="17">
        <v>11570999.84</v>
      </c>
      <c r="IA32" s="17">
        <v>0</v>
      </c>
      <c r="IB32" s="17">
        <v>0</v>
      </c>
      <c r="IC32" s="17">
        <v>0</v>
      </c>
      <c r="ID32" s="17">
        <v>0</v>
      </c>
      <c r="IE32" s="17">
        <v>0</v>
      </c>
      <c r="IF32" s="17">
        <v>0</v>
      </c>
      <c r="IG32" s="17">
        <v>0</v>
      </c>
      <c r="IH32" s="17">
        <v>0</v>
      </c>
      <c r="II32" s="17">
        <v>0</v>
      </c>
      <c r="IJ32" s="17">
        <v>0</v>
      </c>
      <c r="IK32" s="17">
        <v>0</v>
      </c>
      <c r="IL32" s="17">
        <v>0</v>
      </c>
      <c r="IM32" s="17">
        <v>0</v>
      </c>
      <c r="IN32" s="17">
        <v>0</v>
      </c>
      <c r="IO32" s="17">
        <v>0</v>
      </c>
      <c r="IP32" s="17">
        <v>0</v>
      </c>
      <c r="IQ32" s="17">
        <v>0</v>
      </c>
      <c r="IR32" s="17">
        <v>0</v>
      </c>
      <c r="IS32" s="17">
        <v>0</v>
      </c>
      <c r="IT32" s="17">
        <v>0</v>
      </c>
      <c r="IU32" s="17">
        <v>36358404.509812161</v>
      </c>
      <c r="IV32" s="18">
        <v>0</v>
      </c>
      <c r="IW32" s="18">
        <v>0</v>
      </c>
      <c r="IX32" s="18">
        <v>106665926.22000013</v>
      </c>
      <c r="IY32" s="17">
        <v>0</v>
      </c>
      <c r="IZ32" s="17">
        <v>0</v>
      </c>
      <c r="JA32" s="17">
        <v>1548815.190000002</v>
      </c>
      <c r="JB32" s="17">
        <v>0</v>
      </c>
      <c r="JC32" s="17">
        <v>0</v>
      </c>
      <c r="JD32" s="17">
        <v>11270</v>
      </c>
      <c r="JE32" s="18">
        <v>0</v>
      </c>
      <c r="JF32" s="18">
        <v>0</v>
      </c>
      <c r="JG32" s="18">
        <v>105105841.03000014</v>
      </c>
      <c r="JH32" s="17">
        <v>0</v>
      </c>
      <c r="JI32" s="17">
        <v>0</v>
      </c>
      <c r="JJ32" s="17">
        <v>247175.81999999998</v>
      </c>
      <c r="JK32" s="17">
        <v>0</v>
      </c>
      <c r="JL32" s="17">
        <v>0</v>
      </c>
      <c r="JM32" s="17">
        <v>104858665.21000014</v>
      </c>
      <c r="JN32" s="18">
        <v>0</v>
      </c>
      <c r="JO32" s="18">
        <v>0</v>
      </c>
      <c r="JP32" s="18">
        <v>0</v>
      </c>
      <c r="JQ32" s="17">
        <v>0</v>
      </c>
      <c r="JR32" s="17">
        <v>0</v>
      </c>
      <c r="JS32" s="17">
        <v>0</v>
      </c>
      <c r="JT32" s="17">
        <v>0</v>
      </c>
      <c r="JU32" s="17">
        <v>0</v>
      </c>
      <c r="JV32" s="17">
        <v>0</v>
      </c>
      <c r="JW32" s="17">
        <v>0</v>
      </c>
      <c r="JX32" s="17">
        <v>0</v>
      </c>
      <c r="JY32" s="17">
        <v>197896.00000000003</v>
      </c>
      <c r="JZ32" s="17">
        <v>0</v>
      </c>
      <c r="KA32" s="17">
        <v>0</v>
      </c>
      <c r="KB32" s="17">
        <v>0</v>
      </c>
      <c r="KC32" s="17">
        <v>0</v>
      </c>
      <c r="KD32" s="17">
        <v>0</v>
      </c>
      <c r="KE32" s="17">
        <v>0</v>
      </c>
      <c r="KF32" s="17">
        <v>0</v>
      </c>
      <c r="KG32" s="17">
        <v>0</v>
      </c>
      <c r="KH32" s="17">
        <v>0</v>
      </c>
      <c r="KI32" s="17">
        <v>0</v>
      </c>
      <c r="KJ32" s="17">
        <v>0</v>
      </c>
      <c r="KK32" s="17">
        <v>0</v>
      </c>
      <c r="KL32" s="17">
        <v>0</v>
      </c>
      <c r="KM32" s="17">
        <v>0</v>
      </c>
      <c r="KN32" s="17">
        <v>0</v>
      </c>
      <c r="KO32" s="17">
        <v>0</v>
      </c>
      <c r="KP32" s="17">
        <v>0</v>
      </c>
      <c r="KQ32" s="17">
        <v>0</v>
      </c>
      <c r="KR32" s="17">
        <v>0</v>
      </c>
      <c r="KS32" s="17">
        <v>0</v>
      </c>
      <c r="KT32" s="17">
        <v>0</v>
      </c>
      <c r="KU32" s="17">
        <v>0</v>
      </c>
      <c r="KV32" s="17">
        <v>0</v>
      </c>
      <c r="KW32" s="17">
        <v>0</v>
      </c>
      <c r="KX32" s="17">
        <v>0</v>
      </c>
      <c r="KY32" s="17">
        <v>0</v>
      </c>
      <c r="KZ32" s="17">
        <v>0</v>
      </c>
      <c r="LA32" s="18">
        <v>0</v>
      </c>
      <c r="LB32" s="18">
        <v>0</v>
      </c>
      <c r="LC32" s="18">
        <v>0</v>
      </c>
      <c r="LD32" s="17">
        <v>0</v>
      </c>
      <c r="LE32" s="17">
        <v>0</v>
      </c>
      <c r="LF32" s="17">
        <v>0</v>
      </c>
      <c r="LG32" s="17">
        <v>0</v>
      </c>
      <c r="LH32" s="17">
        <v>0</v>
      </c>
      <c r="LI32" s="17">
        <v>0</v>
      </c>
      <c r="LJ32" s="18">
        <v>0</v>
      </c>
      <c r="LK32" s="18">
        <v>0</v>
      </c>
      <c r="LL32" s="18">
        <v>0</v>
      </c>
      <c r="LM32" s="17">
        <v>0</v>
      </c>
      <c r="LN32" s="17">
        <v>0</v>
      </c>
      <c r="LO32" s="17">
        <v>0</v>
      </c>
      <c r="LP32" s="17">
        <v>0</v>
      </c>
      <c r="LQ32" s="17">
        <v>0</v>
      </c>
      <c r="LR32" s="17">
        <v>0</v>
      </c>
      <c r="LS32" s="18">
        <v>0</v>
      </c>
      <c r="LT32" s="18">
        <v>0</v>
      </c>
      <c r="LU32" s="18">
        <v>0</v>
      </c>
      <c r="LV32" s="17">
        <v>0</v>
      </c>
      <c r="LW32" s="17">
        <v>0</v>
      </c>
      <c r="LX32" s="17">
        <v>0</v>
      </c>
      <c r="LY32" s="17">
        <v>0</v>
      </c>
      <c r="LZ32" s="17">
        <v>0</v>
      </c>
      <c r="MA32" s="17">
        <v>0</v>
      </c>
      <c r="MB32" s="17">
        <v>0</v>
      </c>
      <c r="MC32" s="17">
        <v>0</v>
      </c>
      <c r="MD32" s="17">
        <v>0</v>
      </c>
      <c r="ME32" s="17">
        <v>0</v>
      </c>
      <c r="MF32" s="17">
        <v>0</v>
      </c>
      <c r="MG32" s="17">
        <v>2875212541.3598166</v>
      </c>
      <c r="MH32" s="17">
        <v>2875212541.3598166</v>
      </c>
    </row>
    <row r="33" spans="1:346" ht="12.75" customHeight="1" x14ac:dyDescent="0.3">
      <c r="A33" s="61" t="s">
        <v>199</v>
      </c>
      <c r="B33" s="16">
        <v>1037</v>
      </c>
      <c r="C33" s="62" t="s">
        <v>148</v>
      </c>
      <c r="D33" s="18">
        <v>0</v>
      </c>
      <c r="E33" s="18">
        <v>0</v>
      </c>
      <c r="F33" s="18">
        <v>17857940.780000001</v>
      </c>
      <c r="G33" s="17">
        <v>0</v>
      </c>
      <c r="H33" s="17">
        <v>0</v>
      </c>
      <c r="I33" s="17">
        <v>319301.42999999993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17538639.350000001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21100567.359999958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110300.75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761350.94000000006</v>
      </c>
      <c r="AN33" s="17">
        <v>0</v>
      </c>
      <c r="AO33" s="17">
        <v>0</v>
      </c>
      <c r="AP33" s="17">
        <v>11644392.32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230467960.40997121</v>
      </c>
      <c r="BC33" s="17">
        <v>0</v>
      </c>
      <c r="BD33" s="17">
        <v>0</v>
      </c>
      <c r="BE33" s="17">
        <v>2652.73</v>
      </c>
      <c r="BF33" s="17">
        <v>0</v>
      </c>
      <c r="BG33" s="17">
        <v>0</v>
      </c>
      <c r="BH33" s="17">
        <v>2118918.7400000161</v>
      </c>
      <c r="BI33" s="17">
        <v>0</v>
      </c>
      <c r="BJ33" s="17">
        <v>0</v>
      </c>
      <c r="BK33" s="17">
        <v>72218519.850001201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64689.380000000019</v>
      </c>
      <c r="BR33" s="17">
        <v>0</v>
      </c>
      <c r="BS33" s="17">
        <v>0</v>
      </c>
      <c r="BT33" s="17">
        <v>13721190.00000003</v>
      </c>
      <c r="BU33" s="17">
        <v>0</v>
      </c>
      <c r="BV33" s="17">
        <v>0</v>
      </c>
      <c r="BW33" s="17">
        <v>330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3488.4299999999994</v>
      </c>
      <c r="CD33" s="17">
        <v>0</v>
      </c>
      <c r="CE33" s="17">
        <v>0</v>
      </c>
      <c r="CF33" s="17">
        <v>94250.31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1456718.7500000002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7">
        <v>0</v>
      </c>
      <c r="DP33" s="17">
        <v>24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>
        <v>0</v>
      </c>
      <c r="EA33" s="17">
        <v>0</v>
      </c>
      <c r="EB33" s="17">
        <v>2259902.6499999962</v>
      </c>
      <c r="EC33" s="17">
        <v>0</v>
      </c>
      <c r="ED33" s="17">
        <v>0</v>
      </c>
      <c r="EE33" s="17">
        <v>6977.24</v>
      </c>
      <c r="EF33" s="17">
        <v>0</v>
      </c>
      <c r="EG33" s="17">
        <v>0</v>
      </c>
      <c r="EH33" s="17">
        <v>9300.91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37256.68</v>
      </c>
      <c r="EO33" s="17">
        <v>0</v>
      </c>
      <c r="EP33" s="17">
        <v>0</v>
      </c>
      <c r="EQ33" s="17">
        <v>0</v>
      </c>
      <c r="ER33" s="17">
        <v>0</v>
      </c>
      <c r="ES33" s="17">
        <v>0</v>
      </c>
      <c r="ET33" s="17">
        <v>0</v>
      </c>
      <c r="EU33" s="17">
        <v>0</v>
      </c>
      <c r="EV33" s="17">
        <v>0</v>
      </c>
      <c r="EW33" s="17">
        <v>0</v>
      </c>
      <c r="EX33" s="17">
        <v>0</v>
      </c>
      <c r="EY33" s="17">
        <v>0</v>
      </c>
      <c r="EZ33" s="17">
        <v>0</v>
      </c>
      <c r="FA33" s="17">
        <v>0</v>
      </c>
      <c r="FB33" s="17">
        <v>0</v>
      </c>
      <c r="FC33" s="17">
        <v>0</v>
      </c>
      <c r="FD33" s="17">
        <v>0</v>
      </c>
      <c r="FE33" s="17">
        <v>0</v>
      </c>
      <c r="FF33" s="17">
        <v>703791.95999999507</v>
      </c>
      <c r="FG33" s="17">
        <v>0</v>
      </c>
      <c r="FH33" s="17">
        <v>0</v>
      </c>
      <c r="FI33" s="17">
        <v>0</v>
      </c>
      <c r="FJ33" s="17">
        <v>0</v>
      </c>
      <c r="FK33" s="17">
        <v>0</v>
      </c>
      <c r="FL33" s="17">
        <v>0</v>
      </c>
      <c r="FM33" s="17">
        <v>0</v>
      </c>
      <c r="FN33" s="17">
        <v>0</v>
      </c>
      <c r="FO33" s="17">
        <v>0</v>
      </c>
      <c r="FP33" s="17">
        <v>0</v>
      </c>
      <c r="FQ33" s="17">
        <v>0</v>
      </c>
      <c r="FR33" s="17">
        <v>0</v>
      </c>
      <c r="FS33" s="17">
        <v>0</v>
      </c>
      <c r="FT33" s="17">
        <v>0</v>
      </c>
      <c r="FU33" s="17">
        <v>0</v>
      </c>
      <c r="FV33" s="17">
        <v>0</v>
      </c>
      <c r="FW33" s="17">
        <v>0</v>
      </c>
      <c r="FX33" s="17">
        <v>0</v>
      </c>
      <c r="FY33" s="17">
        <v>0</v>
      </c>
      <c r="FZ33" s="17">
        <v>0</v>
      </c>
      <c r="GA33" s="17">
        <v>0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0</v>
      </c>
      <c r="GH33" s="17">
        <v>0</v>
      </c>
      <c r="GI33" s="17">
        <v>0</v>
      </c>
      <c r="GJ33" s="17">
        <v>730159.51999999932</v>
      </c>
      <c r="GK33" s="17">
        <v>0</v>
      </c>
      <c r="GL33" s="17">
        <v>0</v>
      </c>
      <c r="GM33" s="17">
        <v>0</v>
      </c>
      <c r="GN33" s="17">
        <v>0</v>
      </c>
      <c r="GO33" s="17">
        <v>0</v>
      </c>
      <c r="GP33" s="17">
        <v>46426.30999999999</v>
      </c>
      <c r="GQ33" s="17">
        <v>0</v>
      </c>
      <c r="GR33" s="17">
        <v>0</v>
      </c>
      <c r="GS33" s="17">
        <v>0</v>
      </c>
      <c r="GT33" s="17">
        <v>0</v>
      </c>
      <c r="GU33" s="17">
        <v>0</v>
      </c>
      <c r="GV33" s="17">
        <v>4178.84</v>
      </c>
      <c r="GW33" s="17">
        <v>0</v>
      </c>
      <c r="GX33" s="17">
        <v>0</v>
      </c>
      <c r="GY33" s="17">
        <v>25760.83</v>
      </c>
      <c r="GZ33" s="17">
        <v>0</v>
      </c>
      <c r="HA33" s="17">
        <v>0</v>
      </c>
      <c r="HB33" s="17">
        <v>0</v>
      </c>
      <c r="HC33" s="17">
        <v>0</v>
      </c>
      <c r="HD33" s="17">
        <v>0</v>
      </c>
      <c r="HE33" s="17">
        <v>0</v>
      </c>
      <c r="HF33" s="17">
        <v>0</v>
      </c>
      <c r="HG33" s="17">
        <v>0</v>
      </c>
      <c r="HH33" s="17">
        <v>0</v>
      </c>
      <c r="HI33" s="17">
        <v>0</v>
      </c>
      <c r="HJ33" s="17">
        <v>0</v>
      </c>
      <c r="HK33" s="17">
        <v>0</v>
      </c>
      <c r="HL33" s="17">
        <v>0</v>
      </c>
      <c r="HM33" s="17">
        <v>0</v>
      </c>
      <c r="HN33" s="17">
        <v>0</v>
      </c>
      <c r="HO33" s="17">
        <v>0</v>
      </c>
      <c r="HP33" s="17">
        <v>0</v>
      </c>
      <c r="HQ33" s="17">
        <v>0</v>
      </c>
      <c r="HR33" s="17">
        <v>0</v>
      </c>
      <c r="HS33" s="17">
        <v>0</v>
      </c>
      <c r="HT33" s="17">
        <v>0</v>
      </c>
      <c r="HU33" s="17">
        <v>0</v>
      </c>
      <c r="HV33" s="17">
        <v>0</v>
      </c>
      <c r="HW33" s="17">
        <v>0</v>
      </c>
      <c r="HX33" s="17">
        <v>0</v>
      </c>
      <c r="HY33" s="17">
        <v>0</v>
      </c>
      <c r="HZ33" s="17">
        <v>0</v>
      </c>
      <c r="IA33" s="17">
        <v>0</v>
      </c>
      <c r="IB33" s="17">
        <v>0</v>
      </c>
      <c r="IC33" s="17">
        <v>0</v>
      </c>
      <c r="ID33" s="17">
        <v>0</v>
      </c>
      <c r="IE33" s="17">
        <v>0</v>
      </c>
      <c r="IF33" s="17">
        <v>0</v>
      </c>
      <c r="IG33" s="17">
        <v>0</v>
      </c>
      <c r="IH33" s="17">
        <v>0</v>
      </c>
      <c r="II33" s="17">
        <v>0</v>
      </c>
      <c r="IJ33" s="17">
        <v>0</v>
      </c>
      <c r="IK33" s="17">
        <v>0</v>
      </c>
      <c r="IL33" s="17">
        <v>0</v>
      </c>
      <c r="IM33" s="17">
        <v>0</v>
      </c>
      <c r="IN33" s="17">
        <v>0</v>
      </c>
      <c r="IO33" s="17">
        <v>0</v>
      </c>
      <c r="IP33" s="17">
        <v>0</v>
      </c>
      <c r="IQ33" s="17">
        <v>0</v>
      </c>
      <c r="IR33" s="17">
        <v>0</v>
      </c>
      <c r="IS33" s="17">
        <v>0</v>
      </c>
      <c r="IT33" s="17">
        <v>0</v>
      </c>
      <c r="IU33" s="17">
        <v>0</v>
      </c>
      <c r="IV33" s="18">
        <v>0</v>
      </c>
      <c r="IW33" s="18">
        <v>0</v>
      </c>
      <c r="IX33" s="18">
        <v>0</v>
      </c>
      <c r="IY33" s="17">
        <v>0</v>
      </c>
      <c r="IZ33" s="17">
        <v>0</v>
      </c>
      <c r="JA33" s="17">
        <v>0</v>
      </c>
      <c r="JB33" s="17">
        <v>0</v>
      </c>
      <c r="JC33" s="17">
        <v>0</v>
      </c>
      <c r="JD33" s="17">
        <v>0</v>
      </c>
      <c r="JE33" s="18">
        <v>0</v>
      </c>
      <c r="JF33" s="18">
        <v>0</v>
      </c>
      <c r="JG33" s="18">
        <v>0</v>
      </c>
      <c r="JH33" s="17">
        <v>0</v>
      </c>
      <c r="JI33" s="17">
        <v>0</v>
      </c>
      <c r="JJ33" s="17">
        <v>0</v>
      </c>
      <c r="JK33" s="17">
        <v>0</v>
      </c>
      <c r="JL33" s="17">
        <v>0</v>
      </c>
      <c r="JM33" s="17">
        <v>0</v>
      </c>
      <c r="JN33" s="18">
        <v>0</v>
      </c>
      <c r="JO33" s="18">
        <v>0</v>
      </c>
      <c r="JP33" s="18">
        <v>0</v>
      </c>
      <c r="JQ33" s="17">
        <v>0</v>
      </c>
      <c r="JR33" s="17">
        <v>0</v>
      </c>
      <c r="JS33" s="17">
        <v>0</v>
      </c>
      <c r="JT33" s="17">
        <v>0</v>
      </c>
      <c r="JU33" s="17">
        <v>0</v>
      </c>
      <c r="JV33" s="17">
        <v>0</v>
      </c>
      <c r="JW33" s="17">
        <v>0</v>
      </c>
      <c r="JX33" s="17">
        <v>0</v>
      </c>
      <c r="JY33" s="17">
        <v>2147772.5399999977</v>
      </c>
      <c r="JZ33" s="17">
        <v>0</v>
      </c>
      <c r="KA33" s="17">
        <v>0</v>
      </c>
      <c r="KB33" s="17">
        <v>0</v>
      </c>
      <c r="KC33" s="17">
        <v>0</v>
      </c>
      <c r="KD33" s="17">
        <v>0</v>
      </c>
      <c r="KE33" s="17">
        <v>0</v>
      </c>
      <c r="KF33" s="17">
        <v>0</v>
      </c>
      <c r="KG33" s="17">
        <v>0</v>
      </c>
      <c r="KH33" s="17">
        <v>0</v>
      </c>
      <c r="KI33" s="17">
        <v>0</v>
      </c>
      <c r="KJ33" s="17">
        <v>0</v>
      </c>
      <c r="KK33" s="17">
        <v>0</v>
      </c>
      <c r="KL33" s="17">
        <v>0</v>
      </c>
      <c r="KM33" s="17">
        <v>0</v>
      </c>
      <c r="KN33" s="17">
        <v>0</v>
      </c>
      <c r="KO33" s="17">
        <v>0</v>
      </c>
      <c r="KP33" s="17">
        <v>0</v>
      </c>
      <c r="KQ33" s="17">
        <v>0</v>
      </c>
      <c r="KR33" s="17">
        <v>0</v>
      </c>
      <c r="KS33" s="17">
        <v>0</v>
      </c>
      <c r="KT33" s="17">
        <v>0</v>
      </c>
      <c r="KU33" s="17">
        <v>0</v>
      </c>
      <c r="KV33" s="17">
        <v>0</v>
      </c>
      <c r="KW33" s="17">
        <v>0</v>
      </c>
      <c r="KX33" s="17">
        <v>0</v>
      </c>
      <c r="KY33" s="17">
        <v>0</v>
      </c>
      <c r="KZ33" s="17">
        <v>0</v>
      </c>
      <c r="LA33" s="18">
        <v>0</v>
      </c>
      <c r="LB33" s="18">
        <v>0</v>
      </c>
      <c r="LC33" s="18">
        <v>0</v>
      </c>
      <c r="LD33" s="17">
        <v>0</v>
      </c>
      <c r="LE33" s="17">
        <v>0</v>
      </c>
      <c r="LF33" s="17">
        <v>0</v>
      </c>
      <c r="LG33" s="17">
        <v>0</v>
      </c>
      <c r="LH33" s="17">
        <v>0</v>
      </c>
      <c r="LI33" s="17">
        <v>0</v>
      </c>
      <c r="LJ33" s="18">
        <v>0</v>
      </c>
      <c r="LK33" s="18">
        <v>0</v>
      </c>
      <c r="LL33" s="18">
        <v>0</v>
      </c>
      <c r="LM33" s="17">
        <v>0</v>
      </c>
      <c r="LN33" s="17">
        <v>0</v>
      </c>
      <c r="LO33" s="17">
        <v>0</v>
      </c>
      <c r="LP33" s="17">
        <v>0</v>
      </c>
      <c r="LQ33" s="17">
        <v>0</v>
      </c>
      <c r="LR33" s="17">
        <v>0</v>
      </c>
      <c r="LS33" s="18">
        <v>0</v>
      </c>
      <c r="LT33" s="18">
        <v>0</v>
      </c>
      <c r="LU33" s="18">
        <v>0</v>
      </c>
      <c r="LV33" s="17">
        <v>0</v>
      </c>
      <c r="LW33" s="17">
        <v>0</v>
      </c>
      <c r="LX33" s="17">
        <v>0</v>
      </c>
      <c r="LY33" s="17">
        <v>0</v>
      </c>
      <c r="LZ33" s="17">
        <v>0</v>
      </c>
      <c r="MA33" s="17">
        <v>0</v>
      </c>
      <c r="MB33" s="17">
        <v>0</v>
      </c>
      <c r="MC33" s="17">
        <v>0</v>
      </c>
      <c r="MD33" s="17">
        <v>0</v>
      </c>
      <c r="ME33" s="17">
        <v>0</v>
      </c>
      <c r="MF33" s="17">
        <v>0</v>
      </c>
      <c r="MG33" s="17">
        <v>377594822.22997242</v>
      </c>
      <c r="MH33" s="17">
        <v>377594822.22997242</v>
      </c>
    </row>
    <row r="34" spans="1:346" ht="12.75" customHeight="1" x14ac:dyDescent="0.3">
      <c r="A34" s="61" t="s">
        <v>201</v>
      </c>
      <c r="B34" s="16">
        <v>1038</v>
      </c>
      <c r="C34" s="62" t="s">
        <v>148</v>
      </c>
      <c r="D34" s="18">
        <v>0</v>
      </c>
      <c r="E34" s="18">
        <v>0</v>
      </c>
      <c r="F34" s="18">
        <v>51943932.202999957</v>
      </c>
      <c r="G34" s="17">
        <v>0</v>
      </c>
      <c r="H34" s="17">
        <v>0</v>
      </c>
      <c r="I34" s="17">
        <v>9365126.1071736161</v>
      </c>
      <c r="J34" s="17">
        <v>0</v>
      </c>
      <c r="K34" s="17">
        <v>0</v>
      </c>
      <c r="L34" s="17">
        <v>42578806.095826343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273311143.90269971</v>
      </c>
      <c r="S34" s="17">
        <v>0</v>
      </c>
      <c r="T34" s="17">
        <v>0</v>
      </c>
      <c r="U34" s="17">
        <v>13758437.239999996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60390704.347800016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9458691.7448999975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6581534.8399999999</v>
      </c>
      <c r="BI34" s="17">
        <v>0</v>
      </c>
      <c r="BJ34" s="17">
        <v>0</v>
      </c>
      <c r="BK34" s="17">
        <v>71819745.429999948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76303303.859199986</v>
      </c>
      <c r="BR34" s="17">
        <v>0</v>
      </c>
      <c r="BS34" s="17">
        <v>0</v>
      </c>
      <c r="BT34" s="17">
        <v>4733427.0310999993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6505591.5870000003</v>
      </c>
      <c r="CD34" s="17">
        <v>0</v>
      </c>
      <c r="CE34" s="17">
        <v>0</v>
      </c>
      <c r="CF34" s="17">
        <v>16682261.140499996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-438593.72000000003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27954849.199999999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1500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80747408.329999983</v>
      </c>
      <c r="DH34" s="17">
        <v>0</v>
      </c>
      <c r="DI34" s="17">
        <v>0</v>
      </c>
      <c r="DJ34" s="17">
        <v>4459505.5666000005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19807785.850000001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317889043.08339977</v>
      </c>
      <c r="EC34" s="17">
        <v>0</v>
      </c>
      <c r="ED34" s="17">
        <v>0</v>
      </c>
      <c r="EE34" s="17">
        <v>13160674.348099997</v>
      </c>
      <c r="EF34" s="17">
        <v>0</v>
      </c>
      <c r="EG34" s="17">
        <v>0</v>
      </c>
      <c r="EH34" s="17">
        <v>10025058.545899993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1592358.0859000001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6504803.4812999982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7">
        <v>0</v>
      </c>
      <c r="FR34" s="17">
        <v>0</v>
      </c>
      <c r="FS34" s="17">
        <v>0</v>
      </c>
      <c r="FT34" s="17">
        <v>0</v>
      </c>
      <c r="FU34" s="17">
        <v>6062519.7599999998</v>
      </c>
      <c r="FV34" s="17">
        <v>0</v>
      </c>
      <c r="FW34" s="17">
        <v>0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0</v>
      </c>
      <c r="GI34" s="17">
        <v>0</v>
      </c>
      <c r="GJ34" s="17">
        <v>440054.63020000013</v>
      </c>
      <c r="GK34" s="17">
        <v>0</v>
      </c>
      <c r="GL34" s="17">
        <v>0</v>
      </c>
      <c r="GM34" s="17">
        <v>0</v>
      </c>
      <c r="GN34" s="17">
        <v>0</v>
      </c>
      <c r="GO34" s="17">
        <v>0</v>
      </c>
      <c r="GP34" s="17">
        <v>13215843.034999993</v>
      </c>
      <c r="GQ34" s="17">
        <v>0</v>
      </c>
      <c r="GR34" s="17">
        <v>0</v>
      </c>
      <c r="GS34" s="17">
        <v>131139.22999999998</v>
      </c>
      <c r="GT34" s="17">
        <v>0</v>
      </c>
      <c r="GU34" s="17">
        <v>0</v>
      </c>
      <c r="GV34" s="17">
        <v>213118.10519999999</v>
      </c>
      <c r="GW34" s="17">
        <v>0</v>
      </c>
      <c r="GX34" s="17">
        <v>0</v>
      </c>
      <c r="GY34" s="17">
        <v>23608576.338100005</v>
      </c>
      <c r="GZ34" s="17">
        <v>0</v>
      </c>
      <c r="HA34" s="17">
        <v>0</v>
      </c>
      <c r="HB34" s="17">
        <v>0</v>
      </c>
      <c r="HC34" s="17">
        <v>0</v>
      </c>
      <c r="HD34" s="17">
        <v>0</v>
      </c>
      <c r="HE34" s="17">
        <v>0</v>
      </c>
      <c r="HF34" s="17">
        <v>0</v>
      </c>
      <c r="HG34" s="17">
        <v>0</v>
      </c>
      <c r="HH34" s="17">
        <v>35162109.019999996</v>
      </c>
      <c r="HI34" s="17">
        <v>0</v>
      </c>
      <c r="HJ34" s="17">
        <v>0</v>
      </c>
      <c r="HK34" s="17">
        <v>0</v>
      </c>
      <c r="HL34" s="17">
        <v>0</v>
      </c>
      <c r="HM34" s="17">
        <v>0</v>
      </c>
      <c r="HN34" s="17">
        <v>0</v>
      </c>
      <c r="HO34" s="17">
        <v>0</v>
      </c>
      <c r="HP34" s="17">
        <v>0</v>
      </c>
      <c r="HQ34" s="17">
        <v>0</v>
      </c>
      <c r="HR34" s="17">
        <v>0</v>
      </c>
      <c r="HS34" s="17">
        <v>0</v>
      </c>
      <c r="HT34" s="17">
        <v>0</v>
      </c>
      <c r="HU34" s="17">
        <v>0</v>
      </c>
      <c r="HV34" s="17">
        <v>0</v>
      </c>
      <c r="HW34" s="17">
        <v>0</v>
      </c>
      <c r="HX34" s="17">
        <v>0</v>
      </c>
      <c r="HY34" s="17">
        <v>0</v>
      </c>
      <c r="HZ34" s="17">
        <v>0</v>
      </c>
      <c r="IA34" s="17">
        <v>0</v>
      </c>
      <c r="IB34" s="17">
        <v>0</v>
      </c>
      <c r="IC34" s="17">
        <v>0</v>
      </c>
      <c r="ID34" s="17">
        <v>0</v>
      </c>
      <c r="IE34" s="17">
        <v>0</v>
      </c>
      <c r="IF34" s="17">
        <v>0</v>
      </c>
      <c r="IG34" s="17">
        <v>0</v>
      </c>
      <c r="IH34" s="17">
        <v>0</v>
      </c>
      <c r="II34" s="17">
        <v>0</v>
      </c>
      <c r="IJ34" s="17">
        <v>0</v>
      </c>
      <c r="IK34" s="17">
        <v>0</v>
      </c>
      <c r="IL34" s="17">
        <v>0</v>
      </c>
      <c r="IM34" s="17">
        <v>0</v>
      </c>
      <c r="IN34" s="17">
        <v>0</v>
      </c>
      <c r="IO34" s="17">
        <v>0</v>
      </c>
      <c r="IP34" s="17">
        <v>0</v>
      </c>
      <c r="IQ34" s="17">
        <v>0</v>
      </c>
      <c r="IR34" s="17">
        <v>0</v>
      </c>
      <c r="IS34" s="17">
        <v>0</v>
      </c>
      <c r="IT34" s="17">
        <v>0</v>
      </c>
      <c r="IU34" s="17">
        <v>0</v>
      </c>
      <c r="IV34" s="18">
        <v>0</v>
      </c>
      <c r="IW34" s="18">
        <v>0</v>
      </c>
      <c r="IX34" s="18">
        <v>0</v>
      </c>
      <c r="IY34" s="17">
        <v>0</v>
      </c>
      <c r="IZ34" s="17">
        <v>0</v>
      </c>
      <c r="JA34" s="17">
        <v>0</v>
      </c>
      <c r="JB34" s="17">
        <v>0</v>
      </c>
      <c r="JC34" s="17">
        <v>0</v>
      </c>
      <c r="JD34" s="17">
        <v>0</v>
      </c>
      <c r="JE34" s="18">
        <v>0</v>
      </c>
      <c r="JF34" s="18">
        <v>0</v>
      </c>
      <c r="JG34" s="18">
        <v>0</v>
      </c>
      <c r="JH34" s="17">
        <v>0</v>
      </c>
      <c r="JI34" s="17">
        <v>0</v>
      </c>
      <c r="JJ34" s="17">
        <v>0</v>
      </c>
      <c r="JK34" s="17">
        <v>0</v>
      </c>
      <c r="JL34" s="17">
        <v>0</v>
      </c>
      <c r="JM34" s="17">
        <v>0</v>
      </c>
      <c r="JN34" s="18">
        <v>0</v>
      </c>
      <c r="JO34" s="18">
        <v>0</v>
      </c>
      <c r="JP34" s="18">
        <v>0</v>
      </c>
      <c r="JQ34" s="17">
        <v>0</v>
      </c>
      <c r="JR34" s="17">
        <v>0</v>
      </c>
      <c r="JS34" s="17">
        <v>0</v>
      </c>
      <c r="JT34" s="17">
        <v>0</v>
      </c>
      <c r="JU34" s="17">
        <v>0</v>
      </c>
      <c r="JV34" s="17">
        <v>0</v>
      </c>
      <c r="JW34" s="17">
        <v>0</v>
      </c>
      <c r="JX34" s="17">
        <v>0</v>
      </c>
      <c r="JY34" s="17">
        <v>9596960.0437999982</v>
      </c>
      <c r="JZ34" s="17">
        <v>0</v>
      </c>
      <c r="KA34" s="17">
        <v>0</v>
      </c>
      <c r="KB34" s="17">
        <v>0</v>
      </c>
      <c r="KC34" s="17">
        <v>0</v>
      </c>
      <c r="KD34" s="17">
        <v>0</v>
      </c>
      <c r="KE34" s="17">
        <v>0</v>
      </c>
      <c r="KF34" s="17">
        <v>0</v>
      </c>
      <c r="KG34" s="17">
        <v>0</v>
      </c>
      <c r="KH34" s="17">
        <v>0</v>
      </c>
      <c r="KI34" s="17">
        <v>0</v>
      </c>
      <c r="KJ34" s="17">
        <v>0</v>
      </c>
      <c r="KK34" s="17">
        <v>0</v>
      </c>
      <c r="KL34" s="17">
        <v>0</v>
      </c>
      <c r="KM34" s="17">
        <v>0</v>
      </c>
      <c r="KN34" s="17">
        <v>0</v>
      </c>
      <c r="KO34" s="17">
        <v>0</v>
      </c>
      <c r="KP34" s="17">
        <v>0</v>
      </c>
      <c r="KQ34" s="17">
        <v>0</v>
      </c>
      <c r="KR34" s="17">
        <v>0</v>
      </c>
      <c r="KS34" s="17">
        <v>0</v>
      </c>
      <c r="KT34" s="17">
        <v>0</v>
      </c>
      <c r="KU34" s="17">
        <v>0</v>
      </c>
      <c r="KV34" s="17">
        <v>0</v>
      </c>
      <c r="KW34" s="17">
        <v>0</v>
      </c>
      <c r="KX34" s="17">
        <v>0</v>
      </c>
      <c r="KY34" s="17">
        <v>0</v>
      </c>
      <c r="KZ34" s="17">
        <v>0</v>
      </c>
      <c r="LA34" s="18">
        <v>0</v>
      </c>
      <c r="LB34" s="18">
        <v>0</v>
      </c>
      <c r="LC34" s="18">
        <v>0</v>
      </c>
      <c r="LD34" s="17">
        <v>0</v>
      </c>
      <c r="LE34" s="17">
        <v>0</v>
      </c>
      <c r="LF34" s="17">
        <v>0</v>
      </c>
      <c r="LG34" s="17">
        <v>0</v>
      </c>
      <c r="LH34" s="17">
        <v>0</v>
      </c>
      <c r="LI34" s="17">
        <v>0</v>
      </c>
      <c r="LJ34" s="18">
        <v>0</v>
      </c>
      <c r="LK34" s="18">
        <v>0</v>
      </c>
      <c r="LL34" s="18">
        <v>0</v>
      </c>
      <c r="LM34" s="17">
        <v>0</v>
      </c>
      <c r="LN34" s="17">
        <v>0</v>
      </c>
      <c r="LO34" s="17">
        <v>0</v>
      </c>
      <c r="LP34" s="17">
        <v>0</v>
      </c>
      <c r="LQ34" s="17">
        <v>0</v>
      </c>
      <c r="LR34" s="17">
        <v>0</v>
      </c>
      <c r="LS34" s="18">
        <v>0</v>
      </c>
      <c r="LT34" s="18">
        <v>0</v>
      </c>
      <c r="LU34" s="18">
        <v>0</v>
      </c>
      <c r="LV34" s="17">
        <v>0</v>
      </c>
      <c r="LW34" s="17">
        <v>0</v>
      </c>
      <c r="LX34" s="17">
        <v>0</v>
      </c>
      <c r="LY34" s="17">
        <v>0</v>
      </c>
      <c r="LZ34" s="17">
        <v>0</v>
      </c>
      <c r="MA34" s="17">
        <v>0</v>
      </c>
      <c r="MB34" s="17">
        <v>0</v>
      </c>
      <c r="MC34" s="17">
        <v>0</v>
      </c>
      <c r="MD34" s="17">
        <v>0</v>
      </c>
      <c r="ME34" s="17">
        <v>0</v>
      </c>
      <c r="MF34" s="17">
        <v>0</v>
      </c>
      <c r="MG34" s="17">
        <v>1161623486.2596993</v>
      </c>
      <c r="MH34" s="17">
        <v>1161623486.2596993</v>
      </c>
    </row>
    <row r="35" spans="1:346" ht="12.75" customHeight="1" x14ac:dyDescent="0.3">
      <c r="A35" s="61" t="s">
        <v>203</v>
      </c>
      <c r="B35" s="16">
        <v>1039</v>
      </c>
      <c r="C35" s="62" t="s">
        <v>148</v>
      </c>
      <c r="D35" s="18">
        <v>0</v>
      </c>
      <c r="E35" s="18">
        <v>0</v>
      </c>
      <c r="F35" s="18">
        <v>20722876.920000002</v>
      </c>
      <c r="G35" s="17">
        <v>0</v>
      </c>
      <c r="H35" s="17">
        <v>0</v>
      </c>
      <c r="I35" s="17">
        <v>6824747.9199999999</v>
      </c>
      <c r="J35" s="17">
        <v>0</v>
      </c>
      <c r="K35" s="17">
        <v>0</v>
      </c>
      <c r="L35" s="17">
        <v>5276134</v>
      </c>
      <c r="M35" s="17">
        <v>0</v>
      </c>
      <c r="N35" s="17">
        <v>0</v>
      </c>
      <c r="O35" s="17">
        <v>8621995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5685264</v>
      </c>
      <c r="V35" s="17">
        <v>0</v>
      </c>
      <c r="W35" s="17">
        <v>0</v>
      </c>
      <c r="X35" s="17">
        <v>302043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17822441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-201319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89659765.26000011</v>
      </c>
      <c r="BC35" s="17">
        <v>0</v>
      </c>
      <c r="BD35" s="17">
        <v>0</v>
      </c>
      <c r="BE35" s="17">
        <v>29681</v>
      </c>
      <c r="BF35" s="17">
        <v>0</v>
      </c>
      <c r="BG35" s="17">
        <v>0</v>
      </c>
      <c r="BH35" s="17">
        <v>14172254.370000005</v>
      </c>
      <c r="BI35" s="17">
        <v>0</v>
      </c>
      <c r="BJ35" s="17">
        <v>0</v>
      </c>
      <c r="BK35" s="17">
        <v>49596479.659999788</v>
      </c>
      <c r="BL35" s="17">
        <v>0</v>
      </c>
      <c r="BM35" s="17">
        <v>0</v>
      </c>
      <c r="BN35" s="17">
        <v>1352997.540000001</v>
      </c>
      <c r="BO35" s="17">
        <v>0</v>
      </c>
      <c r="BP35" s="17">
        <v>0</v>
      </c>
      <c r="BQ35" s="17">
        <v>14646724.129999999</v>
      </c>
      <c r="BR35" s="17">
        <v>0</v>
      </c>
      <c r="BS35" s="17">
        <v>0</v>
      </c>
      <c r="BT35" s="17">
        <v>8307873.7400000002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176160.93000000005</v>
      </c>
      <c r="CD35" s="17">
        <v>0</v>
      </c>
      <c r="CE35" s="17">
        <v>0</v>
      </c>
      <c r="CF35" s="17">
        <v>1124029.8400000003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53050</v>
      </c>
      <c r="CY35" s="17">
        <v>0</v>
      </c>
      <c r="CZ35" s="17">
        <v>0</v>
      </c>
      <c r="DA35" s="17">
        <v>5269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3098147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47742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21173346</v>
      </c>
      <c r="EC35" s="17">
        <v>0</v>
      </c>
      <c r="ED35" s="17">
        <v>0</v>
      </c>
      <c r="EE35" s="17">
        <v>1718489</v>
      </c>
      <c r="EF35" s="17">
        <v>0</v>
      </c>
      <c r="EG35" s="17">
        <v>0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1068979.5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1520234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25131688</v>
      </c>
      <c r="GW35" s="17">
        <v>0</v>
      </c>
      <c r="GX35" s="17">
        <v>0</v>
      </c>
      <c r="GY35" s="17">
        <v>1100560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17">
        <v>0</v>
      </c>
      <c r="HN35" s="17">
        <v>0</v>
      </c>
      <c r="HO35" s="17">
        <v>0</v>
      </c>
      <c r="HP35" s="17">
        <v>0</v>
      </c>
      <c r="HQ35" s="17">
        <v>0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17">
        <v>0</v>
      </c>
      <c r="ID35" s="17">
        <v>0</v>
      </c>
      <c r="IE35" s="17">
        <v>0</v>
      </c>
      <c r="IF35" s="17">
        <v>0</v>
      </c>
      <c r="IG35" s="17">
        <v>0</v>
      </c>
      <c r="IH35" s="17">
        <v>0</v>
      </c>
      <c r="II35" s="17">
        <v>0</v>
      </c>
      <c r="IJ35" s="17">
        <v>0</v>
      </c>
      <c r="IK35" s="17">
        <v>0</v>
      </c>
      <c r="IL35" s="17">
        <v>0</v>
      </c>
      <c r="IM35" s="17">
        <v>0</v>
      </c>
      <c r="IN35" s="17">
        <v>0</v>
      </c>
      <c r="IO35" s="17">
        <v>0</v>
      </c>
      <c r="IP35" s="17">
        <v>0</v>
      </c>
      <c r="IQ35" s="17">
        <v>0</v>
      </c>
      <c r="IR35" s="17">
        <v>0</v>
      </c>
      <c r="IS35" s="17">
        <v>0</v>
      </c>
      <c r="IT35" s="17">
        <v>0</v>
      </c>
      <c r="IU35" s="17">
        <v>0</v>
      </c>
      <c r="IV35" s="18">
        <v>0</v>
      </c>
      <c r="IW35" s="18">
        <v>0</v>
      </c>
      <c r="IX35" s="18">
        <v>115040204.09</v>
      </c>
      <c r="IY35" s="17">
        <v>0</v>
      </c>
      <c r="IZ35" s="17">
        <v>0</v>
      </c>
      <c r="JA35" s="17">
        <v>0</v>
      </c>
      <c r="JB35" s="17">
        <v>0</v>
      </c>
      <c r="JC35" s="17">
        <v>0</v>
      </c>
      <c r="JD35" s="17">
        <v>1051515.8999999999</v>
      </c>
      <c r="JE35" s="18">
        <v>0</v>
      </c>
      <c r="JF35" s="18">
        <v>0</v>
      </c>
      <c r="JG35" s="18">
        <v>113988688.19</v>
      </c>
      <c r="JH35" s="17">
        <v>0</v>
      </c>
      <c r="JI35" s="17">
        <v>0</v>
      </c>
      <c r="JJ35" s="17">
        <v>0</v>
      </c>
      <c r="JK35" s="17">
        <v>0</v>
      </c>
      <c r="JL35" s="17">
        <v>0</v>
      </c>
      <c r="JM35" s="17">
        <v>113988688.19</v>
      </c>
      <c r="JN35" s="18">
        <v>0</v>
      </c>
      <c r="JO35" s="18">
        <v>0</v>
      </c>
      <c r="JP35" s="18">
        <v>0</v>
      </c>
      <c r="JQ35" s="17">
        <v>0</v>
      </c>
      <c r="JR35" s="17">
        <v>0</v>
      </c>
      <c r="JS35" s="17">
        <v>0</v>
      </c>
      <c r="JT35" s="17">
        <v>0</v>
      </c>
      <c r="JU35" s="17">
        <v>0</v>
      </c>
      <c r="JV35" s="17">
        <v>0</v>
      </c>
      <c r="JW35" s="17">
        <v>0</v>
      </c>
      <c r="JX35" s="17">
        <v>0</v>
      </c>
      <c r="JY35" s="17">
        <v>697905</v>
      </c>
      <c r="JZ35" s="17">
        <v>0</v>
      </c>
      <c r="KA35" s="17">
        <v>0</v>
      </c>
      <c r="KB35" s="17">
        <v>0</v>
      </c>
      <c r="KC35" s="17">
        <v>0</v>
      </c>
      <c r="KD35" s="17">
        <v>0</v>
      </c>
      <c r="KE35" s="17">
        <v>0</v>
      </c>
      <c r="KF35" s="17">
        <v>0</v>
      </c>
      <c r="KG35" s="17">
        <v>0</v>
      </c>
      <c r="KH35" s="17">
        <v>0</v>
      </c>
      <c r="KI35" s="17">
        <v>0</v>
      </c>
      <c r="KJ35" s="17">
        <v>0</v>
      </c>
      <c r="KK35" s="17">
        <v>0</v>
      </c>
      <c r="KL35" s="17">
        <v>0</v>
      </c>
      <c r="KM35" s="17">
        <v>0</v>
      </c>
      <c r="KN35" s="17">
        <v>0</v>
      </c>
      <c r="KO35" s="17">
        <v>0</v>
      </c>
      <c r="KP35" s="17">
        <v>0</v>
      </c>
      <c r="KQ35" s="17">
        <v>0</v>
      </c>
      <c r="KR35" s="17">
        <v>0</v>
      </c>
      <c r="KS35" s="17">
        <v>0</v>
      </c>
      <c r="KT35" s="17">
        <v>0</v>
      </c>
      <c r="KU35" s="17">
        <v>0</v>
      </c>
      <c r="KV35" s="17">
        <v>0</v>
      </c>
      <c r="KW35" s="17">
        <v>0</v>
      </c>
      <c r="KX35" s="17">
        <v>0</v>
      </c>
      <c r="KY35" s="17">
        <v>0</v>
      </c>
      <c r="KZ35" s="17">
        <v>0</v>
      </c>
      <c r="LA35" s="18">
        <v>0</v>
      </c>
      <c r="LB35" s="18">
        <v>0</v>
      </c>
      <c r="LC35" s="18">
        <v>0</v>
      </c>
      <c r="LD35" s="17">
        <v>0</v>
      </c>
      <c r="LE35" s="17">
        <v>0</v>
      </c>
      <c r="LF35" s="17">
        <v>0</v>
      </c>
      <c r="LG35" s="17">
        <v>0</v>
      </c>
      <c r="LH35" s="17">
        <v>0</v>
      </c>
      <c r="LI35" s="17">
        <v>0</v>
      </c>
      <c r="LJ35" s="18">
        <v>0</v>
      </c>
      <c r="LK35" s="18">
        <v>0</v>
      </c>
      <c r="LL35" s="18">
        <v>0</v>
      </c>
      <c r="LM35" s="17">
        <v>0</v>
      </c>
      <c r="LN35" s="17">
        <v>0</v>
      </c>
      <c r="LO35" s="17">
        <v>0</v>
      </c>
      <c r="LP35" s="17">
        <v>0</v>
      </c>
      <c r="LQ35" s="17">
        <v>0</v>
      </c>
      <c r="LR35" s="17">
        <v>0</v>
      </c>
      <c r="LS35" s="18">
        <v>0</v>
      </c>
      <c r="LT35" s="18">
        <v>0</v>
      </c>
      <c r="LU35" s="18">
        <v>0</v>
      </c>
      <c r="LV35" s="17">
        <v>0</v>
      </c>
      <c r="LW35" s="17">
        <v>0</v>
      </c>
      <c r="LX35" s="17">
        <v>0</v>
      </c>
      <c r="LY35" s="17">
        <v>0</v>
      </c>
      <c r="LZ35" s="17">
        <v>0</v>
      </c>
      <c r="MA35" s="17">
        <v>0</v>
      </c>
      <c r="MB35" s="17">
        <v>0</v>
      </c>
      <c r="MC35" s="17">
        <v>0</v>
      </c>
      <c r="MD35" s="17">
        <v>0</v>
      </c>
      <c r="ME35" s="17">
        <v>0</v>
      </c>
      <c r="MF35" s="17">
        <v>0</v>
      </c>
      <c r="MG35" s="17">
        <v>394052885.9799999</v>
      </c>
      <c r="MH35" s="17">
        <v>394052885.9799999</v>
      </c>
    </row>
    <row r="36" spans="1:346" ht="12.75" customHeight="1" x14ac:dyDescent="0.3">
      <c r="A36" s="61" t="s">
        <v>205</v>
      </c>
      <c r="B36" s="16">
        <v>1040</v>
      </c>
      <c r="C36" s="62" t="s">
        <v>148</v>
      </c>
      <c r="D36" s="18">
        <v>0</v>
      </c>
      <c r="E36" s="18">
        <v>0</v>
      </c>
      <c r="F36" s="18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308991735.31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1005212859.84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0</v>
      </c>
      <c r="ED36" s="17">
        <v>0</v>
      </c>
      <c r="EE36" s="17">
        <v>0</v>
      </c>
      <c r="EF36" s="17">
        <v>0</v>
      </c>
      <c r="EG36" s="17">
        <v>0</v>
      </c>
      <c r="EH36" s="17">
        <v>0</v>
      </c>
      <c r="EI36" s="17">
        <v>0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  <c r="ES36" s="17">
        <v>0</v>
      </c>
      <c r="ET36" s="17">
        <v>0</v>
      </c>
      <c r="EU36" s="17">
        <v>0</v>
      </c>
      <c r="EV36" s="17">
        <v>0</v>
      </c>
      <c r="EW36" s="17">
        <v>0</v>
      </c>
      <c r="EX36" s="17">
        <v>0</v>
      </c>
      <c r="EY36" s="17">
        <v>0</v>
      </c>
      <c r="EZ36" s="17">
        <v>0</v>
      </c>
      <c r="FA36" s="17">
        <v>0</v>
      </c>
      <c r="FB36" s="17">
        <v>0</v>
      </c>
      <c r="FC36" s="17">
        <v>0</v>
      </c>
      <c r="FD36" s="17">
        <v>0</v>
      </c>
      <c r="FE36" s="17">
        <v>0</v>
      </c>
      <c r="FF36" s="17">
        <v>0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17">
        <v>0</v>
      </c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0</v>
      </c>
      <c r="GW36" s="17">
        <v>0</v>
      </c>
      <c r="GX36" s="17">
        <v>0</v>
      </c>
      <c r="GY36" s="17">
        <v>0</v>
      </c>
      <c r="GZ36" s="17">
        <v>0</v>
      </c>
      <c r="HA36" s="17">
        <v>0</v>
      </c>
      <c r="HB36" s="17">
        <v>0</v>
      </c>
      <c r="HC36" s="17">
        <v>0</v>
      </c>
      <c r="HD36" s="17">
        <v>0</v>
      </c>
      <c r="HE36" s="17">
        <v>0</v>
      </c>
      <c r="HF36" s="17">
        <v>0</v>
      </c>
      <c r="HG36" s="17">
        <v>0</v>
      </c>
      <c r="HH36" s="17">
        <v>0</v>
      </c>
      <c r="HI36" s="17">
        <v>0</v>
      </c>
      <c r="HJ36" s="17">
        <v>0</v>
      </c>
      <c r="HK36" s="17">
        <v>0</v>
      </c>
      <c r="HL36" s="17">
        <v>0</v>
      </c>
      <c r="HM36" s="17">
        <v>0</v>
      </c>
      <c r="HN36" s="17">
        <v>0</v>
      </c>
      <c r="HO36" s="17">
        <v>0</v>
      </c>
      <c r="HP36" s="17">
        <v>0</v>
      </c>
      <c r="HQ36" s="17">
        <v>0</v>
      </c>
      <c r="HR36" s="17">
        <v>0</v>
      </c>
      <c r="HS36" s="17">
        <v>0</v>
      </c>
      <c r="HT36" s="17">
        <v>0</v>
      </c>
      <c r="HU36" s="17">
        <v>0</v>
      </c>
      <c r="HV36" s="17">
        <v>0</v>
      </c>
      <c r="HW36" s="17">
        <v>0</v>
      </c>
      <c r="HX36" s="17">
        <v>0</v>
      </c>
      <c r="HY36" s="17">
        <v>0</v>
      </c>
      <c r="HZ36" s="17">
        <v>0</v>
      </c>
      <c r="IA36" s="17">
        <v>0</v>
      </c>
      <c r="IB36" s="17">
        <v>0</v>
      </c>
      <c r="IC36" s="17">
        <v>0</v>
      </c>
      <c r="ID36" s="17">
        <v>0</v>
      </c>
      <c r="IE36" s="17">
        <v>0</v>
      </c>
      <c r="IF36" s="17">
        <v>0</v>
      </c>
      <c r="IG36" s="17">
        <v>0</v>
      </c>
      <c r="IH36" s="17">
        <v>0</v>
      </c>
      <c r="II36" s="17">
        <v>0</v>
      </c>
      <c r="IJ36" s="17">
        <v>0</v>
      </c>
      <c r="IK36" s="17">
        <v>0</v>
      </c>
      <c r="IL36" s="17">
        <v>0</v>
      </c>
      <c r="IM36" s="17">
        <v>0</v>
      </c>
      <c r="IN36" s="17">
        <v>0</v>
      </c>
      <c r="IO36" s="17">
        <v>0</v>
      </c>
      <c r="IP36" s="17">
        <v>0</v>
      </c>
      <c r="IQ36" s="17">
        <v>0</v>
      </c>
      <c r="IR36" s="17">
        <v>0</v>
      </c>
      <c r="IS36" s="17">
        <v>0</v>
      </c>
      <c r="IT36" s="17">
        <v>0</v>
      </c>
      <c r="IU36" s="17">
        <v>0</v>
      </c>
      <c r="IV36" s="18">
        <v>0</v>
      </c>
      <c r="IW36" s="18">
        <v>0</v>
      </c>
      <c r="IX36" s="18">
        <v>0</v>
      </c>
      <c r="IY36" s="17">
        <v>0</v>
      </c>
      <c r="IZ36" s="17">
        <v>0</v>
      </c>
      <c r="JA36" s="17">
        <v>0</v>
      </c>
      <c r="JB36" s="17">
        <v>0</v>
      </c>
      <c r="JC36" s="17">
        <v>0</v>
      </c>
      <c r="JD36" s="17">
        <v>0</v>
      </c>
      <c r="JE36" s="18">
        <v>0</v>
      </c>
      <c r="JF36" s="18">
        <v>0</v>
      </c>
      <c r="JG36" s="18">
        <v>0</v>
      </c>
      <c r="JH36" s="17">
        <v>0</v>
      </c>
      <c r="JI36" s="17">
        <v>0</v>
      </c>
      <c r="JJ36" s="17">
        <v>0</v>
      </c>
      <c r="JK36" s="17">
        <v>0</v>
      </c>
      <c r="JL36" s="17">
        <v>0</v>
      </c>
      <c r="JM36" s="17">
        <v>0</v>
      </c>
      <c r="JN36" s="18">
        <v>0</v>
      </c>
      <c r="JO36" s="18">
        <v>0</v>
      </c>
      <c r="JP36" s="18">
        <v>0</v>
      </c>
      <c r="JQ36" s="17">
        <v>0</v>
      </c>
      <c r="JR36" s="17">
        <v>0</v>
      </c>
      <c r="JS36" s="17">
        <v>0</v>
      </c>
      <c r="JT36" s="17">
        <v>0</v>
      </c>
      <c r="JU36" s="17">
        <v>0</v>
      </c>
      <c r="JV36" s="17">
        <v>0</v>
      </c>
      <c r="JW36" s="17">
        <v>0</v>
      </c>
      <c r="JX36" s="17">
        <v>0</v>
      </c>
      <c r="JY36" s="17">
        <v>0</v>
      </c>
      <c r="JZ36" s="17">
        <v>0</v>
      </c>
      <c r="KA36" s="17">
        <v>0</v>
      </c>
      <c r="KB36" s="17">
        <v>0</v>
      </c>
      <c r="KC36" s="17">
        <v>0</v>
      </c>
      <c r="KD36" s="17">
        <v>0</v>
      </c>
      <c r="KE36" s="17">
        <v>0</v>
      </c>
      <c r="KF36" s="17">
        <v>0</v>
      </c>
      <c r="KG36" s="17">
        <v>0</v>
      </c>
      <c r="KH36" s="17">
        <v>0</v>
      </c>
      <c r="KI36" s="17">
        <v>0</v>
      </c>
      <c r="KJ36" s="17">
        <v>0</v>
      </c>
      <c r="KK36" s="17">
        <v>0</v>
      </c>
      <c r="KL36" s="17">
        <v>0</v>
      </c>
      <c r="KM36" s="17">
        <v>0</v>
      </c>
      <c r="KN36" s="17">
        <v>0</v>
      </c>
      <c r="KO36" s="17">
        <v>0</v>
      </c>
      <c r="KP36" s="17">
        <v>0</v>
      </c>
      <c r="KQ36" s="17">
        <v>0</v>
      </c>
      <c r="KR36" s="17">
        <v>0</v>
      </c>
      <c r="KS36" s="17">
        <v>0</v>
      </c>
      <c r="KT36" s="17">
        <v>0</v>
      </c>
      <c r="KU36" s="17">
        <v>0</v>
      </c>
      <c r="KV36" s="17">
        <v>0</v>
      </c>
      <c r="KW36" s="17">
        <v>0</v>
      </c>
      <c r="KX36" s="17">
        <v>0</v>
      </c>
      <c r="KY36" s="17">
        <v>0</v>
      </c>
      <c r="KZ36" s="17">
        <v>0</v>
      </c>
      <c r="LA36" s="18">
        <v>0</v>
      </c>
      <c r="LB36" s="18">
        <v>0</v>
      </c>
      <c r="LC36" s="18">
        <v>0</v>
      </c>
      <c r="LD36" s="17">
        <v>0</v>
      </c>
      <c r="LE36" s="17">
        <v>0</v>
      </c>
      <c r="LF36" s="17">
        <v>0</v>
      </c>
      <c r="LG36" s="17">
        <v>0</v>
      </c>
      <c r="LH36" s="17">
        <v>0</v>
      </c>
      <c r="LI36" s="17">
        <v>0</v>
      </c>
      <c r="LJ36" s="18">
        <v>0</v>
      </c>
      <c r="LK36" s="18">
        <v>0</v>
      </c>
      <c r="LL36" s="18">
        <v>0</v>
      </c>
      <c r="LM36" s="17">
        <v>0</v>
      </c>
      <c r="LN36" s="17">
        <v>0</v>
      </c>
      <c r="LO36" s="17">
        <v>0</v>
      </c>
      <c r="LP36" s="17">
        <v>0</v>
      </c>
      <c r="LQ36" s="17">
        <v>0</v>
      </c>
      <c r="LR36" s="17">
        <v>0</v>
      </c>
      <c r="LS36" s="18">
        <v>0</v>
      </c>
      <c r="LT36" s="18">
        <v>0</v>
      </c>
      <c r="LU36" s="18">
        <v>0</v>
      </c>
      <c r="LV36" s="17">
        <v>0</v>
      </c>
      <c r="LW36" s="17">
        <v>0</v>
      </c>
      <c r="LX36" s="17">
        <v>0</v>
      </c>
      <c r="LY36" s="17">
        <v>0</v>
      </c>
      <c r="LZ36" s="17">
        <v>0</v>
      </c>
      <c r="MA36" s="17">
        <v>0</v>
      </c>
      <c r="MB36" s="17">
        <v>0</v>
      </c>
      <c r="MC36" s="17">
        <v>0</v>
      </c>
      <c r="MD36" s="17">
        <v>0</v>
      </c>
      <c r="ME36" s="17">
        <v>0</v>
      </c>
      <c r="MF36" s="17">
        <v>0</v>
      </c>
      <c r="MG36" s="17">
        <v>1314204595.1500001</v>
      </c>
      <c r="MH36" s="17">
        <v>1314204595.1500001</v>
      </c>
    </row>
    <row r="37" spans="1:346" ht="12.75" customHeight="1" x14ac:dyDescent="0.3">
      <c r="A37" s="61" t="s">
        <v>207</v>
      </c>
      <c r="B37" s="16">
        <v>1043</v>
      </c>
      <c r="C37" s="62" t="s">
        <v>148</v>
      </c>
      <c r="D37" s="18">
        <v>0</v>
      </c>
      <c r="E37" s="18">
        <v>0</v>
      </c>
      <c r="F37" s="18">
        <v>1074344296.6199887</v>
      </c>
      <c r="G37" s="17">
        <v>0</v>
      </c>
      <c r="H37" s="17">
        <v>0</v>
      </c>
      <c r="I37" s="17">
        <v>49695187.5899956</v>
      </c>
      <c r="J37" s="17">
        <v>0</v>
      </c>
      <c r="K37" s="17">
        <v>0</v>
      </c>
      <c r="L37" s="17">
        <v>772328358.49999297</v>
      </c>
      <c r="M37" s="17">
        <v>0</v>
      </c>
      <c r="N37" s="17">
        <v>0</v>
      </c>
      <c r="O37" s="17">
        <v>252320750.53</v>
      </c>
      <c r="P37" s="17">
        <v>0</v>
      </c>
      <c r="Q37" s="17">
        <v>0</v>
      </c>
      <c r="R37" s="17">
        <v>4123801.74</v>
      </c>
      <c r="S37" s="17">
        <v>0</v>
      </c>
      <c r="T37" s="17">
        <v>0</v>
      </c>
      <c r="U37" s="17">
        <v>1526689.9300000099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62601833.009999998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4735798.6100000003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1762557520.00016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102602860.040012</v>
      </c>
      <c r="BI37" s="17">
        <v>0</v>
      </c>
      <c r="BJ37" s="17">
        <v>0</v>
      </c>
      <c r="BK37" s="17">
        <v>805085629.55994499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26321352.48</v>
      </c>
      <c r="BR37" s="17">
        <v>0</v>
      </c>
      <c r="BS37" s="17">
        <v>0</v>
      </c>
      <c r="BT37" s="17">
        <v>171297395.47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849546.78000004694</v>
      </c>
      <c r="CD37" s="17">
        <v>0</v>
      </c>
      <c r="CE37" s="17">
        <v>0</v>
      </c>
      <c r="CF37" s="17">
        <v>1312437.0300000401</v>
      </c>
      <c r="CG37" s="17">
        <v>0</v>
      </c>
      <c r="CH37" s="17">
        <v>0</v>
      </c>
      <c r="CI37" s="17">
        <v>6584040</v>
      </c>
      <c r="CJ37" s="17">
        <v>0</v>
      </c>
      <c r="CK37" s="17">
        <v>0</v>
      </c>
      <c r="CL37" s="17">
        <v>3512614.33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10150</v>
      </c>
      <c r="CY37" s="17">
        <v>0</v>
      </c>
      <c r="CZ37" s="17">
        <v>0</v>
      </c>
      <c r="DA37" s="17">
        <v>712709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79000656.049999997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9234067.1400000006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0</v>
      </c>
      <c r="EG37" s="17">
        <v>0</v>
      </c>
      <c r="EH37" s="17">
        <v>0</v>
      </c>
      <c r="EI37" s="17">
        <v>0</v>
      </c>
      <c r="EJ37" s="17">
        <v>0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0</v>
      </c>
      <c r="FD37" s="17">
        <v>0</v>
      </c>
      <c r="FE37" s="17">
        <v>0</v>
      </c>
      <c r="FF37" s="17">
        <v>85566705.779992193</v>
      </c>
      <c r="FG37" s="17">
        <v>0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0</v>
      </c>
      <c r="FQ37" s="17">
        <v>0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7923523.7300000601</v>
      </c>
      <c r="GK37" s="17">
        <v>0</v>
      </c>
      <c r="GL37" s="17">
        <v>0</v>
      </c>
      <c r="GM37" s="17">
        <v>0</v>
      </c>
      <c r="GN37" s="17">
        <v>0</v>
      </c>
      <c r="GO37" s="17">
        <v>0</v>
      </c>
      <c r="GP37" s="17">
        <v>88710566.810000107</v>
      </c>
      <c r="GQ37" s="17">
        <v>0</v>
      </c>
      <c r="GR37" s="17">
        <v>0</v>
      </c>
      <c r="GS37" s="17">
        <v>428360.66</v>
      </c>
      <c r="GT37" s="17">
        <v>0</v>
      </c>
      <c r="GU37" s="17">
        <v>0</v>
      </c>
      <c r="GV37" s="17">
        <v>8541764.1300000008</v>
      </c>
      <c r="GW37" s="17">
        <v>0</v>
      </c>
      <c r="GX37" s="17">
        <v>0</v>
      </c>
      <c r="GY37" s="17">
        <v>40717795.910000101</v>
      </c>
      <c r="GZ37" s="17">
        <v>0</v>
      </c>
      <c r="HA37" s="17">
        <v>0</v>
      </c>
      <c r="HB37" s="17">
        <v>0</v>
      </c>
      <c r="HC37" s="17">
        <v>0</v>
      </c>
      <c r="HD37" s="17">
        <v>0</v>
      </c>
      <c r="HE37" s="17">
        <v>0</v>
      </c>
      <c r="HF37" s="17">
        <v>0</v>
      </c>
      <c r="HG37" s="17">
        <v>0</v>
      </c>
      <c r="HH37" s="17">
        <v>65785116.630000003</v>
      </c>
      <c r="HI37" s="17">
        <v>0</v>
      </c>
      <c r="HJ37" s="17">
        <v>0</v>
      </c>
      <c r="HK37" s="17">
        <v>0</v>
      </c>
      <c r="HL37" s="17">
        <v>0</v>
      </c>
      <c r="HM37" s="17">
        <v>0</v>
      </c>
      <c r="HN37" s="17">
        <v>0</v>
      </c>
      <c r="HO37" s="17">
        <v>0</v>
      </c>
      <c r="HP37" s="17">
        <v>0</v>
      </c>
      <c r="HQ37" s="17">
        <v>0</v>
      </c>
      <c r="HR37" s="17">
        <v>0</v>
      </c>
      <c r="HS37" s="17">
        <v>0</v>
      </c>
      <c r="HT37" s="17">
        <v>0</v>
      </c>
      <c r="HU37" s="17">
        <v>0</v>
      </c>
      <c r="HV37" s="17">
        <v>0</v>
      </c>
      <c r="HW37" s="17">
        <v>0</v>
      </c>
      <c r="HX37" s="17">
        <v>0</v>
      </c>
      <c r="HY37" s="17">
        <v>0</v>
      </c>
      <c r="HZ37" s="17">
        <v>0</v>
      </c>
      <c r="IA37" s="17">
        <v>0</v>
      </c>
      <c r="IB37" s="17">
        <v>0</v>
      </c>
      <c r="IC37" s="17">
        <v>0</v>
      </c>
      <c r="ID37" s="17">
        <v>0</v>
      </c>
      <c r="IE37" s="17">
        <v>0</v>
      </c>
      <c r="IF37" s="17">
        <v>0</v>
      </c>
      <c r="IG37" s="17">
        <v>0</v>
      </c>
      <c r="IH37" s="17">
        <v>0</v>
      </c>
      <c r="II37" s="17">
        <v>86839.83</v>
      </c>
      <c r="IJ37" s="17">
        <v>0</v>
      </c>
      <c r="IK37" s="17">
        <v>0</v>
      </c>
      <c r="IL37" s="17">
        <v>0</v>
      </c>
      <c r="IM37" s="17">
        <v>0</v>
      </c>
      <c r="IN37" s="17">
        <v>0</v>
      </c>
      <c r="IO37" s="17">
        <v>0</v>
      </c>
      <c r="IP37" s="17">
        <v>0</v>
      </c>
      <c r="IQ37" s="17">
        <v>0</v>
      </c>
      <c r="IR37" s="17">
        <v>0</v>
      </c>
      <c r="IS37" s="17">
        <v>0</v>
      </c>
      <c r="IT37" s="17">
        <v>0</v>
      </c>
      <c r="IU37" s="17">
        <v>0</v>
      </c>
      <c r="IV37" s="18">
        <v>0</v>
      </c>
      <c r="IW37" s="18">
        <v>0</v>
      </c>
      <c r="IX37" s="18">
        <v>114765.81</v>
      </c>
      <c r="IY37" s="17">
        <v>0</v>
      </c>
      <c r="IZ37" s="17">
        <v>0</v>
      </c>
      <c r="JA37" s="17">
        <v>0</v>
      </c>
      <c r="JB37" s="17">
        <v>0</v>
      </c>
      <c r="JC37" s="17">
        <v>0</v>
      </c>
      <c r="JD37" s="17">
        <v>0</v>
      </c>
      <c r="JE37" s="18">
        <v>0</v>
      </c>
      <c r="JF37" s="18">
        <v>0</v>
      </c>
      <c r="JG37" s="18">
        <v>0</v>
      </c>
      <c r="JH37" s="17">
        <v>0</v>
      </c>
      <c r="JI37" s="17">
        <v>0</v>
      </c>
      <c r="JJ37" s="17">
        <v>0</v>
      </c>
      <c r="JK37" s="17">
        <v>0</v>
      </c>
      <c r="JL37" s="17">
        <v>0</v>
      </c>
      <c r="JM37" s="17">
        <v>0</v>
      </c>
      <c r="JN37" s="18">
        <v>0</v>
      </c>
      <c r="JO37" s="18">
        <v>0</v>
      </c>
      <c r="JP37" s="18">
        <v>114765.81</v>
      </c>
      <c r="JQ37" s="17">
        <v>0</v>
      </c>
      <c r="JR37" s="17">
        <v>0</v>
      </c>
      <c r="JS37" s="17">
        <v>0</v>
      </c>
      <c r="JT37" s="17">
        <v>0</v>
      </c>
      <c r="JU37" s="17">
        <v>0</v>
      </c>
      <c r="JV37" s="17">
        <v>114765.81</v>
      </c>
      <c r="JW37" s="17">
        <v>0</v>
      </c>
      <c r="JX37" s="17">
        <v>0</v>
      </c>
      <c r="JY37" s="17">
        <v>4833312.7400000198</v>
      </c>
      <c r="JZ37" s="17">
        <v>0</v>
      </c>
      <c r="KA37" s="17">
        <v>0</v>
      </c>
      <c r="KB37" s="17">
        <v>0</v>
      </c>
      <c r="KC37" s="17">
        <v>0</v>
      </c>
      <c r="KD37" s="17">
        <v>0</v>
      </c>
      <c r="KE37" s="17">
        <v>0</v>
      </c>
      <c r="KF37" s="17">
        <v>0</v>
      </c>
      <c r="KG37" s="17">
        <v>0</v>
      </c>
      <c r="KH37" s="17">
        <v>0</v>
      </c>
      <c r="KI37" s="17">
        <v>0</v>
      </c>
      <c r="KJ37" s="17">
        <v>0</v>
      </c>
      <c r="KK37" s="17">
        <v>0</v>
      </c>
      <c r="KL37" s="17">
        <v>0</v>
      </c>
      <c r="KM37" s="17">
        <v>0</v>
      </c>
      <c r="KN37" s="17">
        <v>0</v>
      </c>
      <c r="KO37" s="17">
        <v>0</v>
      </c>
      <c r="KP37" s="17">
        <v>0</v>
      </c>
      <c r="KQ37" s="17">
        <v>0</v>
      </c>
      <c r="KR37" s="17">
        <v>0</v>
      </c>
      <c r="KS37" s="17">
        <v>0</v>
      </c>
      <c r="KT37" s="17">
        <v>0</v>
      </c>
      <c r="KU37" s="17">
        <v>0</v>
      </c>
      <c r="KV37" s="17">
        <v>0</v>
      </c>
      <c r="KW37" s="17">
        <v>0</v>
      </c>
      <c r="KX37" s="17">
        <v>0</v>
      </c>
      <c r="KY37" s="17">
        <v>0</v>
      </c>
      <c r="KZ37" s="17">
        <v>0</v>
      </c>
      <c r="LA37" s="18">
        <v>0</v>
      </c>
      <c r="LB37" s="18">
        <v>0</v>
      </c>
      <c r="LC37" s="18">
        <v>0</v>
      </c>
      <c r="LD37" s="17">
        <v>0</v>
      </c>
      <c r="LE37" s="17">
        <v>0</v>
      </c>
      <c r="LF37" s="17">
        <v>0</v>
      </c>
      <c r="LG37" s="17">
        <v>0</v>
      </c>
      <c r="LH37" s="17">
        <v>0</v>
      </c>
      <c r="LI37" s="17">
        <v>0</v>
      </c>
      <c r="LJ37" s="18">
        <v>0</v>
      </c>
      <c r="LK37" s="18">
        <v>0</v>
      </c>
      <c r="LL37" s="18">
        <v>0</v>
      </c>
      <c r="LM37" s="17">
        <v>0</v>
      </c>
      <c r="LN37" s="17">
        <v>0</v>
      </c>
      <c r="LO37" s="17">
        <v>0</v>
      </c>
      <c r="LP37" s="17">
        <v>0</v>
      </c>
      <c r="LQ37" s="17">
        <v>0</v>
      </c>
      <c r="LR37" s="17">
        <v>0</v>
      </c>
      <c r="LS37" s="18">
        <v>0</v>
      </c>
      <c r="LT37" s="18">
        <v>0</v>
      </c>
      <c r="LU37" s="18">
        <v>0</v>
      </c>
      <c r="LV37" s="17">
        <v>0</v>
      </c>
      <c r="LW37" s="17">
        <v>0</v>
      </c>
      <c r="LX37" s="17">
        <v>0</v>
      </c>
      <c r="LY37" s="17">
        <v>0</v>
      </c>
      <c r="LZ37" s="17">
        <v>0</v>
      </c>
      <c r="MA37" s="17">
        <v>0</v>
      </c>
      <c r="MB37" s="17">
        <v>0</v>
      </c>
      <c r="MC37" s="17">
        <v>0</v>
      </c>
      <c r="MD37" s="17">
        <v>0</v>
      </c>
      <c r="ME37" s="17">
        <v>0</v>
      </c>
      <c r="MF37" s="17">
        <v>0</v>
      </c>
      <c r="MG37" s="17">
        <v>4419122149.8200979</v>
      </c>
      <c r="MH37" s="17">
        <v>4419122149.8200979</v>
      </c>
    </row>
    <row r="38" spans="1:346" ht="12.75" customHeight="1" x14ac:dyDescent="0.3">
      <c r="A38" s="61" t="s">
        <v>209</v>
      </c>
      <c r="B38" s="16">
        <v>1044</v>
      </c>
      <c r="C38" s="62" t="s">
        <v>148</v>
      </c>
      <c r="D38" s="18">
        <v>0</v>
      </c>
      <c r="E38" s="18">
        <v>0</v>
      </c>
      <c r="F38" s="18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7">
        <v>0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>
        <v>0</v>
      </c>
      <c r="DS38" s="17">
        <v>0</v>
      </c>
      <c r="DT38" s="17">
        <v>0</v>
      </c>
      <c r="DU38" s="17">
        <v>0</v>
      </c>
      <c r="DV38" s="17">
        <v>0</v>
      </c>
      <c r="DW38" s="17">
        <v>0</v>
      </c>
      <c r="DX38" s="17">
        <v>0</v>
      </c>
      <c r="DY38" s="17">
        <v>0</v>
      </c>
      <c r="DZ38" s="17">
        <v>0</v>
      </c>
      <c r="EA38" s="17">
        <v>0</v>
      </c>
      <c r="EB38" s="17">
        <v>0</v>
      </c>
      <c r="EC38" s="17">
        <v>0</v>
      </c>
      <c r="ED38" s="17">
        <v>0</v>
      </c>
      <c r="EE38" s="17">
        <v>0</v>
      </c>
      <c r="EF38" s="17">
        <v>0</v>
      </c>
      <c r="EG38" s="17">
        <v>0</v>
      </c>
      <c r="EH38" s="17">
        <v>0</v>
      </c>
      <c r="EI38" s="17">
        <v>0</v>
      </c>
      <c r="EJ38" s="17">
        <v>0</v>
      </c>
      <c r="EK38" s="17">
        <v>0</v>
      </c>
      <c r="EL38" s="17">
        <v>0</v>
      </c>
      <c r="EM38" s="17">
        <v>0</v>
      </c>
      <c r="EN38" s="17">
        <v>0</v>
      </c>
      <c r="EO38" s="17">
        <v>0</v>
      </c>
      <c r="EP38" s="17">
        <v>0</v>
      </c>
      <c r="EQ38" s="17">
        <v>0</v>
      </c>
      <c r="ER38" s="17">
        <v>0</v>
      </c>
      <c r="ES38" s="17">
        <v>0</v>
      </c>
      <c r="ET38" s="17">
        <v>0</v>
      </c>
      <c r="EU38" s="17">
        <v>0</v>
      </c>
      <c r="EV38" s="17">
        <v>0</v>
      </c>
      <c r="EW38" s="17">
        <v>0</v>
      </c>
      <c r="EX38" s="17">
        <v>0</v>
      </c>
      <c r="EY38" s="17">
        <v>0</v>
      </c>
      <c r="EZ38" s="17">
        <v>0</v>
      </c>
      <c r="FA38" s="17">
        <v>0</v>
      </c>
      <c r="FB38" s="17">
        <v>0</v>
      </c>
      <c r="FC38" s="17">
        <v>0</v>
      </c>
      <c r="FD38" s="17">
        <v>0</v>
      </c>
      <c r="FE38" s="17">
        <v>0</v>
      </c>
      <c r="FF38" s="17">
        <v>0</v>
      </c>
      <c r="FG38" s="17">
        <v>0</v>
      </c>
      <c r="FH38" s="17">
        <v>0</v>
      </c>
      <c r="FI38" s="17">
        <v>0</v>
      </c>
      <c r="FJ38" s="17">
        <v>0</v>
      </c>
      <c r="FK38" s="17">
        <v>0</v>
      </c>
      <c r="FL38" s="17">
        <v>0</v>
      </c>
      <c r="FM38" s="17">
        <v>0</v>
      </c>
      <c r="FN38" s="17">
        <v>0</v>
      </c>
      <c r="FO38" s="17">
        <v>0</v>
      </c>
      <c r="FP38" s="17">
        <v>0</v>
      </c>
      <c r="FQ38" s="17">
        <v>0</v>
      </c>
      <c r="FR38" s="17">
        <v>0</v>
      </c>
      <c r="FS38" s="17">
        <v>0</v>
      </c>
      <c r="FT38" s="17">
        <v>0</v>
      </c>
      <c r="FU38" s="17">
        <v>0</v>
      </c>
      <c r="FV38" s="17">
        <v>0</v>
      </c>
      <c r="FW38" s="17">
        <v>0</v>
      </c>
      <c r="FX38" s="17">
        <v>0</v>
      </c>
      <c r="FY38" s="17">
        <v>0</v>
      </c>
      <c r="FZ38" s="17">
        <v>0</v>
      </c>
      <c r="GA38" s="17">
        <v>0</v>
      </c>
      <c r="GB38" s="17">
        <v>0</v>
      </c>
      <c r="GC38" s="17">
        <v>0</v>
      </c>
      <c r="GD38" s="17">
        <v>0</v>
      </c>
      <c r="GE38" s="17">
        <v>0</v>
      </c>
      <c r="GF38" s="17">
        <v>0</v>
      </c>
      <c r="GG38" s="17">
        <v>0</v>
      </c>
      <c r="GH38" s="17">
        <v>0</v>
      </c>
      <c r="GI38" s="17">
        <v>0</v>
      </c>
      <c r="GJ38" s="17">
        <v>0</v>
      </c>
      <c r="GK38" s="17">
        <v>0</v>
      </c>
      <c r="GL38" s="17">
        <v>0</v>
      </c>
      <c r="GM38" s="17">
        <v>0</v>
      </c>
      <c r="GN38" s="17">
        <v>0</v>
      </c>
      <c r="GO38" s="17">
        <v>0</v>
      </c>
      <c r="GP38" s="17">
        <v>0</v>
      </c>
      <c r="GQ38" s="17">
        <v>0</v>
      </c>
      <c r="GR38" s="17">
        <v>0</v>
      </c>
      <c r="GS38" s="17">
        <v>0</v>
      </c>
      <c r="GT38" s="17">
        <v>0</v>
      </c>
      <c r="GU38" s="17">
        <v>0</v>
      </c>
      <c r="GV38" s="17">
        <v>0</v>
      </c>
      <c r="GW38" s="17">
        <v>0</v>
      </c>
      <c r="GX38" s="17">
        <v>0</v>
      </c>
      <c r="GY38" s="17">
        <v>0</v>
      </c>
      <c r="GZ38" s="17">
        <v>0</v>
      </c>
      <c r="HA38" s="17">
        <v>0</v>
      </c>
      <c r="HB38" s="17">
        <v>0</v>
      </c>
      <c r="HC38" s="17">
        <v>0</v>
      </c>
      <c r="HD38" s="17">
        <v>0</v>
      </c>
      <c r="HE38" s="17">
        <v>0</v>
      </c>
      <c r="HF38" s="17">
        <v>0</v>
      </c>
      <c r="HG38" s="17">
        <v>0</v>
      </c>
      <c r="HH38" s="17">
        <v>0</v>
      </c>
      <c r="HI38" s="17">
        <v>0</v>
      </c>
      <c r="HJ38" s="17">
        <v>0</v>
      </c>
      <c r="HK38" s="17">
        <v>0</v>
      </c>
      <c r="HL38" s="17">
        <v>0</v>
      </c>
      <c r="HM38" s="17">
        <v>0</v>
      </c>
      <c r="HN38" s="17">
        <v>0</v>
      </c>
      <c r="HO38" s="17">
        <v>0</v>
      </c>
      <c r="HP38" s="17">
        <v>0</v>
      </c>
      <c r="HQ38" s="17">
        <v>0</v>
      </c>
      <c r="HR38" s="17">
        <v>0</v>
      </c>
      <c r="HS38" s="17">
        <v>0</v>
      </c>
      <c r="HT38" s="17">
        <v>0</v>
      </c>
      <c r="HU38" s="17">
        <v>0</v>
      </c>
      <c r="HV38" s="17">
        <v>0</v>
      </c>
      <c r="HW38" s="17">
        <v>0</v>
      </c>
      <c r="HX38" s="17">
        <v>0</v>
      </c>
      <c r="HY38" s="17">
        <v>0</v>
      </c>
      <c r="HZ38" s="17">
        <v>0</v>
      </c>
      <c r="IA38" s="17">
        <v>0</v>
      </c>
      <c r="IB38" s="17">
        <v>0</v>
      </c>
      <c r="IC38" s="17">
        <v>0</v>
      </c>
      <c r="ID38" s="17">
        <v>0</v>
      </c>
      <c r="IE38" s="17">
        <v>0</v>
      </c>
      <c r="IF38" s="17">
        <v>0</v>
      </c>
      <c r="IG38" s="17">
        <v>0</v>
      </c>
      <c r="IH38" s="17">
        <v>0</v>
      </c>
      <c r="II38" s="17">
        <v>0</v>
      </c>
      <c r="IJ38" s="17">
        <v>0</v>
      </c>
      <c r="IK38" s="17">
        <v>0</v>
      </c>
      <c r="IL38" s="17">
        <v>0</v>
      </c>
      <c r="IM38" s="17">
        <v>0</v>
      </c>
      <c r="IN38" s="17">
        <v>0</v>
      </c>
      <c r="IO38" s="17">
        <v>0</v>
      </c>
      <c r="IP38" s="17">
        <v>0</v>
      </c>
      <c r="IQ38" s="17">
        <v>0</v>
      </c>
      <c r="IR38" s="17">
        <v>0</v>
      </c>
      <c r="IS38" s="17">
        <v>0</v>
      </c>
      <c r="IT38" s="17">
        <v>0</v>
      </c>
      <c r="IU38" s="17">
        <v>0</v>
      </c>
      <c r="IV38" s="18">
        <v>0</v>
      </c>
      <c r="IW38" s="18">
        <v>0</v>
      </c>
      <c r="IX38" s="18">
        <v>0</v>
      </c>
      <c r="IY38" s="17">
        <v>0</v>
      </c>
      <c r="IZ38" s="17">
        <v>0</v>
      </c>
      <c r="JA38" s="17">
        <v>0</v>
      </c>
      <c r="JB38" s="17">
        <v>0</v>
      </c>
      <c r="JC38" s="17">
        <v>0</v>
      </c>
      <c r="JD38" s="17">
        <v>0</v>
      </c>
      <c r="JE38" s="18">
        <v>0</v>
      </c>
      <c r="JF38" s="18">
        <v>0</v>
      </c>
      <c r="JG38" s="18">
        <v>0</v>
      </c>
      <c r="JH38" s="17">
        <v>0</v>
      </c>
      <c r="JI38" s="17">
        <v>0</v>
      </c>
      <c r="JJ38" s="17">
        <v>0</v>
      </c>
      <c r="JK38" s="17">
        <v>0</v>
      </c>
      <c r="JL38" s="17">
        <v>0</v>
      </c>
      <c r="JM38" s="17">
        <v>0</v>
      </c>
      <c r="JN38" s="18">
        <v>0</v>
      </c>
      <c r="JO38" s="18">
        <v>0</v>
      </c>
      <c r="JP38" s="18">
        <v>0</v>
      </c>
      <c r="JQ38" s="17">
        <v>0</v>
      </c>
      <c r="JR38" s="17">
        <v>0</v>
      </c>
      <c r="JS38" s="17">
        <v>0</v>
      </c>
      <c r="JT38" s="17">
        <v>0</v>
      </c>
      <c r="JU38" s="17">
        <v>0</v>
      </c>
      <c r="JV38" s="17">
        <v>0</v>
      </c>
      <c r="JW38" s="17">
        <v>0</v>
      </c>
      <c r="JX38" s="17">
        <v>0</v>
      </c>
      <c r="JY38" s="17">
        <v>0</v>
      </c>
      <c r="JZ38" s="17">
        <v>0</v>
      </c>
      <c r="KA38" s="17">
        <v>0</v>
      </c>
      <c r="KB38" s="17">
        <v>0</v>
      </c>
      <c r="KC38" s="17">
        <v>0</v>
      </c>
      <c r="KD38" s="17">
        <v>0</v>
      </c>
      <c r="KE38" s="17">
        <v>0</v>
      </c>
      <c r="KF38" s="17">
        <v>0</v>
      </c>
      <c r="KG38" s="17">
        <v>0</v>
      </c>
      <c r="KH38" s="17">
        <v>0</v>
      </c>
      <c r="KI38" s="17">
        <v>0</v>
      </c>
      <c r="KJ38" s="17">
        <v>0</v>
      </c>
      <c r="KK38" s="17">
        <v>0</v>
      </c>
      <c r="KL38" s="17">
        <v>0</v>
      </c>
      <c r="KM38" s="17">
        <v>0</v>
      </c>
      <c r="KN38" s="17">
        <v>0</v>
      </c>
      <c r="KO38" s="17">
        <v>0</v>
      </c>
      <c r="KP38" s="17">
        <v>0</v>
      </c>
      <c r="KQ38" s="17">
        <v>0</v>
      </c>
      <c r="KR38" s="17">
        <v>0</v>
      </c>
      <c r="KS38" s="17">
        <v>0</v>
      </c>
      <c r="KT38" s="17">
        <v>0</v>
      </c>
      <c r="KU38" s="17">
        <v>0</v>
      </c>
      <c r="KV38" s="17">
        <v>0</v>
      </c>
      <c r="KW38" s="17">
        <v>0</v>
      </c>
      <c r="KX38" s="17">
        <v>0</v>
      </c>
      <c r="KY38" s="17">
        <v>0</v>
      </c>
      <c r="KZ38" s="17">
        <v>0</v>
      </c>
      <c r="LA38" s="18">
        <v>0</v>
      </c>
      <c r="LB38" s="18">
        <v>0</v>
      </c>
      <c r="LC38" s="18">
        <v>0</v>
      </c>
      <c r="LD38" s="17">
        <v>0</v>
      </c>
      <c r="LE38" s="17">
        <v>0</v>
      </c>
      <c r="LF38" s="17">
        <v>0</v>
      </c>
      <c r="LG38" s="17">
        <v>0</v>
      </c>
      <c r="LH38" s="17">
        <v>0</v>
      </c>
      <c r="LI38" s="17">
        <v>0</v>
      </c>
      <c r="LJ38" s="18">
        <v>0</v>
      </c>
      <c r="LK38" s="18">
        <v>0</v>
      </c>
      <c r="LL38" s="18">
        <v>0</v>
      </c>
      <c r="LM38" s="17">
        <v>0</v>
      </c>
      <c r="LN38" s="17">
        <v>0</v>
      </c>
      <c r="LO38" s="17">
        <v>0</v>
      </c>
      <c r="LP38" s="17">
        <v>0</v>
      </c>
      <c r="LQ38" s="17">
        <v>0</v>
      </c>
      <c r="LR38" s="17">
        <v>0</v>
      </c>
      <c r="LS38" s="18">
        <v>0</v>
      </c>
      <c r="LT38" s="18">
        <v>0</v>
      </c>
      <c r="LU38" s="18">
        <v>0</v>
      </c>
      <c r="LV38" s="17">
        <v>0</v>
      </c>
      <c r="LW38" s="17">
        <v>0</v>
      </c>
      <c r="LX38" s="17">
        <v>0</v>
      </c>
      <c r="LY38" s="17">
        <v>0</v>
      </c>
      <c r="LZ38" s="17">
        <v>0</v>
      </c>
      <c r="MA38" s="17">
        <v>0</v>
      </c>
      <c r="MB38" s="17">
        <v>0</v>
      </c>
      <c r="MC38" s="17">
        <v>0</v>
      </c>
      <c r="MD38" s="17">
        <v>0</v>
      </c>
      <c r="ME38" s="17">
        <v>0</v>
      </c>
      <c r="MF38" s="17">
        <v>0</v>
      </c>
      <c r="MG38" s="17">
        <v>0</v>
      </c>
      <c r="MH38" s="17">
        <v>0</v>
      </c>
    </row>
    <row r="39" spans="1:346" ht="12.75" customHeight="1" x14ac:dyDescent="0.3">
      <c r="A39" s="61" t="s">
        <v>211</v>
      </c>
      <c r="B39" s="16">
        <v>1045</v>
      </c>
      <c r="C39" s="62" t="s">
        <v>148</v>
      </c>
      <c r="D39" s="18">
        <v>0</v>
      </c>
      <c r="E39" s="18">
        <v>0</v>
      </c>
      <c r="F39" s="18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3806801.2448200001</v>
      </c>
      <c r="S39" s="17">
        <v>0</v>
      </c>
      <c r="T39" s="17">
        <v>0</v>
      </c>
      <c r="U39" s="17">
        <v>3420614.9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6447407.3200000003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4287270.4800000004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11878240.513901999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983734536.67999995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57918601.890000001</v>
      </c>
      <c r="BI39" s="17">
        <v>0</v>
      </c>
      <c r="BJ39" s="17">
        <v>0</v>
      </c>
      <c r="BK39" s="17">
        <v>207565054.00799999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21218274.691978</v>
      </c>
      <c r="BR39" s="17">
        <v>0</v>
      </c>
      <c r="BS39" s="17">
        <v>0</v>
      </c>
      <c r="BT39" s="17">
        <v>2314142.031128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58390.509183000002</v>
      </c>
      <c r="CD39" s="17">
        <v>0</v>
      </c>
      <c r="CE39" s="17">
        <v>0</v>
      </c>
      <c r="CF39" s="17">
        <v>831016.41756600002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141905.59</v>
      </c>
      <c r="CM39" s="17">
        <v>0</v>
      </c>
      <c r="CN39" s="17">
        <v>0</v>
      </c>
      <c r="CO39" s="17">
        <v>51519.47</v>
      </c>
      <c r="CP39" s="17">
        <v>0</v>
      </c>
      <c r="CQ39" s="17">
        <v>0</v>
      </c>
      <c r="CR39" s="17">
        <v>189682.5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24584.07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48994</v>
      </c>
      <c r="DH39" s="17">
        <v>0</v>
      </c>
      <c r="DI39" s="17">
        <v>0</v>
      </c>
      <c r="DJ39" s="17">
        <v>0</v>
      </c>
      <c r="DK39" s="17">
        <v>0</v>
      </c>
      <c r="DL39" s="17">
        <v>0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0</v>
      </c>
      <c r="DS39" s="17">
        <v>0</v>
      </c>
      <c r="DT39" s="17">
        <v>0</v>
      </c>
      <c r="DU39" s="17">
        <v>0</v>
      </c>
      <c r="DV39" s="17">
        <v>0</v>
      </c>
      <c r="DW39" s="17">
        <v>0</v>
      </c>
      <c r="DX39" s="17">
        <v>0</v>
      </c>
      <c r="DY39" s="17">
        <v>0</v>
      </c>
      <c r="DZ39" s="17">
        <v>0</v>
      </c>
      <c r="EA39" s="17">
        <v>0</v>
      </c>
      <c r="EB39" s="17">
        <v>32094192.723377001</v>
      </c>
      <c r="EC39" s="17">
        <v>0</v>
      </c>
      <c r="ED39" s="17">
        <v>0</v>
      </c>
      <c r="EE39" s="17">
        <v>1134950.6878820001</v>
      </c>
      <c r="EF39" s="17">
        <v>0</v>
      </c>
      <c r="EG39" s="17">
        <v>0</v>
      </c>
      <c r="EH39" s="17">
        <v>0</v>
      </c>
      <c r="EI39" s="17">
        <v>0</v>
      </c>
      <c r="EJ39" s="17">
        <v>0</v>
      </c>
      <c r="EK39" s="17">
        <v>0</v>
      </c>
      <c r="EL39" s="17">
        <v>0</v>
      </c>
      <c r="EM39" s="17">
        <v>0</v>
      </c>
      <c r="EN39" s="17">
        <v>1287986.362861</v>
      </c>
      <c r="EO39" s="17">
        <v>0</v>
      </c>
      <c r="EP39" s="17">
        <v>0</v>
      </c>
      <c r="EQ39" s="17">
        <v>0</v>
      </c>
      <c r="ER39" s="17">
        <v>0</v>
      </c>
      <c r="ES39" s="17">
        <v>0</v>
      </c>
      <c r="ET39" s="17">
        <v>0</v>
      </c>
      <c r="EU39" s="17">
        <v>0</v>
      </c>
      <c r="EV39" s="17">
        <v>0</v>
      </c>
      <c r="EW39" s="17">
        <v>0</v>
      </c>
      <c r="EX39" s="17">
        <v>0</v>
      </c>
      <c r="EY39" s="17">
        <v>0</v>
      </c>
      <c r="EZ39" s="17">
        <v>0</v>
      </c>
      <c r="FA39" s="17">
        <v>0</v>
      </c>
      <c r="FB39" s="17">
        <v>0</v>
      </c>
      <c r="FC39" s="17">
        <v>0</v>
      </c>
      <c r="FD39" s="17">
        <v>0</v>
      </c>
      <c r="FE39" s="17">
        <v>0</v>
      </c>
      <c r="FF39" s="17">
        <v>1078393.04627</v>
      </c>
      <c r="FG39" s="17">
        <v>0</v>
      </c>
      <c r="FH39" s="17">
        <v>0</v>
      </c>
      <c r="FI39" s="17">
        <v>0</v>
      </c>
      <c r="FJ39" s="17">
        <v>0</v>
      </c>
      <c r="FK39" s="17">
        <v>0</v>
      </c>
      <c r="FL39" s="17">
        <v>0</v>
      </c>
      <c r="FM39" s="17">
        <v>0</v>
      </c>
      <c r="FN39" s="17">
        <v>0</v>
      </c>
      <c r="FO39" s="17">
        <v>0</v>
      </c>
      <c r="FP39" s="17">
        <v>0</v>
      </c>
      <c r="FQ39" s="17">
        <v>0</v>
      </c>
      <c r="FR39" s="17">
        <v>0</v>
      </c>
      <c r="FS39" s="17">
        <v>0</v>
      </c>
      <c r="FT39" s="17">
        <v>0</v>
      </c>
      <c r="FU39" s="17">
        <v>0</v>
      </c>
      <c r="FV39" s="17">
        <v>0</v>
      </c>
      <c r="FW39" s="17">
        <v>0</v>
      </c>
      <c r="FX39" s="17">
        <v>0</v>
      </c>
      <c r="FY39" s="17">
        <v>0</v>
      </c>
      <c r="FZ39" s="17">
        <v>0</v>
      </c>
      <c r="GA39" s="17">
        <v>0</v>
      </c>
      <c r="GB39" s="17">
        <v>0</v>
      </c>
      <c r="GC39" s="17">
        <v>0</v>
      </c>
      <c r="GD39" s="17">
        <v>0</v>
      </c>
      <c r="GE39" s="17">
        <v>0</v>
      </c>
      <c r="GF39" s="17">
        <v>0</v>
      </c>
      <c r="GG39" s="17">
        <v>12889.01</v>
      </c>
      <c r="GH39" s="17">
        <v>0</v>
      </c>
      <c r="GI39" s="17">
        <v>0</v>
      </c>
      <c r="GJ39" s="17">
        <v>14365564.462156</v>
      </c>
      <c r="GK39" s="17">
        <v>0</v>
      </c>
      <c r="GL39" s="17">
        <v>0</v>
      </c>
      <c r="GM39" s="17">
        <v>0</v>
      </c>
      <c r="GN39" s="17">
        <v>0</v>
      </c>
      <c r="GO39" s="17">
        <v>0</v>
      </c>
      <c r="GP39" s="17">
        <v>6504907.8875789996</v>
      </c>
      <c r="GQ39" s="17">
        <v>0</v>
      </c>
      <c r="GR39" s="17">
        <v>0</v>
      </c>
      <c r="GS39" s="17">
        <v>811900.72</v>
      </c>
      <c r="GT39" s="17">
        <v>0</v>
      </c>
      <c r="GU39" s="17">
        <v>0</v>
      </c>
      <c r="GV39" s="17">
        <v>24412978.131563</v>
      </c>
      <c r="GW39" s="17">
        <v>0</v>
      </c>
      <c r="GX39" s="17">
        <v>0</v>
      </c>
      <c r="GY39" s="17">
        <v>3888210.6701159999</v>
      </c>
      <c r="GZ39" s="17">
        <v>0</v>
      </c>
      <c r="HA39" s="17">
        <v>0</v>
      </c>
      <c r="HB39" s="17">
        <v>0</v>
      </c>
      <c r="HC39" s="17">
        <v>0</v>
      </c>
      <c r="HD39" s="17">
        <v>0</v>
      </c>
      <c r="HE39" s="17">
        <v>0</v>
      </c>
      <c r="HF39" s="17">
        <v>0</v>
      </c>
      <c r="HG39" s="17">
        <v>0</v>
      </c>
      <c r="HH39" s="17">
        <v>0</v>
      </c>
      <c r="HI39" s="17">
        <v>0</v>
      </c>
      <c r="HJ39" s="17">
        <v>0</v>
      </c>
      <c r="HK39" s="17">
        <v>0</v>
      </c>
      <c r="HL39" s="17">
        <v>0</v>
      </c>
      <c r="HM39" s="17">
        <v>0</v>
      </c>
      <c r="HN39" s="17">
        <v>0</v>
      </c>
      <c r="HO39" s="17">
        <v>0</v>
      </c>
      <c r="HP39" s="17">
        <v>0</v>
      </c>
      <c r="HQ39" s="17">
        <v>0</v>
      </c>
      <c r="HR39" s="17">
        <v>0</v>
      </c>
      <c r="HS39" s="17">
        <v>0</v>
      </c>
      <c r="HT39" s="17">
        <v>0</v>
      </c>
      <c r="HU39" s="17">
        <v>0</v>
      </c>
      <c r="HV39" s="17">
        <v>0</v>
      </c>
      <c r="HW39" s="17">
        <v>0</v>
      </c>
      <c r="HX39" s="17">
        <v>0</v>
      </c>
      <c r="HY39" s="17">
        <v>0</v>
      </c>
      <c r="HZ39" s="17">
        <v>0</v>
      </c>
      <c r="IA39" s="17">
        <v>0</v>
      </c>
      <c r="IB39" s="17">
        <v>0</v>
      </c>
      <c r="IC39" s="17">
        <v>0</v>
      </c>
      <c r="ID39" s="17">
        <v>0</v>
      </c>
      <c r="IE39" s="17">
        <v>0</v>
      </c>
      <c r="IF39" s="17">
        <v>0</v>
      </c>
      <c r="IG39" s="17">
        <v>0</v>
      </c>
      <c r="IH39" s="17">
        <v>0</v>
      </c>
      <c r="II39" s="17">
        <v>0</v>
      </c>
      <c r="IJ39" s="17">
        <v>0</v>
      </c>
      <c r="IK39" s="17">
        <v>0</v>
      </c>
      <c r="IL39" s="17">
        <v>0</v>
      </c>
      <c r="IM39" s="17">
        <v>0</v>
      </c>
      <c r="IN39" s="17">
        <v>0</v>
      </c>
      <c r="IO39" s="17">
        <v>0</v>
      </c>
      <c r="IP39" s="17">
        <v>0</v>
      </c>
      <c r="IQ39" s="17">
        <v>0</v>
      </c>
      <c r="IR39" s="17">
        <v>0</v>
      </c>
      <c r="IS39" s="17">
        <v>0</v>
      </c>
      <c r="IT39" s="17">
        <v>0</v>
      </c>
      <c r="IU39" s="17">
        <v>0</v>
      </c>
      <c r="IV39" s="18">
        <v>0</v>
      </c>
      <c r="IW39" s="18">
        <v>0</v>
      </c>
      <c r="IX39" s="18">
        <v>1102239.52</v>
      </c>
      <c r="IY39" s="17">
        <v>0</v>
      </c>
      <c r="IZ39" s="17">
        <v>0</v>
      </c>
      <c r="JA39" s="17">
        <v>0</v>
      </c>
      <c r="JB39" s="17">
        <v>0</v>
      </c>
      <c r="JC39" s="17">
        <v>0</v>
      </c>
      <c r="JD39" s="17">
        <v>0</v>
      </c>
      <c r="JE39" s="18">
        <v>0</v>
      </c>
      <c r="JF39" s="18">
        <v>0</v>
      </c>
      <c r="JG39" s="18">
        <v>1102239.52</v>
      </c>
      <c r="JH39" s="17">
        <v>0</v>
      </c>
      <c r="JI39" s="17">
        <v>0</v>
      </c>
      <c r="JJ39" s="17">
        <v>0</v>
      </c>
      <c r="JK39" s="17">
        <v>0</v>
      </c>
      <c r="JL39" s="17">
        <v>0</v>
      </c>
      <c r="JM39" s="17">
        <v>1102239.52</v>
      </c>
      <c r="JN39" s="18">
        <v>0</v>
      </c>
      <c r="JO39" s="18">
        <v>0</v>
      </c>
      <c r="JP39" s="18">
        <v>0</v>
      </c>
      <c r="JQ39" s="17">
        <v>0</v>
      </c>
      <c r="JR39" s="17">
        <v>0</v>
      </c>
      <c r="JS39" s="17">
        <v>0</v>
      </c>
      <c r="JT39" s="17">
        <v>0</v>
      </c>
      <c r="JU39" s="17">
        <v>0</v>
      </c>
      <c r="JV39" s="17">
        <v>0</v>
      </c>
      <c r="JW39" s="17">
        <v>0</v>
      </c>
      <c r="JX39" s="17">
        <v>0</v>
      </c>
      <c r="JY39" s="17">
        <v>2816579.9514540001</v>
      </c>
      <c r="JZ39" s="17">
        <v>0</v>
      </c>
      <c r="KA39" s="17">
        <v>0</v>
      </c>
      <c r="KB39" s="17">
        <v>90233790.890000001</v>
      </c>
      <c r="KC39" s="17">
        <v>0</v>
      </c>
      <c r="KD39" s="17">
        <v>0</v>
      </c>
      <c r="KE39" s="17">
        <v>0</v>
      </c>
      <c r="KF39" s="17">
        <v>0</v>
      </c>
      <c r="KG39" s="17">
        <v>0</v>
      </c>
      <c r="KH39" s="17">
        <v>0</v>
      </c>
      <c r="KI39" s="17">
        <v>0</v>
      </c>
      <c r="KJ39" s="17">
        <v>0</v>
      </c>
      <c r="KK39" s="17">
        <v>0</v>
      </c>
      <c r="KL39" s="17">
        <v>0</v>
      </c>
      <c r="KM39" s="17">
        <v>0</v>
      </c>
      <c r="KN39" s="17">
        <v>0</v>
      </c>
      <c r="KO39" s="17">
        <v>0</v>
      </c>
      <c r="KP39" s="17">
        <v>0</v>
      </c>
      <c r="KQ39" s="17">
        <v>0</v>
      </c>
      <c r="KR39" s="17">
        <v>0</v>
      </c>
      <c r="KS39" s="17">
        <v>0</v>
      </c>
      <c r="KT39" s="17">
        <v>0</v>
      </c>
      <c r="KU39" s="17">
        <v>0</v>
      </c>
      <c r="KV39" s="17">
        <v>0</v>
      </c>
      <c r="KW39" s="17">
        <v>0</v>
      </c>
      <c r="KX39" s="17">
        <v>0</v>
      </c>
      <c r="KY39" s="17">
        <v>0</v>
      </c>
      <c r="KZ39" s="17">
        <v>0</v>
      </c>
      <c r="LA39" s="18">
        <v>0</v>
      </c>
      <c r="LB39" s="18">
        <v>0</v>
      </c>
      <c r="LC39" s="18">
        <v>0</v>
      </c>
      <c r="LD39" s="17">
        <v>0</v>
      </c>
      <c r="LE39" s="17">
        <v>0</v>
      </c>
      <c r="LF39" s="17">
        <v>0</v>
      </c>
      <c r="LG39" s="17">
        <v>0</v>
      </c>
      <c r="LH39" s="17">
        <v>0</v>
      </c>
      <c r="LI39" s="17">
        <v>0</v>
      </c>
      <c r="LJ39" s="18">
        <v>0</v>
      </c>
      <c r="LK39" s="18">
        <v>0</v>
      </c>
      <c r="LL39" s="18">
        <v>0</v>
      </c>
      <c r="LM39" s="17">
        <v>0</v>
      </c>
      <c r="LN39" s="17">
        <v>0</v>
      </c>
      <c r="LO39" s="17">
        <v>0</v>
      </c>
      <c r="LP39" s="17">
        <v>0</v>
      </c>
      <c r="LQ39" s="17">
        <v>0</v>
      </c>
      <c r="LR39" s="17">
        <v>0</v>
      </c>
      <c r="LS39" s="18">
        <v>0</v>
      </c>
      <c r="LT39" s="18">
        <v>0</v>
      </c>
      <c r="LU39" s="18">
        <v>0</v>
      </c>
      <c r="LV39" s="17">
        <v>0</v>
      </c>
      <c r="LW39" s="17">
        <v>0</v>
      </c>
      <c r="LX39" s="17">
        <v>0</v>
      </c>
      <c r="LY39" s="17">
        <v>0</v>
      </c>
      <c r="LZ39" s="17">
        <v>0</v>
      </c>
      <c r="MA39" s="17">
        <v>0</v>
      </c>
      <c r="MB39" s="17">
        <v>0</v>
      </c>
      <c r="MC39" s="17">
        <v>0</v>
      </c>
      <c r="MD39" s="17">
        <v>0</v>
      </c>
      <c r="ME39" s="17">
        <v>0</v>
      </c>
      <c r="MF39" s="17">
        <v>0</v>
      </c>
      <c r="MG39" s="17">
        <v>1483681620.3798344</v>
      </c>
      <c r="MH39" s="17">
        <v>1483681620.3798344</v>
      </c>
    </row>
    <row r="40" spans="1:346" ht="12.75" customHeight="1" x14ac:dyDescent="0.3">
      <c r="A40" s="61" t="s">
        <v>213</v>
      </c>
      <c r="B40" s="16">
        <v>1046</v>
      </c>
      <c r="C40" s="62" t="s">
        <v>148</v>
      </c>
      <c r="D40" s="18">
        <v>0</v>
      </c>
      <c r="E40" s="18">
        <v>0</v>
      </c>
      <c r="F40" s="18">
        <v>1109032.5699999998</v>
      </c>
      <c r="G40" s="17">
        <v>0</v>
      </c>
      <c r="H40" s="17">
        <v>0</v>
      </c>
      <c r="I40" s="17">
        <v>83338.789999999994</v>
      </c>
      <c r="J40" s="17">
        <v>0</v>
      </c>
      <c r="K40" s="17">
        <v>0</v>
      </c>
      <c r="L40" s="17">
        <v>411401.05</v>
      </c>
      <c r="M40" s="17">
        <v>0</v>
      </c>
      <c r="N40" s="17">
        <v>0</v>
      </c>
      <c r="O40" s="17">
        <v>614292.73</v>
      </c>
      <c r="P40" s="17">
        <v>0</v>
      </c>
      <c r="Q40" s="17">
        <v>0</v>
      </c>
      <c r="R40" s="17">
        <v>19318.169999999998</v>
      </c>
      <c r="S40" s="17">
        <v>0</v>
      </c>
      <c r="T40" s="17">
        <v>0</v>
      </c>
      <c r="U40" s="17">
        <v>651190.6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24918851.129999999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9526601.1400000006</v>
      </c>
      <c r="BI40" s="17">
        <v>0</v>
      </c>
      <c r="BJ40" s="17">
        <v>0</v>
      </c>
      <c r="BK40" s="17">
        <v>29971023.899999999</v>
      </c>
      <c r="BL40" s="17">
        <v>0</v>
      </c>
      <c r="BM40" s="17">
        <v>0</v>
      </c>
      <c r="BN40" s="17">
        <v>3131599.75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12409.2</v>
      </c>
      <c r="CD40" s="17">
        <v>0</v>
      </c>
      <c r="CE40" s="17">
        <v>0</v>
      </c>
      <c r="CF40" s="17">
        <v>17383.91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8883663.0700000003</v>
      </c>
      <c r="EC40" s="17">
        <v>0</v>
      </c>
      <c r="ED40" s="17">
        <v>0</v>
      </c>
      <c r="EE40" s="17">
        <v>60990.04</v>
      </c>
      <c r="EF40" s="17">
        <v>0</v>
      </c>
      <c r="EG40" s="17">
        <v>0</v>
      </c>
      <c r="EH40" s="17">
        <v>0</v>
      </c>
      <c r="EI40" s="17">
        <v>0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>
        <v>0</v>
      </c>
      <c r="EQ40" s="17">
        <v>0</v>
      </c>
      <c r="ER40" s="17">
        <v>0</v>
      </c>
      <c r="ES40" s="17">
        <v>0</v>
      </c>
      <c r="ET40" s="17">
        <v>0</v>
      </c>
      <c r="EU40" s="17">
        <v>0</v>
      </c>
      <c r="EV40" s="17">
        <v>0</v>
      </c>
      <c r="EW40" s="17">
        <v>0</v>
      </c>
      <c r="EX40" s="17">
        <v>0</v>
      </c>
      <c r="EY40" s="17">
        <v>0</v>
      </c>
      <c r="EZ40" s="17">
        <v>0</v>
      </c>
      <c r="FA40" s="17">
        <v>0</v>
      </c>
      <c r="FB40" s="17">
        <v>0</v>
      </c>
      <c r="FC40" s="17">
        <v>0</v>
      </c>
      <c r="FD40" s="17">
        <v>0</v>
      </c>
      <c r="FE40" s="17">
        <v>0</v>
      </c>
      <c r="FF40" s="17">
        <v>891417.51</v>
      </c>
      <c r="FG40" s="17">
        <v>0</v>
      </c>
      <c r="FH40" s="17">
        <v>0</v>
      </c>
      <c r="FI40" s="17">
        <v>0</v>
      </c>
      <c r="FJ40" s="17">
        <v>0</v>
      </c>
      <c r="FK40" s="17">
        <v>0</v>
      </c>
      <c r="FL40" s="17">
        <v>0</v>
      </c>
      <c r="FM40" s="17">
        <v>0</v>
      </c>
      <c r="FN40" s="17">
        <v>0</v>
      </c>
      <c r="FO40" s="17">
        <v>0</v>
      </c>
      <c r="FP40" s="17">
        <v>0</v>
      </c>
      <c r="FQ40" s="17">
        <v>0</v>
      </c>
      <c r="FR40" s="17">
        <v>0</v>
      </c>
      <c r="FS40" s="17">
        <v>0</v>
      </c>
      <c r="FT40" s="17">
        <v>0</v>
      </c>
      <c r="FU40" s="17">
        <v>0</v>
      </c>
      <c r="FV40" s="17">
        <v>0</v>
      </c>
      <c r="FW40" s="17">
        <v>0</v>
      </c>
      <c r="FX40" s="17">
        <v>0</v>
      </c>
      <c r="FY40" s="17">
        <v>0</v>
      </c>
      <c r="FZ40" s="17">
        <v>0</v>
      </c>
      <c r="GA40" s="17">
        <v>0</v>
      </c>
      <c r="GB40" s="17">
        <v>0</v>
      </c>
      <c r="GC40" s="17">
        <v>0</v>
      </c>
      <c r="GD40" s="17">
        <v>0</v>
      </c>
      <c r="GE40" s="17">
        <v>0</v>
      </c>
      <c r="GF40" s="17">
        <v>0</v>
      </c>
      <c r="GG40" s="17">
        <v>0</v>
      </c>
      <c r="GH40" s="17">
        <v>0</v>
      </c>
      <c r="GI40" s="17">
        <v>0</v>
      </c>
      <c r="GJ40" s="17">
        <v>3923181.64</v>
      </c>
      <c r="GK40" s="17">
        <v>0</v>
      </c>
      <c r="GL40" s="17">
        <v>0</v>
      </c>
      <c r="GM40" s="17">
        <v>0</v>
      </c>
      <c r="GN40" s="17">
        <v>0</v>
      </c>
      <c r="GO40" s="17">
        <v>0</v>
      </c>
      <c r="GP40" s="17">
        <v>50702.68</v>
      </c>
      <c r="GQ40" s="17">
        <v>0</v>
      </c>
      <c r="GR40" s="17">
        <v>0</v>
      </c>
      <c r="GS40" s="17">
        <v>0</v>
      </c>
      <c r="GT40" s="17">
        <v>0</v>
      </c>
      <c r="GU40" s="17">
        <v>0</v>
      </c>
      <c r="GV40" s="17">
        <v>229602.34</v>
      </c>
      <c r="GW40" s="17">
        <v>0</v>
      </c>
      <c r="GX40" s="17">
        <v>0</v>
      </c>
      <c r="GY40" s="17">
        <v>45054.28</v>
      </c>
      <c r="GZ40" s="17">
        <v>0</v>
      </c>
      <c r="HA40" s="17">
        <v>0</v>
      </c>
      <c r="HB40" s="17">
        <v>0</v>
      </c>
      <c r="HC40" s="17">
        <v>0</v>
      </c>
      <c r="HD40" s="17">
        <v>0</v>
      </c>
      <c r="HE40" s="17">
        <v>0</v>
      </c>
      <c r="HF40" s="17">
        <v>0</v>
      </c>
      <c r="HG40" s="17">
        <v>0</v>
      </c>
      <c r="HH40" s="17">
        <v>0</v>
      </c>
      <c r="HI40" s="17">
        <v>0</v>
      </c>
      <c r="HJ40" s="17">
        <v>0</v>
      </c>
      <c r="HK40" s="17">
        <v>0</v>
      </c>
      <c r="HL40" s="17">
        <v>0</v>
      </c>
      <c r="HM40" s="17">
        <v>0</v>
      </c>
      <c r="HN40" s="17">
        <v>0</v>
      </c>
      <c r="HO40" s="17">
        <v>0</v>
      </c>
      <c r="HP40" s="17">
        <v>0</v>
      </c>
      <c r="HQ40" s="17">
        <v>0</v>
      </c>
      <c r="HR40" s="17">
        <v>0</v>
      </c>
      <c r="HS40" s="17">
        <v>0</v>
      </c>
      <c r="HT40" s="17">
        <v>0</v>
      </c>
      <c r="HU40" s="17">
        <v>0</v>
      </c>
      <c r="HV40" s="17">
        <v>0</v>
      </c>
      <c r="HW40" s="17">
        <v>0</v>
      </c>
      <c r="HX40" s="17">
        <v>0</v>
      </c>
      <c r="HY40" s="17">
        <v>0</v>
      </c>
      <c r="HZ40" s="17">
        <v>0</v>
      </c>
      <c r="IA40" s="17">
        <v>0</v>
      </c>
      <c r="IB40" s="17">
        <v>0</v>
      </c>
      <c r="IC40" s="17">
        <v>0</v>
      </c>
      <c r="ID40" s="17">
        <v>0</v>
      </c>
      <c r="IE40" s="17">
        <v>0</v>
      </c>
      <c r="IF40" s="17">
        <v>0</v>
      </c>
      <c r="IG40" s="17">
        <v>0</v>
      </c>
      <c r="IH40" s="17">
        <v>0</v>
      </c>
      <c r="II40" s="17">
        <v>0</v>
      </c>
      <c r="IJ40" s="17">
        <v>0</v>
      </c>
      <c r="IK40" s="17">
        <v>0</v>
      </c>
      <c r="IL40" s="17">
        <v>0</v>
      </c>
      <c r="IM40" s="17">
        <v>0</v>
      </c>
      <c r="IN40" s="17">
        <v>0</v>
      </c>
      <c r="IO40" s="17">
        <v>0</v>
      </c>
      <c r="IP40" s="17">
        <v>0</v>
      </c>
      <c r="IQ40" s="17">
        <v>0</v>
      </c>
      <c r="IR40" s="17">
        <v>0</v>
      </c>
      <c r="IS40" s="17">
        <v>0</v>
      </c>
      <c r="IT40" s="17">
        <v>0</v>
      </c>
      <c r="IU40" s="17">
        <v>0</v>
      </c>
      <c r="IV40" s="18">
        <v>0</v>
      </c>
      <c r="IW40" s="18">
        <v>0</v>
      </c>
      <c r="IX40" s="18">
        <v>0</v>
      </c>
      <c r="IY40" s="17">
        <v>0</v>
      </c>
      <c r="IZ40" s="17">
        <v>0</v>
      </c>
      <c r="JA40" s="17">
        <v>0</v>
      </c>
      <c r="JB40" s="17">
        <v>0</v>
      </c>
      <c r="JC40" s="17">
        <v>0</v>
      </c>
      <c r="JD40" s="17">
        <v>0</v>
      </c>
      <c r="JE40" s="18">
        <v>0</v>
      </c>
      <c r="JF40" s="18">
        <v>0</v>
      </c>
      <c r="JG40" s="18">
        <v>0</v>
      </c>
      <c r="JH40" s="17">
        <v>0</v>
      </c>
      <c r="JI40" s="17">
        <v>0</v>
      </c>
      <c r="JJ40" s="17">
        <v>0</v>
      </c>
      <c r="JK40" s="17">
        <v>0</v>
      </c>
      <c r="JL40" s="17">
        <v>0</v>
      </c>
      <c r="JM40" s="17">
        <v>0</v>
      </c>
      <c r="JN40" s="18">
        <v>0</v>
      </c>
      <c r="JO40" s="18">
        <v>0</v>
      </c>
      <c r="JP40" s="18">
        <v>0</v>
      </c>
      <c r="JQ40" s="17">
        <v>0</v>
      </c>
      <c r="JR40" s="17">
        <v>0</v>
      </c>
      <c r="JS40" s="17">
        <v>0</v>
      </c>
      <c r="JT40" s="17">
        <v>0</v>
      </c>
      <c r="JU40" s="17">
        <v>0</v>
      </c>
      <c r="JV40" s="17">
        <v>0</v>
      </c>
      <c r="JW40" s="17">
        <v>0</v>
      </c>
      <c r="JX40" s="17">
        <v>0</v>
      </c>
      <c r="JY40" s="17">
        <v>72476.97</v>
      </c>
      <c r="JZ40" s="17">
        <v>0</v>
      </c>
      <c r="KA40" s="17">
        <v>0</v>
      </c>
      <c r="KB40" s="17">
        <v>2523.81</v>
      </c>
      <c r="KC40" s="17">
        <v>0</v>
      </c>
      <c r="KD40" s="17">
        <v>0</v>
      </c>
      <c r="KE40" s="17">
        <v>0</v>
      </c>
      <c r="KF40" s="17">
        <v>0</v>
      </c>
      <c r="KG40" s="17">
        <v>0</v>
      </c>
      <c r="KH40" s="17">
        <v>0</v>
      </c>
      <c r="KI40" s="17">
        <v>0</v>
      </c>
      <c r="KJ40" s="17">
        <v>0</v>
      </c>
      <c r="KK40" s="17">
        <v>0</v>
      </c>
      <c r="KL40" s="17">
        <v>0</v>
      </c>
      <c r="KM40" s="17">
        <v>0</v>
      </c>
      <c r="KN40" s="17">
        <v>0</v>
      </c>
      <c r="KO40" s="17">
        <v>0</v>
      </c>
      <c r="KP40" s="17">
        <v>0</v>
      </c>
      <c r="KQ40" s="17">
        <v>0</v>
      </c>
      <c r="KR40" s="17">
        <v>0</v>
      </c>
      <c r="KS40" s="17">
        <v>0</v>
      </c>
      <c r="KT40" s="17">
        <v>0</v>
      </c>
      <c r="KU40" s="17">
        <v>0</v>
      </c>
      <c r="KV40" s="17">
        <v>0</v>
      </c>
      <c r="KW40" s="17">
        <v>0</v>
      </c>
      <c r="KX40" s="17">
        <v>0</v>
      </c>
      <c r="KY40" s="17">
        <v>0</v>
      </c>
      <c r="KZ40" s="17">
        <v>0</v>
      </c>
      <c r="LA40" s="18">
        <v>0</v>
      </c>
      <c r="LB40" s="18">
        <v>0</v>
      </c>
      <c r="LC40" s="18">
        <v>0</v>
      </c>
      <c r="LD40" s="17">
        <v>0</v>
      </c>
      <c r="LE40" s="17">
        <v>0</v>
      </c>
      <c r="LF40" s="17">
        <v>0</v>
      </c>
      <c r="LG40" s="17">
        <v>0</v>
      </c>
      <c r="LH40" s="17">
        <v>0</v>
      </c>
      <c r="LI40" s="17">
        <v>0</v>
      </c>
      <c r="LJ40" s="18">
        <v>0</v>
      </c>
      <c r="LK40" s="18">
        <v>0</v>
      </c>
      <c r="LL40" s="18">
        <v>0</v>
      </c>
      <c r="LM40" s="17">
        <v>0</v>
      </c>
      <c r="LN40" s="17">
        <v>0</v>
      </c>
      <c r="LO40" s="17">
        <v>0</v>
      </c>
      <c r="LP40" s="17">
        <v>0</v>
      </c>
      <c r="LQ40" s="17">
        <v>0</v>
      </c>
      <c r="LR40" s="17">
        <v>0</v>
      </c>
      <c r="LS40" s="18">
        <v>0</v>
      </c>
      <c r="LT40" s="18">
        <v>0</v>
      </c>
      <c r="LU40" s="18">
        <v>0</v>
      </c>
      <c r="LV40" s="17">
        <v>0</v>
      </c>
      <c r="LW40" s="17">
        <v>0</v>
      </c>
      <c r="LX40" s="17">
        <v>0</v>
      </c>
      <c r="LY40" s="17">
        <v>0</v>
      </c>
      <c r="LZ40" s="17">
        <v>0</v>
      </c>
      <c r="MA40" s="17">
        <v>0</v>
      </c>
      <c r="MB40" s="17">
        <v>0</v>
      </c>
      <c r="MC40" s="17">
        <v>0</v>
      </c>
      <c r="MD40" s="17">
        <v>0</v>
      </c>
      <c r="ME40" s="17">
        <v>0</v>
      </c>
      <c r="MF40" s="17">
        <v>0</v>
      </c>
      <c r="MG40" s="17">
        <v>83517022.710000023</v>
      </c>
      <c r="MH40" s="17">
        <v>83517022.710000023</v>
      </c>
    </row>
    <row r="41" spans="1:346" ht="12.75" customHeight="1" x14ac:dyDescent="0.3">
      <c r="A41" s="61" t="s">
        <v>215</v>
      </c>
      <c r="B41" s="16">
        <v>1048</v>
      </c>
      <c r="C41" s="62" t="s">
        <v>148</v>
      </c>
      <c r="D41" s="18">
        <v>0</v>
      </c>
      <c r="E41" s="18">
        <v>0</v>
      </c>
      <c r="F41" s="18">
        <v>6832113.5400000149</v>
      </c>
      <c r="G41" s="17">
        <v>0</v>
      </c>
      <c r="H41" s="17">
        <v>0</v>
      </c>
      <c r="I41" s="17">
        <v>5626916.0100000147</v>
      </c>
      <c r="J41" s="17">
        <v>0</v>
      </c>
      <c r="K41" s="17">
        <v>0</v>
      </c>
      <c r="L41" s="17">
        <v>955639.12999999977</v>
      </c>
      <c r="M41" s="17">
        <v>0</v>
      </c>
      <c r="N41" s="17">
        <v>0</v>
      </c>
      <c r="O41" s="17">
        <v>249558.40000000023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4524057.6400000043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286228.20000000007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228247.27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477292576.02000374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32044379.279999968</v>
      </c>
      <c r="BI41" s="17">
        <v>0</v>
      </c>
      <c r="BJ41" s="17">
        <v>0</v>
      </c>
      <c r="BK41" s="17">
        <v>220887148.35999796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565291.47000000009</v>
      </c>
      <c r="BR41" s="17">
        <v>0</v>
      </c>
      <c r="BS41" s="17">
        <v>0</v>
      </c>
      <c r="BT41" s="17">
        <v>191981.14999999959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104888.93000000001</v>
      </c>
      <c r="CD41" s="17">
        <v>0</v>
      </c>
      <c r="CE41" s="17">
        <v>0</v>
      </c>
      <c r="CF41" s="17">
        <v>104018.0999999999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6126.6899999999987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19218668.829999939</v>
      </c>
      <c r="EC41" s="17">
        <v>0</v>
      </c>
      <c r="ED41" s="17">
        <v>0</v>
      </c>
      <c r="EE41" s="17">
        <v>2348747.5499999952</v>
      </c>
      <c r="EF41" s="17">
        <v>0</v>
      </c>
      <c r="EG41" s="17">
        <v>0</v>
      </c>
      <c r="EH41" s="17">
        <v>218660.0200000004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160271.48000000027</v>
      </c>
      <c r="EO41" s="17">
        <v>0</v>
      </c>
      <c r="EP41" s="17">
        <v>0</v>
      </c>
      <c r="EQ41" s="17">
        <v>0</v>
      </c>
      <c r="ER41" s="17">
        <v>0</v>
      </c>
      <c r="ES41" s="17">
        <v>0</v>
      </c>
      <c r="ET41" s="17">
        <v>0</v>
      </c>
      <c r="EU41" s="17">
        <v>0</v>
      </c>
      <c r="EV41" s="17">
        <v>0</v>
      </c>
      <c r="EW41" s="17">
        <v>0</v>
      </c>
      <c r="EX41" s="17">
        <v>0</v>
      </c>
      <c r="EY41" s="17">
        <v>0</v>
      </c>
      <c r="EZ41" s="17">
        <v>0</v>
      </c>
      <c r="FA41" s="17">
        <v>0</v>
      </c>
      <c r="FB41" s="17">
        <v>0</v>
      </c>
      <c r="FC41" s="17">
        <v>0</v>
      </c>
      <c r="FD41" s="17">
        <v>0</v>
      </c>
      <c r="FE41" s="17">
        <v>0</v>
      </c>
      <c r="FF41" s="17">
        <v>8208657.0899999281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0</v>
      </c>
      <c r="FM41" s="17">
        <v>0</v>
      </c>
      <c r="FN41" s="17">
        <v>0</v>
      </c>
      <c r="FO41" s="17">
        <v>0</v>
      </c>
      <c r="FP41" s="17">
        <v>0</v>
      </c>
      <c r="FQ41" s="17">
        <v>0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1044.4099999999919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2924458.9199999431</v>
      </c>
      <c r="GK41" s="17">
        <v>0</v>
      </c>
      <c r="GL41" s="17">
        <v>0</v>
      </c>
      <c r="GM41" s="17">
        <v>0</v>
      </c>
      <c r="GN41" s="17">
        <v>0</v>
      </c>
      <c r="GO41" s="17">
        <v>0</v>
      </c>
      <c r="GP41" s="17">
        <v>698392.54000000015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10044.19</v>
      </c>
      <c r="GW41" s="17">
        <v>0</v>
      </c>
      <c r="GX41" s="17">
        <v>0</v>
      </c>
      <c r="GY41" s="17">
        <v>226552.34000000003</v>
      </c>
      <c r="GZ41" s="17">
        <v>0</v>
      </c>
      <c r="HA41" s="17">
        <v>0</v>
      </c>
      <c r="HB41" s="17">
        <v>0</v>
      </c>
      <c r="HC41" s="17">
        <v>0</v>
      </c>
      <c r="HD41" s="17">
        <v>0</v>
      </c>
      <c r="HE41" s="17">
        <v>0</v>
      </c>
      <c r="HF41" s="17">
        <v>0</v>
      </c>
      <c r="HG41" s="17">
        <v>0</v>
      </c>
      <c r="HH41" s="17">
        <v>0</v>
      </c>
      <c r="HI41" s="17">
        <v>0</v>
      </c>
      <c r="HJ41" s="17">
        <v>0</v>
      </c>
      <c r="HK41" s="17">
        <v>0</v>
      </c>
      <c r="HL41" s="17">
        <v>0</v>
      </c>
      <c r="HM41" s="17">
        <v>0</v>
      </c>
      <c r="HN41" s="17">
        <v>0</v>
      </c>
      <c r="HO41" s="17">
        <v>0</v>
      </c>
      <c r="HP41" s="17">
        <v>0</v>
      </c>
      <c r="HQ41" s="17">
        <v>0</v>
      </c>
      <c r="HR41" s="17">
        <v>0</v>
      </c>
      <c r="HS41" s="17">
        <v>0</v>
      </c>
      <c r="HT41" s="17">
        <v>0</v>
      </c>
      <c r="HU41" s="17">
        <v>0</v>
      </c>
      <c r="HV41" s="17">
        <v>0</v>
      </c>
      <c r="HW41" s="17">
        <v>0</v>
      </c>
      <c r="HX41" s="17">
        <v>0</v>
      </c>
      <c r="HY41" s="17">
        <v>0</v>
      </c>
      <c r="HZ41" s="17">
        <v>252299.22999999998</v>
      </c>
      <c r="IA41" s="17">
        <v>0</v>
      </c>
      <c r="IB41" s="17">
        <v>0</v>
      </c>
      <c r="IC41" s="17">
        <v>0</v>
      </c>
      <c r="ID41" s="17">
        <v>0</v>
      </c>
      <c r="IE41" s="17">
        <v>0</v>
      </c>
      <c r="IF41" s="17">
        <v>2183.02</v>
      </c>
      <c r="IG41" s="17">
        <v>0</v>
      </c>
      <c r="IH41" s="17">
        <v>0</v>
      </c>
      <c r="II41" s="17">
        <v>0</v>
      </c>
      <c r="IJ41" s="17">
        <v>0</v>
      </c>
      <c r="IK41" s="17">
        <v>0</v>
      </c>
      <c r="IL41" s="17">
        <v>0</v>
      </c>
      <c r="IM41" s="17">
        <v>0</v>
      </c>
      <c r="IN41" s="17">
        <v>0</v>
      </c>
      <c r="IO41" s="17">
        <v>0</v>
      </c>
      <c r="IP41" s="17">
        <v>0</v>
      </c>
      <c r="IQ41" s="17">
        <v>0</v>
      </c>
      <c r="IR41" s="17">
        <v>0</v>
      </c>
      <c r="IS41" s="17">
        <v>0</v>
      </c>
      <c r="IT41" s="17">
        <v>0</v>
      </c>
      <c r="IU41" s="17">
        <v>0</v>
      </c>
      <c r="IV41" s="18">
        <v>0</v>
      </c>
      <c r="IW41" s="18">
        <v>0</v>
      </c>
      <c r="IX41" s="18">
        <v>5557373.2300000004</v>
      </c>
      <c r="IY41" s="17">
        <v>0</v>
      </c>
      <c r="IZ41" s="17">
        <v>0</v>
      </c>
      <c r="JA41" s="17">
        <v>0</v>
      </c>
      <c r="JB41" s="17">
        <v>0</v>
      </c>
      <c r="JC41" s="17">
        <v>0</v>
      </c>
      <c r="JD41" s="17">
        <v>0</v>
      </c>
      <c r="JE41" s="18">
        <v>0</v>
      </c>
      <c r="JF41" s="18">
        <v>0</v>
      </c>
      <c r="JG41" s="18">
        <v>5557373.2300000004</v>
      </c>
      <c r="JH41" s="17">
        <v>0</v>
      </c>
      <c r="JI41" s="17">
        <v>0</v>
      </c>
      <c r="JJ41" s="17">
        <v>0</v>
      </c>
      <c r="JK41" s="17">
        <v>0</v>
      </c>
      <c r="JL41" s="17">
        <v>0</v>
      </c>
      <c r="JM41" s="17">
        <v>5557373.2300000004</v>
      </c>
      <c r="JN41" s="18">
        <v>0</v>
      </c>
      <c r="JO41" s="18">
        <v>0</v>
      </c>
      <c r="JP41" s="18">
        <v>0</v>
      </c>
      <c r="JQ41" s="17">
        <v>0</v>
      </c>
      <c r="JR41" s="17">
        <v>0</v>
      </c>
      <c r="JS41" s="17">
        <v>0</v>
      </c>
      <c r="JT41" s="17">
        <v>0</v>
      </c>
      <c r="JU41" s="17">
        <v>0</v>
      </c>
      <c r="JV41" s="17">
        <v>0</v>
      </c>
      <c r="JW41" s="17">
        <v>0</v>
      </c>
      <c r="JX41" s="17">
        <v>0</v>
      </c>
      <c r="JY41" s="17">
        <v>0</v>
      </c>
      <c r="JZ41" s="17">
        <v>0</v>
      </c>
      <c r="KA41" s="17">
        <v>0</v>
      </c>
      <c r="KB41" s="17">
        <v>0</v>
      </c>
      <c r="KC41" s="17">
        <v>0</v>
      </c>
      <c r="KD41" s="17">
        <v>0</v>
      </c>
      <c r="KE41" s="17">
        <v>0</v>
      </c>
      <c r="KF41" s="17">
        <v>0</v>
      </c>
      <c r="KG41" s="17">
        <v>0</v>
      </c>
      <c r="KH41" s="17">
        <v>0</v>
      </c>
      <c r="KI41" s="17">
        <v>0</v>
      </c>
      <c r="KJ41" s="17">
        <v>0</v>
      </c>
      <c r="KK41" s="17">
        <v>0</v>
      </c>
      <c r="KL41" s="17">
        <v>0</v>
      </c>
      <c r="KM41" s="17">
        <v>0</v>
      </c>
      <c r="KN41" s="17">
        <v>0</v>
      </c>
      <c r="KO41" s="17">
        <v>0</v>
      </c>
      <c r="KP41" s="17">
        <v>0</v>
      </c>
      <c r="KQ41" s="17">
        <v>0</v>
      </c>
      <c r="KR41" s="17">
        <v>0</v>
      </c>
      <c r="KS41" s="17">
        <v>0</v>
      </c>
      <c r="KT41" s="17">
        <v>0</v>
      </c>
      <c r="KU41" s="17">
        <v>0</v>
      </c>
      <c r="KV41" s="17">
        <v>0</v>
      </c>
      <c r="KW41" s="17">
        <v>0</v>
      </c>
      <c r="KX41" s="17">
        <v>0</v>
      </c>
      <c r="KY41" s="17">
        <v>0</v>
      </c>
      <c r="KZ41" s="17">
        <v>0</v>
      </c>
      <c r="LA41" s="18">
        <v>0</v>
      </c>
      <c r="LB41" s="18">
        <v>0</v>
      </c>
      <c r="LC41" s="18">
        <v>0</v>
      </c>
      <c r="LD41" s="17">
        <v>0</v>
      </c>
      <c r="LE41" s="17">
        <v>0</v>
      </c>
      <c r="LF41" s="17">
        <v>0</v>
      </c>
      <c r="LG41" s="17">
        <v>0</v>
      </c>
      <c r="LH41" s="17">
        <v>0</v>
      </c>
      <c r="LI41" s="17">
        <v>0</v>
      </c>
      <c r="LJ41" s="18">
        <v>0</v>
      </c>
      <c r="LK41" s="18">
        <v>0</v>
      </c>
      <c r="LL41" s="18">
        <v>0</v>
      </c>
      <c r="LM41" s="17">
        <v>0</v>
      </c>
      <c r="LN41" s="17">
        <v>0</v>
      </c>
      <c r="LO41" s="17">
        <v>0</v>
      </c>
      <c r="LP41" s="17">
        <v>0</v>
      </c>
      <c r="LQ41" s="17">
        <v>0</v>
      </c>
      <c r="LR41" s="17">
        <v>0</v>
      </c>
      <c r="LS41" s="18">
        <v>0</v>
      </c>
      <c r="LT41" s="18">
        <v>0</v>
      </c>
      <c r="LU41" s="18">
        <v>0</v>
      </c>
      <c r="LV41" s="17">
        <v>0</v>
      </c>
      <c r="LW41" s="17">
        <v>0</v>
      </c>
      <c r="LX41" s="17">
        <v>0</v>
      </c>
      <c r="LY41" s="17">
        <v>0</v>
      </c>
      <c r="LZ41" s="17">
        <v>0</v>
      </c>
      <c r="MA41" s="17">
        <v>0</v>
      </c>
      <c r="MB41" s="17">
        <v>0</v>
      </c>
      <c r="MC41" s="17">
        <v>0</v>
      </c>
      <c r="MD41" s="17">
        <v>0</v>
      </c>
      <c r="ME41" s="17">
        <v>0</v>
      </c>
      <c r="MF41" s="17">
        <v>0</v>
      </c>
      <c r="MG41" s="17">
        <v>782894409.50000155</v>
      </c>
      <c r="MH41" s="17">
        <v>782894409.50000155</v>
      </c>
    </row>
    <row r="42" spans="1:346" ht="14.1" customHeight="1" x14ac:dyDescent="0.3">
      <c r="A42" s="61" t="s">
        <v>217</v>
      </c>
      <c r="B42" s="16">
        <v>1049</v>
      </c>
      <c r="C42" s="62" t="s">
        <v>148</v>
      </c>
      <c r="D42" s="18">
        <v>0</v>
      </c>
      <c r="E42" s="18">
        <v>0</v>
      </c>
      <c r="F42" s="18">
        <v>163878.13999999996</v>
      </c>
      <c r="G42" s="17">
        <v>0</v>
      </c>
      <c r="H42" s="17">
        <v>0</v>
      </c>
      <c r="I42" s="17">
        <v>101389.37999999998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62488.759999999995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2733733.6800000006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27900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150726083.66011977</v>
      </c>
      <c r="BC42" s="17">
        <v>0</v>
      </c>
      <c r="BD42" s="17">
        <v>0</v>
      </c>
      <c r="BE42" s="17">
        <v>154549.70000000001</v>
      </c>
      <c r="BF42" s="17">
        <v>0</v>
      </c>
      <c r="BG42" s="17">
        <v>0</v>
      </c>
      <c r="BH42" s="17">
        <v>29021998.379994828</v>
      </c>
      <c r="BI42" s="17">
        <v>0</v>
      </c>
      <c r="BJ42" s="17">
        <v>0</v>
      </c>
      <c r="BK42" s="17">
        <v>83903210.90000008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11816.71</v>
      </c>
      <c r="BR42" s="17">
        <v>0</v>
      </c>
      <c r="BS42" s="17">
        <v>0</v>
      </c>
      <c r="BT42" s="17">
        <v>27977.14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30698.329999999998</v>
      </c>
      <c r="CD42" s="17">
        <v>0</v>
      </c>
      <c r="CE42" s="17">
        <v>0</v>
      </c>
      <c r="CF42" s="17">
        <v>37830.890000000007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487.5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0</v>
      </c>
      <c r="EB42" s="17">
        <v>1033503.5000000005</v>
      </c>
      <c r="EC42" s="17">
        <v>0</v>
      </c>
      <c r="ED42" s="17">
        <v>0</v>
      </c>
      <c r="EE42" s="17">
        <v>14519.48</v>
      </c>
      <c r="EF42" s="17">
        <v>0</v>
      </c>
      <c r="EG42" s="17">
        <v>0</v>
      </c>
      <c r="EH42" s="17">
        <v>12916.689999999999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12911.73</v>
      </c>
      <c r="EO42" s="17">
        <v>0</v>
      </c>
      <c r="EP42" s="17">
        <v>0</v>
      </c>
      <c r="EQ42" s="17">
        <v>0</v>
      </c>
      <c r="ER42" s="17">
        <v>0</v>
      </c>
      <c r="ES42" s="17">
        <v>0</v>
      </c>
      <c r="ET42" s="17">
        <v>0</v>
      </c>
      <c r="EU42" s="17">
        <v>0</v>
      </c>
      <c r="EV42" s="17">
        <v>0</v>
      </c>
      <c r="EW42" s="17">
        <v>0</v>
      </c>
      <c r="EX42" s="17">
        <v>0</v>
      </c>
      <c r="EY42" s="17">
        <v>0</v>
      </c>
      <c r="EZ42" s="17">
        <v>0</v>
      </c>
      <c r="FA42" s="17">
        <v>0</v>
      </c>
      <c r="FB42" s="17">
        <v>0</v>
      </c>
      <c r="FC42" s="17">
        <v>0</v>
      </c>
      <c r="FD42" s="17">
        <v>0</v>
      </c>
      <c r="FE42" s="17">
        <v>0</v>
      </c>
      <c r="FF42" s="17">
        <v>142639.03000000044</v>
      </c>
      <c r="FG42" s="17">
        <v>0</v>
      </c>
      <c r="FH42" s="17">
        <v>0</v>
      </c>
      <c r="FI42" s="17">
        <v>0</v>
      </c>
      <c r="FJ42" s="17">
        <v>0</v>
      </c>
      <c r="FK42" s="17">
        <v>0</v>
      </c>
      <c r="FL42" s="17">
        <v>0</v>
      </c>
      <c r="FM42" s="17">
        <v>0</v>
      </c>
      <c r="FN42" s="17">
        <v>0</v>
      </c>
      <c r="FO42" s="17">
        <v>0</v>
      </c>
      <c r="FP42" s="17">
        <v>0</v>
      </c>
      <c r="FQ42" s="17">
        <v>0</v>
      </c>
      <c r="FR42" s="17">
        <v>0</v>
      </c>
      <c r="FS42" s="17">
        <v>0</v>
      </c>
      <c r="FT42" s="17">
        <v>0</v>
      </c>
      <c r="FU42" s="17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11259917.2299992</v>
      </c>
      <c r="GK42" s="17">
        <v>0</v>
      </c>
      <c r="GL42" s="17">
        <v>0</v>
      </c>
      <c r="GM42" s="17">
        <v>0</v>
      </c>
      <c r="GN42" s="17">
        <v>0</v>
      </c>
      <c r="GO42" s="17">
        <v>0</v>
      </c>
      <c r="GP42" s="17">
        <v>40447.700000000004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0</v>
      </c>
      <c r="GW42" s="17">
        <v>0</v>
      </c>
      <c r="GX42" s="17">
        <v>0</v>
      </c>
      <c r="GY42" s="17">
        <v>21291.99</v>
      </c>
      <c r="GZ42" s="17">
        <v>0</v>
      </c>
      <c r="HA42" s="17">
        <v>0</v>
      </c>
      <c r="HB42" s="17">
        <v>0</v>
      </c>
      <c r="HC42" s="17">
        <v>0</v>
      </c>
      <c r="HD42" s="17">
        <v>0</v>
      </c>
      <c r="HE42" s="17">
        <v>0</v>
      </c>
      <c r="HF42" s="17">
        <v>0</v>
      </c>
      <c r="HG42" s="17">
        <v>0</v>
      </c>
      <c r="HH42" s="17">
        <v>0</v>
      </c>
      <c r="HI42" s="17">
        <v>0</v>
      </c>
      <c r="HJ42" s="17">
        <v>0</v>
      </c>
      <c r="HK42" s="17">
        <v>0</v>
      </c>
      <c r="HL42" s="17">
        <v>0</v>
      </c>
      <c r="HM42" s="17">
        <v>0</v>
      </c>
      <c r="HN42" s="17">
        <v>0</v>
      </c>
      <c r="HO42" s="17">
        <v>0</v>
      </c>
      <c r="HP42" s="17">
        <v>0</v>
      </c>
      <c r="HQ42" s="17">
        <v>0</v>
      </c>
      <c r="HR42" s="17">
        <v>0</v>
      </c>
      <c r="HS42" s="17">
        <v>0</v>
      </c>
      <c r="HT42" s="17">
        <v>0</v>
      </c>
      <c r="HU42" s="17">
        <v>0</v>
      </c>
      <c r="HV42" s="17">
        <v>0</v>
      </c>
      <c r="HW42" s="17">
        <v>0</v>
      </c>
      <c r="HX42" s="17">
        <v>0</v>
      </c>
      <c r="HY42" s="17">
        <v>0</v>
      </c>
      <c r="HZ42" s="17">
        <v>0</v>
      </c>
      <c r="IA42" s="17">
        <v>0</v>
      </c>
      <c r="IB42" s="17">
        <v>0</v>
      </c>
      <c r="IC42" s="17">
        <v>0</v>
      </c>
      <c r="ID42" s="17">
        <v>0</v>
      </c>
      <c r="IE42" s="17">
        <v>0</v>
      </c>
      <c r="IF42" s="17">
        <v>0</v>
      </c>
      <c r="IG42" s="17">
        <v>0</v>
      </c>
      <c r="IH42" s="17">
        <v>0</v>
      </c>
      <c r="II42" s="17">
        <v>0</v>
      </c>
      <c r="IJ42" s="17">
        <v>0</v>
      </c>
      <c r="IK42" s="17">
        <v>0</v>
      </c>
      <c r="IL42" s="17">
        <v>0</v>
      </c>
      <c r="IM42" s="17">
        <v>0</v>
      </c>
      <c r="IN42" s="17">
        <v>0</v>
      </c>
      <c r="IO42" s="17">
        <v>0</v>
      </c>
      <c r="IP42" s="17">
        <v>0</v>
      </c>
      <c r="IQ42" s="17">
        <v>0</v>
      </c>
      <c r="IR42" s="17">
        <v>0</v>
      </c>
      <c r="IS42" s="17">
        <v>0</v>
      </c>
      <c r="IT42" s="17">
        <v>0</v>
      </c>
      <c r="IU42" s="17">
        <v>0</v>
      </c>
      <c r="IV42" s="18">
        <v>0</v>
      </c>
      <c r="IW42" s="18">
        <v>0</v>
      </c>
      <c r="IX42" s="18">
        <v>4179731.5099999984</v>
      </c>
      <c r="IY42" s="17">
        <v>0</v>
      </c>
      <c r="IZ42" s="17">
        <v>0</v>
      </c>
      <c r="JA42" s="17">
        <v>0</v>
      </c>
      <c r="JB42" s="17">
        <v>0</v>
      </c>
      <c r="JC42" s="17">
        <v>0</v>
      </c>
      <c r="JD42" s="17">
        <v>118851</v>
      </c>
      <c r="JE42" s="18">
        <v>0</v>
      </c>
      <c r="JF42" s="18">
        <v>0</v>
      </c>
      <c r="JG42" s="18">
        <v>4060880.5099999984</v>
      </c>
      <c r="JH42" s="17">
        <v>0</v>
      </c>
      <c r="JI42" s="17">
        <v>0</v>
      </c>
      <c r="JJ42" s="17">
        <v>15574.110000000013</v>
      </c>
      <c r="JK42" s="17">
        <v>0</v>
      </c>
      <c r="JL42" s="17">
        <v>0</v>
      </c>
      <c r="JM42" s="17">
        <v>4045306.3999999985</v>
      </c>
      <c r="JN42" s="18">
        <v>0</v>
      </c>
      <c r="JO42" s="18">
        <v>0</v>
      </c>
      <c r="JP42" s="18">
        <v>0</v>
      </c>
      <c r="JQ42" s="17">
        <v>0</v>
      </c>
      <c r="JR42" s="17">
        <v>0</v>
      </c>
      <c r="JS42" s="17">
        <v>0</v>
      </c>
      <c r="JT42" s="17">
        <v>0</v>
      </c>
      <c r="JU42" s="17">
        <v>0</v>
      </c>
      <c r="JV42" s="17">
        <v>0</v>
      </c>
      <c r="JW42" s="17">
        <v>0</v>
      </c>
      <c r="JX42" s="17">
        <v>0</v>
      </c>
      <c r="JY42" s="17">
        <v>9178.2799999999988</v>
      </c>
      <c r="JZ42" s="17">
        <v>0</v>
      </c>
      <c r="KA42" s="17">
        <v>0</v>
      </c>
      <c r="KB42" s="17">
        <v>0</v>
      </c>
      <c r="KC42" s="17">
        <v>0</v>
      </c>
      <c r="KD42" s="17">
        <v>0</v>
      </c>
      <c r="KE42" s="17">
        <v>0</v>
      </c>
      <c r="KF42" s="17">
        <v>0</v>
      </c>
      <c r="KG42" s="17">
        <v>0</v>
      </c>
      <c r="KH42" s="17">
        <v>0</v>
      </c>
      <c r="KI42" s="17">
        <v>0</v>
      </c>
      <c r="KJ42" s="17">
        <v>0</v>
      </c>
      <c r="KK42" s="17">
        <v>0</v>
      </c>
      <c r="KL42" s="17">
        <v>0</v>
      </c>
      <c r="KM42" s="17">
        <v>0</v>
      </c>
      <c r="KN42" s="17">
        <v>0</v>
      </c>
      <c r="KO42" s="17">
        <v>0</v>
      </c>
      <c r="KP42" s="17">
        <v>0</v>
      </c>
      <c r="KQ42" s="17">
        <v>0</v>
      </c>
      <c r="KR42" s="17">
        <v>0</v>
      </c>
      <c r="KS42" s="17">
        <v>0</v>
      </c>
      <c r="KT42" s="17">
        <v>0</v>
      </c>
      <c r="KU42" s="17">
        <v>0</v>
      </c>
      <c r="KV42" s="17">
        <v>0</v>
      </c>
      <c r="KW42" s="17">
        <v>0</v>
      </c>
      <c r="KX42" s="17">
        <v>0</v>
      </c>
      <c r="KY42" s="17">
        <v>0</v>
      </c>
      <c r="KZ42" s="17">
        <v>0</v>
      </c>
      <c r="LA42" s="18">
        <v>0</v>
      </c>
      <c r="LB42" s="18">
        <v>0</v>
      </c>
      <c r="LC42" s="18">
        <v>0</v>
      </c>
      <c r="LD42" s="17">
        <v>0</v>
      </c>
      <c r="LE42" s="17">
        <v>0</v>
      </c>
      <c r="LF42" s="17">
        <v>0</v>
      </c>
      <c r="LG42" s="17">
        <v>0</v>
      </c>
      <c r="LH42" s="17">
        <v>0</v>
      </c>
      <c r="LI42" s="17">
        <v>0</v>
      </c>
      <c r="LJ42" s="18">
        <v>0</v>
      </c>
      <c r="LK42" s="18">
        <v>0</v>
      </c>
      <c r="LL42" s="18">
        <v>0</v>
      </c>
      <c r="LM42" s="17">
        <v>0</v>
      </c>
      <c r="LN42" s="17">
        <v>0</v>
      </c>
      <c r="LO42" s="17">
        <v>0</v>
      </c>
      <c r="LP42" s="17">
        <v>0</v>
      </c>
      <c r="LQ42" s="17">
        <v>0</v>
      </c>
      <c r="LR42" s="17">
        <v>0</v>
      </c>
      <c r="LS42" s="18">
        <v>0</v>
      </c>
      <c r="LT42" s="18">
        <v>0</v>
      </c>
      <c r="LU42" s="18">
        <v>0</v>
      </c>
      <c r="LV42" s="17">
        <v>0</v>
      </c>
      <c r="LW42" s="17">
        <v>0</v>
      </c>
      <c r="LX42" s="17">
        <v>0</v>
      </c>
      <c r="LY42" s="17">
        <v>0</v>
      </c>
      <c r="LZ42" s="17">
        <v>0</v>
      </c>
      <c r="MA42" s="17">
        <v>0</v>
      </c>
      <c r="MB42" s="17">
        <v>0</v>
      </c>
      <c r="MC42" s="17">
        <v>0</v>
      </c>
      <c r="MD42" s="17">
        <v>0</v>
      </c>
      <c r="ME42" s="17">
        <v>0</v>
      </c>
      <c r="MF42" s="17">
        <v>0</v>
      </c>
      <c r="MG42" s="17">
        <v>283567222.1701138</v>
      </c>
      <c r="MH42" s="17">
        <v>283567222.1701138</v>
      </c>
    </row>
    <row r="43" spans="1:346" ht="12.75" customHeight="1" x14ac:dyDescent="0.3">
      <c r="A43" s="61" t="s">
        <v>219</v>
      </c>
      <c r="B43" s="16">
        <v>1051</v>
      </c>
      <c r="C43" s="62" t="s">
        <v>148</v>
      </c>
      <c r="D43" s="18">
        <v>0</v>
      </c>
      <c r="E43" s="18">
        <v>0</v>
      </c>
      <c r="F43" s="18">
        <v>-1098315.1200000001</v>
      </c>
      <c r="G43" s="17">
        <v>0</v>
      </c>
      <c r="H43" s="17">
        <v>0</v>
      </c>
      <c r="I43" s="17">
        <v>-60323.61</v>
      </c>
      <c r="J43" s="17">
        <v>0</v>
      </c>
      <c r="K43" s="17">
        <v>0</v>
      </c>
      <c r="L43" s="17">
        <v>-1037991.51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-171.39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-170.95</v>
      </c>
      <c r="BO43" s="17">
        <v>0</v>
      </c>
      <c r="BP43" s="17">
        <v>0</v>
      </c>
      <c r="BQ43" s="17">
        <v>-63297.789999999994</v>
      </c>
      <c r="BR43" s="17">
        <v>0</v>
      </c>
      <c r="BS43" s="17">
        <v>0</v>
      </c>
      <c r="BT43" s="17">
        <v>-71710.22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-172.6</v>
      </c>
      <c r="CD43" s="17">
        <v>0</v>
      </c>
      <c r="CE43" s="17">
        <v>0</v>
      </c>
      <c r="CF43" s="17">
        <v>-1334.09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-47367.08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-3947.4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-1643890.71</v>
      </c>
      <c r="EC43" s="17">
        <v>0</v>
      </c>
      <c r="ED43" s="17">
        <v>0</v>
      </c>
      <c r="EE43" s="17">
        <v>-3604.75</v>
      </c>
      <c r="EF43" s="17">
        <v>0</v>
      </c>
      <c r="EG43" s="17">
        <v>0</v>
      </c>
      <c r="EH43" s="17">
        <v>-858.97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-858.97</v>
      </c>
      <c r="EO43" s="17">
        <v>0</v>
      </c>
      <c r="EP43" s="17">
        <v>0</v>
      </c>
      <c r="EQ43" s="17">
        <v>0</v>
      </c>
      <c r="ER43" s="17">
        <v>0</v>
      </c>
      <c r="ES43" s="17">
        <v>0</v>
      </c>
      <c r="ET43" s="17">
        <v>0</v>
      </c>
      <c r="EU43" s="17">
        <v>0</v>
      </c>
      <c r="EV43" s="17">
        <v>0</v>
      </c>
      <c r="EW43" s="17">
        <v>0</v>
      </c>
      <c r="EX43" s="17">
        <v>0</v>
      </c>
      <c r="EY43" s="17">
        <v>0</v>
      </c>
      <c r="EZ43" s="17">
        <v>0</v>
      </c>
      <c r="FA43" s="17">
        <v>0</v>
      </c>
      <c r="FB43" s="17">
        <v>0</v>
      </c>
      <c r="FC43" s="17">
        <v>0</v>
      </c>
      <c r="FD43" s="17">
        <v>0</v>
      </c>
      <c r="FE43" s="17">
        <v>0</v>
      </c>
      <c r="FF43" s="17">
        <v>-968.7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-1.87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-3.73</v>
      </c>
      <c r="GK43" s="17">
        <v>0</v>
      </c>
      <c r="GL43" s="17">
        <v>0</v>
      </c>
      <c r="GM43" s="17">
        <v>0</v>
      </c>
      <c r="GN43" s="17">
        <v>0</v>
      </c>
      <c r="GO43" s="17">
        <v>0</v>
      </c>
      <c r="GP43" s="17">
        <v>-47296.1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0</v>
      </c>
      <c r="GX43" s="17">
        <v>0</v>
      </c>
      <c r="GY43" s="17">
        <v>-5151.08</v>
      </c>
      <c r="GZ43" s="17">
        <v>0</v>
      </c>
      <c r="HA43" s="17">
        <v>0</v>
      </c>
      <c r="HB43" s="17">
        <v>0</v>
      </c>
      <c r="HC43" s="17">
        <v>0</v>
      </c>
      <c r="HD43" s="17">
        <v>0</v>
      </c>
      <c r="HE43" s="17">
        <v>0</v>
      </c>
      <c r="HF43" s="17">
        <v>0</v>
      </c>
      <c r="HG43" s="17">
        <v>0</v>
      </c>
      <c r="HH43" s="17">
        <v>0</v>
      </c>
      <c r="HI43" s="17">
        <v>0</v>
      </c>
      <c r="HJ43" s="17">
        <v>0</v>
      </c>
      <c r="HK43" s="17">
        <v>0</v>
      </c>
      <c r="HL43" s="17">
        <v>0</v>
      </c>
      <c r="HM43" s="17">
        <v>0</v>
      </c>
      <c r="HN43" s="17">
        <v>0</v>
      </c>
      <c r="HO43" s="17">
        <v>0</v>
      </c>
      <c r="HP43" s="17">
        <v>0</v>
      </c>
      <c r="HQ43" s="17">
        <v>0</v>
      </c>
      <c r="HR43" s="17">
        <v>0</v>
      </c>
      <c r="HS43" s="17">
        <v>0</v>
      </c>
      <c r="HT43" s="17">
        <v>0</v>
      </c>
      <c r="HU43" s="17">
        <v>0</v>
      </c>
      <c r="HV43" s="17">
        <v>0</v>
      </c>
      <c r="HW43" s="17">
        <v>0</v>
      </c>
      <c r="HX43" s="17">
        <v>0</v>
      </c>
      <c r="HY43" s="17">
        <v>0</v>
      </c>
      <c r="HZ43" s="17">
        <v>0</v>
      </c>
      <c r="IA43" s="17">
        <v>0</v>
      </c>
      <c r="IB43" s="17">
        <v>0</v>
      </c>
      <c r="IC43" s="17">
        <v>0</v>
      </c>
      <c r="ID43" s="17">
        <v>0</v>
      </c>
      <c r="IE43" s="17">
        <v>0</v>
      </c>
      <c r="IF43" s="17">
        <v>0</v>
      </c>
      <c r="IG43" s="17">
        <v>0</v>
      </c>
      <c r="IH43" s="17">
        <v>0</v>
      </c>
      <c r="II43" s="17">
        <v>0</v>
      </c>
      <c r="IJ43" s="17">
        <v>0</v>
      </c>
      <c r="IK43" s="17">
        <v>0</v>
      </c>
      <c r="IL43" s="17">
        <v>0</v>
      </c>
      <c r="IM43" s="17">
        <v>0</v>
      </c>
      <c r="IN43" s="17">
        <v>0</v>
      </c>
      <c r="IO43" s="17">
        <v>0</v>
      </c>
      <c r="IP43" s="17">
        <v>0</v>
      </c>
      <c r="IQ43" s="17">
        <v>0</v>
      </c>
      <c r="IR43" s="17">
        <v>0</v>
      </c>
      <c r="IS43" s="17">
        <v>0</v>
      </c>
      <c r="IT43" s="17">
        <v>0</v>
      </c>
      <c r="IU43" s="17">
        <v>0</v>
      </c>
      <c r="IV43" s="18">
        <v>0</v>
      </c>
      <c r="IW43" s="18">
        <v>0</v>
      </c>
      <c r="IX43" s="18">
        <v>0</v>
      </c>
      <c r="IY43" s="17">
        <v>0</v>
      </c>
      <c r="IZ43" s="17">
        <v>0</v>
      </c>
      <c r="JA43" s="17">
        <v>0</v>
      </c>
      <c r="JB43" s="17">
        <v>0</v>
      </c>
      <c r="JC43" s="17">
        <v>0</v>
      </c>
      <c r="JD43" s="17">
        <v>0</v>
      </c>
      <c r="JE43" s="18">
        <v>0</v>
      </c>
      <c r="JF43" s="18">
        <v>0</v>
      </c>
      <c r="JG43" s="18">
        <v>0</v>
      </c>
      <c r="JH43" s="17">
        <v>0</v>
      </c>
      <c r="JI43" s="17">
        <v>0</v>
      </c>
      <c r="JJ43" s="17">
        <v>0</v>
      </c>
      <c r="JK43" s="17">
        <v>0</v>
      </c>
      <c r="JL43" s="17">
        <v>0</v>
      </c>
      <c r="JM43" s="17">
        <v>0</v>
      </c>
      <c r="JN43" s="18">
        <v>0</v>
      </c>
      <c r="JO43" s="18">
        <v>0</v>
      </c>
      <c r="JP43" s="18">
        <v>0</v>
      </c>
      <c r="JQ43" s="17">
        <v>0</v>
      </c>
      <c r="JR43" s="17">
        <v>0</v>
      </c>
      <c r="JS43" s="17">
        <v>0</v>
      </c>
      <c r="JT43" s="17">
        <v>0</v>
      </c>
      <c r="JU43" s="17">
        <v>0</v>
      </c>
      <c r="JV43" s="17">
        <v>0</v>
      </c>
      <c r="JW43" s="17">
        <v>0</v>
      </c>
      <c r="JX43" s="17">
        <v>0</v>
      </c>
      <c r="JY43" s="17">
        <v>0</v>
      </c>
      <c r="JZ43" s="17">
        <v>0</v>
      </c>
      <c r="KA43" s="17">
        <v>0</v>
      </c>
      <c r="KB43" s="17">
        <v>0</v>
      </c>
      <c r="KC43" s="17">
        <v>0</v>
      </c>
      <c r="KD43" s="17">
        <v>0</v>
      </c>
      <c r="KE43" s="17">
        <v>0</v>
      </c>
      <c r="KF43" s="17">
        <v>0</v>
      </c>
      <c r="KG43" s="17">
        <v>0</v>
      </c>
      <c r="KH43" s="17">
        <v>0</v>
      </c>
      <c r="KI43" s="17">
        <v>0</v>
      </c>
      <c r="KJ43" s="17">
        <v>0</v>
      </c>
      <c r="KK43" s="17">
        <v>0</v>
      </c>
      <c r="KL43" s="17">
        <v>0</v>
      </c>
      <c r="KM43" s="17">
        <v>0</v>
      </c>
      <c r="KN43" s="17">
        <v>0</v>
      </c>
      <c r="KO43" s="17">
        <v>0</v>
      </c>
      <c r="KP43" s="17">
        <v>0</v>
      </c>
      <c r="KQ43" s="17">
        <v>0</v>
      </c>
      <c r="KR43" s="17">
        <v>0</v>
      </c>
      <c r="KS43" s="17">
        <v>0</v>
      </c>
      <c r="KT43" s="17">
        <v>0</v>
      </c>
      <c r="KU43" s="17">
        <v>0</v>
      </c>
      <c r="KV43" s="17">
        <v>0</v>
      </c>
      <c r="KW43" s="17">
        <v>0</v>
      </c>
      <c r="KX43" s="17">
        <v>0</v>
      </c>
      <c r="KY43" s="17">
        <v>0</v>
      </c>
      <c r="KZ43" s="17">
        <v>0</v>
      </c>
      <c r="LA43" s="18">
        <v>0</v>
      </c>
      <c r="LB43" s="18">
        <v>0</v>
      </c>
      <c r="LC43" s="18">
        <v>0</v>
      </c>
      <c r="LD43" s="17">
        <v>0</v>
      </c>
      <c r="LE43" s="17">
        <v>0</v>
      </c>
      <c r="LF43" s="17">
        <v>0</v>
      </c>
      <c r="LG43" s="17">
        <v>0</v>
      </c>
      <c r="LH43" s="17">
        <v>0</v>
      </c>
      <c r="LI43" s="17">
        <v>0</v>
      </c>
      <c r="LJ43" s="18">
        <v>0</v>
      </c>
      <c r="LK43" s="18">
        <v>0</v>
      </c>
      <c r="LL43" s="18">
        <v>0</v>
      </c>
      <c r="LM43" s="17">
        <v>0</v>
      </c>
      <c r="LN43" s="17">
        <v>0</v>
      </c>
      <c r="LO43" s="17">
        <v>0</v>
      </c>
      <c r="LP43" s="17">
        <v>0</v>
      </c>
      <c r="LQ43" s="17">
        <v>0</v>
      </c>
      <c r="LR43" s="17">
        <v>0</v>
      </c>
      <c r="LS43" s="18">
        <v>0</v>
      </c>
      <c r="LT43" s="18">
        <v>0</v>
      </c>
      <c r="LU43" s="18">
        <v>0</v>
      </c>
      <c r="LV43" s="17">
        <v>0</v>
      </c>
      <c r="LW43" s="17">
        <v>0</v>
      </c>
      <c r="LX43" s="17">
        <v>0</v>
      </c>
      <c r="LY43" s="17">
        <v>0</v>
      </c>
      <c r="LZ43" s="17">
        <v>0</v>
      </c>
      <c r="MA43" s="17">
        <v>0</v>
      </c>
      <c r="MB43" s="17">
        <v>0</v>
      </c>
      <c r="MC43" s="17">
        <v>0</v>
      </c>
      <c r="MD43" s="17">
        <v>0</v>
      </c>
      <c r="ME43" s="17">
        <v>0</v>
      </c>
      <c r="MF43" s="17">
        <v>0</v>
      </c>
      <c r="MG43" s="17">
        <v>-2989121.5200000009</v>
      </c>
      <c r="MH43" s="17">
        <v>-2989121.5200000009</v>
      </c>
    </row>
    <row r="44" spans="1:346" ht="12.75" customHeight="1" x14ac:dyDescent="0.3">
      <c r="A44" s="61" t="s">
        <v>221</v>
      </c>
      <c r="B44" s="16">
        <v>1052</v>
      </c>
      <c r="C44" s="62" t="s">
        <v>148</v>
      </c>
      <c r="D44" s="18">
        <v>0</v>
      </c>
      <c r="E44" s="18">
        <v>0</v>
      </c>
      <c r="F44" s="18">
        <v>417726.3899999999</v>
      </c>
      <c r="G44" s="17">
        <v>0</v>
      </c>
      <c r="H44" s="17">
        <v>0</v>
      </c>
      <c r="I44" s="17">
        <v>32929.509999999995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384796.87999999989</v>
      </c>
      <c r="P44" s="17">
        <v>0</v>
      </c>
      <c r="Q44" s="17">
        <v>0</v>
      </c>
      <c r="R44" s="17">
        <v>37008.78</v>
      </c>
      <c r="S44" s="17">
        <v>0</v>
      </c>
      <c r="T44" s="17">
        <v>0</v>
      </c>
      <c r="U44" s="17">
        <v>55654.340000000004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8535617.5799999982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699146.59999999986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235646.28999999989</v>
      </c>
      <c r="BI44" s="17">
        <v>0</v>
      </c>
      <c r="BJ44" s="17">
        <v>0</v>
      </c>
      <c r="BK44" s="17">
        <v>1050848.1099999973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1079220.8500000001</v>
      </c>
      <c r="BR44" s="17">
        <v>0</v>
      </c>
      <c r="BS44" s="17">
        <v>0</v>
      </c>
      <c r="BT44" s="17">
        <v>191716.40999999992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8096.4500000000007</v>
      </c>
      <c r="CD44" s="17">
        <v>0</v>
      </c>
      <c r="CE44" s="17">
        <v>0</v>
      </c>
      <c r="CF44" s="17">
        <v>254315.93000000008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1062505.3599999999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2167.7700000000004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0</v>
      </c>
      <c r="DZ44" s="17">
        <v>0</v>
      </c>
      <c r="EA44" s="17">
        <v>0</v>
      </c>
      <c r="EB44" s="17">
        <v>8758696.2300000042</v>
      </c>
      <c r="EC44" s="17">
        <v>0</v>
      </c>
      <c r="ED44" s="17">
        <v>0</v>
      </c>
      <c r="EE44" s="17">
        <v>92695.099999999933</v>
      </c>
      <c r="EF44" s="17">
        <v>0</v>
      </c>
      <c r="EG44" s="17">
        <v>0</v>
      </c>
      <c r="EH44" s="17">
        <v>86308.690000000017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31896.340000000018</v>
      </c>
      <c r="EO44" s="17">
        <v>0</v>
      </c>
      <c r="EP44" s="17">
        <v>0</v>
      </c>
      <c r="EQ44" s="17">
        <v>0</v>
      </c>
      <c r="ER44" s="17">
        <v>0</v>
      </c>
      <c r="ES44" s="17">
        <v>0</v>
      </c>
      <c r="ET44" s="17">
        <v>0</v>
      </c>
      <c r="EU44" s="17">
        <v>0</v>
      </c>
      <c r="EV44" s="17">
        <v>0</v>
      </c>
      <c r="EW44" s="17">
        <v>0</v>
      </c>
      <c r="EX44" s="17">
        <v>0</v>
      </c>
      <c r="EY44" s="17">
        <v>0</v>
      </c>
      <c r="EZ44" s="17">
        <v>0</v>
      </c>
      <c r="FA44" s="17">
        <v>0</v>
      </c>
      <c r="FB44" s="17">
        <v>0</v>
      </c>
      <c r="FC44" s="17">
        <v>0</v>
      </c>
      <c r="FD44" s="17">
        <v>0</v>
      </c>
      <c r="FE44" s="17">
        <v>0</v>
      </c>
      <c r="FF44" s="17">
        <v>15360.400000000016</v>
      </c>
      <c r="FG44" s="17">
        <v>0</v>
      </c>
      <c r="FH44" s="17">
        <v>0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7">
        <v>0</v>
      </c>
      <c r="FR44" s="17">
        <v>0</v>
      </c>
      <c r="FS44" s="17">
        <v>0</v>
      </c>
      <c r="FT44" s="17">
        <v>0</v>
      </c>
      <c r="FU44" s="17">
        <v>0</v>
      </c>
      <c r="FV44" s="17">
        <v>0</v>
      </c>
      <c r="FW44" s="17">
        <v>0</v>
      </c>
      <c r="FX44" s="17">
        <v>0</v>
      </c>
      <c r="FY44" s="17">
        <v>0</v>
      </c>
      <c r="FZ44" s="17">
        <v>0</v>
      </c>
      <c r="GA44" s="17">
        <v>0</v>
      </c>
      <c r="GB44" s="17">
        <v>0</v>
      </c>
      <c r="GC44" s="17">
        <v>0</v>
      </c>
      <c r="GD44" s="17">
        <v>0.15000000000000002</v>
      </c>
      <c r="GE44" s="17">
        <v>0</v>
      </c>
      <c r="GF44" s="17">
        <v>0</v>
      </c>
      <c r="GG44" s="17">
        <v>0</v>
      </c>
      <c r="GH44" s="17">
        <v>0</v>
      </c>
      <c r="GI44" s="17">
        <v>0</v>
      </c>
      <c r="GJ44" s="17">
        <v>31669.190000000133</v>
      </c>
      <c r="GK44" s="17">
        <v>0</v>
      </c>
      <c r="GL44" s="17">
        <v>0</v>
      </c>
      <c r="GM44" s="17">
        <v>0</v>
      </c>
      <c r="GN44" s="17">
        <v>0</v>
      </c>
      <c r="GO44" s="17">
        <v>0</v>
      </c>
      <c r="GP44" s="17">
        <v>5871345.29</v>
      </c>
      <c r="GQ44" s="17">
        <v>0</v>
      </c>
      <c r="GR44" s="17">
        <v>0</v>
      </c>
      <c r="GS44" s="17">
        <v>0</v>
      </c>
      <c r="GT44" s="17">
        <v>0</v>
      </c>
      <c r="GU44" s="17">
        <v>0</v>
      </c>
      <c r="GV44" s="17">
        <v>555711.91999999993</v>
      </c>
      <c r="GW44" s="17">
        <v>0</v>
      </c>
      <c r="GX44" s="17">
        <v>0</v>
      </c>
      <c r="GY44" s="17">
        <v>45515.49</v>
      </c>
      <c r="GZ44" s="17">
        <v>0</v>
      </c>
      <c r="HA44" s="17">
        <v>0</v>
      </c>
      <c r="HB44" s="17">
        <v>0</v>
      </c>
      <c r="HC44" s="17">
        <v>0</v>
      </c>
      <c r="HD44" s="17">
        <v>0</v>
      </c>
      <c r="HE44" s="17">
        <v>0</v>
      </c>
      <c r="HF44" s="17">
        <v>0</v>
      </c>
      <c r="HG44" s="17">
        <v>0</v>
      </c>
      <c r="HH44" s="17">
        <v>0</v>
      </c>
      <c r="HI44" s="17">
        <v>0</v>
      </c>
      <c r="HJ44" s="17">
        <v>0</v>
      </c>
      <c r="HK44" s="17">
        <v>0</v>
      </c>
      <c r="HL44" s="17">
        <v>0</v>
      </c>
      <c r="HM44" s="17">
        <v>0</v>
      </c>
      <c r="HN44" s="17">
        <v>0</v>
      </c>
      <c r="HO44" s="17">
        <v>0</v>
      </c>
      <c r="HP44" s="17">
        <v>0</v>
      </c>
      <c r="HQ44" s="17">
        <v>0</v>
      </c>
      <c r="HR44" s="17">
        <v>0</v>
      </c>
      <c r="HS44" s="17">
        <v>0</v>
      </c>
      <c r="HT44" s="17">
        <v>0</v>
      </c>
      <c r="HU44" s="17">
        <v>0</v>
      </c>
      <c r="HV44" s="17">
        <v>0</v>
      </c>
      <c r="HW44" s="17">
        <v>0</v>
      </c>
      <c r="HX44" s="17">
        <v>0</v>
      </c>
      <c r="HY44" s="17">
        <v>0</v>
      </c>
      <c r="HZ44" s="17">
        <v>0</v>
      </c>
      <c r="IA44" s="17">
        <v>0</v>
      </c>
      <c r="IB44" s="17">
        <v>0</v>
      </c>
      <c r="IC44" s="17">
        <v>0</v>
      </c>
      <c r="ID44" s="17">
        <v>0</v>
      </c>
      <c r="IE44" s="17">
        <v>0</v>
      </c>
      <c r="IF44" s="17">
        <v>0</v>
      </c>
      <c r="IG44" s="17">
        <v>0</v>
      </c>
      <c r="IH44" s="17">
        <v>0</v>
      </c>
      <c r="II44" s="17">
        <v>0</v>
      </c>
      <c r="IJ44" s="17">
        <v>0</v>
      </c>
      <c r="IK44" s="17">
        <v>0</v>
      </c>
      <c r="IL44" s="17">
        <v>0</v>
      </c>
      <c r="IM44" s="17">
        <v>0</v>
      </c>
      <c r="IN44" s="17">
        <v>0</v>
      </c>
      <c r="IO44" s="17">
        <v>0</v>
      </c>
      <c r="IP44" s="17">
        <v>0</v>
      </c>
      <c r="IQ44" s="17">
        <v>0</v>
      </c>
      <c r="IR44" s="17">
        <v>0</v>
      </c>
      <c r="IS44" s="17">
        <v>0</v>
      </c>
      <c r="IT44" s="17">
        <v>0</v>
      </c>
      <c r="IU44" s="17">
        <v>0</v>
      </c>
      <c r="IV44" s="18">
        <v>0</v>
      </c>
      <c r="IW44" s="18">
        <v>0</v>
      </c>
      <c r="IX44" s="18">
        <v>95531.779999999984</v>
      </c>
      <c r="IY44" s="17">
        <v>0</v>
      </c>
      <c r="IZ44" s="17">
        <v>0</v>
      </c>
      <c r="JA44" s="17">
        <v>0</v>
      </c>
      <c r="JB44" s="17">
        <v>0</v>
      </c>
      <c r="JC44" s="17">
        <v>0</v>
      </c>
      <c r="JD44" s="17">
        <v>0</v>
      </c>
      <c r="JE44" s="18">
        <v>0</v>
      </c>
      <c r="JF44" s="18">
        <v>0</v>
      </c>
      <c r="JG44" s="18">
        <v>95531.779999999984</v>
      </c>
      <c r="JH44" s="17">
        <v>0</v>
      </c>
      <c r="JI44" s="17">
        <v>0</v>
      </c>
      <c r="JJ44" s="17">
        <v>0</v>
      </c>
      <c r="JK44" s="17">
        <v>0</v>
      </c>
      <c r="JL44" s="17">
        <v>0</v>
      </c>
      <c r="JM44" s="17">
        <v>95531.779999999984</v>
      </c>
      <c r="JN44" s="18">
        <v>0</v>
      </c>
      <c r="JO44" s="18">
        <v>0</v>
      </c>
      <c r="JP44" s="18">
        <v>0</v>
      </c>
      <c r="JQ44" s="17">
        <v>0</v>
      </c>
      <c r="JR44" s="17">
        <v>0</v>
      </c>
      <c r="JS44" s="17">
        <v>0</v>
      </c>
      <c r="JT44" s="17">
        <v>0</v>
      </c>
      <c r="JU44" s="17">
        <v>0</v>
      </c>
      <c r="JV44" s="17">
        <v>0</v>
      </c>
      <c r="JW44" s="17">
        <v>0</v>
      </c>
      <c r="JX44" s="17">
        <v>0</v>
      </c>
      <c r="JY44" s="17">
        <v>193410.45000000484</v>
      </c>
      <c r="JZ44" s="17">
        <v>0</v>
      </c>
      <c r="KA44" s="17">
        <v>0</v>
      </c>
      <c r="KB44" s="17">
        <v>0</v>
      </c>
      <c r="KC44" s="17">
        <v>0</v>
      </c>
      <c r="KD44" s="17">
        <v>0</v>
      </c>
      <c r="KE44" s="17">
        <v>0</v>
      </c>
      <c r="KF44" s="17">
        <v>0</v>
      </c>
      <c r="KG44" s="17">
        <v>0</v>
      </c>
      <c r="KH44" s="17">
        <v>0</v>
      </c>
      <c r="KI44" s="17">
        <v>0</v>
      </c>
      <c r="KJ44" s="17">
        <v>0</v>
      </c>
      <c r="KK44" s="17">
        <v>0</v>
      </c>
      <c r="KL44" s="17">
        <v>0</v>
      </c>
      <c r="KM44" s="17">
        <v>0</v>
      </c>
      <c r="KN44" s="17">
        <v>0</v>
      </c>
      <c r="KO44" s="17">
        <v>0</v>
      </c>
      <c r="KP44" s="17">
        <v>0</v>
      </c>
      <c r="KQ44" s="17">
        <v>0</v>
      </c>
      <c r="KR44" s="17">
        <v>0</v>
      </c>
      <c r="KS44" s="17">
        <v>0</v>
      </c>
      <c r="KT44" s="17">
        <v>0</v>
      </c>
      <c r="KU44" s="17">
        <v>0</v>
      </c>
      <c r="KV44" s="17">
        <v>0</v>
      </c>
      <c r="KW44" s="17">
        <v>0</v>
      </c>
      <c r="KX44" s="17">
        <v>0</v>
      </c>
      <c r="KY44" s="17">
        <v>0</v>
      </c>
      <c r="KZ44" s="17">
        <v>0</v>
      </c>
      <c r="LA44" s="18">
        <v>0</v>
      </c>
      <c r="LB44" s="18">
        <v>0</v>
      </c>
      <c r="LC44" s="18">
        <v>0</v>
      </c>
      <c r="LD44" s="17">
        <v>0</v>
      </c>
      <c r="LE44" s="17">
        <v>0</v>
      </c>
      <c r="LF44" s="17">
        <v>0</v>
      </c>
      <c r="LG44" s="17">
        <v>0</v>
      </c>
      <c r="LH44" s="17">
        <v>0</v>
      </c>
      <c r="LI44" s="17">
        <v>0</v>
      </c>
      <c r="LJ44" s="18">
        <v>0</v>
      </c>
      <c r="LK44" s="18">
        <v>0</v>
      </c>
      <c r="LL44" s="18">
        <v>0</v>
      </c>
      <c r="LM44" s="17">
        <v>0</v>
      </c>
      <c r="LN44" s="17">
        <v>0</v>
      </c>
      <c r="LO44" s="17">
        <v>0</v>
      </c>
      <c r="LP44" s="17">
        <v>0</v>
      </c>
      <c r="LQ44" s="17">
        <v>0</v>
      </c>
      <c r="LR44" s="17">
        <v>0</v>
      </c>
      <c r="LS44" s="18">
        <v>0</v>
      </c>
      <c r="LT44" s="18">
        <v>0</v>
      </c>
      <c r="LU44" s="18">
        <v>0</v>
      </c>
      <c r="LV44" s="17">
        <v>0</v>
      </c>
      <c r="LW44" s="17">
        <v>0</v>
      </c>
      <c r="LX44" s="17">
        <v>0</v>
      </c>
      <c r="LY44" s="17">
        <v>0</v>
      </c>
      <c r="LZ44" s="17">
        <v>0</v>
      </c>
      <c r="MA44" s="17">
        <v>0</v>
      </c>
      <c r="MB44" s="17">
        <v>0</v>
      </c>
      <c r="MC44" s="17">
        <v>0</v>
      </c>
      <c r="MD44" s="17">
        <v>0</v>
      </c>
      <c r="ME44" s="17">
        <v>0</v>
      </c>
      <c r="MF44" s="17">
        <v>0</v>
      </c>
      <c r="MG44" s="17">
        <v>29407811.890000001</v>
      </c>
      <c r="MH44" s="17">
        <v>29407811.890000001</v>
      </c>
    </row>
    <row r="45" spans="1:346" ht="12.75" customHeight="1" x14ac:dyDescent="0.3">
      <c r="A45" s="61" t="s">
        <v>223</v>
      </c>
      <c r="B45" s="16">
        <v>1053</v>
      </c>
      <c r="C45" s="62" t="s">
        <v>148</v>
      </c>
      <c r="D45" s="18">
        <v>0</v>
      </c>
      <c r="E45" s="18">
        <v>0</v>
      </c>
      <c r="F45" s="18">
        <v>1034252.1100000013</v>
      </c>
      <c r="G45" s="17">
        <v>0</v>
      </c>
      <c r="H45" s="17">
        <v>0</v>
      </c>
      <c r="I45" s="17">
        <v>1034252.1100000013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24893639.129999995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1065149969.0200005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27466788.419999987</v>
      </c>
      <c r="BI45" s="17">
        <v>0</v>
      </c>
      <c r="BJ45" s="17">
        <v>0</v>
      </c>
      <c r="BK45" s="17">
        <v>421963237.96999979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592308.6540000001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9357.7899999999936</v>
      </c>
      <c r="CD45" s="17">
        <v>0</v>
      </c>
      <c r="CE45" s="17">
        <v>0</v>
      </c>
      <c r="CF45" s="17">
        <v>123806.08000000007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1662103.327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0</v>
      </c>
      <c r="DW45" s="17">
        <v>0</v>
      </c>
      <c r="DX45" s="17">
        <v>0</v>
      </c>
      <c r="DY45" s="17">
        <v>0</v>
      </c>
      <c r="DZ45" s="17">
        <v>0</v>
      </c>
      <c r="EA45" s="17">
        <v>0</v>
      </c>
      <c r="EB45" s="17">
        <v>14910596.86999999</v>
      </c>
      <c r="EC45" s="17">
        <v>0</v>
      </c>
      <c r="ED45" s="17">
        <v>0</v>
      </c>
      <c r="EE45" s="17">
        <v>46400.099999999977</v>
      </c>
      <c r="EF45" s="17">
        <v>0</v>
      </c>
      <c r="EG45" s="17">
        <v>0</v>
      </c>
      <c r="EH45" s="17">
        <v>139141.63000000012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50555.330000000075</v>
      </c>
      <c r="EO45" s="17">
        <v>0</v>
      </c>
      <c r="EP45" s="17">
        <v>0</v>
      </c>
      <c r="EQ45" s="17">
        <v>0</v>
      </c>
      <c r="ER45" s="17">
        <v>0</v>
      </c>
      <c r="ES45" s="17">
        <v>0</v>
      </c>
      <c r="ET45" s="17">
        <v>0</v>
      </c>
      <c r="EU45" s="17">
        <v>0</v>
      </c>
      <c r="EV45" s="17">
        <v>0</v>
      </c>
      <c r="EW45" s="17">
        <v>0</v>
      </c>
      <c r="EX45" s="17">
        <v>0</v>
      </c>
      <c r="EY45" s="17">
        <v>0</v>
      </c>
      <c r="EZ45" s="17">
        <v>0</v>
      </c>
      <c r="FA45" s="17">
        <v>0</v>
      </c>
      <c r="FB45" s="17">
        <v>0</v>
      </c>
      <c r="FC45" s="17">
        <v>0</v>
      </c>
      <c r="FD45" s="17">
        <v>0</v>
      </c>
      <c r="FE45" s="17">
        <v>0</v>
      </c>
      <c r="FF45" s="17">
        <v>57463691.779999971</v>
      </c>
      <c r="FG45" s="17">
        <v>0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0</v>
      </c>
      <c r="FP45" s="17">
        <v>0</v>
      </c>
      <c r="FQ45" s="17">
        <v>0</v>
      </c>
      <c r="FR45" s="17">
        <v>0</v>
      </c>
      <c r="FS45" s="17">
        <v>0</v>
      </c>
      <c r="FT45" s="17">
        <v>0</v>
      </c>
      <c r="FU45" s="17">
        <v>0</v>
      </c>
      <c r="FV45" s="17">
        <v>0</v>
      </c>
      <c r="FW45" s="17">
        <v>0</v>
      </c>
      <c r="FX45" s="17">
        <v>0</v>
      </c>
      <c r="FY45" s="17">
        <v>0</v>
      </c>
      <c r="FZ45" s="17">
        <v>0</v>
      </c>
      <c r="GA45" s="17">
        <v>0</v>
      </c>
      <c r="GB45" s="17">
        <v>0</v>
      </c>
      <c r="GC45" s="17">
        <v>0</v>
      </c>
      <c r="GD45" s="17">
        <v>46400.099999999977</v>
      </c>
      <c r="GE45" s="17">
        <v>0</v>
      </c>
      <c r="GF45" s="17">
        <v>0</v>
      </c>
      <c r="GG45" s="17">
        <v>0</v>
      </c>
      <c r="GH45" s="17">
        <v>0</v>
      </c>
      <c r="GI45" s="17">
        <v>0</v>
      </c>
      <c r="GJ45" s="17">
        <v>55193212.75</v>
      </c>
      <c r="GK45" s="17">
        <v>0</v>
      </c>
      <c r="GL45" s="17">
        <v>0</v>
      </c>
      <c r="GM45" s="17">
        <v>0</v>
      </c>
      <c r="GN45" s="17">
        <v>0</v>
      </c>
      <c r="GO45" s="17">
        <v>0</v>
      </c>
      <c r="GP45" s="17">
        <v>1008.9599999999991</v>
      </c>
      <c r="GQ45" s="17">
        <v>0</v>
      </c>
      <c r="GR45" s="17">
        <v>0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1047.4899999999998</v>
      </c>
      <c r="GZ45" s="17">
        <v>0</v>
      </c>
      <c r="HA45" s="17">
        <v>0</v>
      </c>
      <c r="HB45" s="17">
        <v>0</v>
      </c>
      <c r="HC45" s="17">
        <v>0</v>
      </c>
      <c r="HD45" s="17">
        <v>0</v>
      </c>
      <c r="HE45" s="17">
        <v>0</v>
      </c>
      <c r="HF45" s="17">
        <v>0</v>
      </c>
      <c r="HG45" s="17">
        <v>0</v>
      </c>
      <c r="HH45" s="17">
        <v>0</v>
      </c>
      <c r="HI45" s="17">
        <v>0</v>
      </c>
      <c r="HJ45" s="17">
        <v>0</v>
      </c>
      <c r="HK45" s="17">
        <v>0</v>
      </c>
      <c r="HL45" s="17">
        <v>0</v>
      </c>
      <c r="HM45" s="17">
        <v>0</v>
      </c>
      <c r="HN45" s="17">
        <v>0</v>
      </c>
      <c r="HO45" s="17">
        <v>0</v>
      </c>
      <c r="HP45" s="17">
        <v>0</v>
      </c>
      <c r="HQ45" s="17">
        <v>0</v>
      </c>
      <c r="HR45" s="17">
        <v>0</v>
      </c>
      <c r="HS45" s="17">
        <v>0</v>
      </c>
      <c r="HT45" s="17">
        <v>0</v>
      </c>
      <c r="HU45" s="17">
        <v>0</v>
      </c>
      <c r="HV45" s="17">
        <v>0</v>
      </c>
      <c r="HW45" s="17">
        <v>0</v>
      </c>
      <c r="HX45" s="17">
        <v>0</v>
      </c>
      <c r="HY45" s="17">
        <v>0</v>
      </c>
      <c r="HZ45" s="17">
        <v>0</v>
      </c>
      <c r="IA45" s="17">
        <v>0</v>
      </c>
      <c r="IB45" s="17">
        <v>0</v>
      </c>
      <c r="IC45" s="17">
        <v>0</v>
      </c>
      <c r="ID45" s="17">
        <v>0</v>
      </c>
      <c r="IE45" s="17">
        <v>0</v>
      </c>
      <c r="IF45" s="17">
        <v>0</v>
      </c>
      <c r="IG45" s="17">
        <v>0</v>
      </c>
      <c r="IH45" s="17">
        <v>0</v>
      </c>
      <c r="II45" s="17">
        <v>0</v>
      </c>
      <c r="IJ45" s="17">
        <v>0</v>
      </c>
      <c r="IK45" s="17">
        <v>0</v>
      </c>
      <c r="IL45" s="17">
        <v>0</v>
      </c>
      <c r="IM45" s="17">
        <v>0</v>
      </c>
      <c r="IN45" s="17">
        <v>0</v>
      </c>
      <c r="IO45" s="17">
        <v>0</v>
      </c>
      <c r="IP45" s="17">
        <v>0</v>
      </c>
      <c r="IQ45" s="17">
        <v>0</v>
      </c>
      <c r="IR45" s="17">
        <v>0</v>
      </c>
      <c r="IS45" s="17">
        <v>0</v>
      </c>
      <c r="IT45" s="17">
        <v>0</v>
      </c>
      <c r="IU45" s="17">
        <v>0</v>
      </c>
      <c r="IV45" s="18">
        <v>0</v>
      </c>
      <c r="IW45" s="18">
        <v>0</v>
      </c>
      <c r="IX45" s="18">
        <v>102641135.72</v>
      </c>
      <c r="IY45" s="17">
        <v>0</v>
      </c>
      <c r="IZ45" s="17">
        <v>0</v>
      </c>
      <c r="JA45" s="17">
        <v>0</v>
      </c>
      <c r="JB45" s="17">
        <v>0</v>
      </c>
      <c r="JC45" s="17">
        <v>0</v>
      </c>
      <c r="JD45" s="17">
        <v>5303455.8100000024</v>
      </c>
      <c r="JE45" s="18">
        <v>0</v>
      </c>
      <c r="JF45" s="18">
        <v>0</v>
      </c>
      <c r="JG45" s="18">
        <v>97337679.909999996</v>
      </c>
      <c r="JH45" s="17">
        <v>0</v>
      </c>
      <c r="JI45" s="17">
        <v>0</v>
      </c>
      <c r="JJ45" s="17">
        <v>87596.820000000065</v>
      </c>
      <c r="JK45" s="17">
        <v>0</v>
      </c>
      <c r="JL45" s="17">
        <v>0</v>
      </c>
      <c r="JM45" s="17">
        <v>97250083.090000004</v>
      </c>
      <c r="JN45" s="18">
        <v>0</v>
      </c>
      <c r="JO45" s="18">
        <v>0</v>
      </c>
      <c r="JP45" s="18">
        <v>0</v>
      </c>
      <c r="JQ45" s="17">
        <v>0</v>
      </c>
      <c r="JR45" s="17">
        <v>0</v>
      </c>
      <c r="JS45" s="17">
        <v>0</v>
      </c>
      <c r="JT45" s="17">
        <v>0</v>
      </c>
      <c r="JU45" s="17">
        <v>0</v>
      </c>
      <c r="JV45" s="17">
        <v>0</v>
      </c>
      <c r="JW45" s="17">
        <v>0</v>
      </c>
      <c r="JX45" s="17">
        <v>0</v>
      </c>
      <c r="JY45" s="17">
        <v>45310209.627999991</v>
      </c>
      <c r="JZ45" s="17">
        <v>0</v>
      </c>
      <c r="KA45" s="17">
        <v>0</v>
      </c>
      <c r="KB45" s="17">
        <v>0</v>
      </c>
      <c r="KC45" s="17">
        <v>0</v>
      </c>
      <c r="KD45" s="17">
        <v>0</v>
      </c>
      <c r="KE45" s="17">
        <v>-34.85999999998603</v>
      </c>
      <c r="KF45" s="17">
        <v>0</v>
      </c>
      <c r="KG45" s="17">
        <v>0</v>
      </c>
      <c r="KH45" s="17">
        <v>0</v>
      </c>
      <c r="KI45" s="17">
        <v>0</v>
      </c>
      <c r="KJ45" s="17">
        <v>0</v>
      </c>
      <c r="KK45" s="17">
        <v>0</v>
      </c>
      <c r="KL45" s="17">
        <v>0</v>
      </c>
      <c r="KM45" s="17">
        <v>0</v>
      </c>
      <c r="KN45" s="17">
        <v>0</v>
      </c>
      <c r="KO45" s="17">
        <v>0</v>
      </c>
      <c r="KP45" s="17">
        <v>0</v>
      </c>
      <c r="KQ45" s="17">
        <v>0</v>
      </c>
      <c r="KR45" s="17">
        <v>0</v>
      </c>
      <c r="KS45" s="17">
        <v>0</v>
      </c>
      <c r="KT45" s="17">
        <v>0</v>
      </c>
      <c r="KU45" s="17">
        <v>0</v>
      </c>
      <c r="KV45" s="17">
        <v>0</v>
      </c>
      <c r="KW45" s="17">
        <v>0</v>
      </c>
      <c r="KX45" s="17">
        <v>0</v>
      </c>
      <c r="KY45" s="17">
        <v>0</v>
      </c>
      <c r="KZ45" s="17">
        <v>0</v>
      </c>
      <c r="LA45" s="18">
        <v>0</v>
      </c>
      <c r="LB45" s="18">
        <v>0</v>
      </c>
      <c r="LC45" s="18">
        <v>0</v>
      </c>
      <c r="LD45" s="17">
        <v>0</v>
      </c>
      <c r="LE45" s="17">
        <v>0</v>
      </c>
      <c r="LF45" s="17">
        <v>0</v>
      </c>
      <c r="LG45" s="17">
        <v>0</v>
      </c>
      <c r="LH45" s="17">
        <v>0</v>
      </c>
      <c r="LI45" s="17">
        <v>0</v>
      </c>
      <c r="LJ45" s="18">
        <v>0</v>
      </c>
      <c r="LK45" s="18">
        <v>0</v>
      </c>
      <c r="LL45" s="18">
        <v>0</v>
      </c>
      <c r="LM45" s="17">
        <v>0</v>
      </c>
      <c r="LN45" s="17">
        <v>0</v>
      </c>
      <c r="LO45" s="17">
        <v>0</v>
      </c>
      <c r="LP45" s="17">
        <v>0</v>
      </c>
      <c r="LQ45" s="17">
        <v>0</v>
      </c>
      <c r="LR45" s="17">
        <v>0</v>
      </c>
      <c r="LS45" s="18">
        <v>0</v>
      </c>
      <c r="LT45" s="18">
        <v>0</v>
      </c>
      <c r="LU45" s="18">
        <v>0</v>
      </c>
      <c r="LV45" s="17">
        <v>0</v>
      </c>
      <c r="LW45" s="17">
        <v>0</v>
      </c>
      <c r="LX45" s="17">
        <v>0</v>
      </c>
      <c r="LY45" s="17">
        <v>0</v>
      </c>
      <c r="LZ45" s="17">
        <v>0</v>
      </c>
      <c r="MA45" s="17">
        <v>0</v>
      </c>
      <c r="MB45" s="17">
        <v>0</v>
      </c>
      <c r="MC45" s="17">
        <v>0</v>
      </c>
      <c r="MD45" s="17">
        <v>0</v>
      </c>
      <c r="ME45" s="17">
        <v>0</v>
      </c>
      <c r="MF45" s="17">
        <v>0</v>
      </c>
      <c r="MG45" s="17">
        <v>1818698827.9990001</v>
      </c>
      <c r="MH45" s="17">
        <v>1818698827.9990001</v>
      </c>
    </row>
    <row r="46" spans="1:346" ht="12.75" customHeight="1" x14ac:dyDescent="0.3">
      <c r="A46" s="61" t="s">
        <v>225</v>
      </c>
      <c r="B46" s="16">
        <v>1055</v>
      </c>
      <c r="C46" s="62" t="s">
        <v>148</v>
      </c>
      <c r="D46" s="18">
        <v>0</v>
      </c>
      <c r="E46" s="18">
        <v>0</v>
      </c>
      <c r="F46" s="18">
        <v>-3079.66</v>
      </c>
      <c r="G46" s="17">
        <v>0</v>
      </c>
      <c r="H46" s="17">
        <v>0</v>
      </c>
      <c r="I46" s="17">
        <v>-3079.66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-6647.2</v>
      </c>
      <c r="BI46" s="17">
        <v>0</v>
      </c>
      <c r="BJ46" s="17">
        <v>0</v>
      </c>
      <c r="BK46" s="17">
        <v>-28450.04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-15.35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-97.58</v>
      </c>
      <c r="CD46" s="17">
        <v>0</v>
      </c>
      <c r="CE46" s="17">
        <v>0</v>
      </c>
      <c r="CF46" s="17">
        <v>-173.92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7">
        <v>0</v>
      </c>
      <c r="DT46" s="17">
        <v>0</v>
      </c>
      <c r="DU46" s="17">
        <v>0</v>
      </c>
      <c r="DV46" s="17">
        <v>0</v>
      </c>
      <c r="DW46" s="17">
        <v>0</v>
      </c>
      <c r="DX46" s="17">
        <v>0</v>
      </c>
      <c r="DY46" s="17">
        <v>0</v>
      </c>
      <c r="DZ46" s="17">
        <v>0</v>
      </c>
      <c r="EA46" s="17">
        <v>0</v>
      </c>
      <c r="EB46" s="17">
        <v>-30922.080000000002</v>
      </c>
      <c r="EC46" s="17">
        <v>0</v>
      </c>
      <c r="ED46" s="17">
        <v>0</v>
      </c>
      <c r="EE46" s="17">
        <v>-455.58</v>
      </c>
      <c r="EF46" s="17">
        <v>0</v>
      </c>
      <c r="EG46" s="17">
        <v>0</v>
      </c>
      <c r="EH46" s="17">
        <v>-822.27</v>
      </c>
      <c r="EI46" s="17">
        <v>0</v>
      </c>
      <c r="EJ46" s="17">
        <v>0</v>
      </c>
      <c r="EK46" s="17">
        <v>0</v>
      </c>
      <c r="EL46" s="17">
        <v>0</v>
      </c>
      <c r="EM46" s="17">
        <v>0</v>
      </c>
      <c r="EN46" s="17">
        <v>-274.08999999999997</v>
      </c>
      <c r="EO46" s="17">
        <v>0</v>
      </c>
      <c r="EP46" s="17">
        <v>0</v>
      </c>
      <c r="EQ46" s="17">
        <v>0</v>
      </c>
      <c r="ER46" s="17">
        <v>0</v>
      </c>
      <c r="ES46" s="17">
        <v>0</v>
      </c>
      <c r="ET46" s="17">
        <v>0</v>
      </c>
      <c r="EU46" s="17">
        <v>0</v>
      </c>
      <c r="EV46" s="17">
        <v>0</v>
      </c>
      <c r="EW46" s="17">
        <v>0</v>
      </c>
      <c r="EX46" s="17">
        <v>0</v>
      </c>
      <c r="EY46" s="17">
        <v>0</v>
      </c>
      <c r="EZ46" s="17">
        <v>0</v>
      </c>
      <c r="FA46" s="17">
        <v>0</v>
      </c>
      <c r="FB46" s="17">
        <v>0</v>
      </c>
      <c r="FC46" s="17">
        <v>0</v>
      </c>
      <c r="FD46" s="17">
        <v>0</v>
      </c>
      <c r="FE46" s="17">
        <v>0</v>
      </c>
      <c r="FF46" s="17">
        <v>-380.91</v>
      </c>
      <c r="FG46" s="17">
        <v>0</v>
      </c>
      <c r="FH46" s="17">
        <v>0</v>
      </c>
      <c r="FI46" s="17">
        <v>0</v>
      </c>
      <c r="FJ46" s="17">
        <v>0</v>
      </c>
      <c r="FK46" s="17">
        <v>0</v>
      </c>
      <c r="FL46" s="17">
        <v>0</v>
      </c>
      <c r="FM46" s="17">
        <v>0</v>
      </c>
      <c r="FN46" s="17">
        <v>0</v>
      </c>
      <c r="FO46" s="17">
        <v>0</v>
      </c>
      <c r="FP46" s="17">
        <v>0</v>
      </c>
      <c r="FQ46" s="17">
        <v>0</v>
      </c>
      <c r="FR46" s="17">
        <v>0</v>
      </c>
      <c r="FS46" s="17">
        <v>0</v>
      </c>
      <c r="FT46" s="17">
        <v>0</v>
      </c>
      <c r="FU46" s="17">
        <v>0</v>
      </c>
      <c r="FV46" s="17">
        <v>0</v>
      </c>
      <c r="FW46" s="17">
        <v>0</v>
      </c>
      <c r="FX46" s="17">
        <v>0</v>
      </c>
      <c r="FY46" s="17">
        <v>0</v>
      </c>
      <c r="FZ46" s="17">
        <v>0</v>
      </c>
      <c r="GA46" s="17">
        <v>0</v>
      </c>
      <c r="GB46" s="17">
        <v>0</v>
      </c>
      <c r="GC46" s="17">
        <v>0</v>
      </c>
      <c r="GD46" s="17">
        <v>0</v>
      </c>
      <c r="GE46" s="17">
        <v>0</v>
      </c>
      <c r="GF46" s="17">
        <v>0</v>
      </c>
      <c r="GG46" s="17">
        <v>0</v>
      </c>
      <c r="GH46" s="17">
        <v>0</v>
      </c>
      <c r="GI46" s="17">
        <v>0</v>
      </c>
      <c r="GJ46" s="17">
        <v>-3059.33</v>
      </c>
      <c r="GK46" s="17">
        <v>0</v>
      </c>
      <c r="GL46" s="17">
        <v>0</v>
      </c>
      <c r="GM46" s="17">
        <v>0</v>
      </c>
      <c r="GN46" s="17">
        <v>0</v>
      </c>
      <c r="GO46" s="17">
        <v>0</v>
      </c>
      <c r="GP46" s="17">
        <v>0</v>
      </c>
      <c r="GQ46" s="17">
        <v>0</v>
      </c>
      <c r="GR46" s="17">
        <v>0</v>
      </c>
      <c r="GS46" s="17">
        <v>0</v>
      </c>
      <c r="GT46" s="17">
        <v>0</v>
      </c>
      <c r="GU46" s="17">
        <v>0</v>
      </c>
      <c r="GV46" s="17">
        <v>0</v>
      </c>
      <c r="GW46" s="17">
        <v>0</v>
      </c>
      <c r="GX46" s="17">
        <v>0</v>
      </c>
      <c r="GY46" s="17">
        <v>-128.04</v>
      </c>
      <c r="GZ46" s="17">
        <v>0</v>
      </c>
      <c r="HA46" s="17">
        <v>0</v>
      </c>
      <c r="HB46" s="17">
        <v>0</v>
      </c>
      <c r="HC46" s="17">
        <v>0</v>
      </c>
      <c r="HD46" s="17">
        <v>0</v>
      </c>
      <c r="HE46" s="17">
        <v>0</v>
      </c>
      <c r="HF46" s="17">
        <v>0</v>
      </c>
      <c r="HG46" s="17">
        <v>0</v>
      </c>
      <c r="HH46" s="17">
        <v>0</v>
      </c>
      <c r="HI46" s="17">
        <v>0</v>
      </c>
      <c r="HJ46" s="17">
        <v>0</v>
      </c>
      <c r="HK46" s="17">
        <v>0</v>
      </c>
      <c r="HL46" s="17">
        <v>0</v>
      </c>
      <c r="HM46" s="17">
        <v>0</v>
      </c>
      <c r="HN46" s="17">
        <v>0</v>
      </c>
      <c r="HO46" s="17">
        <v>0</v>
      </c>
      <c r="HP46" s="17">
        <v>0</v>
      </c>
      <c r="HQ46" s="17">
        <v>0</v>
      </c>
      <c r="HR46" s="17">
        <v>0</v>
      </c>
      <c r="HS46" s="17">
        <v>0</v>
      </c>
      <c r="HT46" s="17">
        <v>0</v>
      </c>
      <c r="HU46" s="17">
        <v>0</v>
      </c>
      <c r="HV46" s="17">
        <v>0</v>
      </c>
      <c r="HW46" s="17">
        <v>0</v>
      </c>
      <c r="HX46" s="17">
        <v>0</v>
      </c>
      <c r="HY46" s="17">
        <v>0</v>
      </c>
      <c r="HZ46" s="17">
        <v>0</v>
      </c>
      <c r="IA46" s="17">
        <v>0</v>
      </c>
      <c r="IB46" s="17">
        <v>0</v>
      </c>
      <c r="IC46" s="17">
        <v>0</v>
      </c>
      <c r="ID46" s="17">
        <v>0</v>
      </c>
      <c r="IE46" s="17">
        <v>0</v>
      </c>
      <c r="IF46" s="17">
        <v>0</v>
      </c>
      <c r="IG46" s="17">
        <v>0</v>
      </c>
      <c r="IH46" s="17">
        <v>0</v>
      </c>
      <c r="II46" s="17">
        <v>0</v>
      </c>
      <c r="IJ46" s="17">
        <v>0</v>
      </c>
      <c r="IK46" s="17">
        <v>0</v>
      </c>
      <c r="IL46" s="17">
        <v>0</v>
      </c>
      <c r="IM46" s="17">
        <v>0</v>
      </c>
      <c r="IN46" s="17">
        <v>0</v>
      </c>
      <c r="IO46" s="17">
        <v>0</v>
      </c>
      <c r="IP46" s="17">
        <v>0</v>
      </c>
      <c r="IQ46" s="17">
        <v>0</v>
      </c>
      <c r="IR46" s="17">
        <v>0</v>
      </c>
      <c r="IS46" s="17">
        <v>0</v>
      </c>
      <c r="IT46" s="17">
        <v>0</v>
      </c>
      <c r="IU46" s="17">
        <v>0</v>
      </c>
      <c r="IV46" s="18">
        <v>0</v>
      </c>
      <c r="IW46" s="18">
        <v>0</v>
      </c>
      <c r="IX46" s="18">
        <v>-861.13000000060003</v>
      </c>
      <c r="IY46" s="17">
        <v>0</v>
      </c>
      <c r="IZ46" s="17">
        <v>0</v>
      </c>
      <c r="JA46" s="17">
        <v>-729.62</v>
      </c>
      <c r="JB46" s="17">
        <v>0</v>
      </c>
      <c r="JC46" s="17">
        <v>0</v>
      </c>
      <c r="JD46" s="17">
        <v>0</v>
      </c>
      <c r="JE46" s="18">
        <v>0</v>
      </c>
      <c r="JF46" s="18">
        <v>0</v>
      </c>
      <c r="JG46" s="18">
        <v>-131.5100000006</v>
      </c>
      <c r="JH46" s="17">
        <v>0</v>
      </c>
      <c r="JI46" s="17">
        <v>0</v>
      </c>
      <c r="JJ46" s="17">
        <v>0</v>
      </c>
      <c r="JK46" s="17">
        <v>0</v>
      </c>
      <c r="JL46" s="17">
        <v>0</v>
      </c>
      <c r="JM46" s="17">
        <v>-131.5100000006</v>
      </c>
      <c r="JN46" s="18">
        <v>0</v>
      </c>
      <c r="JO46" s="18">
        <v>0</v>
      </c>
      <c r="JP46" s="18">
        <v>0</v>
      </c>
      <c r="JQ46" s="17">
        <v>0</v>
      </c>
      <c r="JR46" s="17">
        <v>0</v>
      </c>
      <c r="JS46" s="17">
        <v>0</v>
      </c>
      <c r="JT46" s="17">
        <v>0</v>
      </c>
      <c r="JU46" s="17">
        <v>0</v>
      </c>
      <c r="JV46" s="17">
        <v>0</v>
      </c>
      <c r="JW46" s="17">
        <v>0</v>
      </c>
      <c r="JX46" s="17">
        <v>0</v>
      </c>
      <c r="JY46" s="17">
        <v>0</v>
      </c>
      <c r="JZ46" s="17">
        <v>0</v>
      </c>
      <c r="KA46" s="17">
        <v>0</v>
      </c>
      <c r="KB46" s="17">
        <v>0</v>
      </c>
      <c r="KC46" s="17">
        <v>0</v>
      </c>
      <c r="KD46" s="17">
        <v>0</v>
      </c>
      <c r="KE46" s="17">
        <v>0</v>
      </c>
      <c r="KF46" s="17">
        <v>0</v>
      </c>
      <c r="KG46" s="17">
        <v>0</v>
      </c>
      <c r="KH46" s="17">
        <v>0</v>
      </c>
      <c r="KI46" s="17">
        <v>0</v>
      </c>
      <c r="KJ46" s="17">
        <v>0</v>
      </c>
      <c r="KK46" s="17">
        <v>0</v>
      </c>
      <c r="KL46" s="17">
        <v>0</v>
      </c>
      <c r="KM46" s="17">
        <v>0</v>
      </c>
      <c r="KN46" s="17">
        <v>0</v>
      </c>
      <c r="KO46" s="17">
        <v>0</v>
      </c>
      <c r="KP46" s="17">
        <v>0</v>
      </c>
      <c r="KQ46" s="17">
        <v>0</v>
      </c>
      <c r="KR46" s="17">
        <v>0</v>
      </c>
      <c r="KS46" s="17">
        <v>0</v>
      </c>
      <c r="KT46" s="17">
        <v>0</v>
      </c>
      <c r="KU46" s="17">
        <v>0</v>
      </c>
      <c r="KV46" s="17">
        <v>0</v>
      </c>
      <c r="KW46" s="17">
        <v>0</v>
      </c>
      <c r="KX46" s="17">
        <v>0</v>
      </c>
      <c r="KY46" s="17">
        <v>0</v>
      </c>
      <c r="KZ46" s="17">
        <v>0</v>
      </c>
      <c r="LA46" s="18">
        <v>0</v>
      </c>
      <c r="LB46" s="18">
        <v>0</v>
      </c>
      <c r="LC46" s="18">
        <v>0</v>
      </c>
      <c r="LD46" s="17">
        <v>0</v>
      </c>
      <c r="LE46" s="17">
        <v>0</v>
      </c>
      <c r="LF46" s="17">
        <v>0</v>
      </c>
      <c r="LG46" s="17">
        <v>0</v>
      </c>
      <c r="LH46" s="17">
        <v>0</v>
      </c>
      <c r="LI46" s="17">
        <v>0</v>
      </c>
      <c r="LJ46" s="18">
        <v>0</v>
      </c>
      <c r="LK46" s="18">
        <v>0</v>
      </c>
      <c r="LL46" s="18">
        <v>0</v>
      </c>
      <c r="LM46" s="17">
        <v>0</v>
      </c>
      <c r="LN46" s="17">
        <v>0</v>
      </c>
      <c r="LO46" s="17">
        <v>0</v>
      </c>
      <c r="LP46" s="17">
        <v>0</v>
      </c>
      <c r="LQ46" s="17">
        <v>0</v>
      </c>
      <c r="LR46" s="17">
        <v>0</v>
      </c>
      <c r="LS46" s="18">
        <v>0</v>
      </c>
      <c r="LT46" s="18">
        <v>0</v>
      </c>
      <c r="LU46" s="18">
        <v>0</v>
      </c>
      <c r="LV46" s="17">
        <v>0</v>
      </c>
      <c r="LW46" s="17">
        <v>0</v>
      </c>
      <c r="LX46" s="17">
        <v>0</v>
      </c>
      <c r="LY46" s="17">
        <v>0</v>
      </c>
      <c r="LZ46" s="17">
        <v>0</v>
      </c>
      <c r="MA46" s="17">
        <v>0</v>
      </c>
      <c r="MB46" s="17">
        <v>0</v>
      </c>
      <c r="MC46" s="17">
        <v>0</v>
      </c>
      <c r="MD46" s="17">
        <v>0</v>
      </c>
      <c r="ME46" s="17">
        <v>0</v>
      </c>
      <c r="MF46" s="17">
        <v>0</v>
      </c>
      <c r="MG46" s="17">
        <v>-75367.180000000604</v>
      </c>
      <c r="MH46" s="17">
        <v>-75367.180000000604</v>
      </c>
    </row>
    <row r="47" spans="1:346" ht="12.75" customHeight="1" x14ac:dyDescent="0.3">
      <c r="A47" s="61" t="s">
        <v>227</v>
      </c>
      <c r="B47" s="16">
        <v>1056</v>
      </c>
      <c r="C47" s="62" t="s">
        <v>148</v>
      </c>
      <c r="D47" s="18">
        <v>0</v>
      </c>
      <c r="E47" s="18">
        <v>0</v>
      </c>
      <c r="F47" s="18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7"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7">
        <v>0</v>
      </c>
      <c r="CY47" s="17">
        <v>0</v>
      </c>
      <c r="CZ47" s="17">
        <v>0</v>
      </c>
      <c r="DA47" s="17">
        <v>0</v>
      </c>
      <c r="DB47" s="17">
        <v>0</v>
      </c>
      <c r="DC47" s="17">
        <v>0</v>
      </c>
      <c r="DD47" s="17">
        <v>0</v>
      </c>
      <c r="DE47" s="17">
        <v>0</v>
      </c>
      <c r="DF47" s="17">
        <v>0</v>
      </c>
      <c r="DG47" s="17">
        <v>0</v>
      </c>
      <c r="DH47" s="17">
        <v>0</v>
      </c>
      <c r="DI47" s="17">
        <v>0</v>
      </c>
      <c r="DJ47" s="17">
        <v>0</v>
      </c>
      <c r="DK47" s="17">
        <v>0</v>
      </c>
      <c r="DL47" s="17">
        <v>0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>
        <v>0</v>
      </c>
      <c r="DS47" s="17">
        <v>0</v>
      </c>
      <c r="DT47" s="17">
        <v>0</v>
      </c>
      <c r="DU47" s="17">
        <v>0</v>
      </c>
      <c r="DV47" s="17">
        <v>0</v>
      </c>
      <c r="DW47" s="17">
        <v>0</v>
      </c>
      <c r="DX47" s="17">
        <v>0</v>
      </c>
      <c r="DY47" s="17">
        <v>0</v>
      </c>
      <c r="DZ47" s="17">
        <v>0</v>
      </c>
      <c r="EA47" s="17">
        <v>0</v>
      </c>
      <c r="EB47" s="17">
        <v>0</v>
      </c>
      <c r="EC47" s="17">
        <v>0</v>
      </c>
      <c r="ED47" s="17">
        <v>0</v>
      </c>
      <c r="EE47" s="17">
        <v>0</v>
      </c>
      <c r="EF47" s="17">
        <v>0</v>
      </c>
      <c r="EG47" s="17">
        <v>0</v>
      </c>
      <c r="EH47" s="17">
        <v>0</v>
      </c>
      <c r="EI47" s="17">
        <v>0</v>
      </c>
      <c r="EJ47" s="17">
        <v>0</v>
      </c>
      <c r="EK47" s="17">
        <v>0</v>
      </c>
      <c r="EL47" s="17">
        <v>0</v>
      </c>
      <c r="EM47" s="17">
        <v>0</v>
      </c>
      <c r="EN47" s="17">
        <v>0</v>
      </c>
      <c r="EO47" s="17">
        <v>0</v>
      </c>
      <c r="EP47" s="17">
        <v>0</v>
      </c>
      <c r="EQ47" s="17">
        <v>0</v>
      </c>
      <c r="ER47" s="17">
        <v>0</v>
      </c>
      <c r="ES47" s="17">
        <v>0</v>
      </c>
      <c r="ET47" s="17">
        <v>0</v>
      </c>
      <c r="EU47" s="17">
        <v>0</v>
      </c>
      <c r="EV47" s="17">
        <v>0</v>
      </c>
      <c r="EW47" s="17">
        <v>0</v>
      </c>
      <c r="EX47" s="17">
        <v>0</v>
      </c>
      <c r="EY47" s="17">
        <v>0</v>
      </c>
      <c r="EZ47" s="17">
        <v>0</v>
      </c>
      <c r="FA47" s="17">
        <v>0</v>
      </c>
      <c r="FB47" s="17">
        <v>0</v>
      </c>
      <c r="FC47" s="17">
        <v>0</v>
      </c>
      <c r="FD47" s="17">
        <v>0</v>
      </c>
      <c r="FE47" s="17">
        <v>0</v>
      </c>
      <c r="FF47" s="17">
        <v>0</v>
      </c>
      <c r="FG47" s="17">
        <v>0</v>
      </c>
      <c r="FH47" s="17">
        <v>0</v>
      </c>
      <c r="FI47" s="17">
        <v>0</v>
      </c>
      <c r="FJ47" s="17">
        <v>0</v>
      </c>
      <c r="FK47" s="17">
        <v>0</v>
      </c>
      <c r="FL47" s="17">
        <v>0</v>
      </c>
      <c r="FM47" s="17">
        <v>0</v>
      </c>
      <c r="FN47" s="17">
        <v>0</v>
      </c>
      <c r="FO47" s="17">
        <v>0</v>
      </c>
      <c r="FP47" s="17">
        <v>0</v>
      </c>
      <c r="FQ47" s="17">
        <v>0</v>
      </c>
      <c r="FR47" s="17">
        <v>0</v>
      </c>
      <c r="FS47" s="17">
        <v>0</v>
      </c>
      <c r="FT47" s="17">
        <v>0</v>
      </c>
      <c r="FU47" s="17">
        <v>0</v>
      </c>
      <c r="FV47" s="17">
        <v>0</v>
      </c>
      <c r="FW47" s="17">
        <v>0</v>
      </c>
      <c r="FX47" s="17">
        <v>0</v>
      </c>
      <c r="FY47" s="17">
        <v>0</v>
      </c>
      <c r="FZ47" s="17">
        <v>0</v>
      </c>
      <c r="GA47" s="17">
        <v>0</v>
      </c>
      <c r="GB47" s="17">
        <v>0</v>
      </c>
      <c r="GC47" s="17">
        <v>0</v>
      </c>
      <c r="GD47" s="17">
        <v>0</v>
      </c>
      <c r="GE47" s="17">
        <v>0</v>
      </c>
      <c r="GF47" s="17">
        <v>0</v>
      </c>
      <c r="GG47" s="17">
        <v>0</v>
      </c>
      <c r="GH47" s="17">
        <v>0</v>
      </c>
      <c r="GI47" s="17">
        <v>0</v>
      </c>
      <c r="GJ47" s="17">
        <v>0</v>
      </c>
      <c r="GK47" s="17">
        <v>0</v>
      </c>
      <c r="GL47" s="17">
        <v>0</v>
      </c>
      <c r="GM47" s="17">
        <v>0</v>
      </c>
      <c r="GN47" s="17">
        <v>0</v>
      </c>
      <c r="GO47" s="17">
        <v>0</v>
      </c>
      <c r="GP47" s="17">
        <v>0</v>
      </c>
      <c r="GQ47" s="17">
        <v>0</v>
      </c>
      <c r="GR47" s="17">
        <v>0</v>
      </c>
      <c r="GS47" s="17">
        <v>0</v>
      </c>
      <c r="GT47" s="17">
        <v>0</v>
      </c>
      <c r="GU47" s="17">
        <v>0</v>
      </c>
      <c r="GV47" s="17">
        <v>0</v>
      </c>
      <c r="GW47" s="17">
        <v>0</v>
      </c>
      <c r="GX47" s="17">
        <v>0</v>
      </c>
      <c r="GY47" s="17">
        <v>0</v>
      </c>
      <c r="GZ47" s="17">
        <v>0</v>
      </c>
      <c r="HA47" s="17">
        <v>0</v>
      </c>
      <c r="HB47" s="17">
        <v>0</v>
      </c>
      <c r="HC47" s="17">
        <v>0</v>
      </c>
      <c r="HD47" s="17">
        <v>0</v>
      </c>
      <c r="HE47" s="17">
        <v>0</v>
      </c>
      <c r="HF47" s="17">
        <v>0</v>
      </c>
      <c r="HG47" s="17">
        <v>0</v>
      </c>
      <c r="HH47" s="17">
        <v>0</v>
      </c>
      <c r="HI47" s="17">
        <v>0</v>
      </c>
      <c r="HJ47" s="17">
        <v>0</v>
      </c>
      <c r="HK47" s="17">
        <v>0</v>
      </c>
      <c r="HL47" s="17">
        <v>0</v>
      </c>
      <c r="HM47" s="17">
        <v>0</v>
      </c>
      <c r="HN47" s="17">
        <v>0</v>
      </c>
      <c r="HO47" s="17">
        <v>0</v>
      </c>
      <c r="HP47" s="17">
        <v>0</v>
      </c>
      <c r="HQ47" s="17">
        <v>0</v>
      </c>
      <c r="HR47" s="17">
        <v>0</v>
      </c>
      <c r="HS47" s="17">
        <v>0</v>
      </c>
      <c r="HT47" s="17">
        <v>0</v>
      </c>
      <c r="HU47" s="17">
        <v>0</v>
      </c>
      <c r="HV47" s="17">
        <v>0</v>
      </c>
      <c r="HW47" s="17">
        <v>0</v>
      </c>
      <c r="HX47" s="17">
        <v>0</v>
      </c>
      <c r="HY47" s="17">
        <v>0</v>
      </c>
      <c r="HZ47" s="17">
        <v>0</v>
      </c>
      <c r="IA47" s="17">
        <v>0</v>
      </c>
      <c r="IB47" s="17">
        <v>0</v>
      </c>
      <c r="IC47" s="17">
        <v>0</v>
      </c>
      <c r="ID47" s="17">
        <v>0</v>
      </c>
      <c r="IE47" s="17">
        <v>0</v>
      </c>
      <c r="IF47" s="17">
        <v>0</v>
      </c>
      <c r="IG47" s="17">
        <v>0</v>
      </c>
      <c r="IH47" s="17">
        <v>0</v>
      </c>
      <c r="II47" s="17">
        <v>0</v>
      </c>
      <c r="IJ47" s="17">
        <v>0</v>
      </c>
      <c r="IK47" s="17">
        <v>0</v>
      </c>
      <c r="IL47" s="17">
        <v>0</v>
      </c>
      <c r="IM47" s="17">
        <v>0</v>
      </c>
      <c r="IN47" s="17">
        <v>0</v>
      </c>
      <c r="IO47" s="17">
        <v>0</v>
      </c>
      <c r="IP47" s="17">
        <v>0</v>
      </c>
      <c r="IQ47" s="17">
        <v>0</v>
      </c>
      <c r="IR47" s="17">
        <v>0</v>
      </c>
      <c r="IS47" s="17">
        <v>0</v>
      </c>
      <c r="IT47" s="17">
        <v>0</v>
      </c>
      <c r="IU47" s="17">
        <v>0</v>
      </c>
      <c r="IV47" s="18">
        <v>0</v>
      </c>
      <c r="IW47" s="18">
        <v>0</v>
      </c>
      <c r="IX47" s="18">
        <v>0</v>
      </c>
      <c r="IY47" s="17">
        <v>0</v>
      </c>
      <c r="IZ47" s="17">
        <v>0</v>
      </c>
      <c r="JA47" s="17">
        <v>0</v>
      </c>
      <c r="JB47" s="17">
        <v>0</v>
      </c>
      <c r="JC47" s="17">
        <v>0</v>
      </c>
      <c r="JD47" s="17">
        <v>0</v>
      </c>
      <c r="JE47" s="18">
        <v>0</v>
      </c>
      <c r="JF47" s="18">
        <v>0</v>
      </c>
      <c r="JG47" s="18">
        <v>0</v>
      </c>
      <c r="JH47" s="17">
        <v>0</v>
      </c>
      <c r="JI47" s="17">
        <v>0</v>
      </c>
      <c r="JJ47" s="17">
        <v>0</v>
      </c>
      <c r="JK47" s="17">
        <v>0</v>
      </c>
      <c r="JL47" s="17">
        <v>0</v>
      </c>
      <c r="JM47" s="17">
        <v>0</v>
      </c>
      <c r="JN47" s="18">
        <v>0</v>
      </c>
      <c r="JO47" s="18">
        <v>0</v>
      </c>
      <c r="JP47" s="18">
        <v>0</v>
      </c>
      <c r="JQ47" s="17">
        <v>0</v>
      </c>
      <c r="JR47" s="17">
        <v>0</v>
      </c>
      <c r="JS47" s="17">
        <v>0</v>
      </c>
      <c r="JT47" s="17">
        <v>0</v>
      </c>
      <c r="JU47" s="17">
        <v>0</v>
      </c>
      <c r="JV47" s="17">
        <v>0</v>
      </c>
      <c r="JW47" s="17">
        <v>0</v>
      </c>
      <c r="JX47" s="17">
        <v>0</v>
      </c>
      <c r="JY47" s="17">
        <v>0</v>
      </c>
      <c r="JZ47" s="17">
        <v>0</v>
      </c>
      <c r="KA47" s="17">
        <v>0</v>
      </c>
      <c r="KB47" s="17">
        <v>0</v>
      </c>
      <c r="KC47" s="17">
        <v>0</v>
      </c>
      <c r="KD47" s="17">
        <v>0</v>
      </c>
      <c r="KE47" s="17">
        <v>0</v>
      </c>
      <c r="KF47" s="17">
        <v>0</v>
      </c>
      <c r="KG47" s="17">
        <v>0</v>
      </c>
      <c r="KH47" s="17">
        <v>0</v>
      </c>
      <c r="KI47" s="17">
        <v>0</v>
      </c>
      <c r="KJ47" s="17">
        <v>0</v>
      </c>
      <c r="KK47" s="17">
        <v>0</v>
      </c>
      <c r="KL47" s="17">
        <v>0</v>
      </c>
      <c r="KM47" s="17">
        <v>0</v>
      </c>
      <c r="KN47" s="17">
        <v>0</v>
      </c>
      <c r="KO47" s="17">
        <v>0</v>
      </c>
      <c r="KP47" s="17">
        <v>0</v>
      </c>
      <c r="KQ47" s="17">
        <v>0</v>
      </c>
      <c r="KR47" s="17">
        <v>0</v>
      </c>
      <c r="KS47" s="17">
        <v>0</v>
      </c>
      <c r="KT47" s="17">
        <v>0</v>
      </c>
      <c r="KU47" s="17">
        <v>0</v>
      </c>
      <c r="KV47" s="17">
        <v>0</v>
      </c>
      <c r="KW47" s="17">
        <v>0</v>
      </c>
      <c r="KX47" s="17">
        <v>0</v>
      </c>
      <c r="KY47" s="17">
        <v>0</v>
      </c>
      <c r="KZ47" s="17">
        <v>0</v>
      </c>
      <c r="LA47" s="18">
        <v>0</v>
      </c>
      <c r="LB47" s="18">
        <v>0</v>
      </c>
      <c r="LC47" s="18">
        <v>0</v>
      </c>
      <c r="LD47" s="17">
        <v>0</v>
      </c>
      <c r="LE47" s="17">
        <v>0</v>
      </c>
      <c r="LF47" s="17">
        <v>0</v>
      </c>
      <c r="LG47" s="17">
        <v>0</v>
      </c>
      <c r="LH47" s="17">
        <v>0</v>
      </c>
      <c r="LI47" s="17">
        <v>0</v>
      </c>
      <c r="LJ47" s="18">
        <v>0</v>
      </c>
      <c r="LK47" s="18">
        <v>0</v>
      </c>
      <c r="LL47" s="18">
        <v>0</v>
      </c>
      <c r="LM47" s="17">
        <v>0</v>
      </c>
      <c r="LN47" s="17">
        <v>0</v>
      </c>
      <c r="LO47" s="17">
        <v>0</v>
      </c>
      <c r="LP47" s="17">
        <v>0</v>
      </c>
      <c r="LQ47" s="17">
        <v>0</v>
      </c>
      <c r="LR47" s="17">
        <v>0</v>
      </c>
      <c r="LS47" s="18">
        <v>0</v>
      </c>
      <c r="LT47" s="18">
        <v>0</v>
      </c>
      <c r="LU47" s="18">
        <v>0</v>
      </c>
      <c r="LV47" s="17">
        <v>0</v>
      </c>
      <c r="LW47" s="17">
        <v>0</v>
      </c>
      <c r="LX47" s="17">
        <v>0</v>
      </c>
      <c r="LY47" s="17">
        <v>0</v>
      </c>
      <c r="LZ47" s="17">
        <v>0</v>
      </c>
      <c r="MA47" s="17">
        <v>0</v>
      </c>
      <c r="MB47" s="17">
        <v>0</v>
      </c>
      <c r="MC47" s="17">
        <v>0</v>
      </c>
      <c r="MD47" s="17">
        <v>0</v>
      </c>
      <c r="ME47" s="17">
        <v>0</v>
      </c>
      <c r="MF47" s="17">
        <v>0</v>
      </c>
      <c r="MG47" s="17">
        <v>0</v>
      </c>
      <c r="MH47" s="17">
        <v>0</v>
      </c>
    </row>
    <row r="48" spans="1:346" ht="12.75" customHeight="1" x14ac:dyDescent="0.3">
      <c r="A48" s="61" t="s">
        <v>229</v>
      </c>
      <c r="B48" s="16">
        <v>1057</v>
      </c>
      <c r="C48" s="62" t="s">
        <v>148</v>
      </c>
      <c r="D48" s="18">
        <v>0</v>
      </c>
      <c r="E48" s="18">
        <v>0</v>
      </c>
      <c r="F48" s="18">
        <v>6765.3499999999995</v>
      </c>
      <c r="G48" s="17">
        <v>0</v>
      </c>
      <c r="H48" s="17">
        <v>0</v>
      </c>
      <c r="I48" s="17">
        <v>6765.3499999999995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3.93</v>
      </c>
      <c r="S48" s="17">
        <v>0</v>
      </c>
      <c r="T48" s="17">
        <v>0</v>
      </c>
      <c r="U48" s="17">
        <v>646354.91999999969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259192.74000000005</v>
      </c>
      <c r="BI48" s="17">
        <v>0</v>
      </c>
      <c r="BJ48" s="17">
        <v>0</v>
      </c>
      <c r="BK48" s="17">
        <v>5006096.4499999993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68.740000000000009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383.36</v>
      </c>
      <c r="CD48" s="17">
        <v>0</v>
      </c>
      <c r="CE48" s="17">
        <v>0</v>
      </c>
      <c r="CF48" s="17">
        <v>450.47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21582.41</v>
      </c>
      <c r="EC48" s="17">
        <v>0</v>
      </c>
      <c r="ED48" s="17">
        <v>0</v>
      </c>
      <c r="EE48" s="17">
        <v>563.19000000000005</v>
      </c>
      <c r="EF48" s="17">
        <v>0</v>
      </c>
      <c r="EG48" s="17">
        <v>0</v>
      </c>
      <c r="EH48" s="17">
        <v>899.87000000000012</v>
      </c>
      <c r="EI48" s="17">
        <v>0</v>
      </c>
      <c r="EJ48" s="17">
        <v>0</v>
      </c>
      <c r="EK48" s="17">
        <v>0</v>
      </c>
      <c r="EL48" s="17">
        <v>0</v>
      </c>
      <c r="EM48" s="17">
        <v>0</v>
      </c>
      <c r="EN48" s="17">
        <v>192.19</v>
      </c>
      <c r="EO48" s="17">
        <v>0</v>
      </c>
      <c r="EP48" s="17">
        <v>0</v>
      </c>
      <c r="EQ48" s="17">
        <v>0</v>
      </c>
      <c r="ER48" s="17">
        <v>0</v>
      </c>
      <c r="ES48" s="17">
        <v>0</v>
      </c>
      <c r="ET48" s="17">
        <v>0</v>
      </c>
      <c r="EU48" s="17">
        <v>0</v>
      </c>
      <c r="EV48" s="17">
        <v>0</v>
      </c>
      <c r="EW48" s="17">
        <v>0</v>
      </c>
      <c r="EX48" s="17">
        <v>0</v>
      </c>
      <c r="EY48" s="17">
        <v>0</v>
      </c>
      <c r="EZ48" s="17">
        <v>0</v>
      </c>
      <c r="FA48" s="17">
        <v>0</v>
      </c>
      <c r="FB48" s="17">
        <v>0</v>
      </c>
      <c r="FC48" s="17">
        <v>0</v>
      </c>
      <c r="FD48" s="17">
        <v>0</v>
      </c>
      <c r="FE48" s="17">
        <v>0</v>
      </c>
      <c r="FF48" s="17">
        <v>4748.579999999999</v>
      </c>
      <c r="FG48" s="17">
        <v>0</v>
      </c>
      <c r="FH48" s="17">
        <v>0</v>
      </c>
      <c r="FI48" s="17">
        <v>0</v>
      </c>
      <c r="FJ48" s="17">
        <v>0</v>
      </c>
      <c r="FK48" s="17">
        <v>0</v>
      </c>
      <c r="FL48" s="17">
        <v>0</v>
      </c>
      <c r="FM48" s="17">
        <v>0</v>
      </c>
      <c r="FN48" s="17">
        <v>0</v>
      </c>
      <c r="FO48" s="17">
        <v>0</v>
      </c>
      <c r="FP48" s="17">
        <v>0</v>
      </c>
      <c r="FQ48" s="17">
        <v>0</v>
      </c>
      <c r="FR48" s="17">
        <v>0</v>
      </c>
      <c r="FS48" s="17">
        <v>0</v>
      </c>
      <c r="FT48" s="17">
        <v>0</v>
      </c>
      <c r="FU48" s="17">
        <v>0</v>
      </c>
      <c r="FV48" s="17">
        <v>0</v>
      </c>
      <c r="FW48" s="17">
        <v>0</v>
      </c>
      <c r="FX48" s="17">
        <v>0</v>
      </c>
      <c r="FY48" s="17">
        <v>0</v>
      </c>
      <c r="FZ48" s="17">
        <v>0</v>
      </c>
      <c r="GA48" s="17">
        <v>0</v>
      </c>
      <c r="GB48" s="17">
        <v>0</v>
      </c>
      <c r="GC48" s="17">
        <v>0</v>
      </c>
      <c r="GD48" s="17">
        <v>0</v>
      </c>
      <c r="GE48" s="17">
        <v>0</v>
      </c>
      <c r="GF48" s="17">
        <v>0</v>
      </c>
      <c r="GG48" s="17">
        <v>0</v>
      </c>
      <c r="GH48" s="17">
        <v>0</v>
      </c>
      <c r="GI48" s="17">
        <v>0</v>
      </c>
      <c r="GJ48" s="17">
        <v>1550.6699999999998</v>
      </c>
      <c r="GK48" s="17">
        <v>0</v>
      </c>
      <c r="GL48" s="17">
        <v>0</v>
      </c>
      <c r="GM48" s="17">
        <v>0</v>
      </c>
      <c r="GN48" s="17">
        <v>0</v>
      </c>
      <c r="GO48" s="17">
        <v>0</v>
      </c>
      <c r="GP48" s="17">
        <v>266.15999999999997</v>
      </c>
      <c r="GQ48" s="17">
        <v>0</v>
      </c>
      <c r="GR48" s="17">
        <v>0</v>
      </c>
      <c r="GS48" s="17">
        <v>0</v>
      </c>
      <c r="GT48" s="17">
        <v>0</v>
      </c>
      <c r="GU48" s="17">
        <v>0</v>
      </c>
      <c r="GV48" s="17">
        <v>0</v>
      </c>
      <c r="GW48" s="17">
        <v>0</v>
      </c>
      <c r="GX48" s="17">
        <v>0</v>
      </c>
      <c r="GY48" s="17">
        <v>361.29</v>
      </c>
      <c r="GZ48" s="17">
        <v>0</v>
      </c>
      <c r="HA48" s="17">
        <v>0</v>
      </c>
      <c r="HB48" s="17">
        <v>0</v>
      </c>
      <c r="HC48" s="17">
        <v>0</v>
      </c>
      <c r="HD48" s="17">
        <v>0</v>
      </c>
      <c r="HE48" s="17">
        <v>0</v>
      </c>
      <c r="HF48" s="17">
        <v>0</v>
      </c>
      <c r="HG48" s="17">
        <v>0</v>
      </c>
      <c r="HH48" s="17">
        <v>0</v>
      </c>
      <c r="HI48" s="17">
        <v>0</v>
      </c>
      <c r="HJ48" s="17">
        <v>0</v>
      </c>
      <c r="HK48" s="17">
        <v>0</v>
      </c>
      <c r="HL48" s="17">
        <v>0</v>
      </c>
      <c r="HM48" s="17">
        <v>0</v>
      </c>
      <c r="HN48" s="17">
        <v>0</v>
      </c>
      <c r="HO48" s="17">
        <v>0</v>
      </c>
      <c r="HP48" s="17">
        <v>0</v>
      </c>
      <c r="HQ48" s="17">
        <v>0</v>
      </c>
      <c r="HR48" s="17">
        <v>0</v>
      </c>
      <c r="HS48" s="17">
        <v>0</v>
      </c>
      <c r="HT48" s="17">
        <v>0</v>
      </c>
      <c r="HU48" s="17">
        <v>0</v>
      </c>
      <c r="HV48" s="17">
        <v>0</v>
      </c>
      <c r="HW48" s="17">
        <v>0</v>
      </c>
      <c r="HX48" s="17">
        <v>0</v>
      </c>
      <c r="HY48" s="17">
        <v>0</v>
      </c>
      <c r="HZ48" s="17">
        <v>0</v>
      </c>
      <c r="IA48" s="17">
        <v>0</v>
      </c>
      <c r="IB48" s="17">
        <v>0</v>
      </c>
      <c r="IC48" s="17">
        <v>0</v>
      </c>
      <c r="ID48" s="17">
        <v>0</v>
      </c>
      <c r="IE48" s="17">
        <v>0</v>
      </c>
      <c r="IF48" s="17">
        <v>0</v>
      </c>
      <c r="IG48" s="17">
        <v>0</v>
      </c>
      <c r="IH48" s="17">
        <v>0</v>
      </c>
      <c r="II48" s="17">
        <v>0</v>
      </c>
      <c r="IJ48" s="17">
        <v>0</v>
      </c>
      <c r="IK48" s="17">
        <v>0</v>
      </c>
      <c r="IL48" s="17">
        <v>0</v>
      </c>
      <c r="IM48" s="17">
        <v>0</v>
      </c>
      <c r="IN48" s="17">
        <v>0</v>
      </c>
      <c r="IO48" s="17">
        <v>0</v>
      </c>
      <c r="IP48" s="17">
        <v>0</v>
      </c>
      <c r="IQ48" s="17">
        <v>0</v>
      </c>
      <c r="IR48" s="17">
        <v>0</v>
      </c>
      <c r="IS48" s="17">
        <v>0</v>
      </c>
      <c r="IT48" s="17">
        <v>0</v>
      </c>
      <c r="IU48" s="17">
        <v>0</v>
      </c>
      <c r="IV48" s="18">
        <v>0</v>
      </c>
      <c r="IW48" s="18">
        <v>0</v>
      </c>
      <c r="IX48" s="18">
        <v>0</v>
      </c>
      <c r="IY48" s="17">
        <v>0</v>
      </c>
      <c r="IZ48" s="17">
        <v>0</v>
      </c>
      <c r="JA48" s="17">
        <v>0</v>
      </c>
      <c r="JB48" s="17">
        <v>0</v>
      </c>
      <c r="JC48" s="17">
        <v>0</v>
      </c>
      <c r="JD48" s="17">
        <v>0</v>
      </c>
      <c r="JE48" s="18">
        <v>0</v>
      </c>
      <c r="JF48" s="18">
        <v>0</v>
      </c>
      <c r="JG48" s="18">
        <v>0</v>
      </c>
      <c r="JH48" s="17">
        <v>0</v>
      </c>
      <c r="JI48" s="17">
        <v>0</v>
      </c>
      <c r="JJ48" s="17">
        <v>0</v>
      </c>
      <c r="JK48" s="17">
        <v>0</v>
      </c>
      <c r="JL48" s="17">
        <v>0</v>
      </c>
      <c r="JM48" s="17">
        <v>0</v>
      </c>
      <c r="JN48" s="18">
        <v>0</v>
      </c>
      <c r="JO48" s="18">
        <v>0</v>
      </c>
      <c r="JP48" s="18">
        <v>0</v>
      </c>
      <c r="JQ48" s="17">
        <v>0</v>
      </c>
      <c r="JR48" s="17">
        <v>0</v>
      </c>
      <c r="JS48" s="17">
        <v>0</v>
      </c>
      <c r="JT48" s="17">
        <v>0</v>
      </c>
      <c r="JU48" s="17">
        <v>0</v>
      </c>
      <c r="JV48" s="17">
        <v>0</v>
      </c>
      <c r="JW48" s="17">
        <v>0</v>
      </c>
      <c r="JX48" s="17">
        <v>0</v>
      </c>
      <c r="JY48" s="17">
        <v>0</v>
      </c>
      <c r="JZ48" s="17">
        <v>0</v>
      </c>
      <c r="KA48" s="17">
        <v>0</v>
      </c>
      <c r="KB48" s="17">
        <v>0</v>
      </c>
      <c r="KC48" s="17">
        <v>0</v>
      </c>
      <c r="KD48" s="17">
        <v>0</v>
      </c>
      <c r="KE48" s="17">
        <v>0</v>
      </c>
      <c r="KF48" s="17">
        <v>0</v>
      </c>
      <c r="KG48" s="17">
        <v>0</v>
      </c>
      <c r="KH48" s="17">
        <v>0</v>
      </c>
      <c r="KI48" s="17">
        <v>0</v>
      </c>
      <c r="KJ48" s="17">
        <v>0</v>
      </c>
      <c r="KK48" s="17">
        <v>0</v>
      </c>
      <c r="KL48" s="17">
        <v>0</v>
      </c>
      <c r="KM48" s="17">
        <v>0</v>
      </c>
      <c r="KN48" s="17">
        <v>0</v>
      </c>
      <c r="KO48" s="17">
        <v>0</v>
      </c>
      <c r="KP48" s="17">
        <v>0</v>
      </c>
      <c r="KQ48" s="17">
        <v>0</v>
      </c>
      <c r="KR48" s="17">
        <v>0</v>
      </c>
      <c r="KS48" s="17">
        <v>0</v>
      </c>
      <c r="KT48" s="17">
        <v>0</v>
      </c>
      <c r="KU48" s="17">
        <v>0</v>
      </c>
      <c r="KV48" s="17">
        <v>0</v>
      </c>
      <c r="KW48" s="17">
        <v>0</v>
      </c>
      <c r="KX48" s="17">
        <v>0</v>
      </c>
      <c r="KY48" s="17">
        <v>0</v>
      </c>
      <c r="KZ48" s="17">
        <v>0</v>
      </c>
      <c r="LA48" s="18">
        <v>0</v>
      </c>
      <c r="LB48" s="18">
        <v>0</v>
      </c>
      <c r="LC48" s="18">
        <v>0</v>
      </c>
      <c r="LD48" s="17">
        <v>0</v>
      </c>
      <c r="LE48" s="17">
        <v>0</v>
      </c>
      <c r="LF48" s="17">
        <v>0</v>
      </c>
      <c r="LG48" s="17">
        <v>0</v>
      </c>
      <c r="LH48" s="17">
        <v>0</v>
      </c>
      <c r="LI48" s="17">
        <v>0</v>
      </c>
      <c r="LJ48" s="18">
        <v>0</v>
      </c>
      <c r="LK48" s="18">
        <v>0</v>
      </c>
      <c r="LL48" s="18">
        <v>0</v>
      </c>
      <c r="LM48" s="17">
        <v>0</v>
      </c>
      <c r="LN48" s="17">
        <v>0</v>
      </c>
      <c r="LO48" s="17">
        <v>0</v>
      </c>
      <c r="LP48" s="17">
        <v>0</v>
      </c>
      <c r="LQ48" s="17">
        <v>0</v>
      </c>
      <c r="LR48" s="17">
        <v>0</v>
      </c>
      <c r="LS48" s="18">
        <v>0</v>
      </c>
      <c r="LT48" s="18">
        <v>0</v>
      </c>
      <c r="LU48" s="18">
        <v>0</v>
      </c>
      <c r="LV48" s="17">
        <v>0</v>
      </c>
      <c r="LW48" s="17">
        <v>0</v>
      </c>
      <c r="LX48" s="17">
        <v>0</v>
      </c>
      <c r="LY48" s="17">
        <v>0</v>
      </c>
      <c r="LZ48" s="17">
        <v>0</v>
      </c>
      <c r="MA48" s="17">
        <v>0</v>
      </c>
      <c r="MB48" s="17">
        <v>0</v>
      </c>
      <c r="MC48" s="17">
        <v>0</v>
      </c>
      <c r="MD48" s="17">
        <v>0</v>
      </c>
      <c r="ME48" s="17">
        <v>0</v>
      </c>
      <c r="MF48" s="17">
        <v>0</v>
      </c>
      <c r="MG48" s="17">
        <v>5949480.3200000003</v>
      </c>
      <c r="MH48" s="17">
        <v>5949480.3200000003</v>
      </c>
    </row>
    <row r="49" spans="1:346" ht="12.75" customHeight="1" x14ac:dyDescent="0.3">
      <c r="A49" s="61" t="s">
        <v>231</v>
      </c>
      <c r="B49" s="16">
        <v>1058</v>
      </c>
      <c r="C49" s="62" t="s">
        <v>148</v>
      </c>
      <c r="D49" s="18">
        <v>0</v>
      </c>
      <c r="E49" s="18">
        <v>0</v>
      </c>
      <c r="F49" s="18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11890.2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1206304.8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99338.27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65811.06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0</v>
      </c>
      <c r="CE49" s="17">
        <v>0</v>
      </c>
      <c r="CF49" s="17">
        <v>125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21724696.27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0</v>
      </c>
      <c r="EA49" s="17">
        <v>0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260.05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0</v>
      </c>
      <c r="GH49" s="17">
        <v>0</v>
      </c>
      <c r="GI49" s="17">
        <v>0</v>
      </c>
      <c r="GJ49" s="17">
        <v>37.5</v>
      </c>
      <c r="GK49" s="17">
        <v>0</v>
      </c>
      <c r="GL49" s="17">
        <v>0</v>
      </c>
      <c r="GM49" s="17">
        <v>0</v>
      </c>
      <c r="GN49" s="17">
        <v>0</v>
      </c>
      <c r="GO49" s="17">
        <v>0</v>
      </c>
      <c r="GP49" s="17">
        <v>0</v>
      </c>
      <c r="GQ49" s="17">
        <v>0</v>
      </c>
      <c r="GR49" s="17">
        <v>0</v>
      </c>
      <c r="GS49" s="17">
        <v>0</v>
      </c>
      <c r="GT49" s="17">
        <v>0</v>
      </c>
      <c r="GU49" s="17">
        <v>0</v>
      </c>
      <c r="GV49" s="17">
        <v>0</v>
      </c>
      <c r="GW49" s="17">
        <v>0</v>
      </c>
      <c r="GX49" s="17">
        <v>0</v>
      </c>
      <c r="GY49" s="17">
        <v>483810.09</v>
      </c>
      <c r="GZ49" s="17">
        <v>0</v>
      </c>
      <c r="HA49" s="17">
        <v>0</v>
      </c>
      <c r="HB49" s="17">
        <v>0</v>
      </c>
      <c r="HC49" s="17">
        <v>0</v>
      </c>
      <c r="HD49" s="17">
        <v>0</v>
      </c>
      <c r="HE49" s="17">
        <v>0</v>
      </c>
      <c r="HF49" s="17">
        <v>0</v>
      </c>
      <c r="HG49" s="17">
        <v>0</v>
      </c>
      <c r="HH49" s="17">
        <v>0</v>
      </c>
      <c r="HI49" s="17">
        <v>0</v>
      </c>
      <c r="HJ49" s="17">
        <v>0</v>
      </c>
      <c r="HK49" s="17">
        <v>0</v>
      </c>
      <c r="HL49" s="17">
        <v>0</v>
      </c>
      <c r="HM49" s="17">
        <v>0</v>
      </c>
      <c r="HN49" s="17">
        <v>0</v>
      </c>
      <c r="HO49" s="17">
        <v>0</v>
      </c>
      <c r="HP49" s="17">
        <v>0</v>
      </c>
      <c r="HQ49" s="17">
        <v>0</v>
      </c>
      <c r="HR49" s="17">
        <v>0</v>
      </c>
      <c r="HS49" s="17">
        <v>0</v>
      </c>
      <c r="HT49" s="17">
        <v>0</v>
      </c>
      <c r="HU49" s="17">
        <v>0</v>
      </c>
      <c r="HV49" s="17">
        <v>0</v>
      </c>
      <c r="HW49" s="17">
        <v>0</v>
      </c>
      <c r="HX49" s="17">
        <v>0</v>
      </c>
      <c r="HY49" s="17">
        <v>0</v>
      </c>
      <c r="HZ49" s="17">
        <v>0</v>
      </c>
      <c r="IA49" s="17">
        <v>0</v>
      </c>
      <c r="IB49" s="17">
        <v>0</v>
      </c>
      <c r="IC49" s="17">
        <v>0</v>
      </c>
      <c r="ID49" s="17">
        <v>0</v>
      </c>
      <c r="IE49" s="17">
        <v>0</v>
      </c>
      <c r="IF49" s="17">
        <v>0</v>
      </c>
      <c r="IG49" s="17">
        <v>0</v>
      </c>
      <c r="IH49" s="17">
        <v>0</v>
      </c>
      <c r="II49" s="17">
        <v>15142.85</v>
      </c>
      <c r="IJ49" s="17">
        <v>0</v>
      </c>
      <c r="IK49" s="17">
        <v>0</v>
      </c>
      <c r="IL49" s="17">
        <v>0</v>
      </c>
      <c r="IM49" s="17">
        <v>0</v>
      </c>
      <c r="IN49" s="17">
        <v>0</v>
      </c>
      <c r="IO49" s="17">
        <v>0</v>
      </c>
      <c r="IP49" s="17">
        <v>0</v>
      </c>
      <c r="IQ49" s="17">
        <v>0</v>
      </c>
      <c r="IR49" s="17">
        <v>0</v>
      </c>
      <c r="IS49" s="17">
        <v>0</v>
      </c>
      <c r="IT49" s="17">
        <v>0</v>
      </c>
      <c r="IU49" s="17">
        <v>0</v>
      </c>
      <c r="IV49" s="18">
        <v>0</v>
      </c>
      <c r="IW49" s="18">
        <v>0</v>
      </c>
      <c r="IX49" s="18">
        <v>0</v>
      </c>
      <c r="IY49" s="17">
        <v>0</v>
      </c>
      <c r="IZ49" s="17">
        <v>0</v>
      </c>
      <c r="JA49" s="17">
        <v>0</v>
      </c>
      <c r="JB49" s="17">
        <v>0</v>
      </c>
      <c r="JC49" s="17">
        <v>0</v>
      </c>
      <c r="JD49" s="17">
        <v>0</v>
      </c>
      <c r="JE49" s="18">
        <v>0</v>
      </c>
      <c r="JF49" s="18">
        <v>0</v>
      </c>
      <c r="JG49" s="18">
        <v>0</v>
      </c>
      <c r="JH49" s="17">
        <v>0</v>
      </c>
      <c r="JI49" s="17">
        <v>0</v>
      </c>
      <c r="JJ49" s="17">
        <v>0</v>
      </c>
      <c r="JK49" s="17">
        <v>0</v>
      </c>
      <c r="JL49" s="17">
        <v>0</v>
      </c>
      <c r="JM49" s="17">
        <v>0</v>
      </c>
      <c r="JN49" s="18">
        <v>0</v>
      </c>
      <c r="JO49" s="18">
        <v>0</v>
      </c>
      <c r="JP49" s="18">
        <v>0</v>
      </c>
      <c r="JQ49" s="17">
        <v>0</v>
      </c>
      <c r="JR49" s="17">
        <v>0</v>
      </c>
      <c r="JS49" s="17">
        <v>0</v>
      </c>
      <c r="JT49" s="17">
        <v>0</v>
      </c>
      <c r="JU49" s="17">
        <v>0</v>
      </c>
      <c r="JV49" s="17">
        <v>0</v>
      </c>
      <c r="JW49" s="17">
        <v>0</v>
      </c>
      <c r="JX49" s="17">
        <v>0</v>
      </c>
      <c r="JY49" s="17">
        <v>0</v>
      </c>
      <c r="JZ49" s="17">
        <v>0</v>
      </c>
      <c r="KA49" s="17">
        <v>0</v>
      </c>
      <c r="KB49" s="17">
        <v>0</v>
      </c>
      <c r="KC49" s="17">
        <v>0</v>
      </c>
      <c r="KD49" s="17">
        <v>0</v>
      </c>
      <c r="KE49" s="17">
        <v>0</v>
      </c>
      <c r="KF49" s="17">
        <v>0</v>
      </c>
      <c r="KG49" s="17">
        <v>0</v>
      </c>
      <c r="KH49" s="17">
        <v>0</v>
      </c>
      <c r="KI49" s="17">
        <v>0</v>
      </c>
      <c r="KJ49" s="17">
        <v>0</v>
      </c>
      <c r="KK49" s="17">
        <v>0</v>
      </c>
      <c r="KL49" s="17">
        <v>0</v>
      </c>
      <c r="KM49" s="17">
        <v>0</v>
      </c>
      <c r="KN49" s="17">
        <v>0</v>
      </c>
      <c r="KO49" s="17">
        <v>0</v>
      </c>
      <c r="KP49" s="17">
        <v>0</v>
      </c>
      <c r="KQ49" s="17">
        <v>0</v>
      </c>
      <c r="KR49" s="17">
        <v>0</v>
      </c>
      <c r="KS49" s="17">
        <v>0</v>
      </c>
      <c r="KT49" s="17">
        <v>0</v>
      </c>
      <c r="KU49" s="17">
        <v>0</v>
      </c>
      <c r="KV49" s="17">
        <v>0</v>
      </c>
      <c r="KW49" s="17">
        <v>0</v>
      </c>
      <c r="KX49" s="17">
        <v>0</v>
      </c>
      <c r="KY49" s="17">
        <v>0</v>
      </c>
      <c r="KZ49" s="17">
        <v>0</v>
      </c>
      <c r="LA49" s="18">
        <v>0</v>
      </c>
      <c r="LB49" s="18">
        <v>0</v>
      </c>
      <c r="LC49" s="18">
        <v>0</v>
      </c>
      <c r="LD49" s="17">
        <v>0</v>
      </c>
      <c r="LE49" s="17">
        <v>0</v>
      </c>
      <c r="LF49" s="17">
        <v>0</v>
      </c>
      <c r="LG49" s="17">
        <v>0</v>
      </c>
      <c r="LH49" s="17">
        <v>0</v>
      </c>
      <c r="LI49" s="17">
        <v>0</v>
      </c>
      <c r="LJ49" s="18">
        <v>0</v>
      </c>
      <c r="LK49" s="18">
        <v>0</v>
      </c>
      <c r="LL49" s="18">
        <v>0</v>
      </c>
      <c r="LM49" s="17">
        <v>0</v>
      </c>
      <c r="LN49" s="17">
        <v>0</v>
      </c>
      <c r="LO49" s="17">
        <v>0</v>
      </c>
      <c r="LP49" s="17">
        <v>0</v>
      </c>
      <c r="LQ49" s="17">
        <v>0</v>
      </c>
      <c r="LR49" s="17">
        <v>0</v>
      </c>
      <c r="LS49" s="18">
        <v>0</v>
      </c>
      <c r="LT49" s="18">
        <v>0</v>
      </c>
      <c r="LU49" s="18">
        <v>0</v>
      </c>
      <c r="LV49" s="17">
        <v>0</v>
      </c>
      <c r="LW49" s="17">
        <v>0</v>
      </c>
      <c r="LX49" s="17">
        <v>0</v>
      </c>
      <c r="LY49" s="17">
        <v>0</v>
      </c>
      <c r="LZ49" s="17">
        <v>0</v>
      </c>
      <c r="MA49" s="17">
        <v>0</v>
      </c>
      <c r="MB49" s="17">
        <v>0</v>
      </c>
      <c r="MC49" s="17">
        <v>0</v>
      </c>
      <c r="MD49" s="17">
        <v>0</v>
      </c>
      <c r="ME49" s="17">
        <v>0</v>
      </c>
      <c r="MF49" s="17">
        <v>0</v>
      </c>
      <c r="MG49" s="17">
        <v>23607416.090000004</v>
      </c>
      <c r="MH49" s="17">
        <v>23607416.090000004</v>
      </c>
    </row>
    <row r="50" spans="1:346" ht="12.75" customHeight="1" x14ac:dyDescent="0.3">
      <c r="A50" s="61" t="s">
        <v>233</v>
      </c>
      <c r="B50" s="16">
        <v>1059</v>
      </c>
      <c r="C50" s="62" t="s">
        <v>148</v>
      </c>
      <c r="D50" s="18">
        <v>0</v>
      </c>
      <c r="E50" s="18">
        <v>0</v>
      </c>
      <c r="F50" s="18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0</v>
      </c>
      <c r="CY50" s="17">
        <v>0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7"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0</v>
      </c>
      <c r="DL50" s="17"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  <c r="DZ50" s="17">
        <v>0</v>
      </c>
      <c r="EA50" s="17">
        <v>0</v>
      </c>
      <c r="EB50" s="17">
        <v>0</v>
      </c>
      <c r="EC50" s="17">
        <v>0</v>
      </c>
      <c r="ED50" s="17">
        <v>0</v>
      </c>
      <c r="EE50" s="17">
        <v>0</v>
      </c>
      <c r="EF50" s="17">
        <v>0</v>
      </c>
      <c r="EG50" s="17">
        <v>0</v>
      </c>
      <c r="EH50" s="17">
        <v>0</v>
      </c>
      <c r="EI50" s="17">
        <v>0</v>
      </c>
      <c r="EJ50" s="17">
        <v>0</v>
      </c>
      <c r="EK50" s="17">
        <v>0</v>
      </c>
      <c r="EL50" s="17">
        <v>0</v>
      </c>
      <c r="EM50" s="17">
        <v>0</v>
      </c>
      <c r="EN50" s="17">
        <v>0</v>
      </c>
      <c r="EO50" s="17">
        <v>0</v>
      </c>
      <c r="EP50" s="17">
        <v>0</v>
      </c>
      <c r="EQ50" s="17">
        <v>0</v>
      </c>
      <c r="ER50" s="17">
        <v>0</v>
      </c>
      <c r="ES50" s="17">
        <v>0</v>
      </c>
      <c r="ET50" s="17">
        <v>0</v>
      </c>
      <c r="EU50" s="17">
        <v>0</v>
      </c>
      <c r="EV50" s="17">
        <v>0</v>
      </c>
      <c r="EW50" s="17">
        <v>0</v>
      </c>
      <c r="EX50" s="17">
        <v>0</v>
      </c>
      <c r="EY50" s="17">
        <v>0</v>
      </c>
      <c r="EZ50" s="17">
        <v>0</v>
      </c>
      <c r="FA50" s="17">
        <v>0</v>
      </c>
      <c r="FB50" s="17">
        <v>0</v>
      </c>
      <c r="FC50" s="17">
        <v>0</v>
      </c>
      <c r="FD50" s="17">
        <v>0</v>
      </c>
      <c r="FE50" s="17">
        <v>0</v>
      </c>
      <c r="FF50" s="17">
        <v>0</v>
      </c>
      <c r="FG50" s="17">
        <v>0</v>
      </c>
      <c r="FH50" s="17">
        <v>0</v>
      </c>
      <c r="FI50" s="17">
        <v>0</v>
      </c>
      <c r="FJ50" s="17">
        <v>0</v>
      </c>
      <c r="FK50" s="17">
        <v>0</v>
      </c>
      <c r="FL50" s="17">
        <v>0</v>
      </c>
      <c r="FM50" s="17">
        <v>0</v>
      </c>
      <c r="FN50" s="17">
        <v>0</v>
      </c>
      <c r="FO50" s="17">
        <v>0</v>
      </c>
      <c r="FP50" s="17">
        <v>0</v>
      </c>
      <c r="FQ50" s="17">
        <v>0</v>
      </c>
      <c r="FR50" s="17">
        <v>0</v>
      </c>
      <c r="FS50" s="17">
        <v>0</v>
      </c>
      <c r="FT50" s="17">
        <v>0</v>
      </c>
      <c r="FU50" s="17">
        <v>0</v>
      </c>
      <c r="FV50" s="17">
        <v>0</v>
      </c>
      <c r="FW50" s="17">
        <v>0</v>
      </c>
      <c r="FX50" s="17">
        <v>0</v>
      </c>
      <c r="FY50" s="17">
        <v>0</v>
      </c>
      <c r="FZ50" s="17">
        <v>0</v>
      </c>
      <c r="GA50" s="17">
        <v>0</v>
      </c>
      <c r="GB50" s="17">
        <v>0</v>
      </c>
      <c r="GC50" s="17">
        <v>0</v>
      </c>
      <c r="GD50" s="17">
        <v>0</v>
      </c>
      <c r="GE50" s="17">
        <v>0</v>
      </c>
      <c r="GF50" s="17">
        <v>0</v>
      </c>
      <c r="GG50" s="17">
        <v>0</v>
      </c>
      <c r="GH50" s="17">
        <v>0</v>
      </c>
      <c r="GI50" s="17">
        <v>0</v>
      </c>
      <c r="GJ50" s="17">
        <v>0</v>
      </c>
      <c r="GK50" s="17">
        <v>0</v>
      </c>
      <c r="GL50" s="17">
        <v>0</v>
      </c>
      <c r="GM50" s="17">
        <v>0</v>
      </c>
      <c r="GN50" s="17">
        <v>0</v>
      </c>
      <c r="GO50" s="17">
        <v>0</v>
      </c>
      <c r="GP50" s="17">
        <v>0</v>
      </c>
      <c r="GQ50" s="17">
        <v>0</v>
      </c>
      <c r="GR50" s="17">
        <v>0</v>
      </c>
      <c r="GS50" s="17">
        <v>0</v>
      </c>
      <c r="GT50" s="17">
        <v>0</v>
      </c>
      <c r="GU50" s="17">
        <v>0</v>
      </c>
      <c r="GV50" s="17">
        <v>0</v>
      </c>
      <c r="GW50" s="17">
        <v>0</v>
      </c>
      <c r="GX50" s="17">
        <v>0</v>
      </c>
      <c r="GY50" s="17">
        <v>0</v>
      </c>
      <c r="GZ50" s="17">
        <v>0</v>
      </c>
      <c r="HA50" s="17">
        <v>0</v>
      </c>
      <c r="HB50" s="17">
        <v>0</v>
      </c>
      <c r="HC50" s="17">
        <v>0</v>
      </c>
      <c r="HD50" s="17">
        <v>0</v>
      </c>
      <c r="HE50" s="17">
        <v>0</v>
      </c>
      <c r="HF50" s="17">
        <v>0</v>
      </c>
      <c r="HG50" s="17">
        <v>0</v>
      </c>
      <c r="HH50" s="17">
        <v>0</v>
      </c>
      <c r="HI50" s="17">
        <v>0</v>
      </c>
      <c r="HJ50" s="17">
        <v>0</v>
      </c>
      <c r="HK50" s="17">
        <v>0</v>
      </c>
      <c r="HL50" s="17">
        <v>0</v>
      </c>
      <c r="HM50" s="17">
        <v>0</v>
      </c>
      <c r="HN50" s="17">
        <v>0</v>
      </c>
      <c r="HO50" s="17">
        <v>0</v>
      </c>
      <c r="HP50" s="17">
        <v>0</v>
      </c>
      <c r="HQ50" s="17">
        <v>0</v>
      </c>
      <c r="HR50" s="17">
        <v>0</v>
      </c>
      <c r="HS50" s="17">
        <v>0</v>
      </c>
      <c r="HT50" s="17">
        <v>0</v>
      </c>
      <c r="HU50" s="17">
        <v>0</v>
      </c>
      <c r="HV50" s="17">
        <v>0</v>
      </c>
      <c r="HW50" s="17">
        <v>0</v>
      </c>
      <c r="HX50" s="17">
        <v>0</v>
      </c>
      <c r="HY50" s="17">
        <v>0</v>
      </c>
      <c r="HZ50" s="17">
        <v>0</v>
      </c>
      <c r="IA50" s="17">
        <v>0</v>
      </c>
      <c r="IB50" s="17">
        <v>0</v>
      </c>
      <c r="IC50" s="17">
        <v>0</v>
      </c>
      <c r="ID50" s="17">
        <v>0</v>
      </c>
      <c r="IE50" s="17">
        <v>0</v>
      </c>
      <c r="IF50" s="17">
        <v>0</v>
      </c>
      <c r="IG50" s="17">
        <v>0</v>
      </c>
      <c r="IH50" s="17">
        <v>0</v>
      </c>
      <c r="II50" s="17">
        <v>0</v>
      </c>
      <c r="IJ50" s="17">
        <v>0</v>
      </c>
      <c r="IK50" s="17">
        <v>0</v>
      </c>
      <c r="IL50" s="17">
        <v>0</v>
      </c>
      <c r="IM50" s="17">
        <v>0</v>
      </c>
      <c r="IN50" s="17">
        <v>0</v>
      </c>
      <c r="IO50" s="17">
        <v>0</v>
      </c>
      <c r="IP50" s="17">
        <v>0</v>
      </c>
      <c r="IQ50" s="17">
        <v>0</v>
      </c>
      <c r="IR50" s="17">
        <v>0</v>
      </c>
      <c r="IS50" s="17">
        <v>0</v>
      </c>
      <c r="IT50" s="17">
        <v>0</v>
      </c>
      <c r="IU50" s="17">
        <v>0</v>
      </c>
      <c r="IV50" s="18">
        <v>0</v>
      </c>
      <c r="IW50" s="18">
        <v>0</v>
      </c>
      <c r="IX50" s="18">
        <v>0</v>
      </c>
      <c r="IY50" s="17">
        <v>0</v>
      </c>
      <c r="IZ50" s="17">
        <v>0</v>
      </c>
      <c r="JA50" s="17">
        <v>0</v>
      </c>
      <c r="JB50" s="17">
        <v>0</v>
      </c>
      <c r="JC50" s="17">
        <v>0</v>
      </c>
      <c r="JD50" s="17">
        <v>0</v>
      </c>
      <c r="JE50" s="18">
        <v>0</v>
      </c>
      <c r="JF50" s="18">
        <v>0</v>
      </c>
      <c r="JG50" s="18">
        <v>0</v>
      </c>
      <c r="JH50" s="17">
        <v>0</v>
      </c>
      <c r="JI50" s="17">
        <v>0</v>
      </c>
      <c r="JJ50" s="17">
        <v>0</v>
      </c>
      <c r="JK50" s="17">
        <v>0</v>
      </c>
      <c r="JL50" s="17">
        <v>0</v>
      </c>
      <c r="JM50" s="17">
        <v>0</v>
      </c>
      <c r="JN50" s="18">
        <v>0</v>
      </c>
      <c r="JO50" s="18">
        <v>0</v>
      </c>
      <c r="JP50" s="18">
        <v>0</v>
      </c>
      <c r="JQ50" s="17">
        <v>0</v>
      </c>
      <c r="JR50" s="17">
        <v>0</v>
      </c>
      <c r="JS50" s="17">
        <v>0</v>
      </c>
      <c r="JT50" s="17">
        <v>0</v>
      </c>
      <c r="JU50" s="17">
        <v>0</v>
      </c>
      <c r="JV50" s="17">
        <v>0</v>
      </c>
      <c r="JW50" s="17">
        <v>0</v>
      </c>
      <c r="JX50" s="17">
        <v>0</v>
      </c>
      <c r="JY50" s="17">
        <v>0</v>
      </c>
      <c r="JZ50" s="17">
        <v>0</v>
      </c>
      <c r="KA50" s="17">
        <v>0</v>
      </c>
      <c r="KB50" s="17">
        <v>0</v>
      </c>
      <c r="KC50" s="17">
        <v>0</v>
      </c>
      <c r="KD50" s="17">
        <v>0</v>
      </c>
      <c r="KE50" s="17">
        <v>0</v>
      </c>
      <c r="KF50" s="17">
        <v>0</v>
      </c>
      <c r="KG50" s="17">
        <v>0</v>
      </c>
      <c r="KH50" s="17">
        <v>0</v>
      </c>
      <c r="KI50" s="17">
        <v>0</v>
      </c>
      <c r="KJ50" s="17">
        <v>0</v>
      </c>
      <c r="KK50" s="17">
        <v>0</v>
      </c>
      <c r="KL50" s="17">
        <v>0</v>
      </c>
      <c r="KM50" s="17">
        <v>0</v>
      </c>
      <c r="KN50" s="17">
        <v>0</v>
      </c>
      <c r="KO50" s="17">
        <v>0</v>
      </c>
      <c r="KP50" s="17">
        <v>0</v>
      </c>
      <c r="KQ50" s="17">
        <v>0</v>
      </c>
      <c r="KR50" s="17">
        <v>0</v>
      </c>
      <c r="KS50" s="17">
        <v>0</v>
      </c>
      <c r="KT50" s="17">
        <v>0</v>
      </c>
      <c r="KU50" s="17">
        <v>0</v>
      </c>
      <c r="KV50" s="17">
        <v>0</v>
      </c>
      <c r="KW50" s="17">
        <v>0</v>
      </c>
      <c r="KX50" s="17">
        <v>0</v>
      </c>
      <c r="KY50" s="17">
        <v>0</v>
      </c>
      <c r="KZ50" s="17">
        <v>0</v>
      </c>
      <c r="LA50" s="18">
        <v>0</v>
      </c>
      <c r="LB50" s="18">
        <v>0</v>
      </c>
      <c r="LC50" s="18">
        <v>0</v>
      </c>
      <c r="LD50" s="17">
        <v>0</v>
      </c>
      <c r="LE50" s="17">
        <v>0</v>
      </c>
      <c r="LF50" s="17">
        <v>0</v>
      </c>
      <c r="LG50" s="17">
        <v>0</v>
      </c>
      <c r="LH50" s="17">
        <v>0</v>
      </c>
      <c r="LI50" s="17">
        <v>0</v>
      </c>
      <c r="LJ50" s="18">
        <v>0</v>
      </c>
      <c r="LK50" s="18">
        <v>0</v>
      </c>
      <c r="LL50" s="18">
        <v>0</v>
      </c>
      <c r="LM50" s="17">
        <v>0</v>
      </c>
      <c r="LN50" s="17">
        <v>0</v>
      </c>
      <c r="LO50" s="17">
        <v>0</v>
      </c>
      <c r="LP50" s="17">
        <v>0</v>
      </c>
      <c r="LQ50" s="17">
        <v>0</v>
      </c>
      <c r="LR50" s="17">
        <v>0</v>
      </c>
      <c r="LS50" s="18">
        <v>0</v>
      </c>
      <c r="LT50" s="18">
        <v>0</v>
      </c>
      <c r="LU50" s="18">
        <v>0</v>
      </c>
      <c r="LV50" s="17">
        <v>0</v>
      </c>
      <c r="LW50" s="17">
        <v>0</v>
      </c>
      <c r="LX50" s="17">
        <v>0</v>
      </c>
      <c r="LY50" s="17">
        <v>0</v>
      </c>
      <c r="LZ50" s="17">
        <v>0</v>
      </c>
      <c r="MA50" s="17">
        <v>0</v>
      </c>
      <c r="MB50" s="17">
        <v>0</v>
      </c>
      <c r="MC50" s="17">
        <v>0</v>
      </c>
      <c r="MD50" s="17">
        <v>0</v>
      </c>
      <c r="ME50" s="17">
        <v>0</v>
      </c>
      <c r="MF50" s="17">
        <v>0</v>
      </c>
      <c r="MG50" s="17">
        <v>0</v>
      </c>
      <c r="MH50" s="17">
        <v>0</v>
      </c>
    </row>
    <row r="51" spans="1:346" ht="12.75" customHeight="1" x14ac:dyDescent="0.3">
      <c r="A51" s="61" t="s">
        <v>235</v>
      </c>
      <c r="B51" s="16">
        <v>1060</v>
      </c>
      <c r="C51" s="62" t="s">
        <v>148</v>
      </c>
      <c r="D51" s="18">
        <v>0</v>
      </c>
      <c r="E51" s="18">
        <v>0</v>
      </c>
      <c r="F51" s="18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0</v>
      </c>
      <c r="CP51" s="17">
        <v>0</v>
      </c>
      <c r="CQ51" s="17"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0</v>
      </c>
      <c r="DE51" s="17">
        <v>0</v>
      </c>
      <c r="DF51" s="17">
        <v>0</v>
      </c>
      <c r="DG51" s="17">
        <v>0</v>
      </c>
      <c r="DH51" s="17">
        <v>0</v>
      </c>
      <c r="DI51" s="17">
        <v>0</v>
      </c>
      <c r="DJ51" s="17">
        <v>0</v>
      </c>
      <c r="DK51" s="17">
        <v>0</v>
      </c>
      <c r="DL51" s="17">
        <v>0</v>
      </c>
      <c r="DM51" s="17">
        <v>0</v>
      </c>
      <c r="DN51" s="17">
        <v>0</v>
      </c>
      <c r="DO51" s="17">
        <v>0</v>
      </c>
      <c r="DP51" s="17">
        <v>0</v>
      </c>
      <c r="DQ51" s="17">
        <v>0</v>
      </c>
      <c r="DR51" s="17">
        <v>0</v>
      </c>
      <c r="DS51" s="17">
        <v>0</v>
      </c>
      <c r="DT51" s="17">
        <v>0</v>
      </c>
      <c r="DU51" s="17">
        <v>0</v>
      </c>
      <c r="DV51" s="17">
        <v>0</v>
      </c>
      <c r="DW51" s="17">
        <v>0</v>
      </c>
      <c r="DX51" s="17">
        <v>0</v>
      </c>
      <c r="DY51" s="17">
        <v>0</v>
      </c>
      <c r="DZ51" s="17">
        <v>0</v>
      </c>
      <c r="EA51" s="17">
        <v>0</v>
      </c>
      <c r="EB51" s="17">
        <v>0</v>
      </c>
      <c r="EC51" s="17">
        <v>0</v>
      </c>
      <c r="ED51" s="17">
        <v>0</v>
      </c>
      <c r="EE51" s="17">
        <v>0</v>
      </c>
      <c r="EF51" s="17">
        <v>0</v>
      </c>
      <c r="EG51" s="17">
        <v>0</v>
      </c>
      <c r="EH51" s="17">
        <v>0</v>
      </c>
      <c r="EI51" s="17">
        <v>0</v>
      </c>
      <c r="EJ51" s="17">
        <v>0</v>
      </c>
      <c r="EK51" s="17">
        <v>0</v>
      </c>
      <c r="EL51" s="17">
        <v>0</v>
      </c>
      <c r="EM51" s="17">
        <v>0</v>
      </c>
      <c r="EN51" s="17">
        <v>0</v>
      </c>
      <c r="EO51" s="17">
        <v>0</v>
      </c>
      <c r="EP51" s="17">
        <v>0</v>
      </c>
      <c r="EQ51" s="17">
        <v>0</v>
      </c>
      <c r="ER51" s="17">
        <v>0</v>
      </c>
      <c r="ES51" s="17">
        <v>0</v>
      </c>
      <c r="ET51" s="17">
        <v>0</v>
      </c>
      <c r="EU51" s="17">
        <v>0</v>
      </c>
      <c r="EV51" s="17">
        <v>0</v>
      </c>
      <c r="EW51" s="17">
        <v>0</v>
      </c>
      <c r="EX51" s="17">
        <v>0</v>
      </c>
      <c r="EY51" s="17">
        <v>0</v>
      </c>
      <c r="EZ51" s="17">
        <v>0</v>
      </c>
      <c r="FA51" s="17">
        <v>0</v>
      </c>
      <c r="FB51" s="17">
        <v>0</v>
      </c>
      <c r="FC51" s="17">
        <v>0</v>
      </c>
      <c r="FD51" s="17">
        <v>0</v>
      </c>
      <c r="FE51" s="17">
        <v>0</v>
      </c>
      <c r="FF51" s="17">
        <v>0</v>
      </c>
      <c r="FG51" s="17">
        <v>0</v>
      </c>
      <c r="FH51" s="17">
        <v>0</v>
      </c>
      <c r="FI51" s="17">
        <v>0</v>
      </c>
      <c r="FJ51" s="17">
        <v>0</v>
      </c>
      <c r="FK51" s="17">
        <v>0</v>
      </c>
      <c r="FL51" s="17">
        <v>0</v>
      </c>
      <c r="FM51" s="17">
        <v>0</v>
      </c>
      <c r="FN51" s="17">
        <v>0</v>
      </c>
      <c r="FO51" s="17">
        <v>0</v>
      </c>
      <c r="FP51" s="17">
        <v>0</v>
      </c>
      <c r="FQ51" s="17">
        <v>0</v>
      </c>
      <c r="FR51" s="17">
        <v>0</v>
      </c>
      <c r="FS51" s="17">
        <v>0</v>
      </c>
      <c r="FT51" s="17">
        <v>0</v>
      </c>
      <c r="FU51" s="17">
        <v>0</v>
      </c>
      <c r="FV51" s="17">
        <v>0</v>
      </c>
      <c r="FW51" s="17">
        <v>0</v>
      </c>
      <c r="FX51" s="17">
        <v>0</v>
      </c>
      <c r="FY51" s="17">
        <v>0</v>
      </c>
      <c r="FZ51" s="17">
        <v>0</v>
      </c>
      <c r="GA51" s="17">
        <v>0</v>
      </c>
      <c r="GB51" s="17">
        <v>0</v>
      </c>
      <c r="GC51" s="17">
        <v>0</v>
      </c>
      <c r="GD51" s="17">
        <v>0</v>
      </c>
      <c r="GE51" s="17">
        <v>0</v>
      </c>
      <c r="GF51" s="17">
        <v>0</v>
      </c>
      <c r="GG51" s="17">
        <v>0</v>
      </c>
      <c r="GH51" s="17">
        <v>0</v>
      </c>
      <c r="GI51" s="17">
        <v>0</v>
      </c>
      <c r="GJ51" s="17">
        <v>0</v>
      </c>
      <c r="GK51" s="17">
        <v>0</v>
      </c>
      <c r="GL51" s="17">
        <v>0</v>
      </c>
      <c r="GM51" s="17">
        <v>0</v>
      </c>
      <c r="GN51" s="17">
        <v>0</v>
      </c>
      <c r="GO51" s="17">
        <v>0</v>
      </c>
      <c r="GP51" s="17">
        <v>0</v>
      </c>
      <c r="GQ51" s="17">
        <v>0</v>
      </c>
      <c r="GR51" s="17">
        <v>0</v>
      </c>
      <c r="GS51" s="17">
        <v>0</v>
      </c>
      <c r="GT51" s="17">
        <v>0</v>
      </c>
      <c r="GU51" s="17">
        <v>0</v>
      </c>
      <c r="GV51" s="17">
        <v>0</v>
      </c>
      <c r="GW51" s="17">
        <v>0</v>
      </c>
      <c r="GX51" s="17">
        <v>0</v>
      </c>
      <c r="GY51" s="17">
        <v>0</v>
      </c>
      <c r="GZ51" s="17">
        <v>0</v>
      </c>
      <c r="HA51" s="17">
        <v>0</v>
      </c>
      <c r="HB51" s="17">
        <v>0</v>
      </c>
      <c r="HC51" s="17">
        <v>0</v>
      </c>
      <c r="HD51" s="17">
        <v>0</v>
      </c>
      <c r="HE51" s="17">
        <v>0</v>
      </c>
      <c r="HF51" s="17">
        <v>0</v>
      </c>
      <c r="HG51" s="17">
        <v>0</v>
      </c>
      <c r="HH51" s="17">
        <v>0</v>
      </c>
      <c r="HI51" s="17">
        <v>0</v>
      </c>
      <c r="HJ51" s="17">
        <v>0</v>
      </c>
      <c r="HK51" s="17">
        <v>0</v>
      </c>
      <c r="HL51" s="17">
        <v>0</v>
      </c>
      <c r="HM51" s="17">
        <v>0</v>
      </c>
      <c r="HN51" s="17">
        <v>0</v>
      </c>
      <c r="HO51" s="17">
        <v>0</v>
      </c>
      <c r="HP51" s="17">
        <v>0</v>
      </c>
      <c r="HQ51" s="17">
        <v>0</v>
      </c>
      <c r="HR51" s="17">
        <v>0</v>
      </c>
      <c r="HS51" s="17">
        <v>0</v>
      </c>
      <c r="HT51" s="17">
        <v>0</v>
      </c>
      <c r="HU51" s="17">
        <v>0</v>
      </c>
      <c r="HV51" s="17">
        <v>0</v>
      </c>
      <c r="HW51" s="17">
        <v>0</v>
      </c>
      <c r="HX51" s="17">
        <v>0</v>
      </c>
      <c r="HY51" s="17">
        <v>0</v>
      </c>
      <c r="HZ51" s="17">
        <v>0</v>
      </c>
      <c r="IA51" s="17">
        <v>0</v>
      </c>
      <c r="IB51" s="17">
        <v>0</v>
      </c>
      <c r="IC51" s="17">
        <v>0</v>
      </c>
      <c r="ID51" s="17">
        <v>0</v>
      </c>
      <c r="IE51" s="17">
        <v>0</v>
      </c>
      <c r="IF51" s="17">
        <v>0</v>
      </c>
      <c r="IG51" s="17">
        <v>0</v>
      </c>
      <c r="IH51" s="17">
        <v>0</v>
      </c>
      <c r="II51" s="17">
        <v>0</v>
      </c>
      <c r="IJ51" s="17">
        <v>0</v>
      </c>
      <c r="IK51" s="17">
        <v>0</v>
      </c>
      <c r="IL51" s="17">
        <v>0</v>
      </c>
      <c r="IM51" s="17">
        <v>0</v>
      </c>
      <c r="IN51" s="17">
        <v>0</v>
      </c>
      <c r="IO51" s="17">
        <v>0</v>
      </c>
      <c r="IP51" s="17">
        <v>0</v>
      </c>
      <c r="IQ51" s="17">
        <v>0</v>
      </c>
      <c r="IR51" s="17">
        <v>0</v>
      </c>
      <c r="IS51" s="17">
        <v>0</v>
      </c>
      <c r="IT51" s="17">
        <v>0</v>
      </c>
      <c r="IU51" s="17">
        <v>0</v>
      </c>
      <c r="IV51" s="18">
        <v>0</v>
      </c>
      <c r="IW51" s="18">
        <v>0</v>
      </c>
      <c r="IX51" s="18">
        <v>0</v>
      </c>
      <c r="IY51" s="17">
        <v>0</v>
      </c>
      <c r="IZ51" s="17">
        <v>0</v>
      </c>
      <c r="JA51" s="17">
        <v>0</v>
      </c>
      <c r="JB51" s="17">
        <v>0</v>
      </c>
      <c r="JC51" s="17">
        <v>0</v>
      </c>
      <c r="JD51" s="17">
        <v>0</v>
      </c>
      <c r="JE51" s="18">
        <v>0</v>
      </c>
      <c r="JF51" s="18">
        <v>0</v>
      </c>
      <c r="JG51" s="18">
        <v>0</v>
      </c>
      <c r="JH51" s="17">
        <v>0</v>
      </c>
      <c r="JI51" s="17">
        <v>0</v>
      </c>
      <c r="JJ51" s="17">
        <v>0</v>
      </c>
      <c r="JK51" s="17">
        <v>0</v>
      </c>
      <c r="JL51" s="17">
        <v>0</v>
      </c>
      <c r="JM51" s="17">
        <v>0</v>
      </c>
      <c r="JN51" s="18">
        <v>0</v>
      </c>
      <c r="JO51" s="18">
        <v>0</v>
      </c>
      <c r="JP51" s="18">
        <v>0</v>
      </c>
      <c r="JQ51" s="17">
        <v>0</v>
      </c>
      <c r="JR51" s="17">
        <v>0</v>
      </c>
      <c r="JS51" s="17">
        <v>0</v>
      </c>
      <c r="JT51" s="17">
        <v>0</v>
      </c>
      <c r="JU51" s="17">
        <v>0</v>
      </c>
      <c r="JV51" s="17">
        <v>0</v>
      </c>
      <c r="JW51" s="17">
        <v>0</v>
      </c>
      <c r="JX51" s="17">
        <v>0</v>
      </c>
      <c r="JY51" s="17">
        <v>0</v>
      </c>
      <c r="JZ51" s="17">
        <v>0</v>
      </c>
      <c r="KA51" s="17">
        <v>0</v>
      </c>
      <c r="KB51" s="17">
        <v>0</v>
      </c>
      <c r="KC51" s="17">
        <v>0</v>
      </c>
      <c r="KD51" s="17">
        <v>0</v>
      </c>
      <c r="KE51" s="17">
        <v>0</v>
      </c>
      <c r="KF51" s="17">
        <v>0</v>
      </c>
      <c r="KG51" s="17">
        <v>0</v>
      </c>
      <c r="KH51" s="17">
        <v>0</v>
      </c>
      <c r="KI51" s="17">
        <v>0</v>
      </c>
      <c r="KJ51" s="17">
        <v>0</v>
      </c>
      <c r="KK51" s="17">
        <v>0</v>
      </c>
      <c r="KL51" s="17">
        <v>0</v>
      </c>
      <c r="KM51" s="17">
        <v>0</v>
      </c>
      <c r="KN51" s="17">
        <v>0</v>
      </c>
      <c r="KO51" s="17">
        <v>0</v>
      </c>
      <c r="KP51" s="17">
        <v>0</v>
      </c>
      <c r="KQ51" s="17">
        <v>0</v>
      </c>
      <c r="KR51" s="17">
        <v>0</v>
      </c>
      <c r="KS51" s="17">
        <v>0</v>
      </c>
      <c r="KT51" s="17">
        <v>0</v>
      </c>
      <c r="KU51" s="17">
        <v>0</v>
      </c>
      <c r="KV51" s="17">
        <v>0</v>
      </c>
      <c r="KW51" s="17">
        <v>0</v>
      </c>
      <c r="KX51" s="17">
        <v>0</v>
      </c>
      <c r="KY51" s="17">
        <v>0</v>
      </c>
      <c r="KZ51" s="17">
        <v>0</v>
      </c>
      <c r="LA51" s="18">
        <v>0</v>
      </c>
      <c r="LB51" s="18">
        <v>0</v>
      </c>
      <c r="LC51" s="18">
        <v>0</v>
      </c>
      <c r="LD51" s="17">
        <v>0</v>
      </c>
      <c r="LE51" s="17">
        <v>0</v>
      </c>
      <c r="LF51" s="17">
        <v>0</v>
      </c>
      <c r="LG51" s="17">
        <v>0</v>
      </c>
      <c r="LH51" s="17">
        <v>0</v>
      </c>
      <c r="LI51" s="17">
        <v>0</v>
      </c>
      <c r="LJ51" s="18">
        <v>0</v>
      </c>
      <c r="LK51" s="18">
        <v>0</v>
      </c>
      <c r="LL51" s="18">
        <v>0</v>
      </c>
      <c r="LM51" s="17">
        <v>0</v>
      </c>
      <c r="LN51" s="17">
        <v>0</v>
      </c>
      <c r="LO51" s="17">
        <v>0</v>
      </c>
      <c r="LP51" s="17">
        <v>0</v>
      </c>
      <c r="LQ51" s="17">
        <v>0</v>
      </c>
      <c r="LR51" s="17">
        <v>0</v>
      </c>
      <c r="LS51" s="18">
        <v>0</v>
      </c>
      <c r="LT51" s="18">
        <v>0</v>
      </c>
      <c r="LU51" s="18">
        <v>0</v>
      </c>
      <c r="LV51" s="17">
        <v>0</v>
      </c>
      <c r="LW51" s="17">
        <v>0</v>
      </c>
      <c r="LX51" s="17">
        <v>0</v>
      </c>
      <c r="LY51" s="17">
        <v>0</v>
      </c>
      <c r="LZ51" s="17">
        <v>0</v>
      </c>
      <c r="MA51" s="17">
        <v>0</v>
      </c>
      <c r="MB51" s="17">
        <v>0</v>
      </c>
      <c r="MC51" s="17">
        <v>0</v>
      </c>
      <c r="MD51" s="17">
        <v>0</v>
      </c>
      <c r="ME51" s="17">
        <v>0</v>
      </c>
      <c r="MF51" s="17">
        <v>0</v>
      </c>
      <c r="MG51" s="17">
        <v>0</v>
      </c>
      <c r="MH51" s="17">
        <v>0</v>
      </c>
    </row>
    <row r="52" spans="1:346" ht="12.75" customHeight="1" x14ac:dyDescent="0.3">
      <c r="A52" s="61" t="s">
        <v>237</v>
      </c>
      <c r="B52" s="16">
        <v>1061</v>
      </c>
      <c r="C52" s="62" t="s">
        <v>148</v>
      </c>
      <c r="D52" s="18">
        <v>0</v>
      </c>
      <c r="E52" s="18">
        <v>0</v>
      </c>
      <c r="F52" s="18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7">
        <v>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7"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7"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  <c r="DZ52" s="17">
        <v>0</v>
      </c>
      <c r="EA52" s="17">
        <v>0</v>
      </c>
      <c r="EB52" s="17">
        <v>0</v>
      </c>
      <c r="EC52" s="17">
        <v>0</v>
      </c>
      <c r="ED52" s="17">
        <v>0</v>
      </c>
      <c r="EE52" s="17">
        <v>0</v>
      </c>
      <c r="EF52" s="17">
        <v>0</v>
      </c>
      <c r="EG52" s="17">
        <v>0</v>
      </c>
      <c r="EH52" s="17">
        <v>0</v>
      </c>
      <c r="EI52" s="17">
        <v>0</v>
      </c>
      <c r="EJ52" s="17">
        <v>0</v>
      </c>
      <c r="EK52" s="17">
        <v>0</v>
      </c>
      <c r="EL52" s="17">
        <v>0</v>
      </c>
      <c r="EM52" s="17">
        <v>0</v>
      </c>
      <c r="EN52" s="17">
        <v>0</v>
      </c>
      <c r="EO52" s="17">
        <v>0</v>
      </c>
      <c r="EP52" s="17">
        <v>0</v>
      </c>
      <c r="EQ52" s="17">
        <v>0</v>
      </c>
      <c r="ER52" s="17">
        <v>0</v>
      </c>
      <c r="ES52" s="17">
        <v>0</v>
      </c>
      <c r="ET52" s="17">
        <v>0</v>
      </c>
      <c r="EU52" s="17">
        <v>0</v>
      </c>
      <c r="EV52" s="17">
        <v>0</v>
      </c>
      <c r="EW52" s="17">
        <v>0</v>
      </c>
      <c r="EX52" s="17">
        <v>0</v>
      </c>
      <c r="EY52" s="17">
        <v>0</v>
      </c>
      <c r="EZ52" s="17">
        <v>0</v>
      </c>
      <c r="FA52" s="17">
        <v>0</v>
      </c>
      <c r="FB52" s="17">
        <v>0</v>
      </c>
      <c r="FC52" s="17">
        <v>0</v>
      </c>
      <c r="FD52" s="17">
        <v>0</v>
      </c>
      <c r="FE52" s="17">
        <v>0</v>
      </c>
      <c r="FF52" s="17">
        <v>0</v>
      </c>
      <c r="FG52" s="17">
        <v>0</v>
      </c>
      <c r="FH52" s="17">
        <v>0</v>
      </c>
      <c r="FI52" s="17">
        <v>0</v>
      </c>
      <c r="FJ52" s="17">
        <v>0</v>
      </c>
      <c r="FK52" s="17">
        <v>0</v>
      </c>
      <c r="FL52" s="17">
        <v>0</v>
      </c>
      <c r="FM52" s="17">
        <v>0</v>
      </c>
      <c r="FN52" s="17">
        <v>0</v>
      </c>
      <c r="FO52" s="17">
        <v>0</v>
      </c>
      <c r="FP52" s="17">
        <v>0</v>
      </c>
      <c r="FQ52" s="17">
        <v>0</v>
      </c>
      <c r="FR52" s="17">
        <v>0</v>
      </c>
      <c r="FS52" s="17">
        <v>0</v>
      </c>
      <c r="FT52" s="17">
        <v>0</v>
      </c>
      <c r="FU52" s="17">
        <v>0</v>
      </c>
      <c r="FV52" s="17">
        <v>0</v>
      </c>
      <c r="FW52" s="17">
        <v>0</v>
      </c>
      <c r="FX52" s="17">
        <v>0</v>
      </c>
      <c r="FY52" s="17">
        <v>0</v>
      </c>
      <c r="FZ52" s="17">
        <v>0</v>
      </c>
      <c r="GA52" s="17">
        <v>0</v>
      </c>
      <c r="GB52" s="17">
        <v>0</v>
      </c>
      <c r="GC52" s="17">
        <v>0</v>
      </c>
      <c r="GD52" s="17">
        <v>0</v>
      </c>
      <c r="GE52" s="17">
        <v>0</v>
      </c>
      <c r="GF52" s="17">
        <v>0</v>
      </c>
      <c r="GG52" s="17">
        <v>0</v>
      </c>
      <c r="GH52" s="17">
        <v>0</v>
      </c>
      <c r="GI52" s="17">
        <v>0</v>
      </c>
      <c r="GJ52" s="17">
        <v>0</v>
      </c>
      <c r="GK52" s="17">
        <v>0</v>
      </c>
      <c r="GL52" s="17">
        <v>0</v>
      </c>
      <c r="GM52" s="17">
        <v>0</v>
      </c>
      <c r="GN52" s="17">
        <v>0</v>
      </c>
      <c r="GO52" s="17">
        <v>0</v>
      </c>
      <c r="GP52" s="17">
        <v>0</v>
      </c>
      <c r="GQ52" s="17">
        <v>0</v>
      </c>
      <c r="GR52" s="17">
        <v>0</v>
      </c>
      <c r="GS52" s="17">
        <v>0</v>
      </c>
      <c r="GT52" s="17">
        <v>0</v>
      </c>
      <c r="GU52" s="17">
        <v>0</v>
      </c>
      <c r="GV52" s="17">
        <v>0</v>
      </c>
      <c r="GW52" s="17">
        <v>0</v>
      </c>
      <c r="GX52" s="17">
        <v>0</v>
      </c>
      <c r="GY52" s="17">
        <v>0</v>
      </c>
      <c r="GZ52" s="17">
        <v>0</v>
      </c>
      <c r="HA52" s="17">
        <v>0</v>
      </c>
      <c r="HB52" s="17">
        <v>0</v>
      </c>
      <c r="HC52" s="17">
        <v>0</v>
      </c>
      <c r="HD52" s="17">
        <v>0</v>
      </c>
      <c r="HE52" s="17">
        <v>0</v>
      </c>
      <c r="HF52" s="17">
        <v>0</v>
      </c>
      <c r="HG52" s="17">
        <v>0</v>
      </c>
      <c r="HH52" s="17">
        <v>0</v>
      </c>
      <c r="HI52" s="17">
        <v>0</v>
      </c>
      <c r="HJ52" s="17">
        <v>0</v>
      </c>
      <c r="HK52" s="17">
        <v>0</v>
      </c>
      <c r="HL52" s="17">
        <v>0</v>
      </c>
      <c r="HM52" s="17">
        <v>0</v>
      </c>
      <c r="HN52" s="17">
        <v>0</v>
      </c>
      <c r="HO52" s="17">
        <v>0</v>
      </c>
      <c r="HP52" s="17">
        <v>0</v>
      </c>
      <c r="HQ52" s="17">
        <v>0</v>
      </c>
      <c r="HR52" s="17">
        <v>0</v>
      </c>
      <c r="HS52" s="17">
        <v>0</v>
      </c>
      <c r="HT52" s="17">
        <v>0</v>
      </c>
      <c r="HU52" s="17">
        <v>0</v>
      </c>
      <c r="HV52" s="17">
        <v>0</v>
      </c>
      <c r="HW52" s="17">
        <v>0</v>
      </c>
      <c r="HX52" s="17">
        <v>0</v>
      </c>
      <c r="HY52" s="17">
        <v>0</v>
      </c>
      <c r="HZ52" s="17">
        <v>0</v>
      </c>
      <c r="IA52" s="17">
        <v>0</v>
      </c>
      <c r="IB52" s="17">
        <v>0</v>
      </c>
      <c r="IC52" s="17">
        <v>0</v>
      </c>
      <c r="ID52" s="17">
        <v>0</v>
      </c>
      <c r="IE52" s="17">
        <v>0</v>
      </c>
      <c r="IF52" s="17">
        <v>0</v>
      </c>
      <c r="IG52" s="17">
        <v>0</v>
      </c>
      <c r="IH52" s="17">
        <v>0</v>
      </c>
      <c r="II52" s="17">
        <v>0</v>
      </c>
      <c r="IJ52" s="17">
        <v>0</v>
      </c>
      <c r="IK52" s="17">
        <v>0</v>
      </c>
      <c r="IL52" s="17">
        <v>0</v>
      </c>
      <c r="IM52" s="17">
        <v>0</v>
      </c>
      <c r="IN52" s="17">
        <v>0</v>
      </c>
      <c r="IO52" s="17">
        <v>0</v>
      </c>
      <c r="IP52" s="17">
        <v>0</v>
      </c>
      <c r="IQ52" s="17">
        <v>0</v>
      </c>
      <c r="IR52" s="17">
        <v>0</v>
      </c>
      <c r="IS52" s="17">
        <v>0</v>
      </c>
      <c r="IT52" s="17">
        <v>0</v>
      </c>
      <c r="IU52" s="17">
        <v>0</v>
      </c>
      <c r="IV52" s="18">
        <v>0</v>
      </c>
      <c r="IW52" s="18">
        <v>0</v>
      </c>
      <c r="IX52" s="18">
        <v>0</v>
      </c>
      <c r="IY52" s="17">
        <v>0</v>
      </c>
      <c r="IZ52" s="17">
        <v>0</v>
      </c>
      <c r="JA52" s="17">
        <v>0</v>
      </c>
      <c r="JB52" s="17">
        <v>0</v>
      </c>
      <c r="JC52" s="17">
        <v>0</v>
      </c>
      <c r="JD52" s="17">
        <v>0</v>
      </c>
      <c r="JE52" s="18">
        <v>0</v>
      </c>
      <c r="JF52" s="18">
        <v>0</v>
      </c>
      <c r="JG52" s="18">
        <v>0</v>
      </c>
      <c r="JH52" s="17">
        <v>0</v>
      </c>
      <c r="JI52" s="17">
        <v>0</v>
      </c>
      <c r="JJ52" s="17">
        <v>0</v>
      </c>
      <c r="JK52" s="17">
        <v>0</v>
      </c>
      <c r="JL52" s="17">
        <v>0</v>
      </c>
      <c r="JM52" s="17">
        <v>0</v>
      </c>
      <c r="JN52" s="18">
        <v>0</v>
      </c>
      <c r="JO52" s="18">
        <v>0</v>
      </c>
      <c r="JP52" s="18">
        <v>0</v>
      </c>
      <c r="JQ52" s="17">
        <v>0</v>
      </c>
      <c r="JR52" s="17">
        <v>0</v>
      </c>
      <c r="JS52" s="17">
        <v>0</v>
      </c>
      <c r="JT52" s="17">
        <v>0</v>
      </c>
      <c r="JU52" s="17">
        <v>0</v>
      </c>
      <c r="JV52" s="17">
        <v>0</v>
      </c>
      <c r="JW52" s="17">
        <v>0</v>
      </c>
      <c r="JX52" s="17">
        <v>0</v>
      </c>
      <c r="JY52" s="17">
        <v>0</v>
      </c>
      <c r="JZ52" s="17">
        <v>0</v>
      </c>
      <c r="KA52" s="17">
        <v>0</v>
      </c>
      <c r="KB52" s="17">
        <v>0</v>
      </c>
      <c r="KC52" s="17">
        <v>0</v>
      </c>
      <c r="KD52" s="17">
        <v>0</v>
      </c>
      <c r="KE52" s="17">
        <v>0</v>
      </c>
      <c r="KF52" s="17">
        <v>0</v>
      </c>
      <c r="KG52" s="17">
        <v>0</v>
      </c>
      <c r="KH52" s="17">
        <v>0</v>
      </c>
      <c r="KI52" s="17">
        <v>0</v>
      </c>
      <c r="KJ52" s="17">
        <v>0</v>
      </c>
      <c r="KK52" s="17">
        <v>0</v>
      </c>
      <c r="KL52" s="17">
        <v>0</v>
      </c>
      <c r="KM52" s="17">
        <v>0</v>
      </c>
      <c r="KN52" s="17">
        <v>0</v>
      </c>
      <c r="KO52" s="17">
        <v>0</v>
      </c>
      <c r="KP52" s="17">
        <v>0</v>
      </c>
      <c r="KQ52" s="17">
        <v>0</v>
      </c>
      <c r="KR52" s="17">
        <v>0</v>
      </c>
      <c r="KS52" s="17">
        <v>0</v>
      </c>
      <c r="KT52" s="17">
        <v>0</v>
      </c>
      <c r="KU52" s="17">
        <v>0</v>
      </c>
      <c r="KV52" s="17">
        <v>0</v>
      </c>
      <c r="KW52" s="17">
        <v>0</v>
      </c>
      <c r="KX52" s="17">
        <v>0</v>
      </c>
      <c r="KY52" s="17">
        <v>0</v>
      </c>
      <c r="KZ52" s="17">
        <v>0</v>
      </c>
      <c r="LA52" s="18">
        <v>0</v>
      </c>
      <c r="LB52" s="18">
        <v>0</v>
      </c>
      <c r="LC52" s="18">
        <v>0</v>
      </c>
      <c r="LD52" s="17">
        <v>0</v>
      </c>
      <c r="LE52" s="17">
        <v>0</v>
      </c>
      <c r="LF52" s="17">
        <v>0</v>
      </c>
      <c r="LG52" s="17">
        <v>0</v>
      </c>
      <c r="LH52" s="17">
        <v>0</v>
      </c>
      <c r="LI52" s="17">
        <v>0</v>
      </c>
      <c r="LJ52" s="18">
        <v>0</v>
      </c>
      <c r="LK52" s="18">
        <v>0</v>
      </c>
      <c r="LL52" s="18">
        <v>0</v>
      </c>
      <c r="LM52" s="17">
        <v>0</v>
      </c>
      <c r="LN52" s="17">
        <v>0</v>
      </c>
      <c r="LO52" s="17">
        <v>0</v>
      </c>
      <c r="LP52" s="17">
        <v>0</v>
      </c>
      <c r="LQ52" s="17">
        <v>0</v>
      </c>
      <c r="LR52" s="17">
        <v>0</v>
      </c>
      <c r="LS52" s="18">
        <v>0</v>
      </c>
      <c r="LT52" s="18">
        <v>0</v>
      </c>
      <c r="LU52" s="18">
        <v>0</v>
      </c>
      <c r="LV52" s="17">
        <v>0</v>
      </c>
      <c r="LW52" s="17">
        <v>0</v>
      </c>
      <c r="LX52" s="17">
        <v>0</v>
      </c>
      <c r="LY52" s="17">
        <v>0</v>
      </c>
      <c r="LZ52" s="17">
        <v>0</v>
      </c>
      <c r="MA52" s="17">
        <v>0</v>
      </c>
      <c r="MB52" s="17">
        <v>0</v>
      </c>
      <c r="MC52" s="17">
        <v>0</v>
      </c>
      <c r="MD52" s="17">
        <v>0</v>
      </c>
      <c r="ME52" s="17">
        <v>0</v>
      </c>
      <c r="MF52" s="17">
        <v>0</v>
      </c>
      <c r="MG52" s="17">
        <v>0</v>
      </c>
      <c r="MH52" s="17">
        <v>0</v>
      </c>
    </row>
    <row r="53" spans="1:346" ht="12.75" customHeight="1" x14ac:dyDescent="0.3">
      <c r="A53" s="61" t="s">
        <v>239</v>
      </c>
      <c r="B53" s="16">
        <v>2001</v>
      </c>
      <c r="C53" s="62" t="s">
        <v>148</v>
      </c>
      <c r="D53" s="18">
        <v>0</v>
      </c>
      <c r="E53" s="18">
        <v>0</v>
      </c>
      <c r="F53" s="18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0</v>
      </c>
      <c r="FD53" s="17">
        <v>0</v>
      </c>
      <c r="FE53" s="17">
        <v>0</v>
      </c>
      <c r="FF53" s="17">
        <v>0</v>
      </c>
      <c r="FG53" s="17">
        <v>0</v>
      </c>
      <c r="FH53" s="17">
        <v>0</v>
      </c>
      <c r="FI53" s="17">
        <v>0</v>
      </c>
      <c r="FJ53" s="17">
        <v>0</v>
      </c>
      <c r="FK53" s="17">
        <v>0</v>
      </c>
      <c r="FL53" s="17">
        <v>0</v>
      </c>
      <c r="FM53" s="17">
        <v>0</v>
      </c>
      <c r="FN53" s="17">
        <v>0</v>
      </c>
      <c r="FO53" s="17">
        <v>0</v>
      </c>
      <c r="FP53" s="17">
        <v>0</v>
      </c>
      <c r="FQ53" s="17">
        <v>0</v>
      </c>
      <c r="FR53" s="17">
        <v>0</v>
      </c>
      <c r="FS53" s="17">
        <v>0</v>
      </c>
      <c r="FT53" s="17">
        <v>0</v>
      </c>
      <c r="FU53" s="17">
        <v>0</v>
      </c>
      <c r="FV53" s="17">
        <v>0</v>
      </c>
      <c r="FW53" s="17">
        <v>0</v>
      </c>
      <c r="FX53" s="17">
        <v>0</v>
      </c>
      <c r="FY53" s="17">
        <v>0</v>
      </c>
      <c r="FZ53" s="17">
        <v>0</v>
      </c>
      <c r="GA53" s="17">
        <v>0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17">
        <v>0</v>
      </c>
      <c r="GL53" s="17">
        <v>0</v>
      </c>
      <c r="GM53" s="17">
        <v>0</v>
      </c>
      <c r="GN53" s="17">
        <v>0</v>
      </c>
      <c r="GO53" s="17">
        <v>0</v>
      </c>
      <c r="GP53" s="17">
        <v>0</v>
      </c>
      <c r="GQ53" s="17">
        <v>0</v>
      </c>
      <c r="GR53" s="17">
        <v>0</v>
      </c>
      <c r="GS53" s="17">
        <v>0</v>
      </c>
      <c r="GT53" s="17">
        <v>0</v>
      </c>
      <c r="GU53" s="17">
        <v>0</v>
      </c>
      <c r="GV53" s="17">
        <v>0</v>
      </c>
      <c r="GW53" s="17">
        <v>0</v>
      </c>
      <c r="GX53" s="17">
        <v>0</v>
      </c>
      <c r="GY53" s="17">
        <v>0</v>
      </c>
      <c r="GZ53" s="17">
        <v>0</v>
      </c>
      <c r="HA53" s="17">
        <v>0</v>
      </c>
      <c r="HB53" s="17">
        <v>0</v>
      </c>
      <c r="HC53" s="17">
        <v>0</v>
      </c>
      <c r="HD53" s="17">
        <v>0</v>
      </c>
      <c r="HE53" s="17">
        <v>0</v>
      </c>
      <c r="HF53" s="17">
        <v>0</v>
      </c>
      <c r="HG53" s="17">
        <v>0</v>
      </c>
      <c r="HH53" s="17">
        <v>0</v>
      </c>
      <c r="HI53" s="17">
        <v>0</v>
      </c>
      <c r="HJ53" s="17">
        <v>0</v>
      </c>
      <c r="HK53" s="17">
        <v>0</v>
      </c>
      <c r="HL53" s="17">
        <v>0</v>
      </c>
      <c r="HM53" s="17">
        <v>0</v>
      </c>
      <c r="HN53" s="17">
        <v>0</v>
      </c>
      <c r="HO53" s="17">
        <v>0</v>
      </c>
      <c r="HP53" s="17">
        <v>0</v>
      </c>
      <c r="HQ53" s="17">
        <v>0</v>
      </c>
      <c r="HR53" s="17">
        <v>0</v>
      </c>
      <c r="HS53" s="17">
        <v>0</v>
      </c>
      <c r="HT53" s="17">
        <v>0</v>
      </c>
      <c r="HU53" s="17">
        <v>0</v>
      </c>
      <c r="HV53" s="17">
        <v>0</v>
      </c>
      <c r="HW53" s="17">
        <v>0</v>
      </c>
      <c r="HX53" s="17">
        <v>0</v>
      </c>
      <c r="HY53" s="17">
        <v>0</v>
      </c>
      <c r="HZ53" s="17">
        <v>0</v>
      </c>
      <c r="IA53" s="17">
        <v>0</v>
      </c>
      <c r="IB53" s="17">
        <v>0</v>
      </c>
      <c r="IC53" s="17">
        <v>0</v>
      </c>
      <c r="ID53" s="17">
        <v>0</v>
      </c>
      <c r="IE53" s="17">
        <v>0</v>
      </c>
      <c r="IF53" s="17">
        <v>0</v>
      </c>
      <c r="IG53" s="17">
        <v>0</v>
      </c>
      <c r="IH53" s="17">
        <v>0</v>
      </c>
      <c r="II53" s="17">
        <v>0</v>
      </c>
      <c r="IJ53" s="17">
        <v>0</v>
      </c>
      <c r="IK53" s="17">
        <v>0</v>
      </c>
      <c r="IL53" s="17">
        <v>0</v>
      </c>
      <c r="IM53" s="17">
        <v>0</v>
      </c>
      <c r="IN53" s="17">
        <v>0</v>
      </c>
      <c r="IO53" s="17">
        <v>0</v>
      </c>
      <c r="IP53" s="17">
        <v>0</v>
      </c>
      <c r="IQ53" s="17">
        <v>0</v>
      </c>
      <c r="IR53" s="17">
        <v>0</v>
      </c>
      <c r="IS53" s="17">
        <v>0</v>
      </c>
      <c r="IT53" s="17">
        <v>0</v>
      </c>
      <c r="IU53" s="17">
        <v>0</v>
      </c>
      <c r="IV53" s="18">
        <v>0</v>
      </c>
      <c r="IW53" s="18">
        <v>0</v>
      </c>
      <c r="IX53" s="18">
        <v>10387627907.22398</v>
      </c>
      <c r="IY53" s="17">
        <v>0</v>
      </c>
      <c r="IZ53" s="17">
        <v>0</v>
      </c>
      <c r="JA53" s="17">
        <v>0</v>
      </c>
      <c r="JB53" s="17">
        <v>0</v>
      </c>
      <c r="JC53" s="17">
        <v>0</v>
      </c>
      <c r="JD53" s="17">
        <v>-11478.050000000001</v>
      </c>
      <c r="JE53" s="18">
        <v>0</v>
      </c>
      <c r="JF53" s="18">
        <v>0</v>
      </c>
      <c r="JG53" s="18">
        <v>1320699742.4799936</v>
      </c>
      <c r="JH53" s="17">
        <v>0</v>
      </c>
      <c r="JI53" s="17">
        <v>0</v>
      </c>
      <c r="JJ53" s="17">
        <v>1687189.0599999998</v>
      </c>
      <c r="JK53" s="17">
        <v>0</v>
      </c>
      <c r="JL53" s="17">
        <v>0</v>
      </c>
      <c r="JM53" s="17">
        <v>1319012553.4199936</v>
      </c>
      <c r="JN53" s="18">
        <v>0</v>
      </c>
      <c r="JO53" s="18">
        <v>0</v>
      </c>
      <c r="JP53" s="18">
        <v>9066939642.7939873</v>
      </c>
      <c r="JQ53" s="17">
        <v>0</v>
      </c>
      <c r="JR53" s="17">
        <v>0</v>
      </c>
      <c r="JS53" s="17">
        <v>203702401.54399994</v>
      </c>
      <c r="JT53" s="17">
        <v>0</v>
      </c>
      <c r="JU53" s="17">
        <v>0</v>
      </c>
      <c r="JV53" s="17">
        <v>8863237241.2499866</v>
      </c>
      <c r="JW53" s="17">
        <v>0</v>
      </c>
      <c r="JX53" s="17">
        <v>0</v>
      </c>
      <c r="JY53" s="17">
        <v>0</v>
      </c>
      <c r="JZ53" s="17">
        <v>0</v>
      </c>
      <c r="KA53" s="17">
        <v>0</v>
      </c>
      <c r="KB53" s="17">
        <v>0</v>
      </c>
      <c r="KC53" s="17">
        <v>0</v>
      </c>
      <c r="KD53" s="17">
        <v>0</v>
      </c>
      <c r="KE53" s="17">
        <v>0</v>
      </c>
      <c r="KF53" s="17">
        <v>0</v>
      </c>
      <c r="KG53" s="17">
        <v>0</v>
      </c>
      <c r="KH53" s="17">
        <v>0</v>
      </c>
      <c r="KI53" s="17">
        <v>0</v>
      </c>
      <c r="KJ53" s="17">
        <v>0</v>
      </c>
      <c r="KK53" s="17">
        <v>0</v>
      </c>
      <c r="KL53" s="17">
        <v>0</v>
      </c>
      <c r="KM53" s="17">
        <v>0</v>
      </c>
      <c r="KN53" s="17">
        <v>0</v>
      </c>
      <c r="KO53" s="17">
        <v>0</v>
      </c>
      <c r="KP53" s="17">
        <v>0</v>
      </c>
      <c r="KQ53" s="17">
        <v>0</v>
      </c>
      <c r="KR53" s="17">
        <v>0</v>
      </c>
      <c r="KS53" s="17">
        <v>0</v>
      </c>
      <c r="KT53" s="17">
        <v>0</v>
      </c>
      <c r="KU53" s="17">
        <v>0</v>
      </c>
      <c r="KV53" s="17">
        <v>0</v>
      </c>
      <c r="KW53" s="17">
        <v>0</v>
      </c>
      <c r="KX53" s="17">
        <v>0</v>
      </c>
      <c r="KY53" s="17">
        <v>0</v>
      </c>
      <c r="KZ53" s="17">
        <v>0</v>
      </c>
      <c r="LA53" s="18">
        <v>0</v>
      </c>
      <c r="LB53" s="18">
        <v>0</v>
      </c>
      <c r="LC53" s="18">
        <v>0</v>
      </c>
      <c r="LD53" s="17">
        <v>0</v>
      </c>
      <c r="LE53" s="17">
        <v>0</v>
      </c>
      <c r="LF53" s="17">
        <v>0</v>
      </c>
      <c r="LG53" s="17">
        <v>0</v>
      </c>
      <c r="LH53" s="17">
        <v>0</v>
      </c>
      <c r="LI53" s="17">
        <v>0</v>
      </c>
      <c r="LJ53" s="18">
        <v>0</v>
      </c>
      <c r="LK53" s="18">
        <v>0</v>
      </c>
      <c r="LL53" s="18">
        <v>0</v>
      </c>
      <c r="LM53" s="17">
        <v>0</v>
      </c>
      <c r="LN53" s="17">
        <v>0</v>
      </c>
      <c r="LO53" s="17">
        <v>0</v>
      </c>
      <c r="LP53" s="17">
        <v>0</v>
      </c>
      <c r="LQ53" s="17">
        <v>0</v>
      </c>
      <c r="LR53" s="17">
        <v>0</v>
      </c>
      <c r="LS53" s="18">
        <v>0</v>
      </c>
      <c r="LT53" s="18">
        <v>0</v>
      </c>
      <c r="LU53" s="18">
        <v>0</v>
      </c>
      <c r="LV53" s="17">
        <v>0</v>
      </c>
      <c r="LW53" s="17">
        <v>0</v>
      </c>
      <c r="LX53" s="17">
        <v>0</v>
      </c>
      <c r="LY53" s="17">
        <v>0</v>
      </c>
      <c r="LZ53" s="17">
        <v>0</v>
      </c>
      <c r="MA53" s="17">
        <v>0</v>
      </c>
      <c r="MB53" s="17">
        <v>0</v>
      </c>
      <c r="MC53" s="17">
        <v>0</v>
      </c>
      <c r="MD53" s="17">
        <v>0</v>
      </c>
      <c r="ME53" s="17">
        <v>0</v>
      </c>
      <c r="MF53" s="17">
        <v>0</v>
      </c>
      <c r="MG53" s="17">
        <v>10387627907.223978</v>
      </c>
      <c r="MH53" s="17">
        <v>10387627907.223978</v>
      </c>
    </row>
    <row r="54" spans="1:346" ht="12.75" customHeight="1" x14ac:dyDescent="0.3">
      <c r="A54" s="61" t="s">
        <v>241</v>
      </c>
      <c r="B54" s="16">
        <v>2002</v>
      </c>
      <c r="C54" s="62" t="s">
        <v>242</v>
      </c>
      <c r="D54" s="18">
        <v>0</v>
      </c>
      <c r="E54" s="18">
        <v>0</v>
      </c>
      <c r="F54" s="18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7"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>
        <v>0</v>
      </c>
      <c r="EA54" s="17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>
        <v>0</v>
      </c>
      <c r="EQ54" s="17">
        <v>0</v>
      </c>
      <c r="ER54" s="17">
        <v>0</v>
      </c>
      <c r="ES54" s="17">
        <v>0</v>
      </c>
      <c r="ET54" s="17">
        <v>0</v>
      </c>
      <c r="EU54" s="17">
        <v>0</v>
      </c>
      <c r="EV54" s="17">
        <v>0</v>
      </c>
      <c r="EW54" s="17">
        <v>0</v>
      </c>
      <c r="EX54" s="17">
        <v>0</v>
      </c>
      <c r="EY54" s="17">
        <v>0</v>
      </c>
      <c r="EZ54" s="17">
        <v>0</v>
      </c>
      <c r="FA54" s="17">
        <v>0</v>
      </c>
      <c r="FB54" s="17">
        <v>0</v>
      </c>
      <c r="FC54" s="17">
        <v>0</v>
      </c>
      <c r="FD54" s="17">
        <v>0</v>
      </c>
      <c r="FE54" s="17">
        <v>0</v>
      </c>
      <c r="FF54" s="17">
        <v>0</v>
      </c>
      <c r="FG54" s="17">
        <v>0</v>
      </c>
      <c r="FH54" s="17">
        <v>0</v>
      </c>
      <c r="FI54" s="17">
        <v>0</v>
      </c>
      <c r="FJ54" s="17">
        <v>0</v>
      </c>
      <c r="FK54" s="17">
        <v>0</v>
      </c>
      <c r="FL54" s="17">
        <v>0</v>
      </c>
      <c r="FM54" s="17">
        <v>0</v>
      </c>
      <c r="FN54" s="17">
        <v>0</v>
      </c>
      <c r="FO54" s="17">
        <v>0</v>
      </c>
      <c r="FP54" s="17">
        <v>0</v>
      </c>
      <c r="FQ54" s="17">
        <v>0</v>
      </c>
      <c r="FR54" s="17">
        <v>0</v>
      </c>
      <c r="FS54" s="17">
        <v>0</v>
      </c>
      <c r="FT54" s="17">
        <v>0</v>
      </c>
      <c r="FU54" s="17">
        <v>0</v>
      </c>
      <c r="FV54" s="17">
        <v>0</v>
      </c>
      <c r="FW54" s="17">
        <v>0</v>
      </c>
      <c r="FX54" s="17">
        <v>0</v>
      </c>
      <c r="FY54" s="17">
        <v>0</v>
      </c>
      <c r="FZ54" s="17">
        <v>0</v>
      </c>
      <c r="GA54" s="17">
        <v>0</v>
      </c>
      <c r="GB54" s="17">
        <v>0</v>
      </c>
      <c r="GC54" s="17">
        <v>0</v>
      </c>
      <c r="GD54" s="17">
        <v>0</v>
      </c>
      <c r="GE54" s="17">
        <v>0</v>
      </c>
      <c r="GF54" s="17">
        <v>0</v>
      </c>
      <c r="GG54" s="17">
        <v>0</v>
      </c>
      <c r="GH54" s="17">
        <v>0</v>
      </c>
      <c r="GI54" s="17">
        <v>0</v>
      </c>
      <c r="GJ54" s="17">
        <v>0</v>
      </c>
      <c r="GK54" s="17">
        <v>0</v>
      </c>
      <c r="GL54" s="17">
        <v>0</v>
      </c>
      <c r="GM54" s="17">
        <v>0</v>
      </c>
      <c r="GN54" s="17">
        <v>0</v>
      </c>
      <c r="GO54" s="17">
        <v>0</v>
      </c>
      <c r="GP54" s="17">
        <v>0</v>
      </c>
      <c r="GQ54" s="17">
        <v>0</v>
      </c>
      <c r="GR54" s="17">
        <v>0</v>
      </c>
      <c r="GS54" s="17">
        <v>0</v>
      </c>
      <c r="GT54" s="17">
        <v>0</v>
      </c>
      <c r="GU54" s="17">
        <v>0</v>
      </c>
      <c r="GV54" s="17">
        <v>0</v>
      </c>
      <c r="GW54" s="17">
        <v>0</v>
      </c>
      <c r="GX54" s="17">
        <v>0</v>
      </c>
      <c r="GY54" s="17">
        <v>0</v>
      </c>
      <c r="GZ54" s="17">
        <v>0</v>
      </c>
      <c r="HA54" s="17">
        <v>0</v>
      </c>
      <c r="HB54" s="17">
        <v>0</v>
      </c>
      <c r="HC54" s="17">
        <v>0</v>
      </c>
      <c r="HD54" s="17">
        <v>0</v>
      </c>
      <c r="HE54" s="17">
        <v>0</v>
      </c>
      <c r="HF54" s="17">
        <v>0</v>
      </c>
      <c r="HG54" s="17">
        <v>0</v>
      </c>
      <c r="HH54" s="17">
        <v>0</v>
      </c>
      <c r="HI54" s="17">
        <v>0</v>
      </c>
      <c r="HJ54" s="17">
        <v>0</v>
      </c>
      <c r="HK54" s="17">
        <v>0</v>
      </c>
      <c r="HL54" s="17">
        <v>0</v>
      </c>
      <c r="HM54" s="17">
        <v>0</v>
      </c>
      <c r="HN54" s="17">
        <v>0</v>
      </c>
      <c r="HO54" s="17">
        <v>0</v>
      </c>
      <c r="HP54" s="17">
        <v>0</v>
      </c>
      <c r="HQ54" s="17">
        <v>0</v>
      </c>
      <c r="HR54" s="17">
        <v>0</v>
      </c>
      <c r="HS54" s="17">
        <v>0</v>
      </c>
      <c r="HT54" s="17">
        <v>0</v>
      </c>
      <c r="HU54" s="17">
        <v>0</v>
      </c>
      <c r="HV54" s="17">
        <v>0</v>
      </c>
      <c r="HW54" s="17">
        <v>0</v>
      </c>
      <c r="HX54" s="17">
        <v>0</v>
      </c>
      <c r="HY54" s="17">
        <v>0</v>
      </c>
      <c r="HZ54" s="17">
        <v>0</v>
      </c>
      <c r="IA54" s="17">
        <v>0</v>
      </c>
      <c r="IB54" s="17">
        <v>0</v>
      </c>
      <c r="IC54" s="17">
        <v>0</v>
      </c>
      <c r="ID54" s="17">
        <v>0</v>
      </c>
      <c r="IE54" s="17">
        <v>0</v>
      </c>
      <c r="IF54" s="17">
        <v>0</v>
      </c>
      <c r="IG54" s="17">
        <v>0</v>
      </c>
      <c r="IH54" s="17">
        <v>0</v>
      </c>
      <c r="II54" s="17">
        <v>0</v>
      </c>
      <c r="IJ54" s="17">
        <v>0</v>
      </c>
      <c r="IK54" s="17">
        <v>0</v>
      </c>
      <c r="IL54" s="17">
        <v>0</v>
      </c>
      <c r="IM54" s="17">
        <v>0</v>
      </c>
      <c r="IN54" s="17">
        <v>0</v>
      </c>
      <c r="IO54" s="17">
        <v>0</v>
      </c>
      <c r="IP54" s="17">
        <v>0</v>
      </c>
      <c r="IQ54" s="17">
        <v>0</v>
      </c>
      <c r="IR54" s="17">
        <v>0</v>
      </c>
      <c r="IS54" s="17">
        <v>0</v>
      </c>
      <c r="IT54" s="17">
        <v>0</v>
      </c>
      <c r="IU54" s="17">
        <v>0</v>
      </c>
      <c r="IV54" s="18">
        <v>0</v>
      </c>
      <c r="IW54" s="18">
        <v>0</v>
      </c>
      <c r="IX54" s="18">
        <v>0</v>
      </c>
      <c r="IY54" s="17">
        <v>0</v>
      </c>
      <c r="IZ54" s="17">
        <v>0</v>
      </c>
      <c r="JA54" s="17">
        <v>0</v>
      </c>
      <c r="JB54" s="17">
        <v>0</v>
      </c>
      <c r="JC54" s="17">
        <v>0</v>
      </c>
      <c r="JD54" s="17">
        <v>0</v>
      </c>
      <c r="JE54" s="18">
        <v>0</v>
      </c>
      <c r="JF54" s="18">
        <v>0</v>
      </c>
      <c r="JG54" s="18">
        <v>0</v>
      </c>
      <c r="JH54" s="17">
        <v>0</v>
      </c>
      <c r="JI54" s="17">
        <v>0</v>
      </c>
      <c r="JJ54" s="17">
        <v>0</v>
      </c>
      <c r="JK54" s="17">
        <v>0</v>
      </c>
      <c r="JL54" s="17">
        <v>0</v>
      </c>
      <c r="JM54" s="17">
        <v>0</v>
      </c>
      <c r="JN54" s="18">
        <v>0</v>
      </c>
      <c r="JO54" s="18">
        <v>0</v>
      </c>
      <c r="JP54" s="18">
        <v>0</v>
      </c>
      <c r="JQ54" s="17">
        <v>0</v>
      </c>
      <c r="JR54" s="17">
        <v>0</v>
      </c>
      <c r="JS54" s="17">
        <v>0</v>
      </c>
      <c r="JT54" s="17">
        <v>0</v>
      </c>
      <c r="JU54" s="17">
        <v>0</v>
      </c>
      <c r="JV54" s="17">
        <v>0</v>
      </c>
      <c r="JW54" s="17">
        <v>0</v>
      </c>
      <c r="JX54" s="17">
        <v>0</v>
      </c>
      <c r="JY54" s="17">
        <v>0</v>
      </c>
      <c r="JZ54" s="17">
        <v>0</v>
      </c>
      <c r="KA54" s="17">
        <v>0</v>
      </c>
      <c r="KB54" s="17">
        <v>0</v>
      </c>
      <c r="KC54" s="17">
        <v>0</v>
      </c>
      <c r="KD54" s="17">
        <v>0</v>
      </c>
      <c r="KE54" s="17">
        <v>0</v>
      </c>
      <c r="KF54" s="17">
        <v>0</v>
      </c>
      <c r="KG54" s="17">
        <v>0</v>
      </c>
      <c r="KH54" s="17">
        <v>0</v>
      </c>
      <c r="KI54" s="17">
        <v>0</v>
      </c>
      <c r="KJ54" s="17">
        <v>0</v>
      </c>
      <c r="KK54" s="17">
        <v>0</v>
      </c>
      <c r="KL54" s="17">
        <v>0</v>
      </c>
      <c r="KM54" s="17">
        <v>0</v>
      </c>
      <c r="KN54" s="17">
        <v>0</v>
      </c>
      <c r="KO54" s="17">
        <v>0</v>
      </c>
      <c r="KP54" s="17">
        <v>0</v>
      </c>
      <c r="KQ54" s="17">
        <v>0</v>
      </c>
      <c r="KR54" s="17">
        <v>0</v>
      </c>
      <c r="KS54" s="17">
        <v>0</v>
      </c>
      <c r="KT54" s="17">
        <v>0</v>
      </c>
      <c r="KU54" s="17">
        <v>0</v>
      </c>
      <c r="KV54" s="17">
        <v>0</v>
      </c>
      <c r="KW54" s="17">
        <v>0</v>
      </c>
      <c r="KX54" s="17">
        <v>0</v>
      </c>
      <c r="KY54" s="17">
        <v>0</v>
      </c>
      <c r="KZ54" s="17">
        <v>0</v>
      </c>
      <c r="LA54" s="18">
        <v>0</v>
      </c>
      <c r="LB54" s="18">
        <v>0</v>
      </c>
      <c r="LC54" s="18">
        <v>0</v>
      </c>
      <c r="LD54" s="17">
        <v>0</v>
      </c>
      <c r="LE54" s="17">
        <v>0</v>
      </c>
      <c r="LF54" s="17">
        <v>0</v>
      </c>
      <c r="LG54" s="17">
        <v>0</v>
      </c>
      <c r="LH54" s="17">
        <v>0</v>
      </c>
      <c r="LI54" s="17">
        <v>0</v>
      </c>
      <c r="LJ54" s="18">
        <v>0</v>
      </c>
      <c r="LK54" s="18">
        <v>0</v>
      </c>
      <c r="LL54" s="18">
        <v>0</v>
      </c>
      <c r="LM54" s="17">
        <v>0</v>
      </c>
      <c r="LN54" s="17">
        <v>0</v>
      </c>
      <c r="LO54" s="17">
        <v>0</v>
      </c>
      <c r="LP54" s="17">
        <v>0</v>
      </c>
      <c r="LQ54" s="17">
        <v>0</v>
      </c>
      <c r="LR54" s="17">
        <v>0</v>
      </c>
      <c r="LS54" s="18">
        <v>0</v>
      </c>
      <c r="LT54" s="18">
        <v>0</v>
      </c>
      <c r="LU54" s="18">
        <v>0</v>
      </c>
      <c r="LV54" s="17">
        <v>0</v>
      </c>
      <c r="LW54" s="17">
        <v>0</v>
      </c>
      <c r="LX54" s="17">
        <v>0</v>
      </c>
      <c r="LY54" s="17">
        <v>0</v>
      </c>
      <c r="LZ54" s="17">
        <v>0</v>
      </c>
      <c r="MA54" s="17">
        <v>0</v>
      </c>
      <c r="MB54" s="17">
        <v>0</v>
      </c>
      <c r="MC54" s="17">
        <v>0</v>
      </c>
      <c r="MD54" s="17">
        <v>0</v>
      </c>
      <c r="ME54" s="17">
        <v>0</v>
      </c>
      <c r="MF54" s="17">
        <v>0</v>
      </c>
      <c r="MG54" s="17">
        <v>0</v>
      </c>
      <c r="MH54" s="17">
        <v>0</v>
      </c>
    </row>
    <row r="55" spans="1:346" ht="12.75" customHeight="1" x14ac:dyDescent="0.3">
      <c r="A55" s="61" t="s">
        <v>244</v>
      </c>
      <c r="B55" s="16">
        <v>2005</v>
      </c>
      <c r="C55" s="62" t="s">
        <v>242</v>
      </c>
      <c r="D55" s="18">
        <v>0</v>
      </c>
      <c r="E55" s="18">
        <v>0</v>
      </c>
      <c r="F55" s="18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  <c r="ES55" s="17">
        <v>0</v>
      </c>
      <c r="ET55" s="17">
        <v>0</v>
      </c>
      <c r="EU55" s="17">
        <v>0</v>
      </c>
      <c r="EV55" s="17">
        <v>0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0</v>
      </c>
      <c r="FG55" s="17">
        <v>0</v>
      </c>
      <c r="FH55" s="17">
        <v>0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7">
        <v>0</v>
      </c>
      <c r="FR55" s="17">
        <v>0</v>
      </c>
      <c r="FS55" s="17">
        <v>0</v>
      </c>
      <c r="FT55" s="17">
        <v>0</v>
      </c>
      <c r="FU55" s="17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17">
        <v>0</v>
      </c>
      <c r="GL55" s="17">
        <v>0</v>
      </c>
      <c r="GM55" s="17">
        <v>0</v>
      </c>
      <c r="GN55" s="17">
        <v>0</v>
      </c>
      <c r="GO55" s="17">
        <v>0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17">
        <v>0</v>
      </c>
      <c r="HA55" s="17">
        <v>0</v>
      </c>
      <c r="HB55" s="17">
        <v>0</v>
      </c>
      <c r="HC55" s="17">
        <v>0</v>
      </c>
      <c r="HD55" s="17">
        <v>0</v>
      </c>
      <c r="HE55" s="17">
        <v>0</v>
      </c>
      <c r="HF55" s="17">
        <v>0</v>
      </c>
      <c r="HG55" s="17">
        <v>0</v>
      </c>
      <c r="HH55" s="17">
        <v>0</v>
      </c>
      <c r="HI55" s="17">
        <v>0</v>
      </c>
      <c r="HJ55" s="17">
        <v>0</v>
      </c>
      <c r="HK55" s="17">
        <v>0</v>
      </c>
      <c r="HL55" s="17">
        <v>0</v>
      </c>
      <c r="HM55" s="17">
        <v>0</v>
      </c>
      <c r="HN55" s="17">
        <v>0</v>
      </c>
      <c r="HO55" s="17">
        <v>0</v>
      </c>
      <c r="HP55" s="17">
        <v>0</v>
      </c>
      <c r="HQ55" s="17">
        <v>0</v>
      </c>
      <c r="HR55" s="17">
        <v>0</v>
      </c>
      <c r="HS55" s="17">
        <v>0</v>
      </c>
      <c r="HT55" s="17">
        <v>0</v>
      </c>
      <c r="HU55" s="17">
        <v>0</v>
      </c>
      <c r="HV55" s="17">
        <v>0</v>
      </c>
      <c r="HW55" s="17">
        <v>0</v>
      </c>
      <c r="HX55" s="17">
        <v>0</v>
      </c>
      <c r="HY55" s="17">
        <v>0</v>
      </c>
      <c r="HZ55" s="17">
        <v>0</v>
      </c>
      <c r="IA55" s="17">
        <v>0</v>
      </c>
      <c r="IB55" s="17">
        <v>0</v>
      </c>
      <c r="IC55" s="17">
        <v>0</v>
      </c>
      <c r="ID55" s="17">
        <v>0</v>
      </c>
      <c r="IE55" s="17">
        <v>0</v>
      </c>
      <c r="IF55" s="17">
        <v>0</v>
      </c>
      <c r="IG55" s="17">
        <v>0</v>
      </c>
      <c r="IH55" s="17">
        <v>0</v>
      </c>
      <c r="II55" s="17">
        <v>0</v>
      </c>
      <c r="IJ55" s="17">
        <v>0</v>
      </c>
      <c r="IK55" s="17">
        <v>0</v>
      </c>
      <c r="IL55" s="17">
        <v>0</v>
      </c>
      <c r="IM55" s="17">
        <v>0</v>
      </c>
      <c r="IN55" s="17">
        <v>0</v>
      </c>
      <c r="IO55" s="17">
        <v>0</v>
      </c>
      <c r="IP55" s="17">
        <v>0</v>
      </c>
      <c r="IQ55" s="17">
        <v>0</v>
      </c>
      <c r="IR55" s="17">
        <v>0</v>
      </c>
      <c r="IS55" s="17">
        <v>0</v>
      </c>
      <c r="IT55" s="17">
        <v>0</v>
      </c>
      <c r="IU55" s="17">
        <v>0</v>
      </c>
      <c r="IV55" s="18">
        <v>0</v>
      </c>
      <c r="IW55" s="18">
        <v>0</v>
      </c>
      <c r="IX55" s="18">
        <v>192456404.48000002</v>
      </c>
      <c r="IY55" s="17">
        <v>0</v>
      </c>
      <c r="IZ55" s="17">
        <v>0</v>
      </c>
      <c r="JA55" s="17">
        <v>0</v>
      </c>
      <c r="JB55" s="17">
        <v>0</v>
      </c>
      <c r="JC55" s="17">
        <v>0</v>
      </c>
      <c r="JD55" s="17">
        <v>373457.12</v>
      </c>
      <c r="JE55" s="18">
        <v>0</v>
      </c>
      <c r="JF55" s="18">
        <v>0</v>
      </c>
      <c r="JG55" s="18">
        <v>41033695.050000004</v>
      </c>
      <c r="JH55" s="17">
        <v>0</v>
      </c>
      <c r="JI55" s="17">
        <v>0</v>
      </c>
      <c r="JJ55" s="17">
        <v>118975.28</v>
      </c>
      <c r="JK55" s="17">
        <v>0</v>
      </c>
      <c r="JL55" s="17">
        <v>0</v>
      </c>
      <c r="JM55" s="17">
        <v>40914719.770000003</v>
      </c>
      <c r="JN55" s="18">
        <v>0</v>
      </c>
      <c r="JO55" s="18">
        <v>0</v>
      </c>
      <c r="JP55" s="18">
        <v>151049252.31</v>
      </c>
      <c r="JQ55" s="17">
        <v>0</v>
      </c>
      <c r="JR55" s="17">
        <v>0</v>
      </c>
      <c r="JS55" s="17">
        <v>6357914.4000000004</v>
      </c>
      <c r="JT55" s="17">
        <v>0</v>
      </c>
      <c r="JU55" s="17">
        <v>0</v>
      </c>
      <c r="JV55" s="17">
        <v>144691337.91</v>
      </c>
      <c r="JW55" s="17">
        <v>0</v>
      </c>
      <c r="JX55" s="17">
        <v>297625.88</v>
      </c>
      <c r="JY55" s="17">
        <v>10287976.842320001</v>
      </c>
      <c r="JZ55" s="17">
        <v>0</v>
      </c>
      <c r="KA55" s="17">
        <v>0</v>
      </c>
      <c r="KB55" s="17">
        <v>0</v>
      </c>
      <c r="KC55" s="17">
        <v>0</v>
      </c>
      <c r="KD55" s="17">
        <v>0</v>
      </c>
      <c r="KE55" s="17">
        <v>0</v>
      </c>
      <c r="KF55" s="17">
        <v>0</v>
      </c>
      <c r="KG55" s="17">
        <v>0</v>
      </c>
      <c r="KH55" s="17">
        <v>0</v>
      </c>
      <c r="KI55" s="17">
        <v>0</v>
      </c>
      <c r="KJ55" s="17">
        <v>0</v>
      </c>
      <c r="KK55" s="17">
        <v>14842.49</v>
      </c>
      <c r="KL55" s="17">
        <v>0</v>
      </c>
      <c r="KM55" s="17">
        <v>0</v>
      </c>
      <c r="KN55" s="17">
        <v>0</v>
      </c>
      <c r="KO55" s="17">
        <v>0</v>
      </c>
      <c r="KP55" s="17">
        <v>0</v>
      </c>
      <c r="KQ55" s="17">
        <v>0</v>
      </c>
      <c r="KR55" s="17">
        <v>0</v>
      </c>
      <c r="KS55" s="17">
        <v>0</v>
      </c>
      <c r="KT55" s="17">
        <v>0</v>
      </c>
      <c r="KU55" s="17">
        <v>0</v>
      </c>
      <c r="KV55" s="17">
        <v>0</v>
      </c>
      <c r="KW55" s="17">
        <v>0</v>
      </c>
      <c r="KX55" s="17">
        <v>0</v>
      </c>
      <c r="KY55" s="17">
        <v>0</v>
      </c>
      <c r="KZ55" s="17">
        <v>0</v>
      </c>
      <c r="LA55" s="18">
        <v>0</v>
      </c>
      <c r="LB55" s="18">
        <v>0</v>
      </c>
      <c r="LC55" s="18">
        <v>0</v>
      </c>
      <c r="LD55" s="17">
        <v>0</v>
      </c>
      <c r="LE55" s="17">
        <v>0</v>
      </c>
      <c r="LF55" s="17">
        <v>0</v>
      </c>
      <c r="LG55" s="17">
        <v>0</v>
      </c>
      <c r="LH55" s="17">
        <v>0</v>
      </c>
      <c r="LI55" s="17">
        <v>0</v>
      </c>
      <c r="LJ55" s="18">
        <v>0</v>
      </c>
      <c r="LK55" s="18">
        <v>0</v>
      </c>
      <c r="LL55" s="18">
        <v>0</v>
      </c>
      <c r="LM55" s="17">
        <v>0</v>
      </c>
      <c r="LN55" s="17">
        <v>0</v>
      </c>
      <c r="LO55" s="17">
        <v>0</v>
      </c>
      <c r="LP55" s="17">
        <v>0</v>
      </c>
      <c r="LQ55" s="17">
        <v>0</v>
      </c>
      <c r="LR55" s="17">
        <v>0</v>
      </c>
      <c r="LS55" s="18">
        <v>0</v>
      </c>
      <c r="LT55" s="18">
        <v>0</v>
      </c>
      <c r="LU55" s="18">
        <v>0</v>
      </c>
      <c r="LV55" s="17">
        <v>0</v>
      </c>
      <c r="LW55" s="17">
        <v>0</v>
      </c>
      <c r="LX55" s="17">
        <v>0</v>
      </c>
      <c r="LY55" s="17">
        <v>0</v>
      </c>
      <c r="LZ55" s="17">
        <v>0</v>
      </c>
      <c r="MA55" s="17">
        <v>0</v>
      </c>
      <c r="MB55" s="17">
        <v>0</v>
      </c>
      <c r="MC55" s="17">
        <v>0</v>
      </c>
      <c r="MD55" s="17">
        <v>0</v>
      </c>
      <c r="ME55" s="17">
        <v>0</v>
      </c>
      <c r="MF55" s="17">
        <v>297625.88</v>
      </c>
      <c r="MG55" s="17">
        <v>202759223.81232014</v>
      </c>
      <c r="MH55" s="17">
        <v>203056849.69232014</v>
      </c>
    </row>
    <row r="56" spans="1:346" ht="12.75" customHeight="1" x14ac:dyDescent="0.3">
      <c r="A56" s="61" t="s">
        <v>246</v>
      </c>
      <c r="B56" s="16">
        <v>2006</v>
      </c>
      <c r="C56" s="62" t="s">
        <v>247</v>
      </c>
      <c r="D56" s="18">
        <v>0</v>
      </c>
      <c r="E56" s="18">
        <v>0</v>
      </c>
      <c r="F56" s="18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0</v>
      </c>
      <c r="EL56" s="17">
        <v>0</v>
      </c>
      <c r="EM56" s="17">
        <v>0</v>
      </c>
      <c r="EN56" s="17">
        <v>0</v>
      </c>
      <c r="EO56" s="17">
        <v>0</v>
      </c>
      <c r="EP56" s="17">
        <v>0</v>
      </c>
      <c r="EQ56" s="17">
        <v>0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10733.03</v>
      </c>
      <c r="FG56" s="17">
        <v>0</v>
      </c>
      <c r="FH56" s="17">
        <v>0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7">
        <v>0</v>
      </c>
      <c r="FR56" s="17">
        <v>0</v>
      </c>
      <c r="FS56" s="17">
        <v>0</v>
      </c>
      <c r="FT56" s="17">
        <v>0</v>
      </c>
      <c r="FU56" s="17">
        <v>0</v>
      </c>
      <c r="FV56" s="17">
        <v>0</v>
      </c>
      <c r="FW56" s="17">
        <v>0</v>
      </c>
      <c r="FX56" s="17">
        <v>0</v>
      </c>
      <c r="FY56" s="17">
        <v>0</v>
      </c>
      <c r="FZ56" s="17">
        <v>0</v>
      </c>
      <c r="GA56" s="17">
        <v>0</v>
      </c>
      <c r="GB56" s="17">
        <v>0</v>
      </c>
      <c r="GC56" s="17">
        <v>0</v>
      </c>
      <c r="GD56" s="17">
        <v>0</v>
      </c>
      <c r="GE56" s="17">
        <v>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17">
        <v>0</v>
      </c>
      <c r="GL56" s="17">
        <v>0</v>
      </c>
      <c r="GM56" s="17">
        <v>0</v>
      </c>
      <c r="GN56" s="17">
        <v>0</v>
      </c>
      <c r="GO56" s="17">
        <v>0</v>
      </c>
      <c r="GP56" s="17">
        <v>0</v>
      </c>
      <c r="GQ56" s="17">
        <v>0</v>
      </c>
      <c r="GR56" s="17">
        <v>0</v>
      </c>
      <c r="GS56" s="17">
        <v>0</v>
      </c>
      <c r="GT56" s="17">
        <v>0</v>
      </c>
      <c r="GU56" s="17">
        <v>0</v>
      </c>
      <c r="GV56" s="17">
        <v>0</v>
      </c>
      <c r="GW56" s="17">
        <v>0</v>
      </c>
      <c r="GX56" s="17">
        <v>0</v>
      </c>
      <c r="GY56" s="17">
        <v>0</v>
      </c>
      <c r="GZ56" s="17">
        <v>0</v>
      </c>
      <c r="HA56" s="17">
        <v>0</v>
      </c>
      <c r="HB56" s="17">
        <v>0</v>
      </c>
      <c r="HC56" s="17">
        <v>0</v>
      </c>
      <c r="HD56" s="17">
        <v>0</v>
      </c>
      <c r="HE56" s="17">
        <v>0</v>
      </c>
      <c r="HF56" s="17">
        <v>0</v>
      </c>
      <c r="HG56" s="17">
        <v>0</v>
      </c>
      <c r="HH56" s="17">
        <v>0</v>
      </c>
      <c r="HI56" s="17">
        <v>0</v>
      </c>
      <c r="HJ56" s="17">
        <v>0</v>
      </c>
      <c r="HK56" s="17">
        <v>0</v>
      </c>
      <c r="HL56" s="17">
        <v>0</v>
      </c>
      <c r="HM56" s="17">
        <v>0</v>
      </c>
      <c r="HN56" s="17">
        <v>0</v>
      </c>
      <c r="HO56" s="17">
        <v>0</v>
      </c>
      <c r="HP56" s="17">
        <v>0</v>
      </c>
      <c r="HQ56" s="17">
        <v>0</v>
      </c>
      <c r="HR56" s="17">
        <v>0</v>
      </c>
      <c r="HS56" s="17">
        <v>0</v>
      </c>
      <c r="HT56" s="17">
        <v>0</v>
      </c>
      <c r="HU56" s="17">
        <v>0</v>
      </c>
      <c r="HV56" s="17">
        <v>0</v>
      </c>
      <c r="HW56" s="17">
        <v>0</v>
      </c>
      <c r="HX56" s="17">
        <v>0</v>
      </c>
      <c r="HY56" s="17">
        <v>0</v>
      </c>
      <c r="HZ56" s="17">
        <v>0</v>
      </c>
      <c r="IA56" s="17">
        <v>0</v>
      </c>
      <c r="IB56" s="17">
        <v>0</v>
      </c>
      <c r="IC56" s="17">
        <v>0</v>
      </c>
      <c r="ID56" s="17">
        <v>0</v>
      </c>
      <c r="IE56" s="17">
        <v>0</v>
      </c>
      <c r="IF56" s="17">
        <v>0</v>
      </c>
      <c r="IG56" s="17">
        <v>0</v>
      </c>
      <c r="IH56" s="17">
        <v>0</v>
      </c>
      <c r="II56" s="17">
        <v>0</v>
      </c>
      <c r="IJ56" s="17">
        <v>0</v>
      </c>
      <c r="IK56" s="17">
        <v>0</v>
      </c>
      <c r="IL56" s="17">
        <v>0</v>
      </c>
      <c r="IM56" s="17">
        <v>0</v>
      </c>
      <c r="IN56" s="17">
        <v>0</v>
      </c>
      <c r="IO56" s="17">
        <v>0</v>
      </c>
      <c r="IP56" s="17">
        <v>0</v>
      </c>
      <c r="IQ56" s="17">
        <v>0</v>
      </c>
      <c r="IR56" s="17">
        <v>0</v>
      </c>
      <c r="IS56" s="17">
        <v>0</v>
      </c>
      <c r="IT56" s="17">
        <v>0</v>
      </c>
      <c r="IU56" s="17">
        <v>0</v>
      </c>
      <c r="IV56" s="18">
        <v>0</v>
      </c>
      <c r="IW56" s="18">
        <v>0</v>
      </c>
      <c r="IX56" s="18">
        <v>6385294.7999999998</v>
      </c>
      <c r="IY56" s="17">
        <v>0</v>
      </c>
      <c r="IZ56" s="17">
        <v>0</v>
      </c>
      <c r="JA56" s="17">
        <v>0</v>
      </c>
      <c r="JB56" s="17">
        <v>0</v>
      </c>
      <c r="JC56" s="17">
        <v>0</v>
      </c>
      <c r="JD56" s="17">
        <v>0</v>
      </c>
      <c r="JE56" s="18">
        <v>0</v>
      </c>
      <c r="JF56" s="18">
        <v>0</v>
      </c>
      <c r="JG56" s="18">
        <v>6385294.7999999998</v>
      </c>
      <c r="JH56" s="17">
        <v>0</v>
      </c>
      <c r="JI56" s="17">
        <v>0</v>
      </c>
      <c r="JJ56" s="17">
        <v>0</v>
      </c>
      <c r="JK56" s="17">
        <v>0</v>
      </c>
      <c r="JL56" s="17">
        <v>0</v>
      </c>
      <c r="JM56" s="17">
        <v>6385294.7999999998</v>
      </c>
      <c r="JN56" s="18">
        <v>0</v>
      </c>
      <c r="JO56" s="18">
        <v>0</v>
      </c>
      <c r="JP56" s="18">
        <v>0</v>
      </c>
      <c r="JQ56" s="17">
        <v>0</v>
      </c>
      <c r="JR56" s="17">
        <v>0</v>
      </c>
      <c r="JS56" s="17">
        <v>0</v>
      </c>
      <c r="JT56" s="17">
        <v>0</v>
      </c>
      <c r="JU56" s="17">
        <v>0</v>
      </c>
      <c r="JV56" s="17">
        <v>0</v>
      </c>
      <c r="JW56" s="17">
        <v>0</v>
      </c>
      <c r="JX56" s="17">
        <v>0</v>
      </c>
      <c r="JY56" s="17">
        <v>0</v>
      </c>
      <c r="JZ56" s="17">
        <v>0</v>
      </c>
      <c r="KA56" s="17">
        <v>0</v>
      </c>
      <c r="KB56" s="17">
        <v>0</v>
      </c>
      <c r="KC56" s="17">
        <v>0</v>
      </c>
      <c r="KD56" s="17">
        <v>0</v>
      </c>
      <c r="KE56" s="17">
        <v>0</v>
      </c>
      <c r="KF56" s="17">
        <v>0</v>
      </c>
      <c r="KG56" s="17">
        <v>0</v>
      </c>
      <c r="KH56" s="17">
        <v>0</v>
      </c>
      <c r="KI56" s="17">
        <v>0</v>
      </c>
      <c r="KJ56" s="17">
        <v>0</v>
      </c>
      <c r="KK56" s="17">
        <v>88455000.159998253</v>
      </c>
      <c r="KL56" s="17">
        <v>0</v>
      </c>
      <c r="KM56" s="17">
        <v>0</v>
      </c>
      <c r="KN56" s="17">
        <v>0</v>
      </c>
      <c r="KO56" s="17">
        <v>0</v>
      </c>
      <c r="KP56" s="17">
        <v>0</v>
      </c>
      <c r="KQ56" s="17">
        <v>0</v>
      </c>
      <c r="KR56" s="17">
        <v>0</v>
      </c>
      <c r="KS56" s="17">
        <v>0</v>
      </c>
      <c r="KT56" s="17">
        <v>0</v>
      </c>
      <c r="KU56" s="17">
        <v>0</v>
      </c>
      <c r="KV56" s="17">
        <v>0</v>
      </c>
      <c r="KW56" s="17">
        <v>0</v>
      </c>
      <c r="KX56" s="17">
        <v>0</v>
      </c>
      <c r="KY56" s="17">
        <v>0</v>
      </c>
      <c r="KZ56" s="17">
        <v>0</v>
      </c>
      <c r="LA56" s="18">
        <v>0</v>
      </c>
      <c r="LB56" s="18">
        <v>0</v>
      </c>
      <c r="LC56" s="18">
        <v>0</v>
      </c>
      <c r="LD56" s="17">
        <v>0</v>
      </c>
      <c r="LE56" s="17">
        <v>0</v>
      </c>
      <c r="LF56" s="17">
        <v>0</v>
      </c>
      <c r="LG56" s="17">
        <v>0</v>
      </c>
      <c r="LH56" s="17">
        <v>0</v>
      </c>
      <c r="LI56" s="17">
        <v>0</v>
      </c>
      <c r="LJ56" s="18">
        <v>0</v>
      </c>
      <c r="LK56" s="18">
        <v>0</v>
      </c>
      <c r="LL56" s="18">
        <v>0</v>
      </c>
      <c r="LM56" s="17">
        <v>0</v>
      </c>
      <c r="LN56" s="17">
        <v>0</v>
      </c>
      <c r="LO56" s="17">
        <v>0</v>
      </c>
      <c r="LP56" s="17">
        <v>0</v>
      </c>
      <c r="LQ56" s="17">
        <v>0</v>
      </c>
      <c r="LR56" s="17">
        <v>0</v>
      </c>
      <c r="LS56" s="18">
        <v>0</v>
      </c>
      <c r="LT56" s="18">
        <v>0</v>
      </c>
      <c r="LU56" s="18">
        <v>0</v>
      </c>
      <c r="LV56" s="17">
        <v>0</v>
      </c>
      <c r="LW56" s="17">
        <v>0</v>
      </c>
      <c r="LX56" s="17">
        <v>0</v>
      </c>
      <c r="LY56" s="17">
        <v>0</v>
      </c>
      <c r="LZ56" s="17">
        <v>0</v>
      </c>
      <c r="MA56" s="17">
        <v>0</v>
      </c>
      <c r="MB56" s="17">
        <v>0</v>
      </c>
      <c r="MC56" s="17">
        <v>0</v>
      </c>
      <c r="MD56" s="17">
        <v>0</v>
      </c>
      <c r="ME56" s="17">
        <v>0</v>
      </c>
      <c r="MF56" s="17">
        <v>0</v>
      </c>
      <c r="MG56" s="17">
        <v>94851027.989998251</v>
      </c>
      <c r="MH56" s="17">
        <v>94851027.989998251</v>
      </c>
    </row>
    <row r="57" spans="1:346" ht="12.75" customHeight="1" x14ac:dyDescent="0.3">
      <c r="A57" s="61" t="s">
        <v>249</v>
      </c>
      <c r="B57" s="16">
        <v>2007</v>
      </c>
      <c r="C57" s="62" t="s">
        <v>242</v>
      </c>
      <c r="D57" s="18">
        <v>0</v>
      </c>
      <c r="E57" s="18">
        <v>0</v>
      </c>
      <c r="F57" s="18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0</v>
      </c>
      <c r="EG57" s="17">
        <v>0</v>
      </c>
      <c r="EH57" s="17">
        <v>0</v>
      </c>
      <c r="EI57" s="17">
        <v>0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  <c r="ES57" s="17">
        <v>0</v>
      </c>
      <c r="ET57" s="17">
        <v>0</v>
      </c>
      <c r="EU57" s="17">
        <v>0</v>
      </c>
      <c r="EV57" s="17">
        <v>0</v>
      </c>
      <c r="EW57" s="17">
        <v>0</v>
      </c>
      <c r="EX57" s="17">
        <v>0</v>
      </c>
      <c r="EY57" s="17">
        <v>0</v>
      </c>
      <c r="EZ57" s="17">
        <v>0</v>
      </c>
      <c r="FA57" s="17">
        <v>0</v>
      </c>
      <c r="FB57" s="17">
        <v>0</v>
      </c>
      <c r="FC57" s="17">
        <v>0</v>
      </c>
      <c r="FD57" s="17">
        <v>0</v>
      </c>
      <c r="FE57" s="17">
        <v>0</v>
      </c>
      <c r="FF57" s="17">
        <v>0</v>
      </c>
      <c r="FG57" s="17">
        <v>0</v>
      </c>
      <c r="FH57" s="17">
        <v>0</v>
      </c>
      <c r="FI57" s="17">
        <v>0</v>
      </c>
      <c r="FJ57" s="17">
        <v>0</v>
      </c>
      <c r="FK57" s="17">
        <v>0</v>
      </c>
      <c r="FL57" s="17">
        <v>0</v>
      </c>
      <c r="FM57" s="17">
        <v>0</v>
      </c>
      <c r="FN57" s="17">
        <v>0</v>
      </c>
      <c r="FO57" s="17">
        <v>0</v>
      </c>
      <c r="FP57" s="17">
        <v>0</v>
      </c>
      <c r="FQ57" s="17">
        <v>0</v>
      </c>
      <c r="FR57" s="17">
        <v>0</v>
      </c>
      <c r="FS57" s="17">
        <v>0</v>
      </c>
      <c r="FT57" s="17">
        <v>0</v>
      </c>
      <c r="FU57" s="17">
        <v>0</v>
      </c>
      <c r="FV57" s="17">
        <v>0</v>
      </c>
      <c r="FW57" s="17">
        <v>0</v>
      </c>
      <c r="FX57" s="17">
        <v>0</v>
      </c>
      <c r="FY57" s="17">
        <v>0</v>
      </c>
      <c r="FZ57" s="17">
        <v>0</v>
      </c>
      <c r="GA57" s="17">
        <v>0</v>
      </c>
      <c r="GB57" s="17">
        <v>0</v>
      </c>
      <c r="GC57" s="17">
        <v>0</v>
      </c>
      <c r="GD57" s="17">
        <v>0</v>
      </c>
      <c r="GE57" s="17">
        <v>0</v>
      </c>
      <c r="GF57" s="17">
        <v>0</v>
      </c>
      <c r="GG57" s="17">
        <v>0</v>
      </c>
      <c r="GH57" s="17">
        <v>0</v>
      </c>
      <c r="GI57" s="17">
        <v>0</v>
      </c>
      <c r="GJ57" s="17">
        <v>0</v>
      </c>
      <c r="GK57" s="17">
        <v>0</v>
      </c>
      <c r="GL57" s="17">
        <v>0</v>
      </c>
      <c r="GM57" s="17">
        <v>0</v>
      </c>
      <c r="GN57" s="17">
        <v>0</v>
      </c>
      <c r="GO57" s="17">
        <v>0</v>
      </c>
      <c r="GP57" s="17">
        <v>0</v>
      </c>
      <c r="GQ57" s="17">
        <v>0</v>
      </c>
      <c r="GR57" s="17">
        <v>0</v>
      </c>
      <c r="GS57" s="17">
        <v>0</v>
      </c>
      <c r="GT57" s="17">
        <v>0</v>
      </c>
      <c r="GU57" s="17">
        <v>0</v>
      </c>
      <c r="GV57" s="17">
        <v>0</v>
      </c>
      <c r="GW57" s="17">
        <v>0</v>
      </c>
      <c r="GX57" s="17">
        <v>0</v>
      </c>
      <c r="GY57" s="17">
        <v>0</v>
      </c>
      <c r="GZ57" s="17">
        <v>0</v>
      </c>
      <c r="HA57" s="17">
        <v>0</v>
      </c>
      <c r="HB57" s="17">
        <v>0</v>
      </c>
      <c r="HC57" s="17">
        <v>0</v>
      </c>
      <c r="HD57" s="17">
        <v>0</v>
      </c>
      <c r="HE57" s="17">
        <v>0</v>
      </c>
      <c r="HF57" s="17">
        <v>0</v>
      </c>
      <c r="HG57" s="17">
        <v>0</v>
      </c>
      <c r="HH57" s="17">
        <v>0</v>
      </c>
      <c r="HI57" s="17">
        <v>0</v>
      </c>
      <c r="HJ57" s="17">
        <v>0</v>
      </c>
      <c r="HK57" s="17">
        <v>0</v>
      </c>
      <c r="HL57" s="17">
        <v>0</v>
      </c>
      <c r="HM57" s="17">
        <v>0</v>
      </c>
      <c r="HN57" s="17">
        <v>0</v>
      </c>
      <c r="HO57" s="17">
        <v>0</v>
      </c>
      <c r="HP57" s="17">
        <v>0</v>
      </c>
      <c r="HQ57" s="17">
        <v>0</v>
      </c>
      <c r="HR57" s="17">
        <v>0</v>
      </c>
      <c r="HS57" s="17">
        <v>0</v>
      </c>
      <c r="HT57" s="17">
        <v>0</v>
      </c>
      <c r="HU57" s="17">
        <v>0</v>
      </c>
      <c r="HV57" s="17">
        <v>0</v>
      </c>
      <c r="HW57" s="17">
        <v>0</v>
      </c>
      <c r="HX57" s="17">
        <v>0</v>
      </c>
      <c r="HY57" s="17">
        <v>0</v>
      </c>
      <c r="HZ57" s="17">
        <v>0</v>
      </c>
      <c r="IA57" s="17">
        <v>0</v>
      </c>
      <c r="IB57" s="17">
        <v>0</v>
      </c>
      <c r="IC57" s="17">
        <v>0</v>
      </c>
      <c r="ID57" s="17">
        <v>0</v>
      </c>
      <c r="IE57" s="17">
        <v>0</v>
      </c>
      <c r="IF57" s="17">
        <v>0</v>
      </c>
      <c r="IG57" s="17">
        <v>0</v>
      </c>
      <c r="IH57" s="17">
        <v>0</v>
      </c>
      <c r="II57" s="17">
        <v>0</v>
      </c>
      <c r="IJ57" s="17">
        <v>0</v>
      </c>
      <c r="IK57" s="17">
        <v>0</v>
      </c>
      <c r="IL57" s="17">
        <v>0</v>
      </c>
      <c r="IM57" s="17">
        <v>0</v>
      </c>
      <c r="IN57" s="17">
        <v>0</v>
      </c>
      <c r="IO57" s="17">
        <v>0</v>
      </c>
      <c r="IP57" s="17">
        <v>0</v>
      </c>
      <c r="IQ57" s="17">
        <v>0</v>
      </c>
      <c r="IR57" s="17">
        <v>0</v>
      </c>
      <c r="IS57" s="17">
        <v>0</v>
      </c>
      <c r="IT57" s="17">
        <v>0</v>
      </c>
      <c r="IU57" s="17">
        <v>0</v>
      </c>
      <c r="IV57" s="18">
        <v>0</v>
      </c>
      <c r="IW57" s="18">
        <v>0</v>
      </c>
      <c r="IX57" s="18">
        <v>0</v>
      </c>
      <c r="IY57" s="17">
        <v>0</v>
      </c>
      <c r="IZ57" s="17">
        <v>0</v>
      </c>
      <c r="JA57" s="17">
        <v>0</v>
      </c>
      <c r="JB57" s="17">
        <v>0</v>
      </c>
      <c r="JC57" s="17">
        <v>0</v>
      </c>
      <c r="JD57" s="17">
        <v>0</v>
      </c>
      <c r="JE57" s="18">
        <v>0</v>
      </c>
      <c r="JF57" s="18">
        <v>0</v>
      </c>
      <c r="JG57" s="18">
        <v>0</v>
      </c>
      <c r="JH57" s="17">
        <v>0</v>
      </c>
      <c r="JI57" s="17">
        <v>0</v>
      </c>
      <c r="JJ57" s="17">
        <v>0</v>
      </c>
      <c r="JK57" s="17">
        <v>0</v>
      </c>
      <c r="JL57" s="17">
        <v>0</v>
      </c>
      <c r="JM57" s="17">
        <v>0</v>
      </c>
      <c r="JN57" s="18">
        <v>0</v>
      </c>
      <c r="JO57" s="18">
        <v>0</v>
      </c>
      <c r="JP57" s="18">
        <v>0</v>
      </c>
      <c r="JQ57" s="17">
        <v>0</v>
      </c>
      <c r="JR57" s="17">
        <v>0</v>
      </c>
      <c r="JS57" s="17">
        <v>0</v>
      </c>
      <c r="JT57" s="17">
        <v>0</v>
      </c>
      <c r="JU57" s="17">
        <v>0</v>
      </c>
      <c r="JV57" s="17">
        <v>0</v>
      </c>
      <c r="JW57" s="17">
        <v>0</v>
      </c>
      <c r="JX57" s="17">
        <v>0</v>
      </c>
      <c r="JY57" s="17">
        <v>0</v>
      </c>
      <c r="JZ57" s="17">
        <v>0</v>
      </c>
      <c r="KA57" s="17">
        <v>0</v>
      </c>
      <c r="KB57" s="17">
        <v>0</v>
      </c>
      <c r="KC57" s="17">
        <v>0</v>
      </c>
      <c r="KD57" s="17">
        <v>0</v>
      </c>
      <c r="KE57" s="17">
        <v>0</v>
      </c>
      <c r="KF57" s="17">
        <v>0</v>
      </c>
      <c r="KG57" s="17">
        <v>0</v>
      </c>
      <c r="KH57" s="17">
        <v>0</v>
      </c>
      <c r="KI57" s="17">
        <v>0</v>
      </c>
      <c r="KJ57" s="17">
        <v>0</v>
      </c>
      <c r="KK57" s="17">
        <v>0</v>
      </c>
      <c r="KL57" s="17">
        <v>0</v>
      </c>
      <c r="KM57" s="17">
        <v>0</v>
      </c>
      <c r="KN57" s="17">
        <v>0</v>
      </c>
      <c r="KO57" s="17">
        <v>0</v>
      </c>
      <c r="KP57" s="17">
        <v>0</v>
      </c>
      <c r="KQ57" s="17">
        <v>0</v>
      </c>
      <c r="KR57" s="17">
        <v>0</v>
      </c>
      <c r="KS57" s="17">
        <v>0</v>
      </c>
      <c r="KT57" s="17">
        <v>0</v>
      </c>
      <c r="KU57" s="17">
        <v>0</v>
      </c>
      <c r="KV57" s="17">
        <v>0</v>
      </c>
      <c r="KW57" s="17">
        <v>0</v>
      </c>
      <c r="KX57" s="17">
        <v>0</v>
      </c>
      <c r="KY57" s="17">
        <v>0</v>
      </c>
      <c r="KZ57" s="17">
        <v>0</v>
      </c>
      <c r="LA57" s="18">
        <v>0</v>
      </c>
      <c r="LB57" s="18">
        <v>0</v>
      </c>
      <c r="LC57" s="18">
        <v>0</v>
      </c>
      <c r="LD57" s="17">
        <v>0</v>
      </c>
      <c r="LE57" s="17">
        <v>0</v>
      </c>
      <c r="LF57" s="17">
        <v>0</v>
      </c>
      <c r="LG57" s="17">
        <v>0</v>
      </c>
      <c r="LH57" s="17">
        <v>0</v>
      </c>
      <c r="LI57" s="17">
        <v>0</v>
      </c>
      <c r="LJ57" s="18">
        <v>0</v>
      </c>
      <c r="LK57" s="18">
        <v>0</v>
      </c>
      <c r="LL57" s="18">
        <v>0</v>
      </c>
      <c r="LM57" s="17">
        <v>0</v>
      </c>
      <c r="LN57" s="17">
        <v>0</v>
      </c>
      <c r="LO57" s="17">
        <v>0</v>
      </c>
      <c r="LP57" s="17">
        <v>0</v>
      </c>
      <c r="LQ57" s="17">
        <v>0</v>
      </c>
      <c r="LR57" s="17">
        <v>0</v>
      </c>
      <c r="LS57" s="18">
        <v>0</v>
      </c>
      <c r="LT57" s="18">
        <v>0</v>
      </c>
      <c r="LU57" s="18">
        <v>0</v>
      </c>
      <c r="LV57" s="17">
        <v>0</v>
      </c>
      <c r="LW57" s="17">
        <v>0</v>
      </c>
      <c r="LX57" s="17">
        <v>0</v>
      </c>
      <c r="LY57" s="17">
        <v>0</v>
      </c>
      <c r="LZ57" s="17">
        <v>0</v>
      </c>
      <c r="MA57" s="17">
        <v>0</v>
      </c>
      <c r="MB57" s="17">
        <v>0</v>
      </c>
      <c r="MC57" s="17">
        <v>0</v>
      </c>
      <c r="MD57" s="17">
        <v>0</v>
      </c>
      <c r="ME57" s="17">
        <v>0</v>
      </c>
      <c r="MF57" s="17">
        <v>0</v>
      </c>
      <c r="MG57" s="17">
        <v>0</v>
      </c>
      <c r="MH57" s="17">
        <v>0</v>
      </c>
    </row>
    <row r="58" spans="1:346" ht="12.75" customHeight="1" x14ac:dyDescent="0.3">
      <c r="A58" s="61" t="s">
        <v>251</v>
      </c>
      <c r="B58" s="16">
        <v>2008</v>
      </c>
      <c r="C58" s="62" t="s">
        <v>242</v>
      </c>
      <c r="D58" s="18">
        <v>0</v>
      </c>
      <c r="E58" s="18">
        <v>0</v>
      </c>
      <c r="F58" s="18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  <c r="EW58" s="17">
        <v>0</v>
      </c>
      <c r="EX58" s="17">
        <v>0</v>
      </c>
      <c r="EY58" s="17">
        <v>0</v>
      </c>
      <c r="EZ58" s="17">
        <v>0</v>
      </c>
      <c r="FA58" s="17">
        <v>0</v>
      </c>
      <c r="FB58" s="17">
        <v>0</v>
      </c>
      <c r="FC58" s="17">
        <v>0</v>
      </c>
      <c r="FD58" s="17">
        <v>0</v>
      </c>
      <c r="FE58" s="17">
        <v>0</v>
      </c>
      <c r="FF58" s="17">
        <v>0</v>
      </c>
      <c r="FG58" s="17">
        <v>0</v>
      </c>
      <c r="FH58" s="17">
        <v>0</v>
      </c>
      <c r="FI58" s="17">
        <v>0</v>
      </c>
      <c r="FJ58" s="17">
        <v>0</v>
      </c>
      <c r="FK58" s="17">
        <v>0</v>
      </c>
      <c r="FL58" s="17">
        <v>0</v>
      </c>
      <c r="FM58" s="17">
        <v>0</v>
      </c>
      <c r="FN58" s="17">
        <v>0</v>
      </c>
      <c r="FO58" s="17">
        <v>0</v>
      </c>
      <c r="FP58" s="17">
        <v>0</v>
      </c>
      <c r="FQ58" s="17">
        <v>0</v>
      </c>
      <c r="FR58" s="17">
        <v>0</v>
      </c>
      <c r="FS58" s="17">
        <v>0</v>
      </c>
      <c r="FT58" s="17">
        <v>0</v>
      </c>
      <c r="FU58" s="17">
        <v>0</v>
      </c>
      <c r="FV58" s="17">
        <v>0</v>
      </c>
      <c r="FW58" s="17">
        <v>0</v>
      </c>
      <c r="FX58" s="17">
        <v>0</v>
      </c>
      <c r="FY58" s="17">
        <v>0</v>
      </c>
      <c r="FZ58" s="17">
        <v>0</v>
      </c>
      <c r="GA58" s="17">
        <v>0</v>
      </c>
      <c r="GB58" s="17">
        <v>0</v>
      </c>
      <c r="GC58" s="17">
        <v>0</v>
      </c>
      <c r="GD58" s="17">
        <v>0</v>
      </c>
      <c r="GE58" s="17">
        <v>0</v>
      </c>
      <c r="GF58" s="17">
        <v>0</v>
      </c>
      <c r="GG58" s="17">
        <v>0</v>
      </c>
      <c r="GH58" s="17">
        <v>0</v>
      </c>
      <c r="GI58" s="17">
        <v>0</v>
      </c>
      <c r="GJ58" s="17">
        <v>0</v>
      </c>
      <c r="GK58" s="17">
        <v>0</v>
      </c>
      <c r="GL58" s="17">
        <v>0</v>
      </c>
      <c r="GM58" s="17">
        <v>0</v>
      </c>
      <c r="GN58" s="17">
        <v>0</v>
      </c>
      <c r="GO58" s="17">
        <v>0</v>
      </c>
      <c r="GP58" s="17">
        <v>0</v>
      </c>
      <c r="GQ58" s="17">
        <v>0</v>
      </c>
      <c r="GR58" s="17">
        <v>0</v>
      </c>
      <c r="GS58" s="17">
        <v>0</v>
      </c>
      <c r="GT58" s="17">
        <v>0</v>
      </c>
      <c r="GU58" s="17">
        <v>0</v>
      </c>
      <c r="GV58" s="17">
        <v>0</v>
      </c>
      <c r="GW58" s="17">
        <v>0</v>
      </c>
      <c r="GX58" s="17">
        <v>0</v>
      </c>
      <c r="GY58" s="17">
        <v>0</v>
      </c>
      <c r="GZ58" s="17">
        <v>0</v>
      </c>
      <c r="HA58" s="17">
        <v>0</v>
      </c>
      <c r="HB58" s="17">
        <v>0</v>
      </c>
      <c r="HC58" s="17">
        <v>0</v>
      </c>
      <c r="HD58" s="17">
        <v>0</v>
      </c>
      <c r="HE58" s="17">
        <v>0</v>
      </c>
      <c r="HF58" s="17">
        <v>0</v>
      </c>
      <c r="HG58" s="17">
        <v>0</v>
      </c>
      <c r="HH58" s="17">
        <v>0</v>
      </c>
      <c r="HI58" s="17">
        <v>0</v>
      </c>
      <c r="HJ58" s="17">
        <v>0</v>
      </c>
      <c r="HK58" s="17">
        <v>0</v>
      </c>
      <c r="HL58" s="17">
        <v>0</v>
      </c>
      <c r="HM58" s="17">
        <v>0</v>
      </c>
      <c r="HN58" s="17">
        <v>0</v>
      </c>
      <c r="HO58" s="17">
        <v>0</v>
      </c>
      <c r="HP58" s="17">
        <v>0</v>
      </c>
      <c r="HQ58" s="17">
        <v>0</v>
      </c>
      <c r="HR58" s="17">
        <v>0</v>
      </c>
      <c r="HS58" s="17">
        <v>0</v>
      </c>
      <c r="HT58" s="17">
        <v>0</v>
      </c>
      <c r="HU58" s="17">
        <v>0</v>
      </c>
      <c r="HV58" s="17">
        <v>0</v>
      </c>
      <c r="HW58" s="17">
        <v>0</v>
      </c>
      <c r="HX58" s="17">
        <v>0</v>
      </c>
      <c r="HY58" s="17">
        <v>0</v>
      </c>
      <c r="HZ58" s="17">
        <v>0</v>
      </c>
      <c r="IA58" s="17">
        <v>0</v>
      </c>
      <c r="IB58" s="17">
        <v>0</v>
      </c>
      <c r="IC58" s="17">
        <v>0</v>
      </c>
      <c r="ID58" s="17">
        <v>0</v>
      </c>
      <c r="IE58" s="17">
        <v>0</v>
      </c>
      <c r="IF58" s="17">
        <v>0</v>
      </c>
      <c r="IG58" s="17">
        <v>0</v>
      </c>
      <c r="IH58" s="17">
        <v>0</v>
      </c>
      <c r="II58" s="17">
        <v>0</v>
      </c>
      <c r="IJ58" s="17">
        <v>0</v>
      </c>
      <c r="IK58" s="17">
        <v>0</v>
      </c>
      <c r="IL58" s="17">
        <v>0</v>
      </c>
      <c r="IM58" s="17">
        <v>0</v>
      </c>
      <c r="IN58" s="17">
        <v>0</v>
      </c>
      <c r="IO58" s="17">
        <v>0</v>
      </c>
      <c r="IP58" s="17">
        <v>0</v>
      </c>
      <c r="IQ58" s="17">
        <v>0</v>
      </c>
      <c r="IR58" s="17">
        <v>0</v>
      </c>
      <c r="IS58" s="17">
        <v>0</v>
      </c>
      <c r="IT58" s="17">
        <v>0</v>
      </c>
      <c r="IU58" s="17">
        <v>0</v>
      </c>
      <c r="IV58" s="18">
        <v>0</v>
      </c>
      <c r="IW58" s="18">
        <v>0</v>
      </c>
      <c r="IX58" s="18">
        <v>0</v>
      </c>
      <c r="IY58" s="17">
        <v>0</v>
      </c>
      <c r="IZ58" s="17">
        <v>0</v>
      </c>
      <c r="JA58" s="17">
        <v>0</v>
      </c>
      <c r="JB58" s="17">
        <v>0</v>
      </c>
      <c r="JC58" s="17">
        <v>0</v>
      </c>
      <c r="JD58" s="17">
        <v>0</v>
      </c>
      <c r="JE58" s="18">
        <v>0</v>
      </c>
      <c r="JF58" s="18">
        <v>0</v>
      </c>
      <c r="JG58" s="18">
        <v>0</v>
      </c>
      <c r="JH58" s="17">
        <v>0</v>
      </c>
      <c r="JI58" s="17">
        <v>0</v>
      </c>
      <c r="JJ58" s="17">
        <v>0</v>
      </c>
      <c r="JK58" s="17">
        <v>0</v>
      </c>
      <c r="JL58" s="17">
        <v>0</v>
      </c>
      <c r="JM58" s="17">
        <v>0</v>
      </c>
      <c r="JN58" s="18">
        <v>0</v>
      </c>
      <c r="JO58" s="18">
        <v>0</v>
      </c>
      <c r="JP58" s="18">
        <v>0</v>
      </c>
      <c r="JQ58" s="17">
        <v>0</v>
      </c>
      <c r="JR58" s="17">
        <v>0</v>
      </c>
      <c r="JS58" s="17">
        <v>0</v>
      </c>
      <c r="JT58" s="17">
        <v>0</v>
      </c>
      <c r="JU58" s="17">
        <v>0</v>
      </c>
      <c r="JV58" s="17">
        <v>0</v>
      </c>
      <c r="JW58" s="17">
        <v>0</v>
      </c>
      <c r="JX58" s="17">
        <v>0</v>
      </c>
      <c r="JY58" s="17">
        <v>0</v>
      </c>
      <c r="JZ58" s="17">
        <v>0</v>
      </c>
      <c r="KA58" s="17">
        <v>0</v>
      </c>
      <c r="KB58" s="17">
        <v>0</v>
      </c>
      <c r="KC58" s="17">
        <v>0</v>
      </c>
      <c r="KD58" s="17">
        <v>0</v>
      </c>
      <c r="KE58" s="17">
        <v>0</v>
      </c>
      <c r="KF58" s="17">
        <v>0</v>
      </c>
      <c r="KG58" s="17">
        <v>0</v>
      </c>
      <c r="KH58" s="17">
        <v>0</v>
      </c>
      <c r="KI58" s="17">
        <v>0</v>
      </c>
      <c r="KJ58" s="17">
        <v>0</v>
      </c>
      <c r="KK58" s="17">
        <v>14114100</v>
      </c>
      <c r="KL58" s="17">
        <v>0</v>
      </c>
      <c r="KM58" s="17">
        <v>0</v>
      </c>
      <c r="KN58" s="17">
        <v>0</v>
      </c>
      <c r="KO58" s="17">
        <v>0</v>
      </c>
      <c r="KP58" s="17">
        <v>0</v>
      </c>
      <c r="KQ58" s="17">
        <v>0</v>
      </c>
      <c r="KR58" s="17">
        <v>0</v>
      </c>
      <c r="KS58" s="17">
        <v>0</v>
      </c>
      <c r="KT58" s="17">
        <v>0</v>
      </c>
      <c r="KU58" s="17">
        <v>0</v>
      </c>
      <c r="KV58" s="17">
        <v>0</v>
      </c>
      <c r="KW58" s="17">
        <v>0</v>
      </c>
      <c r="KX58" s="17">
        <v>0</v>
      </c>
      <c r="KY58" s="17">
        <v>0</v>
      </c>
      <c r="KZ58" s="17">
        <v>0</v>
      </c>
      <c r="LA58" s="18">
        <v>0</v>
      </c>
      <c r="LB58" s="18">
        <v>0</v>
      </c>
      <c r="LC58" s="18">
        <v>0</v>
      </c>
      <c r="LD58" s="17">
        <v>0</v>
      </c>
      <c r="LE58" s="17">
        <v>0</v>
      </c>
      <c r="LF58" s="17">
        <v>0</v>
      </c>
      <c r="LG58" s="17">
        <v>0</v>
      </c>
      <c r="LH58" s="17">
        <v>0</v>
      </c>
      <c r="LI58" s="17">
        <v>0</v>
      </c>
      <c r="LJ58" s="18">
        <v>0</v>
      </c>
      <c r="LK58" s="18">
        <v>0</v>
      </c>
      <c r="LL58" s="18">
        <v>0</v>
      </c>
      <c r="LM58" s="17">
        <v>0</v>
      </c>
      <c r="LN58" s="17">
        <v>0</v>
      </c>
      <c r="LO58" s="17">
        <v>0</v>
      </c>
      <c r="LP58" s="17">
        <v>0</v>
      </c>
      <c r="LQ58" s="17">
        <v>0</v>
      </c>
      <c r="LR58" s="17">
        <v>0</v>
      </c>
      <c r="LS58" s="18">
        <v>0</v>
      </c>
      <c r="LT58" s="18">
        <v>0</v>
      </c>
      <c r="LU58" s="18">
        <v>0</v>
      </c>
      <c r="LV58" s="17">
        <v>0</v>
      </c>
      <c r="LW58" s="17">
        <v>0</v>
      </c>
      <c r="LX58" s="17">
        <v>0</v>
      </c>
      <c r="LY58" s="17">
        <v>0</v>
      </c>
      <c r="LZ58" s="17">
        <v>0</v>
      </c>
      <c r="MA58" s="17">
        <v>0</v>
      </c>
      <c r="MB58" s="17">
        <v>0</v>
      </c>
      <c r="MC58" s="17">
        <v>0</v>
      </c>
      <c r="MD58" s="17">
        <v>0</v>
      </c>
      <c r="ME58" s="17">
        <v>0</v>
      </c>
      <c r="MF58" s="17">
        <v>0</v>
      </c>
      <c r="MG58" s="17">
        <v>14114100</v>
      </c>
      <c r="MH58" s="17">
        <v>14114100</v>
      </c>
    </row>
    <row r="59" spans="1:346" ht="12.75" customHeight="1" x14ac:dyDescent="0.3">
      <c r="A59" s="61" t="s">
        <v>253</v>
      </c>
      <c r="B59" s="16">
        <v>3001</v>
      </c>
      <c r="C59" s="62" t="s">
        <v>247</v>
      </c>
      <c r="D59" s="18">
        <v>0</v>
      </c>
      <c r="E59" s="18">
        <v>0</v>
      </c>
      <c r="F59" s="18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  <c r="DZ59" s="17">
        <v>0</v>
      </c>
      <c r="EA59" s="17">
        <v>0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>
        <v>0</v>
      </c>
      <c r="EQ59" s="17">
        <v>0</v>
      </c>
      <c r="ER59" s="17">
        <v>0</v>
      </c>
      <c r="ES59" s="17">
        <v>0</v>
      </c>
      <c r="ET59" s="17">
        <v>0</v>
      </c>
      <c r="EU59" s="17">
        <v>0</v>
      </c>
      <c r="EV59" s="17">
        <v>0</v>
      </c>
      <c r="EW59" s="17">
        <v>0</v>
      </c>
      <c r="EX59" s="17">
        <v>0</v>
      </c>
      <c r="EY59" s="17">
        <v>0</v>
      </c>
      <c r="EZ59" s="17">
        <v>0</v>
      </c>
      <c r="FA59" s="17">
        <v>0</v>
      </c>
      <c r="FB59" s="17">
        <v>0</v>
      </c>
      <c r="FC59" s="17">
        <v>0</v>
      </c>
      <c r="FD59" s="17">
        <v>0</v>
      </c>
      <c r="FE59" s="17">
        <v>0</v>
      </c>
      <c r="FF59" s="17">
        <v>0</v>
      </c>
      <c r="FG59" s="17">
        <v>0</v>
      </c>
      <c r="FH59" s="17">
        <v>0</v>
      </c>
      <c r="FI59" s="17">
        <v>0</v>
      </c>
      <c r="FJ59" s="17">
        <v>0</v>
      </c>
      <c r="FK59" s="17">
        <v>0</v>
      </c>
      <c r="FL59" s="17">
        <v>0</v>
      </c>
      <c r="FM59" s="17">
        <v>0</v>
      </c>
      <c r="FN59" s="17">
        <v>0</v>
      </c>
      <c r="FO59" s="17">
        <v>0</v>
      </c>
      <c r="FP59" s="17">
        <v>0</v>
      </c>
      <c r="FQ59" s="17">
        <v>0</v>
      </c>
      <c r="FR59" s="17">
        <v>0</v>
      </c>
      <c r="FS59" s="17">
        <v>0</v>
      </c>
      <c r="FT59" s="17">
        <v>0</v>
      </c>
      <c r="FU59" s="17">
        <v>0</v>
      </c>
      <c r="FV59" s="17">
        <v>0</v>
      </c>
      <c r="FW59" s="17">
        <v>0</v>
      </c>
      <c r="FX59" s="17">
        <v>0</v>
      </c>
      <c r="FY59" s="17">
        <v>0</v>
      </c>
      <c r="FZ59" s="17">
        <v>0</v>
      </c>
      <c r="GA59" s="17">
        <v>0</v>
      </c>
      <c r="GB59" s="17">
        <v>0</v>
      </c>
      <c r="GC59" s="17">
        <v>0</v>
      </c>
      <c r="GD59" s="17">
        <v>0</v>
      </c>
      <c r="GE59" s="17">
        <v>0</v>
      </c>
      <c r="GF59" s="17">
        <v>0</v>
      </c>
      <c r="GG59" s="17">
        <v>0</v>
      </c>
      <c r="GH59" s="17">
        <v>0</v>
      </c>
      <c r="GI59" s="17">
        <v>0</v>
      </c>
      <c r="GJ59" s="17">
        <v>0</v>
      </c>
      <c r="GK59" s="17">
        <v>0</v>
      </c>
      <c r="GL59" s="17">
        <v>0</v>
      </c>
      <c r="GM59" s="17">
        <v>0</v>
      </c>
      <c r="GN59" s="17">
        <v>0</v>
      </c>
      <c r="GO59" s="17">
        <v>0</v>
      </c>
      <c r="GP59" s="17">
        <v>0</v>
      </c>
      <c r="GQ59" s="17">
        <v>0</v>
      </c>
      <c r="GR59" s="17">
        <v>0</v>
      </c>
      <c r="GS59" s="17">
        <v>0</v>
      </c>
      <c r="GT59" s="17">
        <v>0</v>
      </c>
      <c r="GU59" s="17">
        <v>0</v>
      </c>
      <c r="GV59" s="17">
        <v>0</v>
      </c>
      <c r="GW59" s="17">
        <v>0</v>
      </c>
      <c r="GX59" s="17">
        <v>0</v>
      </c>
      <c r="GY59" s="17">
        <v>0</v>
      </c>
      <c r="GZ59" s="17">
        <v>0</v>
      </c>
      <c r="HA59" s="17">
        <v>0</v>
      </c>
      <c r="HB59" s="17">
        <v>0</v>
      </c>
      <c r="HC59" s="17">
        <v>0</v>
      </c>
      <c r="HD59" s="17">
        <v>0</v>
      </c>
      <c r="HE59" s="17">
        <v>0</v>
      </c>
      <c r="HF59" s="17">
        <v>0</v>
      </c>
      <c r="HG59" s="17">
        <v>0</v>
      </c>
      <c r="HH59" s="17">
        <v>0</v>
      </c>
      <c r="HI59" s="17">
        <v>0</v>
      </c>
      <c r="HJ59" s="17">
        <v>0</v>
      </c>
      <c r="HK59" s="17">
        <v>0</v>
      </c>
      <c r="HL59" s="17">
        <v>0</v>
      </c>
      <c r="HM59" s="17">
        <v>0</v>
      </c>
      <c r="HN59" s="17">
        <v>0</v>
      </c>
      <c r="HO59" s="17">
        <v>0</v>
      </c>
      <c r="HP59" s="17">
        <v>0</v>
      </c>
      <c r="HQ59" s="17">
        <v>0</v>
      </c>
      <c r="HR59" s="17">
        <v>0</v>
      </c>
      <c r="HS59" s="17">
        <v>0</v>
      </c>
      <c r="HT59" s="17">
        <v>0</v>
      </c>
      <c r="HU59" s="17">
        <v>0</v>
      </c>
      <c r="HV59" s="17">
        <v>0</v>
      </c>
      <c r="HW59" s="17">
        <v>0</v>
      </c>
      <c r="HX59" s="17">
        <v>0</v>
      </c>
      <c r="HY59" s="17">
        <v>0</v>
      </c>
      <c r="HZ59" s="17">
        <v>0</v>
      </c>
      <c r="IA59" s="17">
        <v>0</v>
      </c>
      <c r="IB59" s="17">
        <v>0</v>
      </c>
      <c r="IC59" s="17">
        <v>0</v>
      </c>
      <c r="ID59" s="17">
        <v>0</v>
      </c>
      <c r="IE59" s="17">
        <v>0</v>
      </c>
      <c r="IF59" s="17">
        <v>0</v>
      </c>
      <c r="IG59" s="17">
        <v>0</v>
      </c>
      <c r="IH59" s="17">
        <v>0</v>
      </c>
      <c r="II59" s="17">
        <v>0</v>
      </c>
      <c r="IJ59" s="17">
        <v>0</v>
      </c>
      <c r="IK59" s="17">
        <v>0</v>
      </c>
      <c r="IL59" s="17">
        <v>0</v>
      </c>
      <c r="IM59" s="17">
        <v>0</v>
      </c>
      <c r="IN59" s="17">
        <v>0</v>
      </c>
      <c r="IO59" s="17">
        <v>0</v>
      </c>
      <c r="IP59" s="17">
        <v>0</v>
      </c>
      <c r="IQ59" s="17">
        <v>0</v>
      </c>
      <c r="IR59" s="17">
        <v>0</v>
      </c>
      <c r="IS59" s="17">
        <v>0</v>
      </c>
      <c r="IT59" s="17">
        <v>0</v>
      </c>
      <c r="IU59" s="17">
        <v>0</v>
      </c>
      <c r="IV59" s="18">
        <v>0</v>
      </c>
      <c r="IW59" s="18">
        <v>0</v>
      </c>
      <c r="IX59" s="18">
        <v>0</v>
      </c>
      <c r="IY59" s="17">
        <v>0</v>
      </c>
      <c r="IZ59" s="17">
        <v>0</v>
      </c>
      <c r="JA59" s="17">
        <v>0</v>
      </c>
      <c r="JB59" s="17">
        <v>0</v>
      </c>
      <c r="JC59" s="17">
        <v>0</v>
      </c>
      <c r="JD59" s="17">
        <v>0</v>
      </c>
      <c r="JE59" s="18">
        <v>0</v>
      </c>
      <c r="JF59" s="18">
        <v>0</v>
      </c>
      <c r="JG59" s="18">
        <v>0</v>
      </c>
      <c r="JH59" s="17">
        <v>0</v>
      </c>
      <c r="JI59" s="17">
        <v>0</v>
      </c>
      <c r="JJ59" s="17">
        <v>0</v>
      </c>
      <c r="JK59" s="17">
        <v>0</v>
      </c>
      <c r="JL59" s="17">
        <v>0</v>
      </c>
      <c r="JM59" s="17">
        <v>0</v>
      </c>
      <c r="JN59" s="18">
        <v>0</v>
      </c>
      <c r="JO59" s="18">
        <v>0</v>
      </c>
      <c r="JP59" s="18">
        <v>0</v>
      </c>
      <c r="JQ59" s="17">
        <v>0</v>
      </c>
      <c r="JR59" s="17">
        <v>0</v>
      </c>
      <c r="JS59" s="17">
        <v>0</v>
      </c>
      <c r="JT59" s="17">
        <v>0</v>
      </c>
      <c r="JU59" s="17">
        <v>0</v>
      </c>
      <c r="JV59" s="17">
        <v>0</v>
      </c>
      <c r="JW59" s="17">
        <v>0</v>
      </c>
      <c r="JX59" s="17">
        <v>0</v>
      </c>
      <c r="JY59" s="17">
        <v>0</v>
      </c>
      <c r="JZ59" s="17">
        <v>0</v>
      </c>
      <c r="KA59" s="17">
        <v>0</v>
      </c>
      <c r="KB59" s="17">
        <v>0</v>
      </c>
      <c r="KC59" s="17">
        <v>0</v>
      </c>
      <c r="KD59" s="17">
        <v>0</v>
      </c>
      <c r="KE59" s="17">
        <v>0</v>
      </c>
      <c r="KF59" s="17">
        <v>0</v>
      </c>
      <c r="KG59" s="17">
        <v>0</v>
      </c>
      <c r="KH59" s="17">
        <v>0</v>
      </c>
      <c r="KI59" s="17">
        <v>0</v>
      </c>
      <c r="KJ59" s="17">
        <v>0</v>
      </c>
      <c r="KK59" s="17">
        <v>179302007.7396377</v>
      </c>
      <c r="KL59" s="17">
        <v>0</v>
      </c>
      <c r="KM59" s="17">
        <v>0</v>
      </c>
      <c r="KN59" s="17">
        <v>0</v>
      </c>
      <c r="KO59" s="17">
        <v>0</v>
      </c>
      <c r="KP59" s="17">
        <v>0</v>
      </c>
      <c r="KQ59" s="17">
        <v>0</v>
      </c>
      <c r="KR59" s="17">
        <v>0</v>
      </c>
      <c r="KS59" s="17">
        <v>0</v>
      </c>
      <c r="KT59" s="17">
        <v>0</v>
      </c>
      <c r="KU59" s="17">
        <v>0</v>
      </c>
      <c r="KV59" s="17">
        <v>0</v>
      </c>
      <c r="KW59" s="17">
        <v>0</v>
      </c>
      <c r="KX59" s="17">
        <v>0</v>
      </c>
      <c r="KY59" s="17">
        <v>0</v>
      </c>
      <c r="KZ59" s="17">
        <v>0</v>
      </c>
      <c r="LA59" s="18">
        <v>0</v>
      </c>
      <c r="LB59" s="18">
        <v>0</v>
      </c>
      <c r="LC59" s="18">
        <v>0</v>
      </c>
      <c r="LD59" s="17">
        <v>0</v>
      </c>
      <c r="LE59" s="17">
        <v>0</v>
      </c>
      <c r="LF59" s="17">
        <v>0</v>
      </c>
      <c r="LG59" s="17">
        <v>0</v>
      </c>
      <c r="LH59" s="17">
        <v>0</v>
      </c>
      <c r="LI59" s="17">
        <v>0</v>
      </c>
      <c r="LJ59" s="18">
        <v>0</v>
      </c>
      <c r="LK59" s="18">
        <v>0</v>
      </c>
      <c r="LL59" s="18">
        <v>0</v>
      </c>
      <c r="LM59" s="17">
        <v>0</v>
      </c>
      <c r="LN59" s="17">
        <v>0</v>
      </c>
      <c r="LO59" s="17">
        <v>0</v>
      </c>
      <c r="LP59" s="17">
        <v>0</v>
      </c>
      <c r="LQ59" s="17">
        <v>0</v>
      </c>
      <c r="LR59" s="17">
        <v>0</v>
      </c>
      <c r="LS59" s="18">
        <v>0</v>
      </c>
      <c r="LT59" s="18">
        <v>0</v>
      </c>
      <c r="LU59" s="18">
        <v>0</v>
      </c>
      <c r="LV59" s="17">
        <v>0</v>
      </c>
      <c r="LW59" s="17">
        <v>0</v>
      </c>
      <c r="LX59" s="17">
        <v>0</v>
      </c>
      <c r="LY59" s="17">
        <v>0</v>
      </c>
      <c r="LZ59" s="17">
        <v>0</v>
      </c>
      <c r="MA59" s="17">
        <v>0</v>
      </c>
      <c r="MB59" s="17">
        <v>0</v>
      </c>
      <c r="MC59" s="17">
        <v>0</v>
      </c>
      <c r="MD59" s="17">
        <v>0</v>
      </c>
      <c r="ME59" s="17">
        <v>0</v>
      </c>
      <c r="MF59" s="17">
        <v>0</v>
      </c>
      <c r="MG59" s="17">
        <v>179302007.7396377</v>
      </c>
      <c r="MH59" s="17">
        <v>179302007.7396377</v>
      </c>
    </row>
    <row r="60" spans="1:346" ht="12.75" customHeight="1" x14ac:dyDescent="0.3">
      <c r="A60" s="61" t="s">
        <v>255</v>
      </c>
      <c r="B60" s="16">
        <v>3002</v>
      </c>
      <c r="C60" s="62" t="s">
        <v>247</v>
      </c>
      <c r="D60" s="18">
        <v>0</v>
      </c>
      <c r="E60" s="18">
        <v>0</v>
      </c>
      <c r="F60" s="18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>
        <v>0</v>
      </c>
      <c r="EA60" s="17">
        <v>0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>
        <v>0</v>
      </c>
      <c r="EQ60" s="17">
        <v>0</v>
      </c>
      <c r="ER60" s="17">
        <v>0</v>
      </c>
      <c r="ES60" s="17">
        <v>0</v>
      </c>
      <c r="ET60" s="17">
        <v>0</v>
      </c>
      <c r="EU60" s="17">
        <v>0</v>
      </c>
      <c r="EV60" s="17">
        <v>0</v>
      </c>
      <c r="EW60" s="17">
        <v>0</v>
      </c>
      <c r="EX60" s="17">
        <v>0</v>
      </c>
      <c r="EY60" s="17">
        <v>0</v>
      </c>
      <c r="EZ60" s="17">
        <v>0</v>
      </c>
      <c r="FA60" s="17">
        <v>0</v>
      </c>
      <c r="FB60" s="17">
        <v>0</v>
      </c>
      <c r="FC60" s="17">
        <v>0</v>
      </c>
      <c r="FD60" s="17">
        <v>0</v>
      </c>
      <c r="FE60" s="17">
        <v>0</v>
      </c>
      <c r="FF60" s="17">
        <v>775176.88</v>
      </c>
      <c r="FG60" s="17">
        <v>0</v>
      </c>
      <c r="FH60" s="17">
        <v>0</v>
      </c>
      <c r="FI60" s="17">
        <v>0</v>
      </c>
      <c r="FJ60" s="17">
        <v>0</v>
      </c>
      <c r="FK60" s="17">
        <v>0</v>
      </c>
      <c r="FL60" s="17">
        <v>0</v>
      </c>
      <c r="FM60" s="17">
        <v>0</v>
      </c>
      <c r="FN60" s="17">
        <v>0</v>
      </c>
      <c r="FO60" s="17">
        <v>0</v>
      </c>
      <c r="FP60" s="17">
        <v>0</v>
      </c>
      <c r="FQ60" s="17">
        <v>0</v>
      </c>
      <c r="FR60" s="17">
        <v>0</v>
      </c>
      <c r="FS60" s="17">
        <v>0</v>
      </c>
      <c r="FT60" s="17">
        <v>0</v>
      </c>
      <c r="FU60" s="17">
        <v>0</v>
      </c>
      <c r="FV60" s="17">
        <v>0</v>
      </c>
      <c r="FW60" s="17">
        <v>0</v>
      </c>
      <c r="FX60" s="17">
        <v>0</v>
      </c>
      <c r="FY60" s="17">
        <v>0</v>
      </c>
      <c r="FZ60" s="17">
        <v>0</v>
      </c>
      <c r="GA60" s="17">
        <v>0</v>
      </c>
      <c r="GB60" s="17">
        <v>0</v>
      </c>
      <c r="GC60" s="17">
        <v>0</v>
      </c>
      <c r="GD60" s="17">
        <v>0</v>
      </c>
      <c r="GE60" s="17">
        <v>0</v>
      </c>
      <c r="GF60" s="17">
        <v>0</v>
      </c>
      <c r="GG60" s="17">
        <v>0</v>
      </c>
      <c r="GH60" s="17">
        <v>0</v>
      </c>
      <c r="GI60" s="17">
        <v>0</v>
      </c>
      <c r="GJ60" s="17">
        <v>0</v>
      </c>
      <c r="GK60" s="17">
        <v>0</v>
      </c>
      <c r="GL60" s="17">
        <v>0</v>
      </c>
      <c r="GM60" s="17">
        <v>0</v>
      </c>
      <c r="GN60" s="17">
        <v>0</v>
      </c>
      <c r="GO60" s="17">
        <v>0</v>
      </c>
      <c r="GP60" s="17">
        <v>0</v>
      </c>
      <c r="GQ60" s="17">
        <v>0</v>
      </c>
      <c r="GR60" s="17">
        <v>0</v>
      </c>
      <c r="GS60" s="17">
        <v>0</v>
      </c>
      <c r="GT60" s="17">
        <v>0</v>
      </c>
      <c r="GU60" s="17">
        <v>0</v>
      </c>
      <c r="GV60" s="17">
        <v>0</v>
      </c>
      <c r="GW60" s="17">
        <v>0</v>
      </c>
      <c r="GX60" s="17">
        <v>0</v>
      </c>
      <c r="GY60" s="17">
        <v>0</v>
      </c>
      <c r="GZ60" s="17">
        <v>0</v>
      </c>
      <c r="HA60" s="17">
        <v>0</v>
      </c>
      <c r="HB60" s="17">
        <v>0</v>
      </c>
      <c r="HC60" s="17">
        <v>0</v>
      </c>
      <c r="HD60" s="17">
        <v>0</v>
      </c>
      <c r="HE60" s="17">
        <v>0</v>
      </c>
      <c r="HF60" s="17">
        <v>0</v>
      </c>
      <c r="HG60" s="17">
        <v>0</v>
      </c>
      <c r="HH60" s="17">
        <v>0</v>
      </c>
      <c r="HI60" s="17">
        <v>0</v>
      </c>
      <c r="HJ60" s="17">
        <v>0</v>
      </c>
      <c r="HK60" s="17">
        <v>0</v>
      </c>
      <c r="HL60" s="17">
        <v>0</v>
      </c>
      <c r="HM60" s="17">
        <v>0</v>
      </c>
      <c r="HN60" s="17">
        <v>0</v>
      </c>
      <c r="HO60" s="17">
        <v>0</v>
      </c>
      <c r="HP60" s="17">
        <v>0</v>
      </c>
      <c r="HQ60" s="17">
        <v>0</v>
      </c>
      <c r="HR60" s="17">
        <v>0</v>
      </c>
      <c r="HS60" s="17">
        <v>0</v>
      </c>
      <c r="HT60" s="17">
        <v>0</v>
      </c>
      <c r="HU60" s="17">
        <v>0</v>
      </c>
      <c r="HV60" s="17">
        <v>0</v>
      </c>
      <c r="HW60" s="17">
        <v>0</v>
      </c>
      <c r="HX60" s="17">
        <v>0</v>
      </c>
      <c r="HY60" s="17">
        <v>0</v>
      </c>
      <c r="HZ60" s="17">
        <v>0</v>
      </c>
      <c r="IA60" s="17">
        <v>0</v>
      </c>
      <c r="IB60" s="17">
        <v>0</v>
      </c>
      <c r="IC60" s="17">
        <v>0</v>
      </c>
      <c r="ID60" s="17">
        <v>0</v>
      </c>
      <c r="IE60" s="17">
        <v>0</v>
      </c>
      <c r="IF60" s="17">
        <v>0</v>
      </c>
      <c r="IG60" s="17">
        <v>0</v>
      </c>
      <c r="IH60" s="17">
        <v>0</v>
      </c>
      <c r="II60" s="17">
        <v>0</v>
      </c>
      <c r="IJ60" s="17">
        <v>0</v>
      </c>
      <c r="IK60" s="17">
        <v>0</v>
      </c>
      <c r="IL60" s="17">
        <v>0</v>
      </c>
      <c r="IM60" s="17">
        <v>0</v>
      </c>
      <c r="IN60" s="17">
        <v>0</v>
      </c>
      <c r="IO60" s="17">
        <v>0</v>
      </c>
      <c r="IP60" s="17">
        <v>0</v>
      </c>
      <c r="IQ60" s="17">
        <v>0</v>
      </c>
      <c r="IR60" s="17">
        <v>0</v>
      </c>
      <c r="IS60" s="17">
        <v>0</v>
      </c>
      <c r="IT60" s="17">
        <v>0</v>
      </c>
      <c r="IU60" s="17">
        <v>0</v>
      </c>
      <c r="IV60" s="18">
        <v>0</v>
      </c>
      <c r="IW60" s="18">
        <v>0</v>
      </c>
      <c r="IX60" s="18">
        <v>0</v>
      </c>
      <c r="IY60" s="17">
        <v>0</v>
      </c>
      <c r="IZ60" s="17">
        <v>0</v>
      </c>
      <c r="JA60" s="17">
        <v>0</v>
      </c>
      <c r="JB60" s="17">
        <v>0</v>
      </c>
      <c r="JC60" s="17">
        <v>0</v>
      </c>
      <c r="JD60" s="17">
        <v>0</v>
      </c>
      <c r="JE60" s="18">
        <v>0</v>
      </c>
      <c r="JF60" s="18">
        <v>0</v>
      </c>
      <c r="JG60" s="18">
        <v>0</v>
      </c>
      <c r="JH60" s="17">
        <v>0</v>
      </c>
      <c r="JI60" s="17">
        <v>0</v>
      </c>
      <c r="JJ60" s="17">
        <v>0</v>
      </c>
      <c r="JK60" s="17">
        <v>0</v>
      </c>
      <c r="JL60" s="17">
        <v>0</v>
      </c>
      <c r="JM60" s="17">
        <v>0</v>
      </c>
      <c r="JN60" s="18">
        <v>0</v>
      </c>
      <c r="JO60" s="18">
        <v>0</v>
      </c>
      <c r="JP60" s="18">
        <v>0</v>
      </c>
      <c r="JQ60" s="17">
        <v>0</v>
      </c>
      <c r="JR60" s="17">
        <v>0</v>
      </c>
      <c r="JS60" s="17">
        <v>0</v>
      </c>
      <c r="JT60" s="17">
        <v>0</v>
      </c>
      <c r="JU60" s="17">
        <v>0</v>
      </c>
      <c r="JV60" s="17">
        <v>0</v>
      </c>
      <c r="JW60" s="17">
        <v>0</v>
      </c>
      <c r="JX60" s="17">
        <v>0</v>
      </c>
      <c r="JY60" s="17">
        <v>0</v>
      </c>
      <c r="JZ60" s="17">
        <v>0</v>
      </c>
      <c r="KA60" s="17">
        <v>0</v>
      </c>
      <c r="KB60" s="17">
        <v>0</v>
      </c>
      <c r="KC60" s="17">
        <v>0</v>
      </c>
      <c r="KD60" s="17">
        <v>0</v>
      </c>
      <c r="KE60" s="17">
        <v>0</v>
      </c>
      <c r="KF60" s="17">
        <v>0</v>
      </c>
      <c r="KG60" s="17">
        <v>0</v>
      </c>
      <c r="KH60" s="17">
        <v>0</v>
      </c>
      <c r="KI60" s="17">
        <v>0</v>
      </c>
      <c r="KJ60" s="17">
        <v>0</v>
      </c>
      <c r="KK60" s="17">
        <v>7534098.8300000001</v>
      </c>
      <c r="KL60" s="17">
        <v>0</v>
      </c>
      <c r="KM60" s="17">
        <v>0</v>
      </c>
      <c r="KN60" s="17">
        <v>0</v>
      </c>
      <c r="KO60" s="17">
        <v>0</v>
      </c>
      <c r="KP60" s="17">
        <v>0</v>
      </c>
      <c r="KQ60" s="17">
        <v>0</v>
      </c>
      <c r="KR60" s="17">
        <v>0</v>
      </c>
      <c r="KS60" s="17">
        <v>0</v>
      </c>
      <c r="KT60" s="17">
        <v>0</v>
      </c>
      <c r="KU60" s="17">
        <v>0</v>
      </c>
      <c r="KV60" s="17">
        <v>0</v>
      </c>
      <c r="KW60" s="17">
        <v>0</v>
      </c>
      <c r="KX60" s="17">
        <v>0</v>
      </c>
      <c r="KY60" s="17">
        <v>0</v>
      </c>
      <c r="KZ60" s="17">
        <v>0</v>
      </c>
      <c r="LA60" s="18">
        <v>0</v>
      </c>
      <c r="LB60" s="18">
        <v>0</v>
      </c>
      <c r="LC60" s="18">
        <v>0</v>
      </c>
      <c r="LD60" s="17">
        <v>0</v>
      </c>
      <c r="LE60" s="17">
        <v>0</v>
      </c>
      <c r="LF60" s="17">
        <v>0</v>
      </c>
      <c r="LG60" s="17">
        <v>0</v>
      </c>
      <c r="LH60" s="17">
        <v>0</v>
      </c>
      <c r="LI60" s="17">
        <v>0</v>
      </c>
      <c r="LJ60" s="18">
        <v>0</v>
      </c>
      <c r="LK60" s="18">
        <v>0</v>
      </c>
      <c r="LL60" s="18">
        <v>0</v>
      </c>
      <c r="LM60" s="17">
        <v>0</v>
      </c>
      <c r="LN60" s="17">
        <v>0</v>
      </c>
      <c r="LO60" s="17">
        <v>0</v>
      </c>
      <c r="LP60" s="17">
        <v>0</v>
      </c>
      <c r="LQ60" s="17">
        <v>0</v>
      </c>
      <c r="LR60" s="17">
        <v>0</v>
      </c>
      <c r="LS60" s="18">
        <v>0</v>
      </c>
      <c r="LT60" s="18">
        <v>0</v>
      </c>
      <c r="LU60" s="18">
        <v>0</v>
      </c>
      <c r="LV60" s="17">
        <v>0</v>
      </c>
      <c r="LW60" s="17">
        <v>0</v>
      </c>
      <c r="LX60" s="17">
        <v>0</v>
      </c>
      <c r="LY60" s="17">
        <v>0</v>
      </c>
      <c r="LZ60" s="17">
        <v>0</v>
      </c>
      <c r="MA60" s="17">
        <v>0</v>
      </c>
      <c r="MB60" s="17">
        <v>0</v>
      </c>
      <c r="MC60" s="17">
        <v>0</v>
      </c>
      <c r="MD60" s="17">
        <v>0</v>
      </c>
      <c r="ME60" s="17">
        <v>0</v>
      </c>
      <c r="MF60" s="17">
        <v>0</v>
      </c>
      <c r="MG60" s="17">
        <v>8309275.71</v>
      </c>
      <c r="MH60" s="17">
        <v>8309275.71</v>
      </c>
    </row>
    <row r="61" spans="1:346" ht="12.75" customHeight="1" x14ac:dyDescent="0.3">
      <c r="A61" s="61" t="s">
        <v>257</v>
      </c>
      <c r="B61" s="16">
        <v>3003</v>
      </c>
      <c r="C61" s="62" t="s">
        <v>247</v>
      </c>
      <c r="D61" s="18">
        <v>0</v>
      </c>
      <c r="E61" s="18">
        <v>0</v>
      </c>
      <c r="F61" s="18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0</v>
      </c>
      <c r="DZ61" s="17">
        <v>0</v>
      </c>
      <c r="EA61" s="17">
        <v>0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0</v>
      </c>
      <c r="ES61" s="17">
        <v>0</v>
      </c>
      <c r="ET61" s="17">
        <v>0</v>
      </c>
      <c r="EU61" s="17">
        <v>0</v>
      </c>
      <c r="EV61" s="17">
        <v>0</v>
      </c>
      <c r="EW61" s="17">
        <v>0</v>
      </c>
      <c r="EX61" s="17">
        <v>0</v>
      </c>
      <c r="EY61" s="17">
        <v>0</v>
      </c>
      <c r="EZ61" s="17">
        <v>0</v>
      </c>
      <c r="FA61" s="17">
        <v>0</v>
      </c>
      <c r="FB61" s="17">
        <v>0</v>
      </c>
      <c r="FC61" s="17">
        <v>0</v>
      </c>
      <c r="FD61" s="17">
        <v>0</v>
      </c>
      <c r="FE61" s="17">
        <v>0</v>
      </c>
      <c r="FF61" s="17">
        <v>643.20000000000005</v>
      </c>
      <c r="FG61" s="17">
        <v>0</v>
      </c>
      <c r="FH61" s="17">
        <v>0</v>
      </c>
      <c r="FI61" s="17">
        <v>0</v>
      </c>
      <c r="FJ61" s="17">
        <v>0</v>
      </c>
      <c r="FK61" s="17">
        <v>0</v>
      </c>
      <c r="FL61" s="17">
        <v>0</v>
      </c>
      <c r="FM61" s="17">
        <v>0</v>
      </c>
      <c r="FN61" s="17">
        <v>0</v>
      </c>
      <c r="FO61" s="17">
        <v>0</v>
      </c>
      <c r="FP61" s="17">
        <v>0</v>
      </c>
      <c r="FQ61" s="17">
        <v>0</v>
      </c>
      <c r="FR61" s="17">
        <v>0</v>
      </c>
      <c r="FS61" s="17">
        <v>0</v>
      </c>
      <c r="FT61" s="17">
        <v>0</v>
      </c>
      <c r="FU61" s="17">
        <v>0</v>
      </c>
      <c r="FV61" s="17">
        <v>0</v>
      </c>
      <c r="FW61" s="17">
        <v>0</v>
      </c>
      <c r="FX61" s="17">
        <v>0</v>
      </c>
      <c r="FY61" s="17">
        <v>0</v>
      </c>
      <c r="FZ61" s="17">
        <v>0</v>
      </c>
      <c r="GA61" s="17">
        <v>0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17">
        <v>0</v>
      </c>
      <c r="GL61" s="17">
        <v>0</v>
      </c>
      <c r="GM61" s="17">
        <v>0</v>
      </c>
      <c r="GN61" s="17">
        <v>0</v>
      </c>
      <c r="GO61" s="17">
        <v>0</v>
      </c>
      <c r="GP61" s="17">
        <v>0</v>
      </c>
      <c r="GQ61" s="17">
        <v>0</v>
      </c>
      <c r="GR61" s="17">
        <v>0</v>
      </c>
      <c r="GS61" s="17">
        <v>0</v>
      </c>
      <c r="GT61" s="17">
        <v>0</v>
      </c>
      <c r="GU61" s="17">
        <v>0</v>
      </c>
      <c r="GV61" s="17">
        <v>0</v>
      </c>
      <c r="GW61" s="17">
        <v>0</v>
      </c>
      <c r="GX61" s="17">
        <v>0</v>
      </c>
      <c r="GY61" s="17">
        <v>0</v>
      </c>
      <c r="GZ61" s="17">
        <v>0</v>
      </c>
      <c r="HA61" s="17">
        <v>0</v>
      </c>
      <c r="HB61" s="17">
        <v>0</v>
      </c>
      <c r="HC61" s="17">
        <v>0</v>
      </c>
      <c r="HD61" s="17">
        <v>0</v>
      </c>
      <c r="HE61" s="17">
        <v>0</v>
      </c>
      <c r="HF61" s="17">
        <v>0</v>
      </c>
      <c r="HG61" s="17">
        <v>0</v>
      </c>
      <c r="HH61" s="17">
        <v>0</v>
      </c>
      <c r="HI61" s="17">
        <v>0</v>
      </c>
      <c r="HJ61" s="17">
        <v>0</v>
      </c>
      <c r="HK61" s="17">
        <v>0</v>
      </c>
      <c r="HL61" s="17">
        <v>0</v>
      </c>
      <c r="HM61" s="17">
        <v>0</v>
      </c>
      <c r="HN61" s="17">
        <v>0</v>
      </c>
      <c r="HO61" s="17">
        <v>0</v>
      </c>
      <c r="HP61" s="17">
        <v>0</v>
      </c>
      <c r="HQ61" s="17">
        <v>0</v>
      </c>
      <c r="HR61" s="17">
        <v>0</v>
      </c>
      <c r="HS61" s="17">
        <v>0</v>
      </c>
      <c r="HT61" s="17">
        <v>0</v>
      </c>
      <c r="HU61" s="17">
        <v>0</v>
      </c>
      <c r="HV61" s="17">
        <v>0</v>
      </c>
      <c r="HW61" s="17">
        <v>0</v>
      </c>
      <c r="HX61" s="17">
        <v>0</v>
      </c>
      <c r="HY61" s="17">
        <v>0</v>
      </c>
      <c r="HZ61" s="17">
        <v>0</v>
      </c>
      <c r="IA61" s="17">
        <v>0</v>
      </c>
      <c r="IB61" s="17">
        <v>0</v>
      </c>
      <c r="IC61" s="17">
        <v>0</v>
      </c>
      <c r="ID61" s="17">
        <v>0</v>
      </c>
      <c r="IE61" s="17">
        <v>0</v>
      </c>
      <c r="IF61" s="17">
        <v>0</v>
      </c>
      <c r="IG61" s="17">
        <v>0</v>
      </c>
      <c r="IH61" s="17">
        <v>0</v>
      </c>
      <c r="II61" s="17">
        <v>0</v>
      </c>
      <c r="IJ61" s="17">
        <v>0</v>
      </c>
      <c r="IK61" s="17">
        <v>0</v>
      </c>
      <c r="IL61" s="17">
        <v>0</v>
      </c>
      <c r="IM61" s="17">
        <v>0</v>
      </c>
      <c r="IN61" s="17">
        <v>0</v>
      </c>
      <c r="IO61" s="17">
        <v>0</v>
      </c>
      <c r="IP61" s="17">
        <v>0</v>
      </c>
      <c r="IQ61" s="17">
        <v>0</v>
      </c>
      <c r="IR61" s="17">
        <v>0</v>
      </c>
      <c r="IS61" s="17">
        <v>0</v>
      </c>
      <c r="IT61" s="17">
        <v>0</v>
      </c>
      <c r="IU61" s="17">
        <v>0</v>
      </c>
      <c r="IV61" s="18">
        <v>0</v>
      </c>
      <c r="IW61" s="18">
        <v>0</v>
      </c>
      <c r="IX61" s="18">
        <v>0</v>
      </c>
      <c r="IY61" s="17">
        <v>0</v>
      </c>
      <c r="IZ61" s="17">
        <v>0</v>
      </c>
      <c r="JA61" s="17">
        <v>0</v>
      </c>
      <c r="JB61" s="17">
        <v>0</v>
      </c>
      <c r="JC61" s="17">
        <v>0</v>
      </c>
      <c r="JD61" s="17">
        <v>0</v>
      </c>
      <c r="JE61" s="18">
        <v>0</v>
      </c>
      <c r="JF61" s="18">
        <v>0</v>
      </c>
      <c r="JG61" s="18">
        <v>0</v>
      </c>
      <c r="JH61" s="17">
        <v>0</v>
      </c>
      <c r="JI61" s="17">
        <v>0</v>
      </c>
      <c r="JJ61" s="17">
        <v>0</v>
      </c>
      <c r="JK61" s="17">
        <v>0</v>
      </c>
      <c r="JL61" s="17">
        <v>0</v>
      </c>
      <c r="JM61" s="17">
        <v>0</v>
      </c>
      <c r="JN61" s="18">
        <v>0</v>
      </c>
      <c r="JO61" s="18">
        <v>0</v>
      </c>
      <c r="JP61" s="18">
        <v>0</v>
      </c>
      <c r="JQ61" s="17">
        <v>0</v>
      </c>
      <c r="JR61" s="17">
        <v>0</v>
      </c>
      <c r="JS61" s="17">
        <v>0</v>
      </c>
      <c r="JT61" s="17">
        <v>0</v>
      </c>
      <c r="JU61" s="17">
        <v>0</v>
      </c>
      <c r="JV61" s="17">
        <v>0</v>
      </c>
      <c r="JW61" s="17">
        <v>0</v>
      </c>
      <c r="JX61" s="17">
        <v>0</v>
      </c>
      <c r="JY61" s="17">
        <v>0</v>
      </c>
      <c r="JZ61" s="17">
        <v>0</v>
      </c>
      <c r="KA61" s="17">
        <v>0</v>
      </c>
      <c r="KB61" s="17">
        <v>0</v>
      </c>
      <c r="KC61" s="17">
        <v>0</v>
      </c>
      <c r="KD61" s="17">
        <v>0</v>
      </c>
      <c r="KE61" s="17">
        <v>0</v>
      </c>
      <c r="KF61" s="17">
        <v>0</v>
      </c>
      <c r="KG61" s="17">
        <v>0</v>
      </c>
      <c r="KH61" s="17">
        <v>0</v>
      </c>
      <c r="KI61" s="17">
        <v>0</v>
      </c>
      <c r="KJ61" s="17">
        <v>0</v>
      </c>
      <c r="KK61" s="17">
        <v>117789980.95</v>
      </c>
      <c r="KL61" s="17">
        <v>0</v>
      </c>
      <c r="KM61" s="17">
        <v>0</v>
      </c>
      <c r="KN61" s="17">
        <v>0</v>
      </c>
      <c r="KO61" s="17">
        <v>0</v>
      </c>
      <c r="KP61" s="17">
        <v>0</v>
      </c>
      <c r="KQ61" s="17">
        <v>0</v>
      </c>
      <c r="KR61" s="17">
        <v>0</v>
      </c>
      <c r="KS61" s="17">
        <v>0</v>
      </c>
      <c r="KT61" s="17">
        <v>0</v>
      </c>
      <c r="KU61" s="17">
        <v>0</v>
      </c>
      <c r="KV61" s="17">
        <v>0</v>
      </c>
      <c r="KW61" s="17">
        <v>0</v>
      </c>
      <c r="KX61" s="17">
        <v>0</v>
      </c>
      <c r="KY61" s="17">
        <v>0</v>
      </c>
      <c r="KZ61" s="17">
        <v>0</v>
      </c>
      <c r="LA61" s="18">
        <v>0</v>
      </c>
      <c r="LB61" s="18">
        <v>0</v>
      </c>
      <c r="LC61" s="18">
        <v>0</v>
      </c>
      <c r="LD61" s="17">
        <v>0</v>
      </c>
      <c r="LE61" s="17">
        <v>0</v>
      </c>
      <c r="LF61" s="17">
        <v>0</v>
      </c>
      <c r="LG61" s="17">
        <v>0</v>
      </c>
      <c r="LH61" s="17">
        <v>0</v>
      </c>
      <c r="LI61" s="17">
        <v>0</v>
      </c>
      <c r="LJ61" s="18">
        <v>0</v>
      </c>
      <c r="LK61" s="18">
        <v>0</v>
      </c>
      <c r="LL61" s="18">
        <v>0</v>
      </c>
      <c r="LM61" s="17">
        <v>0</v>
      </c>
      <c r="LN61" s="17">
        <v>0</v>
      </c>
      <c r="LO61" s="17">
        <v>0</v>
      </c>
      <c r="LP61" s="17">
        <v>0</v>
      </c>
      <c r="LQ61" s="17">
        <v>0</v>
      </c>
      <c r="LR61" s="17">
        <v>0</v>
      </c>
      <c r="LS61" s="18">
        <v>0</v>
      </c>
      <c r="LT61" s="18">
        <v>0</v>
      </c>
      <c r="LU61" s="18">
        <v>0</v>
      </c>
      <c r="LV61" s="17">
        <v>0</v>
      </c>
      <c r="LW61" s="17">
        <v>0</v>
      </c>
      <c r="LX61" s="17">
        <v>0</v>
      </c>
      <c r="LY61" s="17">
        <v>0</v>
      </c>
      <c r="LZ61" s="17">
        <v>0</v>
      </c>
      <c r="MA61" s="17">
        <v>0</v>
      </c>
      <c r="MB61" s="17">
        <v>0</v>
      </c>
      <c r="MC61" s="17">
        <v>0</v>
      </c>
      <c r="MD61" s="17">
        <v>0</v>
      </c>
      <c r="ME61" s="17">
        <v>0</v>
      </c>
      <c r="MF61" s="17">
        <v>0</v>
      </c>
      <c r="MG61" s="17">
        <v>117790624.15000001</v>
      </c>
      <c r="MH61" s="17">
        <v>117790624.15000001</v>
      </c>
    </row>
    <row r="62" spans="1:346" ht="12.75" customHeight="1" x14ac:dyDescent="0.3">
      <c r="A62" s="61" t="s">
        <v>259</v>
      </c>
      <c r="B62" s="16">
        <v>3004</v>
      </c>
      <c r="C62" s="62" t="s">
        <v>247</v>
      </c>
      <c r="D62" s="18">
        <v>0</v>
      </c>
      <c r="E62" s="18">
        <v>0</v>
      </c>
      <c r="F62" s="18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0</v>
      </c>
      <c r="DL62" s="17"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0</v>
      </c>
      <c r="DW62" s="17">
        <v>0</v>
      </c>
      <c r="DX62" s="17">
        <v>0</v>
      </c>
      <c r="DY62" s="17">
        <v>0</v>
      </c>
      <c r="DZ62" s="17">
        <v>0</v>
      </c>
      <c r="EA62" s="17">
        <v>0</v>
      </c>
      <c r="EB62" s="17">
        <v>0</v>
      </c>
      <c r="EC62" s="17">
        <v>0</v>
      </c>
      <c r="ED62" s="17">
        <v>0</v>
      </c>
      <c r="EE62" s="17">
        <v>0</v>
      </c>
      <c r="EF62" s="17">
        <v>0</v>
      </c>
      <c r="EG62" s="17">
        <v>0</v>
      </c>
      <c r="EH62" s="17">
        <v>0</v>
      </c>
      <c r="EI62" s="17">
        <v>0</v>
      </c>
      <c r="EJ62" s="17">
        <v>0</v>
      </c>
      <c r="EK62" s="17">
        <v>0</v>
      </c>
      <c r="EL62" s="17">
        <v>0</v>
      </c>
      <c r="EM62" s="17">
        <v>0</v>
      </c>
      <c r="EN62" s="17">
        <v>0</v>
      </c>
      <c r="EO62" s="17">
        <v>0</v>
      </c>
      <c r="EP62" s="17">
        <v>0</v>
      </c>
      <c r="EQ62" s="17">
        <v>0</v>
      </c>
      <c r="ER62" s="17">
        <v>0</v>
      </c>
      <c r="ES62" s="17">
        <v>0</v>
      </c>
      <c r="ET62" s="17">
        <v>0</v>
      </c>
      <c r="EU62" s="17">
        <v>0</v>
      </c>
      <c r="EV62" s="17">
        <v>0</v>
      </c>
      <c r="EW62" s="17">
        <v>0</v>
      </c>
      <c r="EX62" s="17">
        <v>0</v>
      </c>
      <c r="EY62" s="17">
        <v>0</v>
      </c>
      <c r="EZ62" s="17">
        <v>0</v>
      </c>
      <c r="FA62" s="17">
        <v>0</v>
      </c>
      <c r="FB62" s="17">
        <v>0</v>
      </c>
      <c r="FC62" s="17">
        <v>0</v>
      </c>
      <c r="FD62" s="17">
        <v>0</v>
      </c>
      <c r="FE62" s="17">
        <v>0</v>
      </c>
      <c r="FF62" s="17">
        <v>1129781.5400000007</v>
      </c>
      <c r="FG62" s="17">
        <v>0</v>
      </c>
      <c r="FH62" s="17">
        <v>0</v>
      </c>
      <c r="FI62" s="17">
        <v>0</v>
      </c>
      <c r="FJ62" s="17">
        <v>0</v>
      </c>
      <c r="FK62" s="17">
        <v>0</v>
      </c>
      <c r="FL62" s="17">
        <v>0</v>
      </c>
      <c r="FM62" s="17">
        <v>0</v>
      </c>
      <c r="FN62" s="17">
        <v>0</v>
      </c>
      <c r="FO62" s="17">
        <v>0</v>
      </c>
      <c r="FP62" s="17">
        <v>0</v>
      </c>
      <c r="FQ62" s="17">
        <v>0</v>
      </c>
      <c r="FR62" s="17">
        <v>0</v>
      </c>
      <c r="FS62" s="17">
        <v>0</v>
      </c>
      <c r="FT62" s="17">
        <v>0</v>
      </c>
      <c r="FU62" s="17">
        <v>0</v>
      </c>
      <c r="FV62" s="17">
        <v>0</v>
      </c>
      <c r="FW62" s="17">
        <v>0</v>
      </c>
      <c r="FX62" s="17">
        <v>0</v>
      </c>
      <c r="FY62" s="17">
        <v>0</v>
      </c>
      <c r="FZ62" s="17">
        <v>0</v>
      </c>
      <c r="GA62" s="17">
        <v>0</v>
      </c>
      <c r="GB62" s="17">
        <v>0</v>
      </c>
      <c r="GC62" s="17">
        <v>0</v>
      </c>
      <c r="GD62" s="17">
        <v>0</v>
      </c>
      <c r="GE62" s="17">
        <v>0</v>
      </c>
      <c r="GF62" s="17">
        <v>0</v>
      </c>
      <c r="GG62" s="17">
        <v>0</v>
      </c>
      <c r="GH62" s="17">
        <v>0</v>
      </c>
      <c r="GI62" s="17">
        <v>0</v>
      </c>
      <c r="GJ62" s="17">
        <v>0</v>
      </c>
      <c r="GK62" s="17">
        <v>0</v>
      </c>
      <c r="GL62" s="17">
        <v>0</v>
      </c>
      <c r="GM62" s="17">
        <v>0</v>
      </c>
      <c r="GN62" s="17">
        <v>0</v>
      </c>
      <c r="GO62" s="17">
        <v>0</v>
      </c>
      <c r="GP62" s="17">
        <v>0</v>
      </c>
      <c r="GQ62" s="17">
        <v>0</v>
      </c>
      <c r="GR62" s="17">
        <v>0</v>
      </c>
      <c r="GS62" s="17">
        <v>0</v>
      </c>
      <c r="GT62" s="17">
        <v>0</v>
      </c>
      <c r="GU62" s="17">
        <v>0</v>
      </c>
      <c r="GV62" s="17">
        <v>0</v>
      </c>
      <c r="GW62" s="17">
        <v>0</v>
      </c>
      <c r="GX62" s="17">
        <v>0</v>
      </c>
      <c r="GY62" s="17">
        <v>0</v>
      </c>
      <c r="GZ62" s="17">
        <v>0</v>
      </c>
      <c r="HA62" s="17">
        <v>0</v>
      </c>
      <c r="HB62" s="17">
        <v>0</v>
      </c>
      <c r="HC62" s="17">
        <v>0</v>
      </c>
      <c r="HD62" s="17">
        <v>0</v>
      </c>
      <c r="HE62" s="17">
        <v>0</v>
      </c>
      <c r="HF62" s="17">
        <v>0</v>
      </c>
      <c r="HG62" s="17">
        <v>0</v>
      </c>
      <c r="HH62" s="17">
        <v>0</v>
      </c>
      <c r="HI62" s="17">
        <v>0</v>
      </c>
      <c r="HJ62" s="17">
        <v>0</v>
      </c>
      <c r="HK62" s="17">
        <v>0</v>
      </c>
      <c r="HL62" s="17">
        <v>0</v>
      </c>
      <c r="HM62" s="17">
        <v>0</v>
      </c>
      <c r="HN62" s="17">
        <v>0</v>
      </c>
      <c r="HO62" s="17">
        <v>0</v>
      </c>
      <c r="HP62" s="17">
        <v>0</v>
      </c>
      <c r="HQ62" s="17">
        <v>0</v>
      </c>
      <c r="HR62" s="17">
        <v>0</v>
      </c>
      <c r="HS62" s="17">
        <v>0</v>
      </c>
      <c r="HT62" s="17">
        <v>0</v>
      </c>
      <c r="HU62" s="17">
        <v>0</v>
      </c>
      <c r="HV62" s="17">
        <v>0</v>
      </c>
      <c r="HW62" s="17">
        <v>0</v>
      </c>
      <c r="HX62" s="17">
        <v>0</v>
      </c>
      <c r="HY62" s="17">
        <v>0</v>
      </c>
      <c r="HZ62" s="17">
        <v>0</v>
      </c>
      <c r="IA62" s="17">
        <v>0</v>
      </c>
      <c r="IB62" s="17">
        <v>0</v>
      </c>
      <c r="IC62" s="17">
        <v>0</v>
      </c>
      <c r="ID62" s="17">
        <v>0</v>
      </c>
      <c r="IE62" s="17">
        <v>0</v>
      </c>
      <c r="IF62" s="17">
        <v>0</v>
      </c>
      <c r="IG62" s="17">
        <v>0</v>
      </c>
      <c r="IH62" s="17">
        <v>0</v>
      </c>
      <c r="II62" s="17">
        <v>0</v>
      </c>
      <c r="IJ62" s="17">
        <v>0</v>
      </c>
      <c r="IK62" s="17">
        <v>0</v>
      </c>
      <c r="IL62" s="17">
        <v>0</v>
      </c>
      <c r="IM62" s="17">
        <v>0</v>
      </c>
      <c r="IN62" s="17">
        <v>0</v>
      </c>
      <c r="IO62" s="17">
        <v>0</v>
      </c>
      <c r="IP62" s="17">
        <v>0</v>
      </c>
      <c r="IQ62" s="17">
        <v>0</v>
      </c>
      <c r="IR62" s="17">
        <v>0</v>
      </c>
      <c r="IS62" s="17">
        <v>0</v>
      </c>
      <c r="IT62" s="17">
        <v>0</v>
      </c>
      <c r="IU62" s="17">
        <v>0</v>
      </c>
      <c r="IV62" s="18">
        <v>0</v>
      </c>
      <c r="IW62" s="18">
        <v>0</v>
      </c>
      <c r="IX62" s="18">
        <v>0</v>
      </c>
      <c r="IY62" s="17">
        <v>0</v>
      </c>
      <c r="IZ62" s="17">
        <v>0</v>
      </c>
      <c r="JA62" s="17">
        <v>0</v>
      </c>
      <c r="JB62" s="17">
        <v>0</v>
      </c>
      <c r="JC62" s="17">
        <v>0</v>
      </c>
      <c r="JD62" s="17">
        <v>0</v>
      </c>
      <c r="JE62" s="18">
        <v>0</v>
      </c>
      <c r="JF62" s="18">
        <v>0</v>
      </c>
      <c r="JG62" s="18">
        <v>0</v>
      </c>
      <c r="JH62" s="17">
        <v>0</v>
      </c>
      <c r="JI62" s="17">
        <v>0</v>
      </c>
      <c r="JJ62" s="17">
        <v>0</v>
      </c>
      <c r="JK62" s="17">
        <v>0</v>
      </c>
      <c r="JL62" s="17">
        <v>0</v>
      </c>
      <c r="JM62" s="17">
        <v>0</v>
      </c>
      <c r="JN62" s="18">
        <v>0</v>
      </c>
      <c r="JO62" s="18">
        <v>0</v>
      </c>
      <c r="JP62" s="18">
        <v>0</v>
      </c>
      <c r="JQ62" s="17">
        <v>0</v>
      </c>
      <c r="JR62" s="17">
        <v>0</v>
      </c>
      <c r="JS62" s="17">
        <v>0</v>
      </c>
      <c r="JT62" s="17">
        <v>0</v>
      </c>
      <c r="JU62" s="17">
        <v>0</v>
      </c>
      <c r="JV62" s="17">
        <v>0</v>
      </c>
      <c r="JW62" s="17">
        <v>0</v>
      </c>
      <c r="JX62" s="17">
        <v>0</v>
      </c>
      <c r="JY62" s="17">
        <v>0</v>
      </c>
      <c r="JZ62" s="17">
        <v>0</v>
      </c>
      <c r="KA62" s="17">
        <v>0</v>
      </c>
      <c r="KB62" s="17">
        <v>0</v>
      </c>
      <c r="KC62" s="17">
        <v>0</v>
      </c>
      <c r="KD62" s="17">
        <v>0</v>
      </c>
      <c r="KE62" s="17">
        <v>0</v>
      </c>
      <c r="KF62" s="17">
        <v>0</v>
      </c>
      <c r="KG62" s="17">
        <v>0</v>
      </c>
      <c r="KH62" s="17">
        <v>1113615.29</v>
      </c>
      <c r="KI62" s="17">
        <v>0</v>
      </c>
      <c r="KJ62" s="17">
        <v>0</v>
      </c>
      <c r="KK62" s="17">
        <v>84322290.079999968</v>
      </c>
      <c r="KL62" s="17">
        <v>0</v>
      </c>
      <c r="KM62" s="17">
        <v>0</v>
      </c>
      <c r="KN62" s="17">
        <v>0</v>
      </c>
      <c r="KO62" s="17">
        <v>0</v>
      </c>
      <c r="KP62" s="17">
        <v>0</v>
      </c>
      <c r="KQ62" s="17">
        <v>0</v>
      </c>
      <c r="KR62" s="17">
        <v>0</v>
      </c>
      <c r="KS62" s="17">
        <v>0</v>
      </c>
      <c r="KT62" s="17">
        <v>0</v>
      </c>
      <c r="KU62" s="17">
        <v>0</v>
      </c>
      <c r="KV62" s="17">
        <v>0</v>
      </c>
      <c r="KW62" s="17">
        <v>0</v>
      </c>
      <c r="KX62" s="17">
        <v>0</v>
      </c>
      <c r="KY62" s="17">
        <v>0</v>
      </c>
      <c r="KZ62" s="17">
        <v>0</v>
      </c>
      <c r="LA62" s="18">
        <v>0</v>
      </c>
      <c r="LB62" s="18">
        <v>0</v>
      </c>
      <c r="LC62" s="18">
        <v>0</v>
      </c>
      <c r="LD62" s="17">
        <v>0</v>
      </c>
      <c r="LE62" s="17">
        <v>0</v>
      </c>
      <c r="LF62" s="17">
        <v>0</v>
      </c>
      <c r="LG62" s="17">
        <v>0</v>
      </c>
      <c r="LH62" s="17">
        <v>0</v>
      </c>
      <c r="LI62" s="17">
        <v>0</v>
      </c>
      <c r="LJ62" s="18">
        <v>0</v>
      </c>
      <c r="LK62" s="18">
        <v>0</v>
      </c>
      <c r="LL62" s="18">
        <v>0</v>
      </c>
      <c r="LM62" s="17">
        <v>0</v>
      </c>
      <c r="LN62" s="17">
        <v>0</v>
      </c>
      <c r="LO62" s="17">
        <v>0</v>
      </c>
      <c r="LP62" s="17">
        <v>0</v>
      </c>
      <c r="LQ62" s="17">
        <v>0</v>
      </c>
      <c r="LR62" s="17">
        <v>0</v>
      </c>
      <c r="LS62" s="18">
        <v>0</v>
      </c>
      <c r="LT62" s="18">
        <v>0</v>
      </c>
      <c r="LU62" s="18">
        <v>0</v>
      </c>
      <c r="LV62" s="17">
        <v>0</v>
      </c>
      <c r="LW62" s="17">
        <v>0</v>
      </c>
      <c r="LX62" s="17">
        <v>0</v>
      </c>
      <c r="LY62" s="17">
        <v>0</v>
      </c>
      <c r="LZ62" s="17">
        <v>0</v>
      </c>
      <c r="MA62" s="17">
        <v>0</v>
      </c>
      <c r="MB62" s="17">
        <v>0</v>
      </c>
      <c r="MC62" s="17">
        <v>0</v>
      </c>
      <c r="MD62" s="17">
        <v>0</v>
      </c>
      <c r="ME62" s="17">
        <v>0</v>
      </c>
      <c r="MF62" s="17">
        <v>0</v>
      </c>
      <c r="MG62" s="17">
        <v>86565686.909999967</v>
      </c>
      <c r="MH62" s="17">
        <v>86565686.909999967</v>
      </c>
    </row>
    <row r="63" spans="1:346" ht="12.75" customHeight="1" x14ac:dyDescent="0.3">
      <c r="A63" s="61" t="s">
        <v>261</v>
      </c>
      <c r="B63" s="16">
        <v>3005</v>
      </c>
      <c r="C63" s="62" t="s">
        <v>247</v>
      </c>
      <c r="D63" s="18">
        <v>0</v>
      </c>
      <c r="E63" s="18">
        <v>0</v>
      </c>
      <c r="F63" s="18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0</v>
      </c>
      <c r="DZ63" s="17">
        <v>0</v>
      </c>
      <c r="EA63" s="17">
        <v>0</v>
      </c>
      <c r="EB63" s="17">
        <v>0</v>
      </c>
      <c r="EC63" s="17">
        <v>0</v>
      </c>
      <c r="ED63" s="17">
        <v>0</v>
      </c>
      <c r="EE63" s="17">
        <v>0</v>
      </c>
      <c r="EF63" s="17">
        <v>0</v>
      </c>
      <c r="EG63" s="17">
        <v>0</v>
      </c>
      <c r="EH63" s="17">
        <v>0</v>
      </c>
      <c r="EI63" s="17">
        <v>0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>
        <v>0</v>
      </c>
      <c r="EQ63" s="17">
        <v>0</v>
      </c>
      <c r="ER63" s="17">
        <v>0</v>
      </c>
      <c r="ES63" s="17">
        <v>0</v>
      </c>
      <c r="ET63" s="17">
        <v>0</v>
      </c>
      <c r="EU63" s="17">
        <v>0</v>
      </c>
      <c r="EV63" s="17">
        <v>0</v>
      </c>
      <c r="EW63" s="17">
        <v>0</v>
      </c>
      <c r="EX63" s="17">
        <v>0</v>
      </c>
      <c r="EY63" s="17">
        <v>0</v>
      </c>
      <c r="EZ63" s="17">
        <v>0</v>
      </c>
      <c r="FA63" s="17">
        <v>0</v>
      </c>
      <c r="FB63" s="17">
        <v>0</v>
      </c>
      <c r="FC63" s="17">
        <v>0</v>
      </c>
      <c r="FD63" s="17">
        <v>0</v>
      </c>
      <c r="FE63" s="17">
        <v>0</v>
      </c>
      <c r="FF63" s="17">
        <v>0</v>
      </c>
      <c r="FG63" s="17">
        <v>0</v>
      </c>
      <c r="FH63" s="17">
        <v>0</v>
      </c>
      <c r="FI63" s="17">
        <v>0</v>
      </c>
      <c r="FJ63" s="17">
        <v>0</v>
      </c>
      <c r="FK63" s="17">
        <v>0</v>
      </c>
      <c r="FL63" s="17">
        <v>0</v>
      </c>
      <c r="FM63" s="17">
        <v>0</v>
      </c>
      <c r="FN63" s="17">
        <v>0</v>
      </c>
      <c r="FO63" s="17">
        <v>0</v>
      </c>
      <c r="FP63" s="17">
        <v>0</v>
      </c>
      <c r="FQ63" s="17">
        <v>0</v>
      </c>
      <c r="FR63" s="17">
        <v>0</v>
      </c>
      <c r="FS63" s="17">
        <v>0</v>
      </c>
      <c r="FT63" s="17">
        <v>0</v>
      </c>
      <c r="FU63" s="17">
        <v>0</v>
      </c>
      <c r="FV63" s="17">
        <v>0</v>
      </c>
      <c r="FW63" s="17">
        <v>0</v>
      </c>
      <c r="FX63" s="17">
        <v>0</v>
      </c>
      <c r="FY63" s="17">
        <v>0</v>
      </c>
      <c r="FZ63" s="17">
        <v>0</v>
      </c>
      <c r="GA63" s="17">
        <v>0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17">
        <v>0</v>
      </c>
      <c r="GH63" s="17">
        <v>0</v>
      </c>
      <c r="GI63" s="17">
        <v>0</v>
      </c>
      <c r="GJ63" s="17">
        <v>0</v>
      </c>
      <c r="GK63" s="17">
        <v>0</v>
      </c>
      <c r="GL63" s="17">
        <v>0</v>
      </c>
      <c r="GM63" s="17">
        <v>0</v>
      </c>
      <c r="GN63" s="17">
        <v>0</v>
      </c>
      <c r="GO63" s="17">
        <v>0</v>
      </c>
      <c r="GP63" s="17">
        <v>0</v>
      </c>
      <c r="GQ63" s="17">
        <v>0</v>
      </c>
      <c r="GR63" s="17">
        <v>0</v>
      </c>
      <c r="GS63" s="17">
        <v>0</v>
      </c>
      <c r="GT63" s="17">
        <v>0</v>
      </c>
      <c r="GU63" s="17">
        <v>0</v>
      </c>
      <c r="GV63" s="17">
        <v>0</v>
      </c>
      <c r="GW63" s="17">
        <v>0</v>
      </c>
      <c r="GX63" s="17">
        <v>0</v>
      </c>
      <c r="GY63" s="17">
        <v>0</v>
      </c>
      <c r="GZ63" s="17">
        <v>0</v>
      </c>
      <c r="HA63" s="17">
        <v>0</v>
      </c>
      <c r="HB63" s="17">
        <v>0</v>
      </c>
      <c r="HC63" s="17">
        <v>0</v>
      </c>
      <c r="HD63" s="17">
        <v>0</v>
      </c>
      <c r="HE63" s="17">
        <v>0</v>
      </c>
      <c r="HF63" s="17">
        <v>0</v>
      </c>
      <c r="HG63" s="17">
        <v>0</v>
      </c>
      <c r="HH63" s="17">
        <v>0</v>
      </c>
      <c r="HI63" s="17">
        <v>0</v>
      </c>
      <c r="HJ63" s="17">
        <v>0</v>
      </c>
      <c r="HK63" s="17">
        <v>0</v>
      </c>
      <c r="HL63" s="17">
        <v>0</v>
      </c>
      <c r="HM63" s="17">
        <v>0</v>
      </c>
      <c r="HN63" s="17">
        <v>0</v>
      </c>
      <c r="HO63" s="17">
        <v>0</v>
      </c>
      <c r="HP63" s="17">
        <v>0</v>
      </c>
      <c r="HQ63" s="17">
        <v>0</v>
      </c>
      <c r="HR63" s="17">
        <v>0</v>
      </c>
      <c r="HS63" s="17">
        <v>0</v>
      </c>
      <c r="HT63" s="17">
        <v>0</v>
      </c>
      <c r="HU63" s="17">
        <v>0</v>
      </c>
      <c r="HV63" s="17">
        <v>0</v>
      </c>
      <c r="HW63" s="17">
        <v>0</v>
      </c>
      <c r="HX63" s="17">
        <v>0</v>
      </c>
      <c r="HY63" s="17">
        <v>0</v>
      </c>
      <c r="HZ63" s="17">
        <v>0</v>
      </c>
      <c r="IA63" s="17">
        <v>0</v>
      </c>
      <c r="IB63" s="17">
        <v>0</v>
      </c>
      <c r="IC63" s="17">
        <v>0</v>
      </c>
      <c r="ID63" s="17">
        <v>0</v>
      </c>
      <c r="IE63" s="17">
        <v>0</v>
      </c>
      <c r="IF63" s="17">
        <v>0</v>
      </c>
      <c r="IG63" s="17">
        <v>0</v>
      </c>
      <c r="IH63" s="17">
        <v>0</v>
      </c>
      <c r="II63" s="17">
        <v>0</v>
      </c>
      <c r="IJ63" s="17">
        <v>0</v>
      </c>
      <c r="IK63" s="17">
        <v>0</v>
      </c>
      <c r="IL63" s="17">
        <v>0</v>
      </c>
      <c r="IM63" s="17">
        <v>0</v>
      </c>
      <c r="IN63" s="17">
        <v>0</v>
      </c>
      <c r="IO63" s="17">
        <v>0</v>
      </c>
      <c r="IP63" s="17">
        <v>0</v>
      </c>
      <c r="IQ63" s="17">
        <v>0</v>
      </c>
      <c r="IR63" s="17">
        <v>0</v>
      </c>
      <c r="IS63" s="17">
        <v>0</v>
      </c>
      <c r="IT63" s="17">
        <v>0</v>
      </c>
      <c r="IU63" s="17">
        <v>0</v>
      </c>
      <c r="IV63" s="18">
        <v>0</v>
      </c>
      <c r="IW63" s="18">
        <v>0</v>
      </c>
      <c r="IX63" s="18">
        <v>0</v>
      </c>
      <c r="IY63" s="17">
        <v>0</v>
      </c>
      <c r="IZ63" s="17">
        <v>0</v>
      </c>
      <c r="JA63" s="17">
        <v>0</v>
      </c>
      <c r="JB63" s="17">
        <v>0</v>
      </c>
      <c r="JC63" s="17">
        <v>0</v>
      </c>
      <c r="JD63" s="17">
        <v>0</v>
      </c>
      <c r="JE63" s="18">
        <v>0</v>
      </c>
      <c r="JF63" s="18">
        <v>0</v>
      </c>
      <c r="JG63" s="18">
        <v>0</v>
      </c>
      <c r="JH63" s="17">
        <v>0</v>
      </c>
      <c r="JI63" s="17">
        <v>0</v>
      </c>
      <c r="JJ63" s="17">
        <v>0</v>
      </c>
      <c r="JK63" s="17">
        <v>0</v>
      </c>
      <c r="JL63" s="17">
        <v>0</v>
      </c>
      <c r="JM63" s="17">
        <v>0</v>
      </c>
      <c r="JN63" s="18">
        <v>0</v>
      </c>
      <c r="JO63" s="18">
        <v>0</v>
      </c>
      <c r="JP63" s="18">
        <v>0</v>
      </c>
      <c r="JQ63" s="17">
        <v>0</v>
      </c>
      <c r="JR63" s="17">
        <v>0</v>
      </c>
      <c r="JS63" s="17">
        <v>0</v>
      </c>
      <c r="JT63" s="17">
        <v>0</v>
      </c>
      <c r="JU63" s="17">
        <v>0</v>
      </c>
      <c r="JV63" s="17">
        <v>0</v>
      </c>
      <c r="JW63" s="17">
        <v>0</v>
      </c>
      <c r="JX63" s="17">
        <v>0</v>
      </c>
      <c r="JY63" s="17">
        <v>0</v>
      </c>
      <c r="JZ63" s="17">
        <v>0</v>
      </c>
      <c r="KA63" s="17">
        <v>0</v>
      </c>
      <c r="KB63" s="17">
        <v>0</v>
      </c>
      <c r="KC63" s="17">
        <v>0</v>
      </c>
      <c r="KD63" s="17">
        <v>0</v>
      </c>
      <c r="KE63" s="17">
        <v>0</v>
      </c>
      <c r="KF63" s="17">
        <v>0</v>
      </c>
      <c r="KG63" s="17">
        <v>0</v>
      </c>
      <c r="KH63" s="17">
        <v>0</v>
      </c>
      <c r="KI63" s="17">
        <v>0</v>
      </c>
      <c r="KJ63" s="17">
        <v>0</v>
      </c>
      <c r="KK63" s="17">
        <v>0</v>
      </c>
      <c r="KL63" s="17">
        <v>0</v>
      </c>
      <c r="KM63" s="17">
        <v>0</v>
      </c>
      <c r="KN63" s="17">
        <v>0</v>
      </c>
      <c r="KO63" s="17">
        <v>0</v>
      </c>
      <c r="KP63" s="17">
        <v>0</v>
      </c>
      <c r="KQ63" s="17">
        <v>0</v>
      </c>
      <c r="KR63" s="17">
        <v>0</v>
      </c>
      <c r="KS63" s="17">
        <v>0</v>
      </c>
      <c r="KT63" s="17">
        <v>0</v>
      </c>
      <c r="KU63" s="17">
        <v>0</v>
      </c>
      <c r="KV63" s="17">
        <v>0</v>
      </c>
      <c r="KW63" s="17">
        <v>0</v>
      </c>
      <c r="KX63" s="17">
        <v>0</v>
      </c>
      <c r="KY63" s="17">
        <v>0</v>
      </c>
      <c r="KZ63" s="17">
        <v>0</v>
      </c>
      <c r="LA63" s="18">
        <v>0</v>
      </c>
      <c r="LB63" s="18">
        <v>0</v>
      </c>
      <c r="LC63" s="18">
        <v>0</v>
      </c>
      <c r="LD63" s="17">
        <v>0</v>
      </c>
      <c r="LE63" s="17">
        <v>0</v>
      </c>
      <c r="LF63" s="17">
        <v>0</v>
      </c>
      <c r="LG63" s="17">
        <v>0</v>
      </c>
      <c r="LH63" s="17">
        <v>0</v>
      </c>
      <c r="LI63" s="17">
        <v>0</v>
      </c>
      <c r="LJ63" s="18">
        <v>0</v>
      </c>
      <c r="LK63" s="18">
        <v>0</v>
      </c>
      <c r="LL63" s="18">
        <v>0</v>
      </c>
      <c r="LM63" s="17">
        <v>0</v>
      </c>
      <c r="LN63" s="17">
        <v>0</v>
      </c>
      <c r="LO63" s="17">
        <v>0</v>
      </c>
      <c r="LP63" s="17">
        <v>0</v>
      </c>
      <c r="LQ63" s="17">
        <v>0</v>
      </c>
      <c r="LR63" s="17">
        <v>0</v>
      </c>
      <c r="LS63" s="18">
        <v>0</v>
      </c>
      <c r="LT63" s="18">
        <v>0</v>
      </c>
      <c r="LU63" s="18">
        <v>0</v>
      </c>
      <c r="LV63" s="17">
        <v>0</v>
      </c>
      <c r="LW63" s="17">
        <v>0</v>
      </c>
      <c r="LX63" s="17">
        <v>0</v>
      </c>
      <c r="LY63" s="17">
        <v>0</v>
      </c>
      <c r="LZ63" s="17">
        <v>0</v>
      </c>
      <c r="MA63" s="17">
        <v>0</v>
      </c>
      <c r="MB63" s="17">
        <v>0</v>
      </c>
      <c r="MC63" s="17">
        <v>0</v>
      </c>
      <c r="MD63" s="17">
        <v>0</v>
      </c>
      <c r="ME63" s="17">
        <v>0</v>
      </c>
      <c r="MF63" s="17">
        <v>0</v>
      </c>
      <c r="MG63" s="17">
        <v>0</v>
      </c>
      <c r="MH63" s="17">
        <v>0</v>
      </c>
    </row>
    <row r="64" spans="1:346" ht="12.75" customHeight="1" x14ac:dyDescent="0.3">
      <c r="A64" s="61" t="s">
        <v>263</v>
      </c>
      <c r="B64" s="16">
        <v>3006</v>
      </c>
      <c r="C64" s="62" t="s">
        <v>247</v>
      </c>
      <c r="D64" s="18">
        <v>0</v>
      </c>
      <c r="E64" s="18">
        <v>0</v>
      </c>
      <c r="F64" s="18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7"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0</v>
      </c>
      <c r="DL64" s="17">
        <v>0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0</v>
      </c>
      <c r="DS64" s="17">
        <v>0</v>
      </c>
      <c r="DT64" s="17">
        <v>0</v>
      </c>
      <c r="DU64" s="17">
        <v>0</v>
      </c>
      <c r="DV64" s="17">
        <v>0</v>
      </c>
      <c r="DW64" s="17">
        <v>0</v>
      </c>
      <c r="DX64" s="17">
        <v>0</v>
      </c>
      <c r="DY64" s="17">
        <v>0</v>
      </c>
      <c r="DZ64" s="17">
        <v>0</v>
      </c>
      <c r="EA64" s="17">
        <v>0</v>
      </c>
      <c r="EB64" s="17">
        <v>0</v>
      </c>
      <c r="EC64" s="17">
        <v>0</v>
      </c>
      <c r="ED64" s="17">
        <v>0</v>
      </c>
      <c r="EE64" s="17">
        <v>0</v>
      </c>
      <c r="EF64" s="17">
        <v>0</v>
      </c>
      <c r="EG64" s="17">
        <v>0</v>
      </c>
      <c r="EH64" s="17">
        <v>0</v>
      </c>
      <c r="EI64" s="17">
        <v>0</v>
      </c>
      <c r="EJ64" s="17">
        <v>0</v>
      </c>
      <c r="EK64" s="17">
        <v>0</v>
      </c>
      <c r="EL64" s="17">
        <v>0</v>
      </c>
      <c r="EM64" s="17">
        <v>0</v>
      </c>
      <c r="EN64" s="17">
        <v>0</v>
      </c>
      <c r="EO64" s="17">
        <v>0</v>
      </c>
      <c r="EP64" s="17">
        <v>0</v>
      </c>
      <c r="EQ64" s="17">
        <v>0</v>
      </c>
      <c r="ER64" s="17">
        <v>0</v>
      </c>
      <c r="ES64" s="17">
        <v>0</v>
      </c>
      <c r="ET64" s="17">
        <v>0</v>
      </c>
      <c r="EU64" s="17">
        <v>0</v>
      </c>
      <c r="EV64" s="17">
        <v>0</v>
      </c>
      <c r="EW64" s="17">
        <v>0</v>
      </c>
      <c r="EX64" s="17">
        <v>0</v>
      </c>
      <c r="EY64" s="17">
        <v>0</v>
      </c>
      <c r="EZ64" s="17">
        <v>0</v>
      </c>
      <c r="FA64" s="17">
        <v>0</v>
      </c>
      <c r="FB64" s="17">
        <v>0</v>
      </c>
      <c r="FC64" s="17">
        <v>0</v>
      </c>
      <c r="FD64" s="17">
        <v>0</v>
      </c>
      <c r="FE64" s="17">
        <v>0</v>
      </c>
      <c r="FF64" s="17">
        <v>5157880.3100000005</v>
      </c>
      <c r="FG64" s="17">
        <v>0</v>
      </c>
      <c r="FH64" s="17">
        <v>0</v>
      </c>
      <c r="FI64" s="17">
        <v>0</v>
      </c>
      <c r="FJ64" s="17">
        <v>0</v>
      </c>
      <c r="FK64" s="17">
        <v>0</v>
      </c>
      <c r="FL64" s="17">
        <v>0</v>
      </c>
      <c r="FM64" s="17">
        <v>0</v>
      </c>
      <c r="FN64" s="17">
        <v>0</v>
      </c>
      <c r="FO64" s="17">
        <v>0</v>
      </c>
      <c r="FP64" s="17">
        <v>0</v>
      </c>
      <c r="FQ64" s="17">
        <v>0</v>
      </c>
      <c r="FR64" s="17">
        <v>0</v>
      </c>
      <c r="FS64" s="17">
        <v>0</v>
      </c>
      <c r="FT64" s="17">
        <v>0</v>
      </c>
      <c r="FU64" s="17">
        <v>0</v>
      </c>
      <c r="FV64" s="17">
        <v>0</v>
      </c>
      <c r="FW64" s="17">
        <v>0</v>
      </c>
      <c r="FX64" s="17">
        <v>0</v>
      </c>
      <c r="FY64" s="17">
        <v>0</v>
      </c>
      <c r="FZ64" s="17">
        <v>0</v>
      </c>
      <c r="GA64" s="17">
        <v>0</v>
      </c>
      <c r="GB64" s="17">
        <v>0</v>
      </c>
      <c r="GC64" s="17">
        <v>0</v>
      </c>
      <c r="GD64" s="17">
        <v>0</v>
      </c>
      <c r="GE64" s="17">
        <v>0</v>
      </c>
      <c r="GF64" s="17">
        <v>0</v>
      </c>
      <c r="GG64" s="17">
        <v>0</v>
      </c>
      <c r="GH64" s="17">
        <v>0</v>
      </c>
      <c r="GI64" s="17">
        <v>0</v>
      </c>
      <c r="GJ64" s="17">
        <v>0</v>
      </c>
      <c r="GK64" s="17">
        <v>0</v>
      </c>
      <c r="GL64" s="17">
        <v>0</v>
      </c>
      <c r="GM64" s="17">
        <v>0</v>
      </c>
      <c r="GN64" s="17">
        <v>0</v>
      </c>
      <c r="GO64" s="17">
        <v>0</v>
      </c>
      <c r="GP64" s="17">
        <v>0</v>
      </c>
      <c r="GQ64" s="17">
        <v>0</v>
      </c>
      <c r="GR64" s="17">
        <v>0</v>
      </c>
      <c r="GS64" s="17">
        <v>0</v>
      </c>
      <c r="GT64" s="17">
        <v>0</v>
      </c>
      <c r="GU64" s="17">
        <v>0</v>
      </c>
      <c r="GV64" s="17">
        <v>0</v>
      </c>
      <c r="GW64" s="17">
        <v>0</v>
      </c>
      <c r="GX64" s="17">
        <v>0</v>
      </c>
      <c r="GY64" s="17">
        <v>0</v>
      </c>
      <c r="GZ64" s="17">
        <v>0</v>
      </c>
      <c r="HA64" s="17">
        <v>0</v>
      </c>
      <c r="HB64" s="17">
        <v>0</v>
      </c>
      <c r="HC64" s="17">
        <v>0</v>
      </c>
      <c r="HD64" s="17">
        <v>0</v>
      </c>
      <c r="HE64" s="17">
        <v>0</v>
      </c>
      <c r="HF64" s="17">
        <v>0</v>
      </c>
      <c r="HG64" s="17">
        <v>0</v>
      </c>
      <c r="HH64" s="17">
        <v>0</v>
      </c>
      <c r="HI64" s="17">
        <v>0</v>
      </c>
      <c r="HJ64" s="17">
        <v>0</v>
      </c>
      <c r="HK64" s="17">
        <v>0</v>
      </c>
      <c r="HL64" s="17">
        <v>0</v>
      </c>
      <c r="HM64" s="17">
        <v>0</v>
      </c>
      <c r="HN64" s="17">
        <v>0</v>
      </c>
      <c r="HO64" s="17">
        <v>0</v>
      </c>
      <c r="HP64" s="17">
        <v>0</v>
      </c>
      <c r="HQ64" s="17">
        <v>0</v>
      </c>
      <c r="HR64" s="17">
        <v>0</v>
      </c>
      <c r="HS64" s="17">
        <v>0</v>
      </c>
      <c r="HT64" s="17">
        <v>0</v>
      </c>
      <c r="HU64" s="17">
        <v>0</v>
      </c>
      <c r="HV64" s="17">
        <v>0</v>
      </c>
      <c r="HW64" s="17">
        <v>0</v>
      </c>
      <c r="HX64" s="17">
        <v>0</v>
      </c>
      <c r="HY64" s="17">
        <v>0</v>
      </c>
      <c r="HZ64" s="17">
        <v>0</v>
      </c>
      <c r="IA64" s="17">
        <v>0</v>
      </c>
      <c r="IB64" s="17">
        <v>0</v>
      </c>
      <c r="IC64" s="17">
        <v>0</v>
      </c>
      <c r="ID64" s="17">
        <v>0</v>
      </c>
      <c r="IE64" s="17">
        <v>0</v>
      </c>
      <c r="IF64" s="17">
        <v>0</v>
      </c>
      <c r="IG64" s="17">
        <v>0</v>
      </c>
      <c r="IH64" s="17">
        <v>0</v>
      </c>
      <c r="II64" s="17">
        <v>0</v>
      </c>
      <c r="IJ64" s="17">
        <v>0</v>
      </c>
      <c r="IK64" s="17">
        <v>0</v>
      </c>
      <c r="IL64" s="17">
        <v>0</v>
      </c>
      <c r="IM64" s="17">
        <v>0</v>
      </c>
      <c r="IN64" s="17">
        <v>0</v>
      </c>
      <c r="IO64" s="17">
        <v>0</v>
      </c>
      <c r="IP64" s="17">
        <v>0</v>
      </c>
      <c r="IQ64" s="17">
        <v>0</v>
      </c>
      <c r="IR64" s="17">
        <v>0</v>
      </c>
      <c r="IS64" s="17">
        <v>0</v>
      </c>
      <c r="IT64" s="17">
        <v>0</v>
      </c>
      <c r="IU64" s="17">
        <v>0</v>
      </c>
      <c r="IV64" s="18">
        <v>0</v>
      </c>
      <c r="IW64" s="18">
        <v>0</v>
      </c>
      <c r="IX64" s="18">
        <v>0</v>
      </c>
      <c r="IY64" s="17">
        <v>0</v>
      </c>
      <c r="IZ64" s="17">
        <v>0</v>
      </c>
      <c r="JA64" s="17">
        <v>0</v>
      </c>
      <c r="JB64" s="17">
        <v>0</v>
      </c>
      <c r="JC64" s="17">
        <v>0</v>
      </c>
      <c r="JD64" s="17">
        <v>0</v>
      </c>
      <c r="JE64" s="18">
        <v>0</v>
      </c>
      <c r="JF64" s="18">
        <v>0</v>
      </c>
      <c r="JG64" s="18">
        <v>0</v>
      </c>
      <c r="JH64" s="17">
        <v>0</v>
      </c>
      <c r="JI64" s="17">
        <v>0</v>
      </c>
      <c r="JJ64" s="17">
        <v>0</v>
      </c>
      <c r="JK64" s="17">
        <v>0</v>
      </c>
      <c r="JL64" s="17">
        <v>0</v>
      </c>
      <c r="JM64" s="17">
        <v>0</v>
      </c>
      <c r="JN64" s="18">
        <v>0</v>
      </c>
      <c r="JO64" s="18">
        <v>0</v>
      </c>
      <c r="JP64" s="18">
        <v>0</v>
      </c>
      <c r="JQ64" s="17">
        <v>0</v>
      </c>
      <c r="JR64" s="17">
        <v>0</v>
      </c>
      <c r="JS64" s="17">
        <v>0</v>
      </c>
      <c r="JT64" s="17">
        <v>0</v>
      </c>
      <c r="JU64" s="17">
        <v>0</v>
      </c>
      <c r="JV64" s="17">
        <v>0</v>
      </c>
      <c r="JW64" s="17">
        <v>0</v>
      </c>
      <c r="JX64" s="17">
        <v>0</v>
      </c>
      <c r="JY64" s="17">
        <v>0</v>
      </c>
      <c r="JZ64" s="17">
        <v>0</v>
      </c>
      <c r="KA64" s="17">
        <v>0</v>
      </c>
      <c r="KB64" s="17">
        <v>0</v>
      </c>
      <c r="KC64" s="17">
        <v>0</v>
      </c>
      <c r="KD64" s="17">
        <v>0</v>
      </c>
      <c r="KE64" s="17">
        <v>0</v>
      </c>
      <c r="KF64" s="17">
        <v>0</v>
      </c>
      <c r="KG64" s="17">
        <v>0</v>
      </c>
      <c r="KH64" s="17">
        <v>0</v>
      </c>
      <c r="KI64" s="17">
        <v>0</v>
      </c>
      <c r="KJ64" s="17">
        <v>0</v>
      </c>
      <c r="KK64" s="17">
        <v>39999067.54761301</v>
      </c>
      <c r="KL64" s="17">
        <v>0</v>
      </c>
      <c r="KM64" s="17">
        <v>0</v>
      </c>
      <c r="KN64" s="17">
        <v>0</v>
      </c>
      <c r="KO64" s="17">
        <v>0</v>
      </c>
      <c r="KP64" s="17">
        <v>0</v>
      </c>
      <c r="KQ64" s="17">
        <v>0</v>
      </c>
      <c r="KR64" s="17">
        <v>0</v>
      </c>
      <c r="KS64" s="17">
        <v>0</v>
      </c>
      <c r="KT64" s="17">
        <v>0</v>
      </c>
      <c r="KU64" s="17">
        <v>0</v>
      </c>
      <c r="KV64" s="17">
        <v>0</v>
      </c>
      <c r="KW64" s="17">
        <v>0</v>
      </c>
      <c r="KX64" s="17">
        <v>0</v>
      </c>
      <c r="KY64" s="17">
        <v>0</v>
      </c>
      <c r="KZ64" s="17">
        <v>0</v>
      </c>
      <c r="LA64" s="18">
        <v>0</v>
      </c>
      <c r="LB64" s="18">
        <v>0</v>
      </c>
      <c r="LC64" s="18">
        <v>0</v>
      </c>
      <c r="LD64" s="17">
        <v>0</v>
      </c>
      <c r="LE64" s="17">
        <v>0</v>
      </c>
      <c r="LF64" s="17">
        <v>0</v>
      </c>
      <c r="LG64" s="17">
        <v>0</v>
      </c>
      <c r="LH64" s="17">
        <v>0</v>
      </c>
      <c r="LI64" s="17">
        <v>0</v>
      </c>
      <c r="LJ64" s="18">
        <v>0</v>
      </c>
      <c r="LK64" s="18">
        <v>0</v>
      </c>
      <c r="LL64" s="18">
        <v>0</v>
      </c>
      <c r="LM64" s="17">
        <v>0</v>
      </c>
      <c r="LN64" s="17">
        <v>0</v>
      </c>
      <c r="LO64" s="17">
        <v>0</v>
      </c>
      <c r="LP64" s="17">
        <v>0</v>
      </c>
      <c r="LQ64" s="17">
        <v>0</v>
      </c>
      <c r="LR64" s="17">
        <v>0</v>
      </c>
      <c r="LS64" s="18">
        <v>0</v>
      </c>
      <c r="LT64" s="18">
        <v>0</v>
      </c>
      <c r="LU64" s="18">
        <v>0</v>
      </c>
      <c r="LV64" s="17">
        <v>0</v>
      </c>
      <c r="LW64" s="17">
        <v>0</v>
      </c>
      <c r="LX64" s="17">
        <v>0</v>
      </c>
      <c r="LY64" s="17">
        <v>0</v>
      </c>
      <c r="LZ64" s="17">
        <v>0</v>
      </c>
      <c r="MA64" s="17">
        <v>0</v>
      </c>
      <c r="MB64" s="17">
        <v>0</v>
      </c>
      <c r="MC64" s="17">
        <v>0</v>
      </c>
      <c r="MD64" s="17">
        <v>0</v>
      </c>
      <c r="ME64" s="17">
        <v>0</v>
      </c>
      <c r="MF64" s="17">
        <v>0</v>
      </c>
      <c r="MG64" s="17">
        <v>45156947.857613012</v>
      </c>
      <c r="MH64" s="17">
        <v>45156947.857613012</v>
      </c>
    </row>
    <row r="65" spans="1:346" ht="12.75" customHeight="1" x14ac:dyDescent="0.3">
      <c r="A65" s="61" t="s">
        <v>265</v>
      </c>
      <c r="B65" s="16">
        <v>3007</v>
      </c>
      <c r="C65" s="62" t="s">
        <v>247</v>
      </c>
      <c r="D65" s="18">
        <v>0</v>
      </c>
      <c r="E65" s="18">
        <v>0</v>
      </c>
      <c r="F65" s="18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7"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7">
        <v>0</v>
      </c>
      <c r="CY65" s="17">
        <v>0</v>
      </c>
      <c r="CZ65" s="17">
        <v>0</v>
      </c>
      <c r="DA65" s="17">
        <v>0</v>
      </c>
      <c r="DB65" s="17">
        <v>0</v>
      </c>
      <c r="DC65" s="17">
        <v>0</v>
      </c>
      <c r="DD65" s="17">
        <v>0</v>
      </c>
      <c r="DE65" s="17">
        <v>0</v>
      </c>
      <c r="DF65" s="17">
        <v>0</v>
      </c>
      <c r="DG65" s="17">
        <v>0</v>
      </c>
      <c r="DH65" s="17">
        <v>0</v>
      </c>
      <c r="DI65" s="17">
        <v>0</v>
      </c>
      <c r="DJ65" s="17">
        <v>0</v>
      </c>
      <c r="DK65" s="17">
        <v>0</v>
      </c>
      <c r="DL65" s="17">
        <v>0</v>
      </c>
      <c r="DM65" s="17">
        <v>0</v>
      </c>
      <c r="DN65" s="17">
        <v>0</v>
      </c>
      <c r="DO65" s="17">
        <v>0</v>
      </c>
      <c r="DP65" s="17">
        <v>0</v>
      </c>
      <c r="DQ65" s="17">
        <v>0</v>
      </c>
      <c r="DR65" s="17">
        <v>0</v>
      </c>
      <c r="DS65" s="17">
        <v>0</v>
      </c>
      <c r="DT65" s="17">
        <v>0</v>
      </c>
      <c r="DU65" s="17">
        <v>0</v>
      </c>
      <c r="DV65" s="17">
        <v>0</v>
      </c>
      <c r="DW65" s="17">
        <v>0</v>
      </c>
      <c r="DX65" s="17">
        <v>0</v>
      </c>
      <c r="DY65" s="17">
        <v>0</v>
      </c>
      <c r="DZ65" s="17">
        <v>0</v>
      </c>
      <c r="EA65" s="17">
        <v>0</v>
      </c>
      <c r="EB65" s="17">
        <v>0</v>
      </c>
      <c r="EC65" s="17">
        <v>0</v>
      </c>
      <c r="ED65" s="17">
        <v>0</v>
      </c>
      <c r="EE65" s="17">
        <v>0</v>
      </c>
      <c r="EF65" s="17">
        <v>0</v>
      </c>
      <c r="EG65" s="17">
        <v>0</v>
      </c>
      <c r="EH65" s="17">
        <v>0</v>
      </c>
      <c r="EI65" s="17">
        <v>0</v>
      </c>
      <c r="EJ65" s="17">
        <v>0</v>
      </c>
      <c r="EK65" s="17">
        <v>0</v>
      </c>
      <c r="EL65" s="17">
        <v>0</v>
      </c>
      <c r="EM65" s="17">
        <v>0</v>
      </c>
      <c r="EN65" s="17">
        <v>0</v>
      </c>
      <c r="EO65" s="17">
        <v>0</v>
      </c>
      <c r="EP65" s="17">
        <v>0</v>
      </c>
      <c r="EQ65" s="17">
        <v>0</v>
      </c>
      <c r="ER65" s="17">
        <v>0</v>
      </c>
      <c r="ES65" s="17">
        <v>0</v>
      </c>
      <c r="ET65" s="17">
        <v>0</v>
      </c>
      <c r="EU65" s="17">
        <v>0</v>
      </c>
      <c r="EV65" s="17">
        <v>0</v>
      </c>
      <c r="EW65" s="17">
        <v>0</v>
      </c>
      <c r="EX65" s="17">
        <v>0</v>
      </c>
      <c r="EY65" s="17">
        <v>0</v>
      </c>
      <c r="EZ65" s="17">
        <v>0</v>
      </c>
      <c r="FA65" s="17">
        <v>0</v>
      </c>
      <c r="FB65" s="17">
        <v>0</v>
      </c>
      <c r="FC65" s="17">
        <v>0</v>
      </c>
      <c r="FD65" s="17">
        <v>0</v>
      </c>
      <c r="FE65" s="17">
        <v>0</v>
      </c>
      <c r="FF65" s="17">
        <v>12951.04</v>
      </c>
      <c r="FG65" s="17">
        <v>0</v>
      </c>
      <c r="FH65" s="17">
        <v>0</v>
      </c>
      <c r="FI65" s="17">
        <v>0</v>
      </c>
      <c r="FJ65" s="17">
        <v>0</v>
      </c>
      <c r="FK65" s="17">
        <v>0</v>
      </c>
      <c r="FL65" s="17">
        <v>0</v>
      </c>
      <c r="FM65" s="17">
        <v>0</v>
      </c>
      <c r="FN65" s="17">
        <v>0</v>
      </c>
      <c r="FO65" s="17">
        <v>0</v>
      </c>
      <c r="FP65" s="17">
        <v>0</v>
      </c>
      <c r="FQ65" s="17">
        <v>0</v>
      </c>
      <c r="FR65" s="17">
        <v>0</v>
      </c>
      <c r="FS65" s="17">
        <v>0</v>
      </c>
      <c r="FT65" s="17">
        <v>0</v>
      </c>
      <c r="FU65" s="17">
        <v>0</v>
      </c>
      <c r="FV65" s="17">
        <v>0</v>
      </c>
      <c r="FW65" s="17">
        <v>0</v>
      </c>
      <c r="FX65" s="17">
        <v>0</v>
      </c>
      <c r="FY65" s="17">
        <v>0</v>
      </c>
      <c r="FZ65" s="17">
        <v>0</v>
      </c>
      <c r="GA65" s="17">
        <v>0</v>
      </c>
      <c r="GB65" s="17">
        <v>0</v>
      </c>
      <c r="GC65" s="17">
        <v>0</v>
      </c>
      <c r="GD65" s="17">
        <v>0</v>
      </c>
      <c r="GE65" s="17">
        <v>0</v>
      </c>
      <c r="GF65" s="17">
        <v>0</v>
      </c>
      <c r="GG65" s="17">
        <v>0</v>
      </c>
      <c r="GH65" s="17">
        <v>0</v>
      </c>
      <c r="GI65" s="17">
        <v>0</v>
      </c>
      <c r="GJ65" s="17">
        <v>0</v>
      </c>
      <c r="GK65" s="17">
        <v>0</v>
      </c>
      <c r="GL65" s="17">
        <v>0</v>
      </c>
      <c r="GM65" s="17">
        <v>0</v>
      </c>
      <c r="GN65" s="17">
        <v>0</v>
      </c>
      <c r="GO65" s="17">
        <v>0</v>
      </c>
      <c r="GP65" s="17">
        <v>0</v>
      </c>
      <c r="GQ65" s="17">
        <v>0</v>
      </c>
      <c r="GR65" s="17">
        <v>0</v>
      </c>
      <c r="GS65" s="17">
        <v>0</v>
      </c>
      <c r="GT65" s="17">
        <v>0</v>
      </c>
      <c r="GU65" s="17">
        <v>0</v>
      </c>
      <c r="GV65" s="17">
        <v>0</v>
      </c>
      <c r="GW65" s="17">
        <v>0</v>
      </c>
      <c r="GX65" s="17">
        <v>0</v>
      </c>
      <c r="GY65" s="17">
        <v>0</v>
      </c>
      <c r="GZ65" s="17">
        <v>0</v>
      </c>
      <c r="HA65" s="17">
        <v>0</v>
      </c>
      <c r="HB65" s="17">
        <v>0</v>
      </c>
      <c r="HC65" s="17">
        <v>0</v>
      </c>
      <c r="HD65" s="17">
        <v>0</v>
      </c>
      <c r="HE65" s="17">
        <v>0</v>
      </c>
      <c r="HF65" s="17">
        <v>0</v>
      </c>
      <c r="HG65" s="17">
        <v>0</v>
      </c>
      <c r="HH65" s="17">
        <v>0</v>
      </c>
      <c r="HI65" s="17">
        <v>0</v>
      </c>
      <c r="HJ65" s="17">
        <v>0</v>
      </c>
      <c r="HK65" s="17">
        <v>0</v>
      </c>
      <c r="HL65" s="17">
        <v>0</v>
      </c>
      <c r="HM65" s="17">
        <v>0</v>
      </c>
      <c r="HN65" s="17">
        <v>0</v>
      </c>
      <c r="HO65" s="17">
        <v>0</v>
      </c>
      <c r="HP65" s="17">
        <v>0</v>
      </c>
      <c r="HQ65" s="17">
        <v>0</v>
      </c>
      <c r="HR65" s="17">
        <v>0</v>
      </c>
      <c r="HS65" s="17">
        <v>0</v>
      </c>
      <c r="HT65" s="17">
        <v>0</v>
      </c>
      <c r="HU65" s="17">
        <v>0</v>
      </c>
      <c r="HV65" s="17">
        <v>0</v>
      </c>
      <c r="HW65" s="17">
        <v>0</v>
      </c>
      <c r="HX65" s="17">
        <v>0</v>
      </c>
      <c r="HY65" s="17">
        <v>0</v>
      </c>
      <c r="HZ65" s="17">
        <v>0</v>
      </c>
      <c r="IA65" s="17">
        <v>0</v>
      </c>
      <c r="IB65" s="17">
        <v>0</v>
      </c>
      <c r="IC65" s="17">
        <v>0</v>
      </c>
      <c r="ID65" s="17">
        <v>0</v>
      </c>
      <c r="IE65" s="17">
        <v>0</v>
      </c>
      <c r="IF65" s="17">
        <v>0</v>
      </c>
      <c r="IG65" s="17">
        <v>0</v>
      </c>
      <c r="IH65" s="17">
        <v>0</v>
      </c>
      <c r="II65" s="17">
        <v>0</v>
      </c>
      <c r="IJ65" s="17">
        <v>0</v>
      </c>
      <c r="IK65" s="17">
        <v>0</v>
      </c>
      <c r="IL65" s="17">
        <v>0</v>
      </c>
      <c r="IM65" s="17">
        <v>0</v>
      </c>
      <c r="IN65" s="17">
        <v>0</v>
      </c>
      <c r="IO65" s="17">
        <v>0</v>
      </c>
      <c r="IP65" s="17">
        <v>0</v>
      </c>
      <c r="IQ65" s="17">
        <v>0</v>
      </c>
      <c r="IR65" s="17">
        <v>0</v>
      </c>
      <c r="IS65" s="17">
        <v>0</v>
      </c>
      <c r="IT65" s="17">
        <v>0</v>
      </c>
      <c r="IU65" s="17">
        <v>0</v>
      </c>
      <c r="IV65" s="18">
        <v>0</v>
      </c>
      <c r="IW65" s="18">
        <v>0</v>
      </c>
      <c r="IX65" s="18">
        <v>0</v>
      </c>
      <c r="IY65" s="17">
        <v>0</v>
      </c>
      <c r="IZ65" s="17">
        <v>0</v>
      </c>
      <c r="JA65" s="17">
        <v>0</v>
      </c>
      <c r="JB65" s="17">
        <v>0</v>
      </c>
      <c r="JC65" s="17">
        <v>0</v>
      </c>
      <c r="JD65" s="17">
        <v>0</v>
      </c>
      <c r="JE65" s="18">
        <v>0</v>
      </c>
      <c r="JF65" s="18">
        <v>0</v>
      </c>
      <c r="JG65" s="18">
        <v>0</v>
      </c>
      <c r="JH65" s="17">
        <v>0</v>
      </c>
      <c r="JI65" s="17">
        <v>0</v>
      </c>
      <c r="JJ65" s="17">
        <v>0</v>
      </c>
      <c r="JK65" s="17">
        <v>0</v>
      </c>
      <c r="JL65" s="17">
        <v>0</v>
      </c>
      <c r="JM65" s="17">
        <v>0</v>
      </c>
      <c r="JN65" s="18">
        <v>0</v>
      </c>
      <c r="JO65" s="18">
        <v>0</v>
      </c>
      <c r="JP65" s="18">
        <v>0</v>
      </c>
      <c r="JQ65" s="17">
        <v>0</v>
      </c>
      <c r="JR65" s="17">
        <v>0</v>
      </c>
      <c r="JS65" s="17">
        <v>0</v>
      </c>
      <c r="JT65" s="17">
        <v>0</v>
      </c>
      <c r="JU65" s="17">
        <v>0</v>
      </c>
      <c r="JV65" s="17">
        <v>0</v>
      </c>
      <c r="JW65" s="17">
        <v>0</v>
      </c>
      <c r="JX65" s="17">
        <v>0</v>
      </c>
      <c r="JY65" s="17">
        <v>0</v>
      </c>
      <c r="JZ65" s="17">
        <v>0</v>
      </c>
      <c r="KA65" s="17">
        <v>0</v>
      </c>
      <c r="KB65" s="17">
        <v>0</v>
      </c>
      <c r="KC65" s="17">
        <v>0</v>
      </c>
      <c r="KD65" s="17">
        <v>0</v>
      </c>
      <c r="KE65" s="17">
        <v>0</v>
      </c>
      <c r="KF65" s="17">
        <v>0</v>
      </c>
      <c r="KG65" s="17">
        <v>0</v>
      </c>
      <c r="KH65" s="17">
        <v>0</v>
      </c>
      <c r="KI65" s="17">
        <v>0</v>
      </c>
      <c r="KJ65" s="17">
        <v>0</v>
      </c>
      <c r="KK65" s="17">
        <v>72628101.620000005</v>
      </c>
      <c r="KL65" s="17">
        <v>0</v>
      </c>
      <c r="KM65" s="17">
        <v>0</v>
      </c>
      <c r="KN65" s="17">
        <v>0</v>
      </c>
      <c r="KO65" s="17">
        <v>0</v>
      </c>
      <c r="KP65" s="17">
        <v>0</v>
      </c>
      <c r="KQ65" s="17">
        <v>0</v>
      </c>
      <c r="KR65" s="17">
        <v>0</v>
      </c>
      <c r="KS65" s="17">
        <v>0</v>
      </c>
      <c r="KT65" s="17">
        <v>0</v>
      </c>
      <c r="KU65" s="17">
        <v>0</v>
      </c>
      <c r="KV65" s="17">
        <v>0</v>
      </c>
      <c r="KW65" s="17">
        <v>0</v>
      </c>
      <c r="KX65" s="17">
        <v>0</v>
      </c>
      <c r="KY65" s="17">
        <v>0</v>
      </c>
      <c r="KZ65" s="17">
        <v>0</v>
      </c>
      <c r="LA65" s="18">
        <v>0</v>
      </c>
      <c r="LB65" s="18">
        <v>0</v>
      </c>
      <c r="LC65" s="18">
        <v>0</v>
      </c>
      <c r="LD65" s="17">
        <v>0</v>
      </c>
      <c r="LE65" s="17">
        <v>0</v>
      </c>
      <c r="LF65" s="17">
        <v>0</v>
      </c>
      <c r="LG65" s="17">
        <v>0</v>
      </c>
      <c r="LH65" s="17">
        <v>0</v>
      </c>
      <c r="LI65" s="17">
        <v>0</v>
      </c>
      <c r="LJ65" s="18">
        <v>0</v>
      </c>
      <c r="LK65" s="18">
        <v>0</v>
      </c>
      <c r="LL65" s="18">
        <v>0</v>
      </c>
      <c r="LM65" s="17">
        <v>0</v>
      </c>
      <c r="LN65" s="17">
        <v>0</v>
      </c>
      <c r="LO65" s="17">
        <v>0</v>
      </c>
      <c r="LP65" s="17">
        <v>0</v>
      </c>
      <c r="LQ65" s="17">
        <v>0</v>
      </c>
      <c r="LR65" s="17">
        <v>0</v>
      </c>
      <c r="LS65" s="18">
        <v>0</v>
      </c>
      <c r="LT65" s="18">
        <v>0</v>
      </c>
      <c r="LU65" s="18">
        <v>0</v>
      </c>
      <c r="LV65" s="17">
        <v>0</v>
      </c>
      <c r="LW65" s="17">
        <v>0</v>
      </c>
      <c r="LX65" s="17">
        <v>0</v>
      </c>
      <c r="LY65" s="17">
        <v>0</v>
      </c>
      <c r="LZ65" s="17">
        <v>0</v>
      </c>
      <c r="MA65" s="17">
        <v>0</v>
      </c>
      <c r="MB65" s="17">
        <v>0</v>
      </c>
      <c r="MC65" s="17">
        <v>0</v>
      </c>
      <c r="MD65" s="17">
        <v>0</v>
      </c>
      <c r="ME65" s="17">
        <v>0</v>
      </c>
      <c r="MF65" s="17">
        <v>0</v>
      </c>
      <c r="MG65" s="17">
        <v>72641052.660000011</v>
      </c>
      <c r="MH65" s="17">
        <v>72641052.660000011</v>
      </c>
    </row>
    <row r="66" spans="1:346" ht="12.75" customHeight="1" x14ac:dyDescent="0.3">
      <c r="A66" s="61" t="s">
        <v>267</v>
      </c>
      <c r="B66" s="16">
        <v>3008</v>
      </c>
      <c r="C66" s="62" t="s">
        <v>247</v>
      </c>
      <c r="D66" s="18">
        <v>0</v>
      </c>
      <c r="E66" s="18">
        <v>0</v>
      </c>
      <c r="F66" s="18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0</v>
      </c>
      <c r="DS66" s="17">
        <v>0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  <c r="DZ66" s="17">
        <v>0</v>
      </c>
      <c r="EA66" s="17">
        <v>0</v>
      </c>
      <c r="EB66" s="17">
        <v>0</v>
      </c>
      <c r="EC66" s="17">
        <v>0</v>
      </c>
      <c r="ED66" s="17">
        <v>0</v>
      </c>
      <c r="EE66" s="17">
        <v>0</v>
      </c>
      <c r="EF66" s="17">
        <v>0</v>
      </c>
      <c r="EG66" s="17">
        <v>0</v>
      </c>
      <c r="EH66" s="17">
        <v>0</v>
      </c>
      <c r="EI66" s="17">
        <v>0</v>
      </c>
      <c r="EJ66" s="17">
        <v>0</v>
      </c>
      <c r="EK66" s="17">
        <v>0</v>
      </c>
      <c r="EL66" s="17">
        <v>0</v>
      </c>
      <c r="EM66" s="17">
        <v>0</v>
      </c>
      <c r="EN66" s="17">
        <v>0</v>
      </c>
      <c r="EO66" s="17">
        <v>0</v>
      </c>
      <c r="EP66" s="17">
        <v>0</v>
      </c>
      <c r="EQ66" s="17">
        <v>0</v>
      </c>
      <c r="ER66" s="17">
        <v>0</v>
      </c>
      <c r="ES66" s="17">
        <v>0</v>
      </c>
      <c r="ET66" s="17">
        <v>0</v>
      </c>
      <c r="EU66" s="17">
        <v>0</v>
      </c>
      <c r="EV66" s="17">
        <v>0</v>
      </c>
      <c r="EW66" s="17">
        <v>0</v>
      </c>
      <c r="EX66" s="17">
        <v>0</v>
      </c>
      <c r="EY66" s="17">
        <v>0</v>
      </c>
      <c r="EZ66" s="17">
        <v>0</v>
      </c>
      <c r="FA66" s="17">
        <v>0</v>
      </c>
      <c r="FB66" s="17">
        <v>0</v>
      </c>
      <c r="FC66" s="17">
        <v>0</v>
      </c>
      <c r="FD66" s="17">
        <v>0</v>
      </c>
      <c r="FE66" s="17">
        <v>0</v>
      </c>
      <c r="FF66" s="17">
        <v>0</v>
      </c>
      <c r="FG66" s="17">
        <v>0</v>
      </c>
      <c r="FH66" s="17">
        <v>0</v>
      </c>
      <c r="FI66" s="17">
        <v>0</v>
      </c>
      <c r="FJ66" s="17">
        <v>0</v>
      </c>
      <c r="FK66" s="17">
        <v>0</v>
      </c>
      <c r="FL66" s="17">
        <v>0</v>
      </c>
      <c r="FM66" s="17">
        <v>0</v>
      </c>
      <c r="FN66" s="17">
        <v>0</v>
      </c>
      <c r="FO66" s="17">
        <v>0</v>
      </c>
      <c r="FP66" s="17">
        <v>0</v>
      </c>
      <c r="FQ66" s="17">
        <v>0</v>
      </c>
      <c r="FR66" s="17">
        <v>0</v>
      </c>
      <c r="FS66" s="17">
        <v>0</v>
      </c>
      <c r="FT66" s="17">
        <v>0</v>
      </c>
      <c r="FU66" s="17">
        <v>0</v>
      </c>
      <c r="FV66" s="17">
        <v>0</v>
      </c>
      <c r="FW66" s="17">
        <v>0</v>
      </c>
      <c r="FX66" s="17">
        <v>0</v>
      </c>
      <c r="FY66" s="17">
        <v>0</v>
      </c>
      <c r="FZ66" s="17">
        <v>0</v>
      </c>
      <c r="GA66" s="17">
        <v>0</v>
      </c>
      <c r="GB66" s="17">
        <v>0</v>
      </c>
      <c r="GC66" s="17">
        <v>0</v>
      </c>
      <c r="GD66" s="17">
        <v>0</v>
      </c>
      <c r="GE66" s="17">
        <v>0</v>
      </c>
      <c r="GF66" s="17">
        <v>0</v>
      </c>
      <c r="GG66" s="17">
        <v>0</v>
      </c>
      <c r="GH66" s="17">
        <v>0</v>
      </c>
      <c r="GI66" s="17">
        <v>0</v>
      </c>
      <c r="GJ66" s="17">
        <v>0</v>
      </c>
      <c r="GK66" s="17">
        <v>0</v>
      </c>
      <c r="GL66" s="17">
        <v>0</v>
      </c>
      <c r="GM66" s="17">
        <v>0</v>
      </c>
      <c r="GN66" s="17">
        <v>0</v>
      </c>
      <c r="GO66" s="17">
        <v>0</v>
      </c>
      <c r="GP66" s="17">
        <v>0</v>
      </c>
      <c r="GQ66" s="17">
        <v>0</v>
      </c>
      <c r="GR66" s="17">
        <v>0</v>
      </c>
      <c r="GS66" s="17">
        <v>0</v>
      </c>
      <c r="GT66" s="17">
        <v>0</v>
      </c>
      <c r="GU66" s="17">
        <v>0</v>
      </c>
      <c r="GV66" s="17">
        <v>0</v>
      </c>
      <c r="GW66" s="17">
        <v>0</v>
      </c>
      <c r="GX66" s="17">
        <v>0</v>
      </c>
      <c r="GY66" s="17">
        <v>0</v>
      </c>
      <c r="GZ66" s="17">
        <v>0</v>
      </c>
      <c r="HA66" s="17">
        <v>0</v>
      </c>
      <c r="HB66" s="17">
        <v>0</v>
      </c>
      <c r="HC66" s="17">
        <v>0</v>
      </c>
      <c r="HD66" s="17">
        <v>0</v>
      </c>
      <c r="HE66" s="17">
        <v>0</v>
      </c>
      <c r="HF66" s="17">
        <v>0</v>
      </c>
      <c r="HG66" s="17">
        <v>0</v>
      </c>
      <c r="HH66" s="17">
        <v>0</v>
      </c>
      <c r="HI66" s="17">
        <v>0</v>
      </c>
      <c r="HJ66" s="17">
        <v>0</v>
      </c>
      <c r="HK66" s="17">
        <v>0</v>
      </c>
      <c r="HL66" s="17">
        <v>0</v>
      </c>
      <c r="HM66" s="17">
        <v>0</v>
      </c>
      <c r="HN66" s="17">
        <v>0</v>
      </c>
      <c r="HO66" s="17">
        <v>0</v>
      </c>
      <c r="HP66" s="17">
        <v>0</v>
      </c>
      <c r="HQ66" s="17">
        <v>0</v>
      </c>
      <c r="HR66" s="17">
        <v>0</v>
      </c>
      <c r="HS66" s="17">
        <v>0</v>
      </c>
      <c r="HT66" s="17">
        <v>0</v>
      </c>
      <c r="HU66" s="17">
        <v>0</v>
      </c>
      <c r="HV66" s="17">
        <v>0</v>
      </c>
      <c r="HW66" s="17">
        <v>0</v>
      </c>
      <c r="HX66" s="17">
        <v>0</v>
      </c>
      <c r="HY66" s="17">
        <v>0</v>
      </c>
      <c r="HZ66" s="17">
        <v>0</v>
      </c>
      <c r="IA66" s="17">
        <v>0</v>
      </c>
      <c r="IB66" s="17">
        <v>0</v>
      </c>
      <c r="IC66" s="17">
        <v>0</v>
      </c>
      <c r="ID66" s="17">
        <v>0</v>
      </c>
      <c r="IE66" s="17">
        <v>0</v>
      </c>
      <c r="IF66" s="17">
        <v>0</v>
      </c>
      <c r="IG66" s="17">
        <v>0</v>
      </c>
      <c r="IH66" s="17">
        <v>0</v>
      </c>
      <c r="II66" s="17">
        <v>0</v>
      </c>
      <c r="IJ66" s="17">
        <v>0</v>
      </c>
      <c r="IK66" s="17">
        <v>0</v>
      </c>
      <c r="IL66" s="17">
        <v>0</v>
      </c>
      <c r="IM66" s="17">
        <v>0</v>
      </c>
      <c r="IN66" s="17">
        <v>0</v>
      </c>
      <c r="IO66" s="17">
        <v>0</v>
      </c>
      <c r="IP66" s="17">
        <v>0</v>
      </c>
      <c r="IQ66" s="17">
        <v>0</v>
      </c>
      <c r="IR66" s="17">
        <v>0</v>
      </c>
      <c r="IS66" s="17">
        <v>0</v>
      </c>
      <c r="IT66" s="17">
        <v>0</v>
      </c>
      <c r="IU66" s="17">
        <v>0</v>
      </c>
      <c r="IV66" s="18">
        <v>0</v>
      </c>
      <c r="IW66" s="18">
        <v>0</v>
      </c>
      <c r="IX66" s="18">
        <v>0</v>
      </c>
      <c r="IY66" s="17">
        <v>0</v>
      </c>
      <c r="IZ66" s="17">
        <v>0</v>
      </c>
      <c r="JA66" s="17">
        <v>0</v>
      </c>
      <c r="JB66" s="17">
        <v>0</v>
      </c>
      <c r="JC66" s="17">
        <v>0</v>
      </c>
      <c r="JD66" s="17">
        <v>0</v>
      </c>
      <c r="JE66" s="18">
        <v>0</v>
      </c>
      <c r="JF66" s="18">
        <v>0</v>
      </c>
      <c r="JG66" s="18">
        <v>0</v>
      </c>
      <c r="JH66" s="17">
        <v>0</v>
      </c>
      <c r="JI66" s="17">
        <v>0</v>
      </c>
      <c r="JJ66" s="17">
        <v>0</v>
      </c>
      <c r="JK66" s="17">
        <v>0</v>
      </c>
      <c r="JL66" s="17">
        <v>0</v>
      </c>
      <c r="JM66" s="17">
        <v>0</v>
      </c>
      <c r="JN66" s="18">
        <v>0</v>
      </c>
      <c r="JO66" s="18">
        <v>0</v>
      </c>
      <c r="JP66" s="18">
        <v>0</v>
      </c>
      <c r="JQ66" s="17">
        <v>0</v>
      </c>
      <c r="JR66" s="17">
        <v>0</v>
      </c>
      <c r="JS66" s="17">
        <v>0</v>
      </c>
      <c r="JT66" s="17">
        <v>0</v>
      </c>
      <c r="JU66" s="17">
        <v>0</v>
      </c>
      <c r="JV66" s="17">
        <v>0</v>
      </c>
      <c r="JW66" s="17">
        <v>0</v>
      </c>
      <c r="JX66" s="17">
        <v>0</v>
      </c>
      <c r="JY66" s="17">
        <v>0</v>
      </c>
      <c r="JZ66" s="17">
        <v>0</v>
      </c>
      <c r="KA66" s="17">
        <v>0</v>
      </c>
      <c r="KB66" s="17">
        <v>0</v>
      </c>
      <c r="KC66" s="17">
        <v>0</v>
      </c>
      <c r="KD66" s="17">
        <v>0</v>
      </c>
      <c r="KE66" s="17">
        <v>0</v>
      </c>
      <c r="KF66" s="17">
        <v>0</v>
      </c>
      <c r="KG66" s="17">
        <v>0</v>
      </c>
      <c r="KH66" s="17">
        <v>0</v>
      </c>
      <c r="KI66" s="17">
        <v>0</v>
      </c>
      <c r="KJ66" s="17">
        <v>0</v>
      </c>
      <c r="KK66" s="17">
        <v>0</v>
      </c>
      <c r="KL66" s="17">
        <v>0</v>
      </c>
      <c r="KM66" s="17">
        <v>0</v>
      </c>
      <c r="KN66" s="17">
        <v>0</v>
      </c>
      <c r="KO66" s="17">
        <v>0</v>
      </c>
      <c r="KP66" s="17">
        <v>0</v>
      </c>
      <c r="KQ66" s="17">
        <v>0</v>
      </c>
      <c r="KR66" s="17">
        <v>0</v>
      </c>
      <c r="KS66" s="17">
        <v>0</v>
      </c>
      <c r="KT66" s="17">
        <v>0</v>
      </c>
      <c r="KU66" s="17">
        <v>0</v>
      </c>
      <c r="KV66" s="17">
        <v>0</v>
      </c>
      <c r="KW66" s="17">
        <v>0</v>
      </c>
      <c r="KX66" s="17">
        <v>0</v>
      </c>
      <c r="KY66" s="17">
        <v>0</v>
      </c>
      <c r="KZ66" s="17">
        <v>0</v>
      </c>
      <c r="LA66" s="18">
        <v>0</v>
      </c>
      <c r="LB66" s="18">
        <v>0</v>
      </c>
      <c r="LC66" s="18">
        <v>0</v>
      </c>
      <c r="LD66" s="17">
        <v>0</v>
      </c>
      <c r="LE66" s="17">
        <v>0</v>
      </c>
      <c r="LF66" s="17">
        <v>0</v>
      </c>
      <c r="LG66" s="17">
        <v>0</v>
      </c>
      <c r="LH66" s="17">
        <v>0</v>
      </c>
      <c r="LI66" s="17">
        <v>0</v>
      </c>
      <c r="LJ66" s="18">
        <v>0</v>
      </c>
      <c r="LK66" s="18">
        <v>0</v>
      </c>
      <c r="LL66" s="18">
        <v>0</v>
      </c>
      <c r="LM66" s="17">
        <v>0</v>
      </c>
      <c r="LN66" s="17">
        <v>0</v>
      </c>
      <c r="LO66" s="17">
        <v>0</v>
      </c>
      <c r="LP66" s="17">
        <v>0</v>
      </c>
      <c r="LQ66" s="17">
        <v>0</v>
      </c>
      <c r="LR66" s="17">
        <v>0</v>
      </c>
      <c r="LS66" s="18">
        <v>0</v>
      </c>
      <c r="LT66" s="18">
        <v>0</v>
      </c>
      <c r="LU66" s="18">
        <v>0</v>
      </c>
      <c r="LV66" s="17">
        <v>0</v>
      </c>
      <c r="LW66" s="17">
        <v>0</v>
      </c>
      <c r="LX66" s="17">
        <v>0</v>
      </c>
      <c r="LY66" s="17">
        <v>0</v>
      </c>
      <c r="LZ66" s="17">
        <v>0</v>
      </c>
      <c r="MA66" s="17">
        <v>0</v>
      </c>
      <c r="MB66" s="17">
        <v>0</v>
      </c>
      <c r="MC66" s="17">
        <v>0</v>
      </c>
      <c r="MD66" s="17">
        <v>0</v>
      </c>
      <c r="ME66" s="17">
        <v>0</v>
      </c>
      <c r="MF66" s="17">
        <v>0</v>
      </c>
      <c r="MG66" s="17">
        <v>0</v>
      </c>
      <c r="MH66" s="17">
        <v>0</v>
      </c>
    </row>
    <row r="67" spans="1:346" ht="12.75" customHeight="1" x14ac:dyDescent="0.3">
      <c r="A67" s="61" t="s">
        <v>269</v>
      </c>
      <c r="B67" s="16">
        <v>3009</v>
      </c>
      <c r="C67" s="62" t="s">
        <v>247</v>
      </c>
      <c r="D67" s="18">
        <v>0</v>
      </c>
      <c r="E67" s="18">
        <v>0</v>
      </c>
      <c r="F67" s="18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  <c r="EL67" s="17">
        <v>0</v>
      </c>
      <c r="EM67" s="17">
        <v>0</v>
      </c>
      <c r="EN67" s="17">
        <v>0</v>
      </c>
      <c r="EO67" s="17">
        <v>0</v>
      </c>
      <c r="EP67" s="17">
        <v>0</v>
      </c>
      <c r="EQ67" s="17">
        <v>0</v>
      </c>
      <c r="ER67" s="17">
        <v>0</v>
      </c>
      <c r="ES67" s="17">
        <v>0</v>
      </c>
      <c r="ET67" s="17">
        <v>0</v>
      </c>
      <c r="EU67" s="17">
        <v>0</v>
      </c>
      <c r="EV67" s="17">
        <v>0</v>
      </c>
      <c r="EW67" s="17">
        <v>0</v>
      </c>
      <c r="EX67" s="17">
        <v>0</v>
      </c>
      <c r="EY67" s="17">
        <v>0</v>
      </c>
      <c r="EZ67" s="17">
        <v>0</v>
      </c>
      <c r="FA67" s="17">
        <v>0</v>
      </c>
      <c r="FB67" s="17">
        <v>0</v>
      </c>
      <c r="FC67" s="17">
        <v>0</v>
      </c>
      <c r="FD67" s="17">
        <v>0</v>
      </c>
      <c r="FE67" s="17">
        <v>0</v>
      </c>
      <c r="FF67" s="17">
        <v>0</v>
      </c>
      <c r="FG67" s="17">
        <v>0</v>
      </c>
      <c r="FH67" s="17">
        <v>0</v>
      </c>
      <c r="FI67" s="17">
        <v>0</v>
      </c>
      <c r="FJ67" s="17">
        <v>0</v>
      </c>
      <c r="FK67" s="17">
        <v>0</v>
      </c>
      <c r="FL67" s="17">
        <v>0</v>
      </c>
      <c r="FM67" s="17">
        <v>0</v>
      </c>
      <c r="FN67" s="17">
        <v>0</v>
      </c>
      <c r="FO67" s="17">
        <v>0</v>
      </c>
      <c r="FP67" s="17">
        <v>0</v>
      </c>
      <c r="FQ67" s="17">
        <v>0</v>
      </c>
      <c r="FR67" s="17">
        <v>0</v>
      </c>
      <c r="FS67" s="17">
        <v>0</v>
      </c>
      <c r="FT67" s="17">
        <v>0</v>
      </c>
      <c r="FU67" s="17">
        <v>0</v>
      </c>
      <c r="FV67" s="17">
        <v>0</v>
      </c>
      <c r="FW67" s="17">
        <v>0</v>
      </c>
      <c r="FX67" s="17">
        <v>0</v>
      </c>
      <c r="FY67" s="17">
        <v>0</v>
      </c>
      <c r="FZ67" s="17">
        <v>0</v>
      </c>
      <c r="GA67" s="17">
        <v>0</v>
      </c>
      <c r="GB67" s="17">
        <v>0</v>
      </c>
      <c r="GC67" s="17">
        <v>0</v>
      </c>
      <c r="GD67" s="17">
        <v>0</v>
      </c>
      <c r="GE67" s="17">
        <v>0</v>
      </c>
      <c r="GF67" s="17">
        <v>0</v>
      </c>
      <c r="GG67" s="17">
        <v>0</v>
      </c>
      <c r="GH67" s="17">
        <v>0</v>
      </c>
      <c r="GI67" s="17">
        <v>0</v>
      </c>
      <c r="GJ67" s="17">
        <v>0</v>
      </c>
      <c r="GK67" s="17">
        <v>0</v>
      </c>
      <c r="GL67" s="17">
        <v>0</v>
      </c>
      <c r="GM67" s="17">
        <v>0</v>
      </c>
      <c r="GN67" s="17">
        <v>0</v>
      </c>
      <c r="GO67" s="17">
        <v>0</v>
      </c>
      <c r="GP67" s="17">
        <v>0</v>
      </c>
      <c r="GQ67" s="17">
        <v>0</v>
      </c>
      <c r="GR67" s="17">
        <v>0</v>
      </c>
      <c r="GS67" s="17">
        <v>0</v>
      </c>
      <c r="GT67" s="17">
        <v>0</v>
      </c>
      <c r="GU67" s="17">
        <v>0</v>
      </c>
      <c r="GV67" s="17">
        <v>0</v>
      </c>
      <c r="GW67" s="17">
        <v>0</v>
      </c>
      <c r="GX67" s="17">
        <v>0</v>
      </c>
      <c r="GY67" s="17">
        <v>0</v>
      </c>
      <c r="GZ67" s="17">
        <v>0</v>
      </c>
      <c r="HA67" s="17">
        <v>0</v>
      </c>
      <c r="HB67" s="17">
        <v>0</v>
      </c>
      <c r="HC67" s="17">
        <v>0</v>
      </c>
      <c r="HD67" s="17">
        <v>0</v>
      </c>
      <c r="HE67" s="17">
        <v>0</v>
      </c>
      <c r="HF67" s="17">
        <v>0</v>
      </c>
      <c r="HG67" s="17">
        <v>0</v>
      </c>
      <c r="HH67" s="17">
        <v>0</v>
      </c>
      <c r="HI67" s="17">
        <v>0</v>
      </c>
      <c r="HJ67" s="17">
        <v>0</v>
      </c>
      <c r="HK67" s="17">
        <v>0</v>
      </c>
      <c r="HL67" s="17">
        <v>0</v>
      </c>
      <c r="HM67" s="17">
        <v>0</v>
      </c>
      <c r="HN67" s="17">
        <v>0</v>
      </c>
      <c r="HO67" s="17">
        <v>0</v>
      </c>
      <c r="HP67" s="17">
        <v>0</v>
      </c>
      <c r="HQ67" s="17">
        <v>0</v>
      </c>
      <c r="HR67" s="17">
        <v>0</v>
      </c>
      <c r="HS67" s="17">
        <v>0</v>
      </c>
      <c r="HT67" s="17">
        <v>0</v>
      </c>
      <c r="HU67" s="17">
        <v>0</v>
      </c>
      <c r="HV67" s="17">
        <v>0</v>
      </c>
      <c r="HW67" s="17">
        <v>0</v>
      </c>
      <c r="HX67" s="17">
        <v>0</v>
      </c>
      <c r="HY67" s="17">
        <v>0</v>
      </c>
      <c r="HZ67" s="17">
        <v>0</v>
      </c>
      <c r="IA67" s="17">
        <v>0</v>
      </c>
      <c r="IB67" s="17">
        <v>0</v>
      </c>
      <c r="IC67" s="17">
        <v>0</v>
      </c>
      <c r="ID67" s="17">
        <v>0</v>
      </c>
      <c r="IE67" s="17">
        <v>0</v>
      </c>
      <c r="IF67" s="17">
        <v>0</v>
      </c>
      <c r="IG67" s="17">
        <v>0</v>
      </c>
      <c r="IH67" s="17">
        <v>0</v>
      </c>
      <c r="II67" s="17">
        <v>0</v>
      </c>
      <c r="IJ67" s="17">
        <v>0</v>
      </c>
      <c r="IK67" s="17">
        <v>0</v>
      </c>
      <c r="IL67" s="17">
        <v>0</v>
      </c>
      <c r="IM67" s="17">
        <v>0</v>
      </c>
      <c r="IN67" s="17">
        <v>0</v>
      </c>
      <c r="IO67" s="17">
        <v>0</v>
      </c>
      <c r="IP67" s="17">
        <v>0</v>
      </c>
      <c r="IQ67" s="17">
        <v>0</v>
      </c>
      <c r="IR67" s="17">
        <v>0</v>
      </c>
      <c r="IS67" s="17">
        <v>0</v>
      </c>
      <c r="IT67" s="17">
        <v>0</v>
      </c>
      <c r="IU67" s="17">
        <v>0</v>
      </c>
      <c r="IV67" s="18">
        <v>0</v>
      </c>
      <c r="IW67" s="18">
        <v>0</v>
      </c>
      <c r="IX67" s="18">
        <v>0</v>
      </c>
      <c r="IY67" s="17">
        <v>0</v>
      </c>
      <c r="IZ67" s="17">
        <v>0</v>
      </c>
      <c r="JA67" s="17">
        <v>0</v>
      </c>
      <c r="JB67" s="17">
        <v>0</v>
      </c>
      <c r="JC67" s="17">
        <v>0</v>
      </c>
      <c r="JD67" s="17">
        <v>0</v>
      </c>
      <c r="JE67" s="18">
        <v>0</v>
      </c>
      <c r="JF67" s="18">
        <v>0</v>
      </c>
      <c r="JG67" s="18">
        <v>0</v>
      </c>
      <c r="JH67" s="17">
        <v>0</v>
      </c>
      <c r="JI67" s="17">
        <v>0</v>
      </c>
      <c r="JJ67" s="17">
        <v>0</v>
      </c>
      <c r="JK67" s="17">
        <v>0</v>
      </c>
      <c r="JL67" s="17">
        <v>0</v>
      </c>
      <c r="JM67" s="17">
        <v>0</v>
      </c>
      <c r="JN67" s="18">
        <v>0</v>
      </c>
      <c r="JO67" s="18">
        <v>0</v>
      </c>
      <c r="JP67" s="18">
        <v>0</v>
      </c>
      <c r="JQ67" s="17">
        <v>0</v>
      </c>
      <c r="JR67" s="17">
        <v>0</v>
      </c>
      <c r="JS67" s="17">
        <v>0</v>
      </c>
      <c r="JT67" s="17">
        <v>0</v>
      </c>
      <c r="JU67" s="17">
        <v>0</v>
      </c>
      <c r="JV67" s="17">
        <v>0</v>
      </c>
      <c r="JW67" s="17">
        <v>0</v>
      </c>
      <c r="JX67" s="17">
        <v>0</v>
      </c>
      <c r="JY67" s="17">
        <v>0</v>
      </c>
      <c r="JZ67" s="17">
        <v>0</v>
      </c>
      <c r="KA67" s="17">
        <v>0</v>
      </c>
      <c r="KB67" s="17">
        <v>0</v>
      </c>
      <c r="KC67" s="17">
        <v>0</v>
      </c>
      <c r="KD67" s="17">
        <v>0</v>
      </c>
      <c r="KE67" s="17">
        <v>0</v>
      </c>
      <c r="KF67" s="17">
        <v>0</v>
      </c>
      <c r="KG67" s="17">
        <v>0</v>
      </c>
      <c r="KH67" s="17">
        <v>0</v>
      </c>
      <c r="KI67" s="17">
        <v>0</v>
      </c>
      <c r="KJ67" s="17">
        <v>0</v>
      </c>
      <c r="KK67" s="17">
        <v>657122.62</v>
      </c>
      <c r="KL67" s="17">
        <v>0</v>
      </c>
      <c r="KM67" s="17">
        <v>0</v>
      </c>
      <c r="KN67" s="17">
        <v>0</v>
      </c>
      <c r="KO67" s="17">
        <v>0</v>
      </c>
      <c r="KP67" s="17">
        <v>0</v>
      </c>
      <c r="KQ67" s="17">
        <v>0</v>
      </c>
      <c r="KR67" s="17">
        <v>0</v>
      </c>
      <c r="KS67" s="17">
        <v>0</v>
      </c>
      <c r="KT67" s="17">
        <v>0</v>
      </c>
      <c r="KU67" s="17">
        <v>0</v>
      </c>
      <c r="KV67" s="17">
        <v>0</v>
      </c>
      <c r="KW67" s="17">
        <v>0</v>
      </c>
      <c r="KX67" s="17">
        <v>0</v>
      </c>
      <c r="KY67" s="17">
        <v>0</v>
      </c>
      <c r="KZ67" s="17">
        <v>0</v>
      </c>
      <c r="LA67" s="18">
        <v>0</v>
      </c>
      <c r="LB67" s="18">
        <v>0</v>
      </c>
      <c r="LC67" s="18">
        <v>0</v>
      </c>
      <c r="LD67" s="17">
        <v>0</v>
      </c>
      <c r="LE67" s="17">
        <v>0</v>
      </c>
      <c r="LF67" s="17">
        <v>0</v>
      </c>
      <c r="LG67" s="17">
        <v>0</v>
      </c>
      <c r="LH67" s="17">
        <v>0</v>
      </c>
      <c r="LI67" s="17">
        <v>0</v>
      </c>
      <c r="LJ67" s="18">
        <v>0</v>
      </c>
      <c r="LK67" s="18">
        <v>0</v>
      </c>
      <c r="LL67" s="18">
        <v>0</v>
      </c>
      <c r="LM67" s="17">
        <v>0</v>
      </c>
      <c r="LN67" s="17">
        <v>0</v>
      </c>
      <c r="LO67" s="17">
        <v>0</v>
      </c>
      <c r="LP67" s="17">
        <v>0</v>
      </c>
      <c r="LQ67" s="17">
        <v>0</v>
      </c>
      <c r="LR67" s="17">
        <v>0</v>
      </c>
      <c r="LS67" s="18">
        <v>0</v>
      </c>
      <c r="LT67" s="18">
        <v>0</v>
      </c>
      <c r="LU67" s="18">
        <v>0</v>
      </c>
      <c r="LV67" s="17">
        <v>0</v>
      </c>
      <c r="LW67" s="17">
        <v>0</v>
      </c>
      <c r="LX67" s="17">
        <v>0</v>
      </c>
      <c r="LY67" s="17">
        <v>0</v>
      </c>
      <c r="LZ67" s="17">
        <v>0</v>
      </c>
      <c r="MA67" s="17">
        <v>0</v>
      </c>
      <c r="MB67" s="17">
        <v>0</v>
      </c>
      <c r="MC67" s="17">
        <v>0</v>
      </c>
      <c r="MD67" s="17">
        <v>0</v>
      </c>
      <c r="ME67" s="17">
        <v>0</v>
      </c>
      <c r="MF67" s="17">
        <v>0</v>
      </c>
      <c r="MG67" s="17">
        <v>657122.62</v>
      </c>
      <c r="MH67" s="17">
        <v>657122.62</v>
      </c>
    </row>
    <row r="68" spans="1:346" ht="12.75" customHeight="1" x14ac:dyDescent="0.3">
      <c r="A68" s="61" t="s">
        <v>271</v>
      </c>
      <c r="B68" s="16">
        <v>3011</v>
      </c>
      <c r="C68" s="62" t="s">
        <v>247</v>
      </c>
      <c r="D68" s="18">
        <v>0</v>
      </c>
      <c r="E68" s="18">
        <v>0</v>
      </c>
      <c r="F68" s="18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  <c r="DZ68" s="17">
        <v>0</v>
      </c>
      <c r="EA68" s="17">
        <v>0</v>
      </c>
      <c r="EB68" s="17">
        <v>0</v>
      </c>
      <c r="EC68" s="17">
        <v>0</v>
      </c>
      <c r="ED68" s="17">
        <v>0</v>
      </c>
      <c r="EE68" s="17">
        <v>0</v>
      </c>
      <c r="EF68" s="17">
        <v>0</v>
      </c>
      <c r="EG68" s="17">
        <v>0</v>
      </c>
      <c r="EH68" s="17">
        <v>0</v>
      </c>
      <c r="EI68" s="17">
        <v>0</v>
      </c>
      <c r="EJ68" s="17">
        <v>0</v>
      </c>
      <c r="EK68" s="17">
        <v>0</v>
      </c>
      <c r="EL68" s="17">
        <v>0</v>
      </c>
      <c r="EM68" s="17">
        <v>0</v>
      </c>
      <c r="EN68" s="17">
        <v>0</v>
      </c>
      <c r="EO68" s="17">
        <v>0</v>
      </c>
      <c r="EP68" s="17">
        <v>0</v>
      </c>
      <c r="EQ68" s="17">
        <v>0</v>
      </c>
      <c r="ER68" s="17">
        <v>0</v>
      </c>
      <c r="ES68" s="17">
        <v>0</v>
      </c>
      <c r="ET68" s="17">
        <v>0</v>
      </c>
      <c r="EU68" s="17">
        <v>0</v>
      </c>
      <c r="EV68" s="17">
        <v>0</v>
      </c>
      <c r="EW68" s="17">
        <v>0</v>
      </c>
      <c r="EX68" s="17">
        <v>0</v>
      </c>
      <c r="EY68" s="17">
        <v>0</v>
      </c>
      <c r="EZ68" s="17">
        <v>0</v>
      </c>
      <c r="FA68" s="17">
        <v>0</v>
      </c>
      <c r="FB68" s="17">
        <v>0</v>
      </c>
      <c r="FC68" s="17">
        <v>0</v>
      </c>
      <c r="FD68" s="17">
        <v>0</v>
      </c>
      <c r="FE68" s="17">
        <v>0</v>
      </c>
      <c r="FF68" s="17">
        <v>891933.43555099994</v>
      </c>
      <c r="FG68" s="17">
        <v>0</v>
      </c>
      <c r="FH68" s="17">
        <v>0</v>
      </c>
      <c r="FI68" s="17">
        <v>0</v>
      </c>
      <c r="FJ68" s="17">
        <v>0</v>
      </c>
      <c r="FK68" s="17">
        <v>0</v>
      </c>
      <c r="FL68" s="17">
        <v>0</v>
      </c>
      <c r="FM68" s="17">
        <v>0</v>
      </c>
      <c r="FN68" s="17">
        <v>0</v>
      </c>
      <c r="FO68" s="17">
        <v>0</v>
      </c>
      <c r="FP68" s="17">
        <v>0</v>
      </c>
      <c r="FQ68" s="17">
        <v>0</v>
      </c>
      <c r="FR68" s="17">
        <v>0</v>
      </c>
      <c r="FS68" s="17">
        <v>0</v>
      </c>
      <c r="FT68" s="17">
        <v>0</v>
      </c>
      <c r="FU68" s="17">
        <v>0</v>
      </c>
      <c r="FV68" s="17">
        <v>0</v>
      </c>
      <c r="FW68" s="17">
        <v>0</v>
      </c>
      <c r="FX68" s="17">
        <v>0</v>
      </c>
      <c r="FY68" s="17">
        <v>0</v>
      </c>
      <c r="FZ68" s="17">
        <v>0</v>
      </c>
      <c r="GA68" s="17">
        <v>0</v>
      </c>
      <c r="GB68" s="17">
        <v>0</v>
      </c>
      <c r="GC68" s="17">
        <v>0</v>
      </c>
      <c r="GD68" s="17">
        <v>0</v>
      </c>
      <c r="GE68" s="17">
        <v>0</v>
      </c>
      <c r="GF68" s="17">
        <v>0</v>
      </c>
      <c r="GG68" s="17">
        <v>0</v>
      </c>
      <c r="GH68" s="17">
        <v>0</v>
      </c>
      <c r="GI68" s="17">
        <v>0</v>
      </c>
      <c r="GJ68" s="17">
        <v>0</v>
      </c>
      <c r="GK68" s="17">
        <v>0</v>
      </c>
      <c r="GL68" s="17">
        <v>0</v>
      </c>
      <c r="GM68" s="17">
        <v>0</v>
      </c>
      <c r="GN68" s="17">
        <v>0</v>
      </c>
      <c r="GO68" s="17">
        <v>0</v>
      </c>
      <c r="GP68" s="17">
        <v>0</v>
      </c>
      <c r="GQ68" s="17">
        <v>0</v>
      </c>
      <c r="GR68" s="17">
        <v>0</v>
      </c>
      <c r="GS68" s="17">
        <v>0</v>
      </c>
      <c r="GT68" s="17">
        <v>0</v>
      </c>
      <c r="GU68" s="17">
        <v>0</v>
      </c>
      <c r="GV68" s="17">
        <v>0</v>
      </c>
      <c r="GW68" s="17">
        <v>0</v>
      </c>
      <c r="GX68" s="17">
        <v>0</v>
      </c>
      <c r="GY68" s="17">
        <v>0</v>
      </c>
      <c r="GZ68" s="17">
        <v>0</v>
      </c>
      <c r="HA68" s="17">
        <v>0</v>
      </c>
      <c r="HB68" s="17">
        <v>0</v>
      </c>
      <c r="HC68" s="17">
        <v>0</v>
      </c>
      <c r="HD68" s="17">
        <v>0</v>
      </c>
      <c r="HE68" s="17">
        <v>0</v>
      </c>
      <c r="HF68" s="17">
        <v>0</v>
      </c>
      <c r="HG68" s="17">
        <v>0</v>
      </c>
      <c r="HH68" s="17">
        <v>0</v>
      </c>
      <c r="HI68" s="17">
        <v>0</v>
      </c>
      <c r="HJ68" s="17">
        <v>0</v>
      </c>
      <c r="HK68" s="17">
        <v>0</v>
      </c>
      <c r="HL68" s="17">
        <v>0</v>
      </c>
      <c r="HM68" s="17">
        <v>0</v>
      </c>
      <c r="HN68" s="17">
        <v>0</v>
      </c>
      <c r="HO68" s="17">
        <v>0</v>
      </c>
      <c r="HP68" s="17">
        <v>0</v>
      </c>
      <c r="HQ68" s="17">
        <v>0</v>
      </c>
      <c r="HR68" s="17">
        <v>0</v>
      </c>
      <c r="HS68" s="17">
        <v>0</v>
      </c>
      <c r="HT68" s="17">
        <v>0</v>
      </c>
      <c r="HU68" s="17">
        <v>0</v>
      </c>
      <c r="HV68" s="17">
        <v>0</v>
      </c>
      <c r="HW68" s="17">
        <v>0</v>
      </c>
      <c r="HX68" s="17">
        <v>0</v>
      </c>
      <c r="HY68" s="17">
        <v>0</v>
      </c>
      <c r="HZ68" s="17">
        <v>0</v>
      </c>
      <c r="IA68" s="17">
        <v>0</v>
      </c>
      <c r="IB68" s="17">
        <v>0</v>
      </c>
      <c r="IC68" s="17">
        <v>0</v>
      </c>
      <c r="ID68" s="17">
        <v>0</v>
      </c>
      <c r="IE68" s="17">
        <v>0</v>
      </c>
      <c r="IF68" s="17">
        <v>0</v>
      </c>
      <c r="IG68" s="17">
        <v>0</v>
      </c>
      <c r="IH68" s="17">
        <v>0</v>
      </c>
      <c r="II68" s="17">
        <v>0</v>
      </c>
      <c r="IJ68" s="17">
        <v>0</v>
      </c>
      <c r="IK68" s="17">
        <v>0</v>
      </c>
      <c r="IL68" s="17">
        <v>0</v>
      </c>
      <c r="IM68" s="17">
        <v>0</v>
      </c>
      <c r="IN68" s="17">
        <v>0</v>
      </c>
      <c r="IO68" s="17">
        <v>0</v>
      </c>
      <c r="IP68" s="17">
        <v>0</v>
      </c>
      <c r="IQ68" s="17">
        <v>0</v>
      </c>
      <c r="IR68" s="17">
        <v>0</v>
      </c>
      <c r="IS68" s="17">
        <v>0</v>
      </c>
      <c r="IT68" s="17">
        <v>0</v>
      </c>
      <c r="IU68" s="17">
        <v>0</v>
      </c>
      <c r="IV68" s="18">
        <v>0</v>
      </c>
      <c r="IW68" s="18">
        <v>0</v>
      </c>
      <c r="IX68" s="18">
        <v>0</v>
      </c>
      <c r="IY68" s="17">
        <v>0</v>
      </c>
      <c r="IZ68" s="17">
        <v>0</v>
      </c>
      <c r="JA68" s="17">
        <v>0</v>
      </c>
      <c r="JB68" s="17">
        <v>0</v>
      </c>
      <c r="JC68" s="17">
        <v>0</v>
      </c>
      <c r="JD68" s="17">
        <v>0</v>
      </c>
      <c r="JE68" s="18">
        <v>0</v>
      </c>
      <c r="JF68" s="18">
        <v>0</v>
      </c>
      <c r="JG68" s="18">
        <v>0</v>
      </c>
      <c r="JH68" s="17">
        <v>0</v>
      </c>
      <c r="JI68" s="17">
        <v>0</v>
      </c>
      <c r="JJ68" s="17">
        <v>0</v>
      </c>
      <c r="JK68" s="17">
        <v>0</v>
      </c>
      <c r="JL68" s="17">
        <v>0</v>
      </c>
      <c r="JM68" s="17">
        <v>0</v>
      </c>
      <c r="JN68" s="18">
        <v>0</v>
      </c>
      <c r="JO68" s="18">
        <v>0</v>
      </c>
      <c r="JP68" s="18">
        <v>0</v>
      </c>
      <c r="JQ68" s="17">
        <v>0</v>
      </c>
      <c r="JR68" s="17">
        <v>0</v>
      </c>
      <c r="JS68" s="17">
        <v>0</v>
      </c>
      <c r="JT68" s="17">
        <v>0</v>
      </c>
      <c r="JU68" s="17">
        <v>0</v>
      </c>
      <c r="JV68" s="17">
        <v>0</v>
      </c>
      <c r="JW68" s="17">
        <v>0</v>
      </c>
      <c r="JX68" s="17">
        <v>0</v>
      </c>
      <c r="JY68" s="17">
        <v>0</v>
      </c>
      <c r="JZ68" s="17">
        <v>0</v>
      </c>
      <c r="KA68" s="17">
        <v>0</v>
      </c>
      <c r="KB68" s="17">
        <v>0</v>
      </c>
      <c r="KC68" s="17">
        <v>0</v>
      </c>
      <c r="KD68" s="17">
        <v>0</v>
      </c>
      <c r="KE68" s="17">
        <v>0</v>
      </c>
      <c r="KF68" s="17">
        <v>0</v>
      </c>
      <c r="KG68" s="17">
        <v>0</v>
      </c>
      <c r="KH68" s="17">
        <v>0</v>
      </c>
      <c r="KI68" s="17">
        <v>0</v>
      </c>
      <c r="KJ68" s="17">
        <v>0</v>
      </c>
      <c r="KK68" s="17">
        <v>60312805.905697003</v>
      </c>
      <c r="KL68" s="17">
        <v>0</v>
      </c>
      <c r="KM68" s="17">
        <v>0</v>
      </c>
      <c r="KN68" s="17">
        <v>0</v>
      </c>
      <c r="KO68" s="17">
        <v>0</v>
      </c>
      <c r="KP68" s="17">
        <v>0</v>
      </c>
      <c r="KQ68" s="17">
        <v>0</v>
      </c>
      <c r="KR68" s="17">
        <v>0</v>
      </c>
      <c r="KS68" s="17">
        <v>0</v>
      </c>
      <c r="KT68" s="17">
        <v>0</v>
      </c>
      <c r="KU68" s="17">
        <v>0</v>
      </c>
      <c r="KV68" s="17">
        <v>0</v>
      </c>
      <c r="KW68" s="17">
        <v>0</v>
      </c>
      <c r="KX68" s="17">
        <v>0</v>
      </c>
      <c r="KY68" s="17">
        <v>0</v>
      </c>
      <c r="KZ68" s="17">
        <v>0</v>
      </c>
      <c r="LA68" s="18">
        <v>0</v>
      </c>
      <c r="LB68" s="18">
        <v>0</v>
      </c>
      <c r="LC68" s="18">
        <v>0</v>
      </c>
      <c r="LD68" s="17">
        <v>0</v>
      </c>
      <c r="LE68" s="17">
        <v>0</v>
      </c>
      <c r="LF68" s="17">
        <v>0</v>
      </c>
      <c r="LG68" s="17">
        <v>0</v>
      </c>
      <c r="LH68" s="17">
        <v>0</v>
      </c>
      <c r="LI68" s="17">
        <v>0</v>
      </c>
      <c r="LJ68" s="18">
        <v>0</v>
      </c>
      <c r="LK68" s="18">
        <v>0</v>
      </c>
      <c r="LL68" s="18">
        <v>0</v>
      </c>
      <c r="LM68" s="17">
        <v>0</v>
      </c>
      <c r="LN68" s="17">
        <v>0</v>
      </c>
      <c r="LO68" s="17">
        <v>0</v>
      </c>
      <c r="LP68" s="17">
        <v>0</v>
      </c>
      <c r="LQ68" s="17">
        <v>0</v>
      </c>
      <c r="LR68" s="17">
        <v>0</v>
      </c>
      <c r="LS68" s="18">
        <v>0</v>
      </c>
      <c r="LT68" s="18">
        <v>0</v>
      </c>
      <c r="LU68" s="18">
        <v>0</v>
      </c>
      <c r="LV68" s="17">
        <v>0</v>
      </c>
      <c r="LW68" s="17">
        <v>0</v>
      </c>
      <c r="LX68" s="17">
        <v>0</v>
      </c>
      <c r="LY68" s="17">
        <v>0</v>
      </c>
      <c r="LZ68" s="17">
        <v>0</v>
      </c>
      <c r="MA68" s="17">
        <v>0</v>
      </c>
      <c r="MB68" s="17">
        <v>0</v>
      </c>
      <c r="MC68" s="17">
        <v>0</v>
      </c>
      <c r="MD68" s="17">
        <v>0</v>
      </c>
      <c r="ME68" s="17">
        <v>0</v>
      </c>
      <c r="MF68" s="17">
        <v>0</v>
      </c>
      <c r="MG68" s="17">
        <v>61204739.341248006</v>
      </c>
      <c r="MH68" s="17">
        <v>61204739.341248006</v>
      </c>
    </row>
    <row r="69" spans="1:346" ht="12.75" customHeight="1" x14ac:dyDescent="0.3">
      <c r="A69" s="61" t="s">
        <v>273</v>
      </c>
      <c r="B69" s="16">
        <v>3012</v>
      </c>
      <c r="C69" s="62" t="s">
        <v>247</v>
      </c>
      <c r="D69" s="18">
        <v>0</v>
      </c>
      <c r="E69" s="18">
        <v>0</v>
      </c>
      <c r="F69" s="18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7"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0</v>
      </c>
      <c r="DE69" s="17">
        <v>0</v>
      </c>
      <c r="DF69" s="17">
        <v>0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0</v>
      </c>
      <c r="DY69" s="17">
        <v>0</v>
      </c>
      <c r="DZ69" s="17">
        <v>0</v>
      </c>
      <c r="EA69" s="17">
        <v>0</v>
      </c>
      <c r="EB69" s="17">
        <v>0</v>
      </c>
      <c r="EC69" s="17">
        <v>0</v>
      </c>
      <c r="ED69" s="17">
        <v>0</v>
      </c>
      <c r="EE69" s="17">
        <v>0</v>
      </c>
      <c r="EF69" s="17">
        <v>0</v>
      </c>
      <c r="EG69" s="17">
        <v>0</v>
      </c>
      <c r="EH69" s="17">
        <v>0</v>
      </c>
      <c r="EI69" s="17">
        <v>0</v>
      </c>
      <c r="EJ69" s="17">
        <v>0</v>
      </c>
      <c r="EK69" s="17">
        <v>0</v>
      </c>
      <c r="EL69" s="17">
        <v>0</v>
      </c>
      <c r="EM69" s="17">
        <v>0</v>
      </c>
      <c r="EN69" s="17">
        <v>0</v>
      </c>
      <c r="EO69" s="17">
        <v>0</v>
      </c>
      <c r="EP69" s="17">
        <v>0</v>
      </c>
      <c r="EQ69" s="17">
        <v>0</v>
      </c>
      <c r="ER69" s="17">
        <v>0</v>
      </c>
      <c r="ES69" s="17">
        <v>0</v>
      </c>
      <c r="ET69" s="17">
        <v>0</v>
      </c>
      <c r="EU69" s="17">
        <v>0</v>
      </c>
      <c r="EV69" s="17">
        <v>0</v>
      </c>
      <c r="EW69" s="17">
        <v>0</v>
      </c>
      <c r="EX69" s="17">
        <v>0</v>
      </c>
      <c r="EY69" s="17">
        <v>0</v>
      </c>
      <c r="EZ69" s="17">
        <v>0</v>
      </c>
      <c r="FA69" s="17">
        <v>0</v>
      </c>
      <c r="FB69" s="17">
        <v>0</v>
      </c>
      <c r="FC69" s="17">
        <v>0</v>
      </c>
      <c r="FD69" s="17">
        <v>0</v>
      </c>
      <c r="FE69" s="17">
        <v>0</v>
      </c>
      <c r="FF69" s="17">
        <v>0</v>
      </c>
      <c r="FG69" s="17">
        <v>0</v>
      </c>
      <c r="FH69" s="17">
        <v>0</v>
      </c>
      <c r="FI69" s="17">
        <v>0</v>
      </c>
      <c r="FJ69" s="17">
        <v>0</v>
      </c>
      <c r="FK69" s="17">
        <v>0</v>
      </c>
      <c r="FL69" s="17">
        <v>0</v>
      </c>
      <c r="FM69" s="17">
        <v>0</v>
      </c>
      <c r="FN69" s="17">
        <v>0</v>
      </c>
      <c r="FO69" s="17">
        <v>0</v>
      </c>
      <c r="FP69" s="17">
        <v>0</v>
      </c>
      <c r="FQ69" s="17">
        <v>0</v>
      </c>
      <c r="FR69" s="17">
        <v>0</v>
      </c>
      <c r="FS69" s="17">
        <v>0</v>
      </c>
      <c r="FT69" s="17">
        <v>0</v>
      </c>
      <c r="FU69" s="17">
        <v>0</v>
      </c>
      <c r="FV69" s="17">
        <v>0</v>
      </c>
      <c r="FW69" s="17">
        <v>0</v>
      </c>
      <c r="FX69" s="17">
        <v>0</v>
      </c>
      <c r="FY69" s="17">
        <v>0</v>
      </c>
      <c r="FZ69" s="17">
        <v>0</v>
      </c>
      <c r="GA69" s="17">
        <v>0</v>
      </c>
      <c r="GB69" s="17">
        <v>0</v>
      </c>
      <c r="GC69" s="17">
        <v>0</v>
      </c>
      <c r="GD69" s="17">
        <v>0</v>
      </c>
      <c r="GE69" s="17">
        <v>0</v>
      </c>
      <c r="GF69" s="17">
        <v>0</v>
      </c>
      <c r="GG69" s="17">
        <v>0</v>
      </c>
      <c r="GH69" s="17">
        <v>0</v>
      </c>
      <c r="GI69" s="17">
        <v>0</v>
      </c>
      <c r="GJ69" s="17">
        <v>0</v>
      </c>
      <c r="GK69" s="17">
        <v>0</v>
      </c>
      <c r="GL69" s="17">
        <v>0</v>
      </c>
      <c r="GM69" s="17">
        <v>0</v>
      </c>
      <c r="GN69" s="17">
        <v>0</v>
      </c>
      <c r="GO69" s="17">
        <v>0</v>
      </c>
      <c r="GP69" s="17">
        <v>0</v>
      </c>
      <c r="GQ69" s="17">
        <v>0</v>
      </c>
      <c r="GR69" s="17">
        <v>0</v>
      </c>
      <c r="GS69" s="17">
        <v>0</v>
      </c>
      <c r="GT69" s="17">
        <v>0</v>
      </c>
      <c r="GU69" s="17">
        <v>0</v>
      </c>
      <c r="GV69" s="17">
        <v>0</v>
      </c>
      <c r="GW69" s="17">
        <v>0</v>
      </c>
      <c r="GX69" s="17">
        <v>0</v>
      </c>
      <c r="GY69" s="17">
        <v>0</v>
      </c>
      <c r="GZ69" s="17">
        <v>0</v>
      </c>
      <c r="HA69" s="17">
        <v>0</v>
      </c>
      <c r="HB69" s="17">
        <v>0</v>
      </c>
      <c r="HC69" s="17">
        <v>0</v>
      </c>
      <c r="HD69" s="17">
        <v>0</v>
      </c>
      <c r="HE69" s="17">
        <v>0</v>
      </c>
      <c r="HF69" s="17">
        <v>0</v>
      </c>
      <c r="HG69" s="17">
        <v>0</v>
      </c>
      <c r="HH69" s="17">
        <v>0</v>
      </c>
      <c r="HI69" s="17">
        <v>0</v>
      </c>
      <c r="HJ69" s="17">
        <v>0</v>
      </c>
      <c r="HK69" s="17">
        <v>0</v>
      </c>
      <c r="HL69" s="17">
        <v>0</v>
      </c>
      <c r="HM69" s="17">
        <v>0</v>
      </c>
      <c r="HN69" s="17">
        <v>0</v>
      </c>
      <c r="HO69" s="17">
        <v>0</v>
      </c>
      <c r="HP69" s="17">
        <v>0</v>
      </c>
      <c r="HQ69" s="17">
        <v>0</v>
      </c>
      <c r="HR69" s="17">
        <v>0</v>
      </c>
      <c r="HS69" s="17">
        <v>0</v>
      </c>
      <c r="HT69" s="17">
        <v>0</v>
      </c>
      <c r="HU69" s="17">
        <v>0</v>
      </c>
      <c r="HV69" s="17">
        <v>0</v>
      </c>
      <c r="HW69" s="17">
        <v>0</v>
      </c>
      <c r="HX69" s="17">
        <v>0</v>
      </c>
      <c r="HY69" s="17">
        <v>0</v>
      </c>
      <c r="HZ69" s="17">
        <v>0</v>
      </c>
      <c r="IA69" s="17">
        <v>0</v>
      </c>
      <c r="IB69" s="17">
        <v>0</v>
      </c>
      <c r="IC69" s="17">
        <v>0</v>
      </c>
      <c r="ID69" s="17">
        <v>0</v>
      </c>
      <c r="IE69" s="17">
        <v>0</v>
      </c>
      <c r="IF69" s="17">
        <v>0</v>
      </c>
      <c r="IG69" s="17">
        <v>0</v>
      </c>
      <c r="IH69" s="17">
        <v>0</v>
      </c>
      <c r="II69" s="17">
        <v>0</v>
      </c>
      <c r="IJ69" s="17">
        <v>0</v>
      </c>
      <c r="IK69" s="17">
        <v>0</v>
      </c>
      <c r="IL69" s="17">
        <v>0</v>
      </c>
      <c r="IM69" s="17">
        <v>0</v>
      </c>
      <c r="IN69" s="17">
        <v>0</v>
      </c>
      <c r="IO69" s="17">
        <v>0</v>
      </c>
      <c r="IP69" s="17">
        <v>0</v>
      </c>
      <c r="IQ69" s="17">
        <v>0</v>
      </c>
      <c r="IR69" s="17">
        <v>0</v>
      </c>
      <c r="IS69" s="17">
        <v>0</v>
      </c>
      <c r="IT69" s="17">
        <v>0</v>
      </c>
      <c r="IU69" s="17">
        <v>0</v>
      </c>
      <c r="IV69" s="18">
        <v>0</v>
      </c>
      <c r="IW69" s="18">
        <v>0</v>
      </c>
      <c r="IX69" s="18">
        <v>0</v>
      </c>
      <c r="IY69" s="17">
        <v>0</v>
      </c>
      <c r="IZ69" s="17">
        <v>0</v>
      </c>
      <c r="JA69" s="17">
        <v>0</v>
      </c>
      <c r="JB69" s="17">
        <v>0</v>
      </c>
      <c r="JC69" s="17">
        <v>0</v>
      </c>
      <c r="JD69" s="17">
        <v>0</v>
      </c>
      <c r="JE69" s="18">
        <v>0</v>
      </c>
      <c r="JF69" s="18">
        <v>0</v>
      </c>
      <c r="JG69" s="18">
        <v>0</v>
      </c>
      <c r="JH69" s="17">
        <v>0</v>
      </c>
      <c r="JI69" s="17">
        <v>0</v>
      </c>
      <c r="JJ69" s="17">
        <v>0</v>
      </c>
      <c r="JK69" s="17">
        <v>0</v>
      </c>
      <c r="JL69" s="17">
        <v>0</v>
      </c>
      <c r="JM69" s="17">
        <v>0</v>
      </c>
      <c r="JN69" s="18">
        <v>0</v>
      </c>
      <c r="JO69" s="18">
        <v>0</v>
      </c>
      <c r="JP69" s="18">
        <v>0</v>
      </c>
      <c r="JQ69" s="17">
        <v>0</v>
      </c>
      <c r="JR69" s="17">
        <v>0</v>
      </c>
      <c r="JS69" s="17">
        <v>0</v>
      </c>
      <c r="JT69" s="17">
        <v>0</v>
      </c>
      <c r="JU69" s="17">
        <v>0</v>
      </c>
      <c r="JV69" s="17">
        <v>0</v>
      </c>
      <c r="JW69" s="17">
        <v>0</v>
      </c>
      <c r="JX69" s="17">
        <v>0</v>
      </c>
      <c r="JY69" s="17">
        <v>0</v>
      </c>
      <c r="JZ69" s="17">
        <v>0</v>
      </c>
      <c r="KA69" s="17">
        <v>0</v>
      </c>
      <c r="KB69" s="17">
        <v>0</v>
      </c>
      <c r="KC69" s="17">
        <v>0</v>
      </c>
      <c r="KD69" s="17">
        <v>0</v>
      </c>
      <c r="KE69" s="17">
        <v>0</v>
      </c>
      <c r="KF69" s="17">
        <v>0</v>
      </c>
      <c r="KG69" s="17">
        <v>0</v>
      </c>
      <c r="KH69" s="17">
        <v>0</v>
      </c>
      <c r="KI69" s="17">
        <v>284836</v>
      </c>
      <c r="KJ69" s="17">
        <v>3119388.3800000004</v>
      </c>
      <c r="KK69" s="17">
        <v>2341628.5700000003</v>
      </c>
      <c r="KL69" s="17">
        <v>0</v>
      </c>
      <c r="KM69" s="17">
        <v>0</v>
      </c>
      <c r="KN69" s="17">
        <v>0</v>
      </c>
      <c r="KO69" s="17">
        <v>0</v>
      </c>
      <c r="KP69" s="17">
        <v>0</v>
      </c>
      <c r="KQ69" s="17">
        <v>0</v>
      </c>
      <c r="KR69" s="17">
        <v>0</v>
      </c>
      <c r="KS69" s="17">
        <v>0</v>
      </c>
      <c r="KT69" s="17">
        <v>0</v>
      </c>
      <c r="KU69" s="17">
        <v>0</v>
      </c>
      <c r="KV69" s="17">
        <v>0</v>
      </c>
      <c r="KW69" s="17">
        <v>0</v>
      </c>
      <c r="KX69" s="17">
        <v>0</v>
      </c>
      <c r="KY69" s="17">
        <v>0</v>
      </c>
      <c r="KZ69" s="17">
        <v>0</v>
      </c>
      <c r="LA69" s="18">
        <v>0</v>
      </c>
      <c r="LB69" s="18">
        <v>0</v>
      </c>
      <c r="LC69" s="18">
        <v>0</v>
      </c>
      <c r="LD69" s="17">
        <v>0</v>
      </c>
      <c r="LE69" s="17">
        <v>0</v>
      </c>
      <c r="LF69" s="17">
        <v>0</v>
      </c>
      <c r="LG69" s="17">
        <v>0</v>
      </c>
      <c r="LH69" s="17">
        <v>0</v>
      </c>
      <c r="LI69" s="17">
        <v>0</v>
      </c>
      <c r="LJ69" s="18">
        <v>0</v>
      </c>
      <c r="LK69" s="18">
        <v>0</v>
      </c>
      <c r="LL69" s="18">
        <v>0</v>
      </c>
      <c r="LM69" s="17">
        <v>0</v>
      </c>
      <c r="LN69" s="17">
        <v>0</v>
      </c>
      <c r="LO69" s="17">
        <v>0</v>
      </c>
      <c r="LP69" s="17">
        <v>0</v>
      </c>
      <c r="LQ69" s="17">
        <v>0</v>
      </c>
      <c r="LR69" s="17">
        <v>0</v>
      </c>
      <c r="LS69" s="18">
        <v>0</v>
      </c>
      <c r="LT69" s="18">
        <v>0</v>
      </c>
      <c r="LU69" s="18">
        <v>0</v>
      </c>
      <c r="LV69" s="17">
        <v>0</v>
      </c>
      <c r="LW69" s="17">
        <v>0</v>
      </c>
      <c r="LX69" s="17">
        <v>0</v>
      </c>
      <c r="LY69" s="17">
        <v>0</v>
      </c>
      <c r="LZ69" s="17">
        <v>0</v>
      </c>
      <c r="MA69" s="17">
        <v>0</v>
      </c>
      <c r="MB69" s="17">
        <v>0</v>
      </c>
      <c r="MC69" s="17">
        <v>0</v>
      </c>
      <c r="MD69" s="17">
        <v>0</v>
      </c>
      <c r="ME69" s="17">
        <v>284836</v>
      </c>
      <c r="MF69" s="17">
        <v>3119388.3800000004</v>
      </c>
      <c r="MG69" s="17">
        <v>2341628.5700000003</v>
      </c>
      <c r="MH69" s="17">
        <v>5745852.9500000011</v>
      </c>
    </row>
    <row r="70" spans="1:346" ht="12.75" customHeight="1" x14ac:dyDescent="0.3">
      <c r="A70" s="61" t="s">
        <v>275</v>
      </c>
      <c r="B70" s="16">
        <v>3016</v>
      </c>
      <c r="C70" s="62" t="s">
        <v>247</v>
      </c>
      <c r="D70" s="18">
        <v>0</v>
      </c>
      <c r="E70" s="18">
        <v>0</v>
      </c>
      <c r="F70" s="18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0</v>
      </c>
      <c r="CP70" s="17">
        <v>0</v>
      </c>
      <c r="CQ70" s="17">
        <v>0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7">
        <v>0</v>
      </c>
      <c r="DF70" s="17">
        <v>0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0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0</v>
      </c>
      <c r="DZ70" s="17">
        <v>0</v>
      </c>
      <c r="EA70" s="17">
        <v>0</v>
      </c>
      <c r="EB70" s="17">
        <v>0</v>
      </c>
      <c r="EC70" s="17">
        <v>0</v>
      </c>
      <c r="ED70" s="17">
        <v>0</v>
      </c>
      <c r="EE70" s="17">
        <v>0</v>
      </c>
      <c r="EF70" s="17">
        <v>0</v>
      </c>
      <c r="EG70" s="17">
        <v>0</v>
      </c>
      <c r="EH70" s="17">
        <v>0</v>
      </c>
      <c r="EI70" s="17">
        <v>0</v>
      </c>
      <c r="EJ70" s="17">
        <v>0</v>
      </c>
      <c r="EK70" s="17">
        <v>0</v>
      </c>
      <c r="EL70" s="17">
        <v>0</v>
      </c>
      <c r="EM70" s="17">
        <v>0</v>
      </c>
      <c r="EN70" s="17">
        <v>0</v>
      </c>
      <c r="EO70" s="17">
        <v>0</v>
      </c>
      <c r="EP70" s="17">
        <v>0</v>
      </c>
      <c r="EQ70" s="17">
        <v>0</v>
      </c>
      <c r="ER70" s="17">
        <v>0</v>
      </c>
      <c r="ES70" s="17">
        <v>0</v>
      </c>
      <c r="ET70" s="17">
        <v>0</v>
      </c>
      <c r="EU70" s="17">
        <v>0</v>
      </c>
      <c r="EV70" s="17">
        <v>0</v>
      </c>
      <c r="EW70" s="17">
        <v>0</v>
      </c>
      <c r="EX70" s="17">
        <v>0</v>
      </c>
      <c r="EY70" s="17">
        <v>0</v>
      </c>
      <c r="EZ70" s="17">
        <v>0</v>
      </c>
      <c r="FA70" s="17">
        <v>0</v>
      </c>
      <c r="FB70" s="17">
        <v>0</v>
      </c>
      <c r="FC70" s="17">
        <v>0</v>
      </c>
      <c r="FD70" s="17">
        <v>0</v>
      </c>
      <c r="FE70" s="17">
        <v>0</v>
      </c>
      <c r="FF70" s="17">
        <v>2067604.3999999701</v>
      </c>
      <c r="FG70" s="17">
        <v>0</v>
      </c>
      <c r="FH70" s="17">
        <v>0</v>
      </c>
      <c r="FI70" s="17">
        <v>0</v>
      </c>
      <c r="FJ70" s="17">
        <v>0</v>
      </c>
      <c r="FK70" s="17">
        <v>0</v>
      </c>
      <c r="FL70" s="17">
        <v>0</v>
      </c>
      <c r="FM70" s="17">
        <v>0</v>
      </c>
      <c r="FN70" s="17">
        <v>0</v>
      </c>
      <c r="FO70" s="17">
        <v>0</v>
      </c>
      <c r="FP70" s="17">
        <v>0</v>
      </c>
      <c r="FQ70" s="17">
        <v>0</v>
      </c>
      <c r="FR70" s="17">
        <v>0</v>
      </c>
      <c r="FS70" s="17">
        <v>0</v>
      </c>
      <c r="FT70" s="17">
        <v>0</v>
      </c>
      <c r="FU70" s="17">
        <v>0</v>
      </c>
      <c r="FV70" s="17">
        <v>0</v>
      </c>
      <c r="FW70" s="17">
        <v>0</v>
      </c>
      <c r="FX70" s="17">
        <v>0</v>
      </c>
      <c r="FY70" s="17">
        <v>0</v>
      </c>
      <c r="FZ70" s="17">
        <v>0</v>
      </c>
      <c r="GA70" s="17">
        <v>0</v>
      </c>
      <c r="GB70" s="17">
        <v>0</v>
      </c>
      <c r="GC70" s="17">
        <v>0</v>
      </c>
      <c r="GD70" s="17">
        <v>0</v>
      </c>
      <c r="GE70" s="17">
        <v>0</v>
      </c>
      <c r="GF70" s="17">
        <v>0</v>
      </c>
      <c r="GG70" s="17">
        <v>0</v>
      </c>
      <c r="GH70" s="17">
        <v>0</v>
      </c>
      <c r="GI70" s="17">
        <v>0</v>
      </c>
      <c r="GJ70" s="17">
        <v>0</v>
      </c>
      <c r="GK70" s="17">
        <v>0</v>
      </c>
      <c r="GL70" s="17">
        <v>0</v>
      </c>
      <c r="GM70" s="17">
        <v>0</v>
      </c>
      <c r="GN70" s="17">
        <v>0</v>
      </c>
      <c r="GO70" s="17">
        <v>0</v>
      </c>
      <c r="GP70" s="17">
        <v>0</v>
      </c>
      <c r="GQ70" s="17">
        <v>0</v>
      </c>
      <c r="GR70" s="17">
        <v>0</v>
      </c>
      <c r="GS70" s="17">
        <v>0</v>
      </c>
      <c r="GT70" s="17">
        <v>0</v>
      </c>
      <c r="GU70" s="17">
        <v>0</v>
      </c>
      <c r="GV70" s="17">
        <v>0</v>
      </c>
      <c r="GW70" s="17">
        <v>0</v>
      </c>
      <c r="GX70" s="17">
        <v>0</v>
      </c>
      <c r="GY70" s="17">
        <v>0</v>
      </c>
      <c r="GZ70" s="17">
        <v>0</v>
      </c>
      <c r="HA70" s="17">
        <v>0</v>
      </c>
      <c r="HB70" s="17">
        <v>0</v>
      </c>
      <c r="HC70" s="17">
        <v>0</v>
      </c>
      <c r="HD70" s="17">
        <v>0</v>
      </c>
      <c r="HE70" s="17">
        <v>0</v>
      </c>
      <c r="HF70" s="17">
        <v>0</v>
      </c>
      <c r="HG70" s="17">
        <v>0</v>
      </c>
      <c r="HH70" s="17">
        <v>0</v>
      </c>
      <c r="HI70" s="17">
        <v>0</v>
      </c>
      <c r="HJ70" s="17">
        <v>0</v>
      </c>
      <c r="HK70" s="17">
        <v>0</v>
      </c>
      <c r="HL70" s="17">
        <v>0</v>
      </c>
      <c r="HM70" s="17">
        <v>0</v>
      </c>
      <c r="HN70" s="17">
        <v>0</v>
      </c>
      <c r="HO70" s="17">
        <v>0</v>
      </c>
      <c r="HP70" s="17">
        <v>0</v>
      </c>
      <c r="HQ70" s="17">
        <v>0</v>
      </c>
      <c r="HR70" s="17">
        <v>0</v>
      </c>
      <c r="HS70" s="17">
        <v>0</v>
      </c>
      <c r="HT70" s="17">
        <v>0</v>
      </c>
      <c r="HU70" s="17">
        <v>0</v>
      </c>
      <c r="HV70" s="17">
        <v>0</v>
      </c>
      <c r="HW70" s="17">
        <v>0</v>
      </c>
      <c r="HX70" s="17">
        <v>0</v>
      </c>
      <c r="HY70" s="17">
        <v>0</v>
      </c>
      <c r="HZ70" s="17">
        <v>0</v>
      </c>
      <c r="IA70" s="17">
        <v>0</v>
      </c>
      <c r="IB70" s="17">
        <v>0</v>
      </c>
      <c r="IC70" s="17">
        <v>0</v>
      </c>
      <c r="ID70" s="17">
        <v>0</v>
      </c>
      <c r="IE70" s="17">
        <v>0</v>
      </c>
      <c r="IF70" s="17">
        <v>0</v>
      </c>
      <c r="IG70" s="17">
        <v>0</v>
      </c>
      <c r="IH70" s="17">
        <v>0</v>
      </c>
      <c r="II70" s="17">
        <v>0</v>
      </c>
      <c r="IJ70" s="17">
        <v>0</v>
      </c>
      <c r="IK70" s="17">
        <v>0</v>
      </c>
      <c r="IL70" s="17">
        <v>0</v>
      </c>
      <c r="IM70" s="17">
        <v>0</v>
      </c>
      <c r="IN70" s="17">
        <v>0</v>
      </c>
      <c r="IO70" s="17">
        <v>0</v>
      </c>
      <c r="IP70" s="17">
        <v>0</v>
      </c>
      <c r="IQ70" s="17">
        <v>0</v>
      </c>
      <c r="IR70" s="17">
        <v>0</v>
      </c>
      <c r="IS70" s="17">
        <v>0</v>
      </c>
      <c r="IT70" s="17">
        <v>0</v>
      </c>
      <c r="IU70" s="17">
        <v>0</v>
      </c>
      <c r="IV70" s="18">
        <v>0</v>
      </c>
      <c r="IW70" s="18">
        <v>0</v>
      </c>
      <c r="IX70" s="18">
        <v>934171707.98000014</v>
      </c>
      <c r="IY70" s="17">
        <v>0</v>
      </c>
      <c r="IZ70" s="17">
        <v>0</v>
      </c>
      <c r="JA70" s="17">
        <v>0</v>
      </c>
      <c r="JB70" s="17">
        <v>0</v>
      </c>
      <c r="JC70" s="17">
        <v>0</v>
      </c>
      <c r="JD70" s="17">
        <v>0</v>
      </c>
      <c r="JE70" s="18">
        <v>0</v>
      </c>
      <c r="JF70" s="18">
        <v>0</v>
      </c>
      <c r="JG70" s="18">
        <v>126747276.10000011</v>
      </c>
      <c r="JH70" s="17">
        <v>0</v>
      </c>
      <c r="JI70" s="17">
        <v>0</v>
      </c>
      <c r="JJ70" s="17">
        <v>1494890.2300000002</v>
      </c>
      <c r="JK70" s="17">
        <v>0</v>
      </c>
      <c r="JL70" s="17">
        <v>0</v>
      </c>
      <c r="JM70" s="17">
        <v>125252385.87000011</v>
      </c>
      <c r="JN70" s="18">
        <v>0</v>
      </c>
      <c r="JO70" s="18">
        <v>0</v>
      </c>
      <c r="JP70" s="18">
        <v>807424431.88</v>
      </c>
      <c r="JQ70" s="17">
        <v>0</v>
      </c>
      <c r="JR70" s="17">
        <v>0</v>
      </c>
      <c r="JS70" s="17">
        <v>715833.28</v>
      </c>
      <c r="JT70" s="17">
        <v>0</v>
      </c>
      <c r="JU70" s="17">
        <v>0</v>
      </c>
      <c r="JV70" s="17">
        <v>806708598.60000002</v>
      </c>
      <c r="JW70" s="17">
        <v>0</v>
      </c>
      <c r="JX70" s="17">
        <v>0</v>
      </c>
      <c r="JY70" s="17">
        <v>27222.06</v>
      </c>
      <c r="JZ70" s="17">
        <v>0</v>
      </c>
      <c r="KA70" s="17">
        <v>0</v>
      </c>
      <c r="KB70" s="17">
        <v>0</v>
      </c>
      <c r="KC70" s="17">
        <v>0</v>
      </c>
      <c r="KD70" s="17">
        <v>0</v>
      </c>
      <c r="KE70" s="17">
        <v>0</v>
      </c>
      <c r="KF70" s="17">
        <v>0</v>
      </c>
      <c r="KG70" s="17">
        <v>0</v>
      </c>
      <c r="KH70" s="17">
        <v>0</v>
      </c>
      <c r="KI70" s="17">
        <v>0</v>
      </c>
      <c r="KJ70" s="17">
        <v>0</v>
      </c>
      <c r="KK70" s="17">
        <v>4829481.8999998197</v>
      </c>
      <c r="KL70" s="17">
        <v>0</v>
      </c>
      <c r="KM70" s="17">
        <v>0</v>
      </c>
      <c r="KN70" s="17">
        <v>0</v>
      </c>
      <c r="KO70" s="17">
        <v>0</v>
      </c>
      <c r="KP70" s="17">
        <v>0</v>
      </c>
      <c r="KQ70" s="17">
        <v>0</v>
      </c>
      <c r="KR70" s="17">
        <v>0</v>
      </c>
      <c r="KS70" s="17">
        <v>0</v>
      </c>
      <c r="KT70" s="17">
        <v>0</v>
      </c>
      <c r="KU70" s="17">
        <v>0</v>
      </c>
      <c r="KV70" s="17">
        <v>0</v>
      </c>
      <c r="KW70" s="17">
        <v>0</v>
      </c>
      <c r="KX70" s="17">
        <v>0</v>
      </c>
      <c r="KY70" s="17">
        <v>0</v>
      </c>
      <c r="KZ70" s="17">
        <v>0</v>
      </c>
      <c r="LA70" s="18">
        <v>0</v>
      </c>
      <c r="LB70" s="18">
        <v>0</v>
      </c>
      <c r="LC70" s="18">
        <v>0</v>
      </c>
      <c r="LD70" s="17">
        <v>0</v>
      </c>
      <c r="LE70" s="17">
        <v>0</v>
      </c>
      <c r="LF70" s="17">
        <v>0</v>
      </c>
      <c r="LG70" s="17">
        <v>0</v>
      </c>
      <c r="LH70" s="17">
        <v>0</v>
      </c>
      <c r="LI70" s="17">
        <v>0</v>
      </c>
      <c r="LJ70" s="18">
        <v>0</v>
      </c>
      <c r="LK70" s="18">
        <v>0</v>
      </c>
      <c r="LL70" s="18">
        <v>0</v>
      </c>
      <c r="LM70" s="17">
        <v>0</v>
      </c>
      <c r="LN70" s="17">
        <v>0</v>
      </c>
      <c r="LO70" s="17">
        <v>0</v>
      </c>
      <c r="LP70" s="17">
        <v>0</v>
      </c>
      <c r="LQ70" s="17">
        <v>0</v>
      </c>
      <c r="LR70" s="17">
        <v>0</v>
      </c>
      <c r="LS70" s="18">
        <v>0</v>
      </c>
      <c r="LT70" s="18">
        <v>0</v>
      </c>
      <c r="LU70" s="18">
        <v>0</v>
      </c>
      <c r="LV70" s="17">
        <v>0</v>
      </c>
      <c r="LW70" s="17">
        <v>0</v>
      </c>
      <c r="LX70" s="17">
        <v>0</v>
      </c>
      <c r="LY70" s="17">
        <v>0</v>
      </c>
      <c r="LZ70" s="17">
        <v>0</v>
      </c>
      <c r="MA70" s="17">
        <v>0</v>
      </c>
      <c r="MB70" s="17">
        <v>0</v>
      </c>
      <c r="MC70" s="17">
        <v>0</v>
      </c>
      <c r="MD70" s="17">
        <v>0</v>
      </c>
      <c r="ME70" s="17">
        <v>0</v>
      </c>
      <c r="MF70" s="17">
        <v>0</v>
      </c>
      <c r="MG70" s="17">
        <v>941096016.34000027</v>
      </c>
      <c r="MH70" s="17">
        <v>941096016.34000027</v>
      </c>
    </row>
    <row r="71" spans="1:346" ht="13.8" x14ac:dyDescent="0.3">
      <c r="A71" s="61" t="s">
        <v>277</v>
      </c>
      <c r="B71" s="16">
        <v>3017</v>
      </c>
      <c r="C71" s="62" t="s">
        <v>247</v>
      </c>
      <c r="D71" s="18">
        <v>0</v>
      </c>
      <c r="E71" s="18">
        <v>0</v>
      </c>
      <c r="F71" s="18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7">
        <v>0</v>
      </c>
      <c r="CQ71" s="17"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0</v>
      </c>
      <c r="DY71" s="17">
        <v>0</v>
      </c>
      <c r="DZ71" s="17">
        <v>0</v>
      </c>
      <c r="EA71" s="17">
        <v>0</v>
      </c>
      <c r="EB71" s="17">
        <v>0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>
        <v>0</v>
      </c>
      <c r="EI71" s="17">
        <v>0</v>
      </c>
      <c r="EJ71" s="17">
        <v>0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0</v>
      </c>
      <c r="EQ71" s="17">
        <v>0</v>
      </c>
      <c r="ER71" s="17">
        <v>0</v>
      </c>
      <c r="ES71" s="17">
        <v>0</v>
      </c>
      <c r="ET71" s="17">
        <v>0</v>
      </c>
      <c r="EU71" s="17">
        <v>0</v>
      </c>
      <c r="EV71" s="17">
        <v>0</v>
      </c>
      <c r="EW71" s="17">
        <v>0</v>
      </c>
      <c r="EX71" s="17">
        <v>0</v>
      </c>
      <c r="EY71" s="17">
        <v>0</v>
      </c>
      <c r="EZ71" s="17">
        <v>0</v>
      </c>
      <c r="FA71" s="17">
        <v>0</v>
      </c>
      <c r="FB71" s="17">
        <v>0</v>
      </c>
      <c r="FC71" s="17">
        <v>0</v>
      </c>
      <c r="FD71" s="17">
        <v>0</v>
      </c>
      <c r="FE71" s="17">
        <v>0</v>
      </c>
      <c r="FF71" s="17">
        <v>10663979.079999994</v>
      </c>
      <c r="FG71" s="17">
        <v>0</v>
      </c>
      <c r="FH71" s="17">
        <v>0</v>
      </c>
      <c r="FI71" s="17">
        <v>0</v>
      </c>
      <c r="FJ71" s="17">
        <v>0</v>
      </c>
      <c r="FK71" s="17">
        <v>0</v>
      </c>
      <c r="FL71" s="17">
        <v>0</v>
      </c>
      <c r="FM71" s="17">
        <v>0</v>
      </c>
      <c r="FN71" s="17">
        <v>0</v>
      </c>
      <c r="FO71" s="17">
        <v>0</v>
      </c>
      <c r="FP71" s="17">
        <v>0</v>
      </c>
      <c r="FQ71" s="17">
        <v>0</v>
      </c>
      <c r="FR71" s="17">
        <v>0</v>
      </c>
      <c r="FS71" s="17">
        <v>0</v>
      </c>
      <c r="FT71" s="17">
        <v>0</v>
      </c>
      <c r="FU71" s="17">
        <v>0</v>
      </c>
      <c r="FV71" s="17">
        <v>0</v>
      </c>
      <c r="FW71" s="17">
        <v>0</v>
      </c>
      <c r="FX71" s="17">
        <v>0</v>
      </c>
      <c r="FY71" s="17">
        <v>0</v>
      </c>
      <c r="FZ71" s="17">
        <v>0</v>
      </c>
      <c r="GA71" s="17">
        <v>0</v>
      </c>
      <c r="GB71" s="17">
        <v>0</v>
      </c>
      <c r="GC71" s="17">
        <v>0</v>
      </c>
      <c r="GD71" s="17">
        <v>0</v>
      </c>
      <c r="GE71" s="17">
        <v>0</v>
      </c>
      <c r="GF71" s="17">
        <v>0</v>
      </c>
      <c r="GG71" s="17">
        <v>0</v>
      </c>
      <c r="GH71" s="17">
        <v>0</v>
      </c>
      <c r="GI71" s="17">
        <v>0</v>
      </c>
      <c r="GJ71" s="17">
        <v>0</v>
      </c>
      <c r="GK71" s="17">
        <v>0</v>
      </c>
      <c r="GL71" s="17">
        <v>0</v>
      </c>
      <c r="GM71" s="17">
        <v>0</v>
      </c>
      <c r="GN71" s="17">
        <v>0</v>
      </c>
      <c r="GO71" s="17">
        <v>0</v>
      </c>
      <c r="GP71" s="17">
        <v>0</v>
      </c>
      <c r="GQ71" s="17">
        <v>0</v>
      </c>
      <c r="GR71" s="17">
        <v>0</v>
      </c>
      <c r="GS71" s="17">
        <v>0</v>
      </c>
      <c r="GT71" s="17">
        <v>0</v>
      </c>
      <c r="GU71" s="17">
        <v>0</v>
      </c>
      <c r="GV71" s="17">
        <v>0</v>
      </c>
      <c r="GW71" s="17">
        <v>0</v>
      </c>
      <c r="GX71" s="17">
        <v>0</v>
      </c>
      <c r="GY71" s="17">
        <v>0</v>
      </c>
      <c r="GZ71" s="17">
        <v>0</v>
      </c>
      <c r="HA71" s="17">
        <v>0</v>
      </c>
      <c r="HB71" s="17">
        <v>0</v>
      </c>
      <c r="HC71" s="17">
        <v>0</v>
      </c>
      <c r="HD71" s="17">
        <v>0</v>
      </c>
      <c r="HE71" s="17">
        <v>0</v>
      </c>
      <c r="HF71" s="17">
        <v>0</v>
      </c>
      <c r="HG71" s="17">
        <v>0</v>
      </c>
      <c r="HH71" s="17">
        <v>0</v>
      </c>
      <c r="HI71" s="17">
        <v>0</v>
      </c>
      <c r="HJ71" s="17">
        <v>0</v>
      </c>
      <c r="HK71" s="17">
        <v>0</v>
      </c>
      <c r="HL71" s="17">
        <v>0</v>
      </c>
      <c r="HM71" s="17">
        <v>0</v>
      </c>
      <c r="HN71" s="17">
        <v>0</v>
      </c>
      <c r="HO71" s="17">
        <v>0</v>
      </c>
      <c r="HP71" s="17">
        <v>0</v>
      </c>
      <c r="HQ71" s="17">
        <v>0</v>
      </c>
      <c r="HR71" s="17">
        <v>0</v>
      </c>
      <c r="HS71" s="17">
        <v>0</v>
      </c>
      <c r="HT71" s="17">
        <v>0</v>
      </c>
      <c r="HU71" s="17">
        <v>0</v>
      </c>
      <c r="HV71" s="17">
        <v>0</v>
      </c>
      <c r="HW71" s="17">
        <v>0</v>
      </c>
      <c r="HX71" s="17">
        <v>0</v>
      </c>
      <c r="HY71" s="17">
        <v>0</v>
      </c>
      <c r="HZ71" s="17">
        <v>0</v>
      </c>
      <c r="IA71" s="17">
        <v>0</v>
      </c>
      <c r="IB71" s="17">
        <v>0</v>
      </c>
      <c r="IC71" s="17">
        <v>0</v>
      </c>
      <c r="ID71" s="17">
        <v>0</v>
      </c>
      <c r="IE71" s="17">
        <v>0</v>
      </c>
      <c r="IF71" s="17">
        <v>0</v>
      </c>
      <c r="IG71" s="17">
        <v>0</v>
      </c>
      <c r="IH71" s="17">
        <v>0</v>
      </c>
      <c r="II71" s="17">
        <v>0</v>
      </c>
      <c r="IJ71" s="17">
        <v>0</v>
      </c>
      <c r="IK71" s="17">
        <v>0</v>
      </c>
      <c r="IL71" s="17">
        <v>0</v>
      </c>
      <c r="IM71" s="17">
        <v>0</v>
      </c>
      <c r="IN71" s="17">
        <v>0</v>
      </c>
      <c r="IO71" s="17">
        <v>0</v>
      </c>
      <c r="IP71" s="17">
        <v>0</v>
      </c>
      <c r="IQ71" s="17">
        <v>0</v>
      </c>
      <c r="IR71" s="17">
        <v>0</v>
      </c>
      <c r="IS71" s="17">
        <v>0</v>
      </c>
      <c r="IT71" s="17">
        <v>0</v>
      </c>
      <c r="IU71" s="17">
        <v>0</v>
      </c>
      <c r="IV71" s="18">
        <v>137225.93</v>
      </c>
      <c r="IW71" s="18">
        <v>0</v>
      </c>
      <c r="IX71" s="18">
        <v>0</v>
      </c>
      <c r="IY71" s="17">
        <v>0</v>
      </c>
      <c r="IZ71" s="17">
        <v>0</v>
      </c>
      <c r="JA71" s="17">
        <v>0</v>
      </c>
      <c r="JB71" s="17">
        <v>0</v>
      </c>
      <c r="JC71" s="17">
        <v>0</v>
      </c>
      <c r="JD71" s="17">
        <v>0</v>
      </c>
      <c r="JE71" s="18">
        <v>137225.93</v>
      </c>
      <c r="JF71" s="18">
        <v>0</v>
      </c>
      <c r="JG71" s="18">
        <v>0</v>
      </c>
      <c r="JH71" s="17">
        <v>-515.07000000000005</v>
      </c>
      <c r="JI71" s="17">
        <v>0</v>
      </c>
      <c r="JJ71" s="17">
        <v>0</v>
      </c>
      <c r="JK71" s="17">
        <v>137741</v>
      </c>
      <c r="JL71" s="17">
        <v>0</v>
      </c>
      <c r="JM71" s="17">
        <v>0</v>
      </c>
      <c r="JN71" s="18">
        <v>0</v>
      </c>
      <c r="JO71" s="18">
        <v>0</v>
      </c>
      <c r="JP71" s="18">
        <v>0</v>
      </c>
      <c r="JQ71" s="17">
        <v>0</v>
      </c>
      <c r="JR71" s="17">
        <v>0</v>
      </c>
      <c r="JS71" s="17">
        <v>0</v>
      </c>
      <c r="JT71" s="17">
        <v>0</v>
      </c>
      <c r="JU71" s="17">
        <v>0</v>
      </c>
      <c r="JV71" s="17">
        <v>0</v>
      </c>
      <c r="JW71" s="17">
        <v>0</v>
      </c>
      <c r="JX71" s="17">
        <v>0</v>
      </c>
      <c r="JY71" s="17">
        <v>0</v>
      </c>
      <c r="JZ71" s="17">
        <v>0</v>
      </c>
      <c r="KA71" s="17">
        <v>0</v>
      </c>
      <c r="KB71" s="17">
        <v>0</v>
      </c>
      <c r="KC71" s="17">
        <v>0</v>
      </c>
      <c r="KD71" s="17">
        <v>0</v>
      </c>
      <c r="KE71" s="17">
        <v>0</v>
      </c>
      <c r="KF71" s="17">
        <v>0</v>
      </c>
      <c r="KG71" s="17">
        <v>0</v>
      </c>
      <c r="KH71" s="17">
        <v>0</v>
      </c>
      <c r="KI71" s="17">
        <v>0</v>
      </c>
      <c r="KJ71" s="17">
        <v>-239.03</v>
      </c>
      <c r="KK71" s="17">
        <v>168229538.7899999</v>
      </c>
      <c r="KL71" s="17">
        <v>0</v>
      </c>
      <c r="KM71" s="17">
        <v>0</v>
      </c>
      <c r="KN71" s="17">
        <v>0</v>
      </c>
      <c r="KO71" s="17">
        <v>0</v>
      </c>
      <c r="KP71" s="17">
        <v>0</v>
      </c>
      <c r="KQ71" s="17">
        <v>0</v>
      </c>
      <c r="KR71" s="17">
        <v>0</v>
      </c>
      <c r="KS71" s="17">
        <v>0</v>
      </c>
      <c r="KT71" s="17">
        <v>0</v>
      </c>
      <c r="KU71" s="17">
        <v>0</v>
      </c>
      <c r="KV71" s="17">
        <v>0</v>
      </c>
      <c r="KW71" s="17">
        <v>0</v>
      </c>
      <c r="KX71" s="17">
        <v>0</v>
      </c>
      <c r="KY71" s="17">
        <v>0</v>
      </c>
      <c r="KZ71" s="17">
        <v>0</v>
      </c>
      <c r="LA71" s="18">
        <v>0</v>
      </c>
      <c r="LB71" s="18">
        <v>0</v>
      </c>
      <c r="LC71" s="18">
        <v>0</v>
      </c>
      <c r="LD71" s="17">
        <v>0</v>
      </c>
      <c r="LE71" s="17">
        <v>0</v>
      </c>
      <c r="LF71" s="17">
        <v>0</v>
      </c>
      <c r="LG71" s="17">
        <v>0</v>
      </c>
      <c r="LH71" s="17">
        <v>0</v>
      </c>
      <c r="LI71" s="17">
        <v>0</v>
      </c>
      <c r="LJ71" s="18">
        <v>0</v>
      </c>
      <c r="LK71" s="18">
        <v>0</v>
      </c>
      <c r="LL71" s="18">
        <v>0</v>
      </c>
      <c r="LM71" s="17">
        <v>0</v>
      </c>
      <c r="LN71" s="17">
        <v>0</v>
      </c>
      <c r="LO71" s="17">
        <v>0</v>
      </c>
      <c r="LP71" s="17">
        <v>0</v>
      </c>
      <c r="LQ71" s="17">
        <v>0</v>
      </c>
      <c r="LR71" s="17">
        <v>0</v>
      </c>
      <c r="LS71" s="18">
        <v>0</v>
      </c>
      <c r="LT71" s="18">
        <v>0</v>
      </c>
      <c r="LU71" s="18">
        <v>0</v>
      </c>
      <c r="LV71" s="17">
        <v>0</v>
      </c>
      <c r="LW71" s="17">
        <v>0</v>
      </c>
      <c r="LX71" s="17">
        <v>0</v>
      </c>
      <c r="LY71" s="17">
        <v>0</v>
      </c>
      <c r="LZ71" s="17">
        <v>0</v>
      </c>
      <c r="MA71" s="17">
        <v>0</v>
      </c>
      <c r="MB71" s="17">
        <v>0</v>
      </c>
      <c r="MC71" s="17">
        <v>0</v>
      </c>
      <c r="MD71" s="17">
        <v>0</v>
      </c>
      <c r="ME71" s="17">
        <v>137225.93</v>
      </c>
      <c r="MF71" s="17">
        <v>-239.03</v>
      </c>
      <c r="MG71" s="17">
        <v>178893517.86999989</v>
      </c>
      <c r="MH71" s="17">
        <v>179030504.76999989</v>
      </c>
    </row>
    <row r="72" spans="1:346" ht="12.75" customHeight="1" x14ac:dyDescent="0.3">
      <c r="A72" s="61" t="s">
        <v>279</v>
      </c>
      <c r="B72" s="16">
        <v>3018</v>
      </c>
      <c r="C72" s="62" t="s">
        <v>247</v>
      </c>
      <c r="D72" s="18">
        <v>0</v>
      </c>
      <c r="E72" s="18">
        <v>0</v>
      </c>
      <c r="F72" s="18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  <c r="DZ72" s="17">
        <v>0</v>
      </c>
      <c r="EA72" s="17">
        <v>0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0</v>
      </c>
      <c r="EJ72" s="17">
        <v>0</v>
      </c>
      <c r="EK72" s="17">
        <v>0</v>
      </c>
      <c r="EL72" s="17">
        <v>0</v>
      </c>
      <c r="EM72" s="17">
        <v>0</v>
      </c>
      <c r="EN72" s="17">
        <v>0</v>
      </c>
      <c r="EO72" s="17">
        <v>0</v>
      </c>
      <c r="EP72" s="17">
        <v>0</v>
      </c>
      <c r="EQ72" s="17">
        <v>0</v>
      </c>
      <c r="ER72" s="17">
        <v>0</v>
      </c>
      <c r="ES72" s="17">
        <v>0</v>
      </c>
      <c r="ET72" s="17">
        <v>0</v>
      </c>
      <c r="EU72" s="17">
        <v>0</v>
      </c>
      <c r="EV72" s="17">
        <v>0</v>
      </c>
      <c r="EW72" s="17">
        <v>0</v>
      </c>
      <c r="EX72" s="17">
        <v>0</v>
      </c>
      <c r="EY72" s="17">
        <v>0</v>
      </c>
      <c r="EZ72" s="17">
        <v>0</v>
      </c>
      <c r="FA72" s="17">
        <v>0</v>
      </c>
      <c r="FB72" s="17">
        <v>0</v>
      </c>
      <c r="FC72" s="17">
        <v>0</v>
      </c>
      <c r="FD72" s="17">
        <v>0</v>
      </c>
      <c r="FE72" s="17">
        <v>0</v>
      </c>
      <c r="FF72" s="17">
        <v>0</v>
      </c>
      <c r="FG72" s="17">
        <v>0</v>
      </c>
      <c r="FH72" s="17">
        <v>0</v>
      </c>
      <c r="FI72" s="17">
        <v>0</v>
      </c>
      <c r="FJ72" s="17">
        <v>0</v>
      </c>
      <c r="FK72" s="17">
        <v>0</v>
      </c>
      <c r="FL72" s="17">
        <v>0</v>
      </c>
      <c r="FM72" s="17">
        <v>0</v>
      </c>
      <c r="FN72" s="17">
        <v>0</v>
      </c>
      <c r="FO72" s="17">
        <v>0</v>
      </c>
      <c r="FP72" s="17">
        <v>0</v>
      </c>
      <c r="FQ72" s="17">
        <v>0</v>
      </c>
      <c r="FR72" s="17">
        <v>0</v>
      </c>
      <c r="FS72" s="17">
        <v>0</v>
      </c>
      <c r="FT72" s="17">
        <v>0</v>
      </c>
      <c r="FU72" s="17">
        <v>0</v>
      </c>
      <c r="FV72" s="17">
        <v>0</v>
      </c>
      <c r="FW72" s="17">
        <v>0</v>
      </c>
      <c r="FX72" s="17">
        <v>0</v>
      </c>
      <c r="FY72" s="17">
        <v>0</v>
      </c>
      <c r="FZ72" s="17">
        <v>0</v>
      </c>
      <c r="GA72" s="17">
        <v>0</v>
      </c>
      <c r="GB72" s="17">
        <v>0</v>
      </c>
      <c r="GC72" s="17">
        <v>0</v>
      </c>
      <c r="GD72" s="17">
        <v>0</v>
      </c>
      <c r="GE72" s="17">
        <v>0</v>
      </c>
      <c r="GF72" s="17">
        <v>0</v>
      </c>
      <c r="GG72" s="17">
        <v>0</v>
      </c>
      <c r="GH72" s="17">
        <v>0</v>
      </c>
      <c r="GI72" s="17">
        <v>0</v>
      </c>
      <c r="GJ72" s="17">
        <v>0</v>
      </c>
      <c r="GK72" s="17">
        <v>0</v>
      </c>
      <c r="GL72" s="17">
        <v>0</v>
      </c>
      <c r="GM72" s="17">
        <v>0</v>
      </c>
      <c r="GN72" s="17">
        <v>0</v>
      </c>
      <c r="GO72" s="17">
        <v>0</v>
      </c>
      <c r="GP72" s="17">
        <v>0</v>
      </c>
      <c r="GQ72" s="17">
        <v>0</v>
      </c>
      <c r="GR72" s="17">
        <v>0</v>
      </c>
      <c r="GS72" s="17">
        <v>0</v>
      </c>
      <c r="GT72" s="17">
        <v>0</v>
      </c>
      <c r="GU72" s="17">
        <v>0</v>
      </c>
      <c r="GV72" s="17">
        <v>0</v>
      </c>
      <c r="GW72" s="17">
        <v>0</v>
      </c>
      <c r="GX72" s="17">
        <v>0</v>
      </c>
      <c r="GY72" s="17">
        <v>0</v>
      </c>
      <c r="GZ72" s="17">
        <v>0</v>
      </c>
      <c r="HA72" s="17">
        <v>0</v>
      </c>
      <c r="HB72" s="17">
        <v>0</v>
      </c>
      <c r="HC72" s="17">
        <v>0</v>
      </c>
      <c r="HD72" s="17">
        <v>0</v>
      </c>
      <c r="HE72" s="17">
        <v>0</v>
      </c>
      <c r="HF72" s="17">
        <v>0</v>
      </c>
      <c r="HG72" s="17">
        <v>0</v>
      </c>
      <c r="HH72" s="17">
        <v>0</v>
      </c>
      <c r="HI72" s="17">
        <v>0</v>
      </c>
      <c r="HJ72" s="17">
        <v>0</v>
      </c>
      <c r="HK72" s="17">
        <v>0</v>
      </c>
      <c r="HL72" s="17">
        <v>0</v>
      </c>
      <c r="HM72" s="17">
        <v>0</v>
      </c>
      <c r="HN72" s="17">
        <v>0</v>
      </c>
      <c r="HO72" s="17">
        <v>0</v>
      </c>
      <c r="HP72" s="17">
        <v>0</v>
      </c>
      <c r="HQ72" s="17">
        <v>0</v>
      </c>
      <c r="HR72" s="17">
        <v>0</v>
      </c>
      <c r="HS72" s="17">
        <v>0</v>
      </c>
      <c r="HT72" s="17">
        <v>0</v>
      </c>
      <c r="HU72" s="17">
        <v>0</v>
      </c>
      <c r="HV72" s="17">
        <v>0</v>
      </c>
      <c r="HW72" s="17">
        <v>0</v>
      </c>
      <c r="HX72" s="17">
        <v>0</v>
      </c>
      <c r="HY72" s="17">
        <v>0</v>
      </c>
      <c r="HZ72" s="17">
        <v>0</v>
      </c>
      <c r="IA72" s="17">
        <v>0</v>
      </c>
      <c r="IB72" s="17">
        <v>0</v>
      </c>
      <c r="IC72" s="17">
        <v>0</v>
      </c>
      <c r="ID72" s="17">
        <v>0</v>
      </c>
      <c r="IE72" s="17">
        <v>0</v>
      </c>
      <c r="IF72" s="17">
        <v>0</v>
      </c>
      <c r="IG72" s="17">
        <v>0</v>
      </c>
      <c r="IH72" s="17">
        <v>0</v>
      </c>
      <c r="II72" s="17">
        <v>0</v>
      </c>
      <c r="IJ72" s="17">
        <v>0</v>
      </c>
      <c r="IK72" s="17">
        <v>0</v>
      </c>
      <c r="IL72" s="17">
        <v>0</v>
      </c>
      <c r="IM72" s="17">
        <v>0</v>
      </c>
      <c r="IN72" s="17">
        <v>0</v>
      </c>
      <c r="IO72" s="17">
        <v>0</v>
      </c>
      <c r="IP72" s="17">
        <v>0</v>
      </c>
      <c r="IQ72" s="17">
        <v>0</v>
      </c>
      <c r="IR72" s="17">
        <v>0</v>
      </c>
      <c r="IS72" s="17">
        <v>0</v>
      </c>
      <c r="IT72" s="17">
        <v>0</v>
      </c>
      <c r="IU72" s="17">
        <v>0</v>
      </c>
      <c r="IV72" s="18">
        <v>0</v>
      </c>
      <c r="IW72" s="18">
        <v>0</v>
      </c>
      <c r="IX72" s="18">
        <v>0</v>
      </c>
      <c r="IY72" s="17">
        <v>0</v>
      </c>
      <c r="IZ72" s="17">
        <v>0</v>
      </c>
      <c r="JA72" s="17">
        <v>0</v>
      </c>
      <c r="JB72" s="17">
        <v>0</v>
      </c>
      <c r="JC72" s="17">
        <v>0</v>
      </c>
      <c r="JD72" s="17">
        <v>0</v>
      </c>
      <c r="JE72" s="18">
        <v>0</v>
      </c>
      <c r="JF72" s="18">
        <v>0</v>
      </c>
      <c r="JG72" s="18">
        <v>0</v>
      </c>
      <c r="JH72" s="17">
        <v>0</v>
      </c>
      <c r="JI72" s="17">
        <v>0</v>
      </c>
      <c r="JJ72" s="17">
        <v>0</v>
      </c>
      <c r="JK72" s="17">
        <v>0</v>
      </c>
      <c r="JL72" s="17">
        <v>0</v>
      </c>
      <c r="JM72" s="17">
        <v>0</v>
      </c>
      <c r="JN72" s="18">
        <v>0</v>
      </c>
      <c r="JO72" s="18">
        <v>0</v>
      </c>
      <c r="JP72" s="18">
        <v>0</v>
      </c>
      <c r="JQ72" s="17">
        <v>0</v>
      </c>
      <c r="JR72" s="17">
        <v>0</v>
      </c>
      <c r="JS72" s="17">
        <v>0</v>
      </c>
      <c r="JT72" s="17">
        <v>0</v>
      </c>
      <c r="JU72" s="17">
        <v>0</v>
      </c>
      <c r="JV72" s="17">
        <v>0</v>
      </c>
      <c r="JW72" s="17">
        <v>0</v>
      </c>
      <c r="JX72" s="17">
        <v>0</v>
      </c>
      <c r="JY72" s="17">
        <v>0</v>
      </c>
      <c r="JZ72" s="17">
        <v>0</v>
      </c>
      <c r="KA72" s="17">
        <v>0</v>
      </c>
      <c r="KB72" s="17">
        <v>0</v>
      </c>
      <c r="KC72" s="17">
        <v>0</v>
      </c>
      <c r="KD72" s="17">
        <v>0</v>
      </c>
      <c r="KE72" s="17">
        <v>0</v>
      </c>
      <c r="KF72" s="17">
        <v>0</v>
      </c>
      <c r="KG72" s="17">
        <v>0</v>
      </c>
      <c r="KH72" s="17">
        <v>0</v>
      </c>
      <c r="KI72" s="17">
        <v>0</v>
      </c>
      <c r="KJ72" s="17">
        <v>0</v>
      </c>
      <c r="KK72" s="17">
        <v>56118534.232853994</v>
      </c>
      <c r="KL72" s="17">
        <v>0</v>
      </c>
      <c r="KM72" s="17">
        <v>0</v>
      </c>
      <c r="KN72" s="17">
        <v>0</v>
      </c>
      <c r="KO72" s="17">
        <v>0</v>
      </c>
      <c r="KP72" s="17">
        <v>0</v>
      </c>
      <c r="KQ72" s="17">
        <v>0</v>
      </c>
      <c r="KR72" s="17">
        <v>0</v>
      </c>
      <c r="KS72" s="17">
        <v>0</v>
      </c>
      <c r="KT72" s="17">
        <v>0</v>
      </c>
      <c r="KU72" s="17">
        <v>0</v>
      </c>
      <c r="KV72" s="17">
        <v>0</v>
      </c>
      <c r="KW72" s="17">
        <v>0</v>
      </c>
      <c r="KX72" s="17">
        <v>0</v>
      </c>
      <c r="KY72" s="17">
        <v>0</v>
      </c>
      <c r="KZ72" s="17">
        <v>0</v>
      </c>
      <c r="LA72" s="18">
        <v>0</v>
      </c>
      <c r="LB72" s="18">
        <v>0</v>
      </c>
      <c r="LC72" s="18">
        <v>0</v>
      </c>
      <c r="LD72" s="17">
        <v>0</v>
      </c>
      <c r="LE72" s="17">
        <v>0</v>
      </c>
      <c r="LF72" s="17">
        <v>0</v>
      </c>
      <c r="LG72" s="17">
        <v>0</v>
      </c>
      <c r="LH72" s="17">
        <v>0</v>
      </c>
      <c r="LI72" s="17">
        <v>0</v>
      </c>
      <c r="LJ72" s="18">
        <v>0</v>
      </c>
      <c r="LK72" s="18">
        <v>0</v>
      </c>
      <c r="LL72" s="18">
        <v>0</v>
      </c>
      <c r="LM72" s="17">
        <v>0</v>
      </c>
      <c r="LN72" s="17">
        <v>0</v>
      </c>
      <c r="LO72" s="17">
        <v>0</v>
      </c>
      <c r="LP72" s="17">
        <v>0</v>
      </c>
      <c r="LQ72" s="17">
        <v>0</v>
      </c>
      <c r="LR72" s="17">
        <v>0</v>
      </c>
      <c r="LS72" s="18">
        <v>0</v>
      </c>
      <c r="LT72" s="18">
        <v>0</v>
      </c>
      <c r="LU72" s="18">
        <v>0</v>
      </c>
      <c r="LV72" s="17">
        <v>0</v>
      </c>
      <c r="LW72" s="17">
        <v>0</v>
      </c>
      <c r="LX72" s="17">
        <v>0</v>
      </c>
      <c r="LY72" s="17">
        <v>0</v>
      </c>
      <c r="LZ72" s="17">
        <v>0</v>
      </c>
      <c r="MA72" s="17">
        <v>0</v>
      </c>
      <c r="MB72" s="17">
        <v>0</v>
      </c>
      <c r="MC72" s="17">
        <v>0</v>
      </c>
      <c r="MD72" s="17">
        <v>0</v>
      </c>
      <c r="ME72" s="17">
        <v>0</v>
      </c>
      <c r="MF72" s="17">
        <v>0</v>
      </c>
      <c r="MG72" s="17">
        <v>56118534.232853994</v>
      </c>
      <c r="MH72" s="17">
        <v>56118534.232853994</v>
      </c>
    </row>
    <row r="73" spans="1:346" ht="12.75" customHeight="1" x14ac:dyDescent="0.3">
      <c r="A73" s="63" t="s">
        <v>281</v>
      </c>
      <c r="B73" s="52">
        <v>9000</v>
      </c>
      <c r="C73" s="62" t="s">
        <v>282</v>
      </c>
      <c r="D73" s="53">
        <v>17078415.639975388</v>
      </c>
      <c r="E73" s="53">
        <v>14074772.9899999</v>
      </c>
      <c r="F73" s="53">
        <v>15313962778.371014</v>
      </c>
      <c r="G73" s="53">
        <v>7694096.6299765902</v>
      </c>
      <c r="H73" s="53">
        <v>4635356.5599998999</v>
      </c>
      <c r="I73" s="53">
        <v>547253967.72755897</v>
      </c>
      <c r="J73" s="53">
        <v>9341024.5199988</v>
      </c>
      <c r="K73" s="53">
        <v>0</v>
      </c>
      <c r="L73" s="53">
        <v>6079609960.6247253</v>
      </c>
      <c r="M73" s="53">
        <v>43294.49</v>
      </c>
      <c r="N73" s="53">
        <v>9439416.4299999997</v>
      </c>
      <c r="O73" s="53">
        <v>8687098850.0187283</v>
      </c>
      <c r="P73" s="53">
        <v>0</v>
      </c>
      <c r="Q73" s="53">
        <v>3877700.3</v>
      </c>
      <c r="R73" s="53">
        <v>2830610778.8108654</v>
      </c>
      <c r="S73" s="53">
        <v>601861.01999379997</v>
      </c>
      <c r="T73" s="53">
        <v>33189356.889920808</v>
      </c>
      <c r="U73" s="53">
        <v>540994765.96265638</v>
      </c>
      <c r="V73" s="53">
        <v>0</v>
      </c>
      <c r="W73" s="53">
        <v>0</v>
      </c>
      <c r="X73" s="53">
        <v>1059135.4300000002</v>
      </c>
      <c r="Y73" s="53">
        <v>0</v>
      </c>
      <c r="Z73" s="53">
        <v>0</v>
      </c>
      <c r="AA73" s="53">
        <v>136141455.45999998</v>
      </c>
      <c r="AB73" s="53">
        <v>0</v>
      </c>
      <c r="AC73" s="53">
        <v>0</v>
      </c>
      <c r="AD73" s="53">
        <v>0</v>
      </c>
      <c r="AE73" s="53">
        <v>0</v>
      </c>
      <c r="AF73" s="53">
        <v>0</v>
      </c>
      <c r="AG73" s="53">
        <v>4287270.4800000004</v>
      </c>
      <c r="AH73" s="53">
        <v>0</v>
      </c>
      <c r="AI73" s="53">
        <v>0</v>
      </c>
      <c r="AJ73" s="53">
        <v>23027620.960000001</v>
      </c>
      <c r="AK73" s="53">
        <v>0</v>
      </c>
      <c r="AL73" s="53">
        <v>680189.52</v>
      </c>
      <c r="AM73" s="53">
        <v>2460367831.3000755</v>
      </c>
      <c r="AN73" s="53">
        <v>0</v>
      </c>
      <c r="AO73" s="53">
        <v>0</v>
      </c>
      <c r="AP73" s="53">
        <v>11644392.32</v>
      </c>
      <c r="AQ73" s="53">
        <v>0</v>
      </c>
      <c r="AR73" s="53">
        <v>0</v>
      </c>
      <c r="AS73" s="53">
        <v>1414020149.6023517</v>
      </c>
      <c r="AT73" s="53">
        <v>0</v>
      </c>
      <c r="AU73" s="53">
        <v>0</v>
      </c>
      <c r="AV73" s="53">
        <v>0</v>
      </c>
      <c r="AW73" s="53">
        <v>0</v>
      </c>
      <c r="AX73" s="53">
        <v>0</v>
      </c>
      <c r="AY73" s="53">
        <v>0</v>
      </c>
      <c r="AZ73" s="53">
        <v>25454641.42004149</v>
      </c>
      <c r="BA73" s="53">
        <v>220727974.57989559</v>
      </c>
      <c r="BB73" s="53">
        <v>16863505256.775665</v>
      </c>
      <c r="BC73" s="53">
        <v>0</v>
      </c>
      <c r="BD73" s="53">
        <v>0</v>
      </c>
      <c r="BE73" s="53">
        <v>196052624.87184799</v>
      </c>
      <c r="BF73" s="53">
        <v>2291067.1500086999</v>
      </c>
      <c r="BG73" s="53">
        <v>28378868.10989951</v>
      </c>
      <c r="BH73" s="53">
        <v>1161092248.6897798</v>
      </c>
      <c r="BI73" s="53">
        <v>24738820.229969796</v>
      </c>
      <c r="BJ73" s="53">
        <v>47520861.5199662</v>
      </c>
      <c r="BK73" s="53">
        <v>7953170475.4111595</v>
      </c>
      <c r="BL73" s="53">
        <v>0</v>
      </c>
      <c r="BM73" s="53">
        <v>0</v>
      </c>
      <c r="BN73" s="53">
        <v>14353849.829997933</v>
      </c>
      <c r="BO73" s="53">
        <v>16370.2</v>
      </c>
      <c r="BP73" s="53">
        <v>251385.71</v>
      </c>
      <c r="BQ73" s="53">
        <v>1094131705.8700027</v>
      </c>
      <c r="BR73" s="53">
        <v>39852.259986500154</v>
      </c>
      <c r="BS73" s="53">
        <v>59708.689999900002</v>
      </c>
      <c r="BT73" s="53">
        <v>1928190623.050498</v>
      </c>
      <c r="BU73" s="53">
        <v>0</v>
      </c>
      <c r="BV73" s="53">
        <v>0</v>
      </c>
      <c r="BW73" s="53">
        <v>79811.3</v>
      </c>
      <c r="BX73" s="53">
        <v>0</v>
      </c>
      <c r="BY73" s="53">
        <v>0</v>
      </c>
      <c r="BZ73" s="53">
        <v>14403936.24</v>
      </c>
      <c r="CA73" s="53">
        <v>76153.739984600004</v>
      </c>
      <c r="CB73" s="53">
        <v>85640.859999800014</v>
      </c>
      <c r="CC73" s="53">
        <v>27363176.492802415</v>
      </c>
      <c r="CD73" s="53">
        <v>139101.58997910001</v>
      </c>
      <c r="CE73" s="53">
        <v>328096.85999980004</v>
      </c>
      <c r="CF73" s="53">
        <v>205626774.19167387</v>
      </c>
      <c r="CG73" s="53">
        <v>0</v>
      </c>
      <c r="CH73" s="53">
        <v>0</v>
      </c>
      <c r="CI73" s="53">
        <v>8188176.2300000004</v>
      </c>
      <c r="CJ73" s="53">
        <v>0</v>
      </c>
      <c r="CK73" s="53">
        <v>0</v>
      </c>
      <c r="CL73" s="53">
        <v>56723987.659891993</v>
      </c>
      <c r="CM73" s="53">
        <v>0</v>
      </c>
      <c r="CN73" s="53">
        <v>0</v>
      </c>
      <c r="CO73" s="53">
        <v>320790053.70000005</v>
      </c>
      <c r="CP73" s="53">
        <v>0</v>
      </c>
      <c r="CQ73" s="53">
        <v>0</v>
      </c>
      <c r="CR73" s="53">
        <v>250860910.75</v>
      </c>
      <c r="CS73" s="53">
        <v>0</v>
      </c>
      <c r="CT73" s="53">
        <v>0</v>
      </c>
      <c r="CU73" s="53">
        <v>24551810.140000001</v>
      </c>
      <c r="CV73" s="53">
        <v>0</v>
      </c>
      <c r="CW73" s="53">
        <v>35486.83</v>
      </c>
      <c r="CX73" s="53">
        <v>14161123.936999999</v>
      </c>
      <c r="CY73" s="53">
        <v>0</v>
      </c>
      <c r="CZ73" s="53">
        <v>0</v>
      </c>
      <c r="DA73" s="53">
        <v>7857484.5702703986</v>
      </c>
      <c r="DB73" s="53">
        <v>0</v>
      </c>
      <c r="DC73" s="53">
        <v>0</v>
      </c>
      <c r="DD73" s="53">
        <v>0</v>
      </c>
      <c r="DE73" s="53">
        <v>90</v>
      </c>
      <c r="DF73" s="53">
        <v>0</v>
      </c>
      <c r="DG73" s="53">
        <v>828957046.5243659</v>
      </c>
      <c r="DH73" s="53">
        <v>0</v>
      </c>
      <c r="DI73" s="53">
        <v>0</v>
      </c>
      <c r="DJ73" s="53">
        <v>8805166.8266080003</v>
      </c>
      <c r="DK73" s="53">
        <v>0</v>
      </c>
      <c r="DL73" s="53">
        <v>0</v>
      </c>
      <c r="DM73" s="53">
        <v>1005264018.34</v>
      </c>
      <c r="DN73" s="53">
        <v>0</v>
      </c>
      <c r="DO73" s="53">
        <v>4521.53</v>
      </c>
      <c r="DP73" s="53">
        <v>91935633.398343951</v>
      </c>
      <c r="DQ73" s="53">
        <v>0</v>
      </c>
      <c r="DR73" s="53">
        <v>0</v>
      </c>
      <c r="DS73" s="53">
        <v>0</v>
      </c>
      <c r="DT73" s="53">
        <v>0</v>
      </c>
      <c r="DU73" s="53">
        <v>0</v>
      </c>
      <c r="DV73" s="53">
        <v>0</v>
      </c>
      <c r="DW73" s="53">
        <v>0</v>
      </c>
      <c r="DX73" s="53">
        <v>0</v>
      </c>
      <c r="DY73" s="53">
        <v>0</v>
      </c>
      <c r="DZ73" s="53">
        <v>0</v>
      </c>
      <c r="EA73" s="53">
        <v>0</v>
      </c>
      <c r="EB73" s="53">
        <v>5539799475.3987169</v>
      </c>
      <c r="EC73" s="53">
        <v>0</v>
      </c>
      <c r="ED73" s="53">
        <v>0</v>
      </c>
      <c r="EE73" s="53">
        <v>449174348.35623574</v>
      </c>
      <c r="EF73" s="53">
        <v>0</v>
      </c>
      <c r="EG73" s="53">
        <v>0</v>
      </c>
      <c r="EH73" s="53">
        <v>308988681.46516907</v>
      </c>
      <c r="EI73" s="53">
        <v>0</v>
      </c>
      <c r="EJ73" s="53">
        <v>0</v>
      </c>
      <c r="EK73" s="53">
        <v>0</v>
      </c>
      <c r="EL73" s="53">
        <v>0</v>
      </c>
      <c r="EM73" s="53">
        <v>0</v>
      </c>
      <c r="EN73" s="53">
        <v>161038935.57202831</v>
      </c>
      <c r="EO73" s="53">
        <v>0</v>
      </c>
      <c r="EP73" s="53">
        <v>0</v>
      </c>
      <c r="EQ73" s="53">
        <v>0</v>
      </c>
      <c r="ER73" s="53">
        <v>0</v>
      </c>
      <c r="ES73" s="53">
        <v>0</v>
      </c>
      <c r="ET73" s="53">
        <v>0</v>
      </c>
      <c r="EU73" s="53">
        <v>0</v>
      </c>
      <c r="EV73" s="53">
        <v>0</v>
      </c>
      <c r="EW73" s="53">
        <v>0</v>
      </c>
      <c r="EX73" s="53">
        <v>0</v>
      </c>
      <c r="EY73" s="53">
        <v>0</v>
      </c>
      <c r="EZ73" s="53">
        <v>2250</v>
      </c>
      <c r="FA73" s="53">
        <v>0</v>
      </c>
      <c r="FB73" s="53">
        <v>0</v>
      </c>
      <c r="FC73" s="53">
        <v>0</v>
      </c>
      <c r="FD73" s="53">
        <v>1876401.16001779</v>
      </c>
      <c r="FE73" s="53">
        <v>5121928.7099048803</v>
      </c>
      <c r="FF73" s="53">
        <v>505567888.5426389</v>
      </c>
      <c r="FG73" s="53">
        <v>0</v>
      </c>
      <c r="FH73" s="53">
        <v>0</v>
      </c>
      <c r="FI73" s="53">
        <v>44.6</v>
      </c>
      <c r="FJ73" s="53">
        <v>0</v>
      </c>
      <c r="FK73" s="53">
        <v>0</v>
      </c>
      <c r="FL73" s="53">
        <v>0</v>
      </c>
      <c r="FM73" s="53">
        <v>0</v>
      </c>
      <c r="FN73" s="53">
        <v>0</v>
      </c>
      <c r="FO73" s="53">
        <v>0</v>
      </c>
      <c r="FP73" s="53">
        <v>0</v>
      </c>
      <c r="FQ73" s="53">
        <v>0</v>
      </c>
      <c r="FR73" s="53">
        <v>128719.62</v>
      </c>
      <c r="FS73" s="53">
        <v>0</v>
      </c>
      <c r="FT73" s="53">
        <v>0</v>
      </c>
      <c r="FU73" s="53">
        <v>1272761606.7592208</v>
      </c>
      <c r="FV73" s="53">
        <v>0</v>
      </c>
      <c r="FW73" s="53">
        <v>0</v>
      </c>
      <c r="FX73" s="53">
        <v>322817374.12285995</v>
      </c>
      <c r="FY73" s="53">
        <v>0</v>
      </c>
      <c r="FZ73" s="53">
        <v>0</v>
      </c>
      <c r="GA73" s="53">
        <v>0</v>
      </c>
      <c r="GB73" s="53">
        <v>0</v>
      </c>
      <c r="GC73" s="53">
        <v>0</v>
      </c>
      <c r="GD73" s="53">
        <v>575838.71060300001</v>
      </c>
      <c r="GE73" s="53">
        <v>155217.59999809999</v>
      </c>
      <c r="GF73" s="53">
        <v>0</v>
      </c>
      <c r="GG73" s="53">
        <v>40521532.090001903</v>
      </c>
      <c r="GH73" s="53">
        <v>273038.27003439877</v>
      </c>
      <c r="GI73" s="53">
        <v>4441703.3499204954</v>
      </c>
      <c r="GJ73" s="53">
        <v>434792819.25363457</v>
      </c>
      <c r="GK73" s="53">
        <v>0</v>
      </c>
      <c r="GL73" s="53">
        <v>0</v>
      </c>
      <c r="GM73" s="53">
        <v>0</v>
      </c>
      <c r="GN73" s="53">
        <v>382331.48999869998</v>
      </c>
      <c r="GO73" s="53">
        <v>12245.55</v>
      </c>
      <c r="GP73" s="53">
        <v>2035804429.3349307</v>
      </c>
      <c r="GQ73" s="53">
        <v>0</v>
      </c>
      <c r="GR73" s="53">
        <v>3381963.54</v>
      </c>
      <c r="GS73" s="53">
        <v>289268296.91045243</v>
      </c>
      <c r="GT73" s="53">
        <v>0</v>
      </c>
      <c r="GU73" s="53">
        <v>1810663.46</v>
      </c>
      <c r="GV73" s="53">
        <v>1213781483.188976</v>
      </c>
      <c r="GW73" s="53">
        <v>662417.11999700009</v>
      </c>
      <c r="GX73" s="53">
        <v>167375.86000000002</v>
      </c>
      <c r="GY73" s="53">
        <v>572808683.09612203</v>
      </c>
      <c r="GZ73" s="53">
        <v>0</v>
      </c>
      <c r="HA73" s="53">
        <v>0</v>
      </c>
      <c r="HB73" s="53">
        <v>0</v>
      </c>
      <c r="HC73" s="53">
        <v>0</v>
      </c>
      <c r="HD73" s="53">
        <v>0</v>
      </c>
      <c r="HE73" s="53">
        <v>0</v>
      </c>
      <c r="HF73" s="53">
        <v>0</v>
      </c>
      <c r="HG73" s="53">
        <v>0</v>
      </c>
      <c r="HH73" s="53">
        <v>743164041.36759388</v>
      </c>
      <c r="HI73" s="53">
        <v>0</v>
      </c>
      <c r="HJ73" s="53">
        <v>0</v>
      </c>
      <c r="HK73" s="53">
        <v>0</v>
      </c>
      <c r="HL73" s="53">
        <v>0</v>
      </c>
      <c r="HM73" s="53">
        <v>0</v>
      </c>
      <c r="HN73" s="53">
        <v>44106.649999999994</v>
      </c>
      <c r="HO73" s="53">
        <v>0</v>
      </c>
      <c r="HP73" s="53">
        <v>0</v>
      </c>
      <c r="HQ73" s="53">
        <v>0</v>
      </c>
      <c r="HR73" s="53">
        <v>0</v>
      </c>
      <c r="HS73" s="53">
        <v>0</v>
      </c>
      <c r="HT73" s="53">
        <v>0</v>
      </c>
      <c r="HU73" s="53">
        <v>0</v>
      </c>
      <c r="HV73" s="53">
        <v>0</v>
      </c>
      <c r="HW73" s="53">
        <v>16350334.1</v>
      </c>
      <c r="HX73" s="53">
        <v>0</v>
      </c>
      <c r="HY73" s="53">
        <v>0</v>
      </c>
      <c r="HZ73" s="53">
        <v>155352408.06</v>
      </c>
      <c r="IA73" s="53">
        <v>0</v>
      </c>
      <c r="IB73" s="53">
        <v>0</v>
      </c>
      <c r="IC73" s="53">
        <v>82381.609999999986</v>
      </c>
      <c r="ID73" s="53">
        <v>0</v>
      </c>
      <c r="IE73" s="53">
        <v>0</v>
      </c>
      <c r="IF73" s="53">
        <v>10354273.82</v>
      </c>
      <c r="IG73" s="53">
        <v>0</v>
      </c>
      <c r="IH73" s="53">
        <v>0</v>
      </c>
      <c r="II73" s="53">
        <v>772615.0199999999</v>
      </c>
      <c r="IJ73" s="53">
        <v>0</v>
      </c>
      <c r="IK73" s="53">
        <v>0</v>
      </c>
      <c r="IL73" s="53">
        <v>0</v>
      </c>
      <c r="IM73" s="53">
        <v>0</v>
      </c>
      <c r="IN73" s="53">
        <v>0</v>
      </c>
      <c r="IO73" s="53">
        <v>49296994.630000003</v>
      </c>
      <c r="IP73" s="53">
        <v>0</v>
      </c>
      <c r="IQ73" s="53">
        <v>0</v>
      </c>
      <c r="IR73" s="53">
        <v>460050.69</v>
      </c>
      <c r="IS73" s="53">
        <v>0</v>
      </c>
      <c r="IT73" s="53">
        <v>0</v>
      </c>
      <c r="IU73" s="53">
        <v>47092981.709812164</v>
      </c>
      <c r="IV73" s="53">
        <v>142396036.5</v>
      </c>
      <c r="IW73" s="53">
        <v>52734248.310000002</v>
      </c>
      <c r="IX73" s="53">
        <v>37185209615.238541</v>
      </c>
      <c r="IY73" s="53">
        <v>12.74</v>
      </c>
      <c r="IZ73" s="53">
        <v>0</v>
      </c>
      <c r="JA73" s="53">
        <v>4540475.8399999915</v>
      </c>
      <c r="JB73" s="53">
        <v>0</v>
      </c>
      <c r="JC73" s="53">
        <v>0</v>
      </c>
      <c r="JD73" s="53">
        <v>19619142.260000002</v>
      </c>
      <c r="JE73" s="53">
        <v>89747760.079999998</v>
      </c>
      <c r="JF73" s="53">
        <v>33830637.600000001</v>
      </c>
      <c r="JG73" s="53">
        <v>9989587991.6504517</v>
      </c>
      <c r="JH73" s="53">
        <v>501359.4</v>
      </c>
      <c r="JI73" s="53">
        <v>289780.58</v>
      </c>
      <c r="JJ73" s="53">
        <v>920597413.62265873</v>
      </c>
      <c r="JK73" s="53">
        <v>89246400.679999992</v>
      </c>
      <c r="JL73" s="53">
        <v>33540857.020000003</v>
      </c>
      <c r="JM73" s="53">
        <v>9068990578.027792</v>
      </c>
      <c r="JN73" s="53">
        <v>52648263.68</v>
      </c>
      <c r="JO73" s="53">
        <v>18903610.710000001</v>
      </c>
      <c r="JP73" s="53">
        <v>27171462005.488098</v>
      </c>
      <c r="JQ73" s="53">
        <v>3181775</v>
      </c>
      <c r="JR73" s="53">
        <v>8365263.4699999997</v>
      </c>
      <c r="JS73" s="53">
        <v>2963939404.624423</v>
      </c>
      <c r="JT73" s="53">
        <v>49466488.68</v>
      </c>
      <c r="JU73" s="53">
        <v>10538347.24</v>
      </c>
      <c r="JV73" s="53">
        <v>24207522600.86367</v>
      </c>
      <c r="JW73" s="53">
        <v>2441.6599996</v>
      </c>
      <c r="JX73" s="53">
        <v>29614.13</v>
      </c>
      <c r="JY73" s="53">
        <v>137548867.42269439</v>
      </c>
      <c r="JZ73" s="53">
        <v>0</v>
      </c>
      <c r="KA73" s="53">
        <v>0</v>
      </c>
      <c r="KB73" s="53">
        <v>187731595.14999998</v>
      </c>
      <c r="KC73" s="53">
        <v>0</v>
      </c>
      <c r="KD73" s="53">
        <v>0</v>
      </c>
      <c r="KE73" s="53">
        <v>37872.270000000011</v>
      </c>
      <c r="KF73" s="53">
        <v>0</v>
      </c>
      <c r="KG73" s="53">
        <v>0</v>
      </c>
      <c r="KH73" s="53">
        <v>0</v>
      </c>
      <c r="KI73" s="53">
        <v>0</v>
      </c>
      <c r="KJ73" s="53">
        <v>0</v>
      </c>
      <c r="KK73" s="53">
        <v>0</v>
      </c>
      <c r="KL73" s="53">
        <v>0</v>
      </c>
      <c r="KM73" s="53">
        <v>0</v>
      </c>
      <c r="KN73" s="53">
        <v>0</v>
      </c>
      <c r="KO73" s="53">
        <v>0</v>
      </c>
      <c r="KP73" s="53">
        <v>0</v>
      </c>
      <c r="KQ73" s="53">
        <v>0</v>
      </c>
      <c r="KR73" s="53">
        <v>0</v>
      </c>
      <c r="KS73" s="53">
        <v>0</v>
      </c>
      <c r="KT73" s="53">
        <v>0</v>
      </c>
      <c r="KU73" s="53">
        <v>0</v>
      </c>
      <c r="KV73" s="53">
        <v>0</v>
      </c>
      <c r="KW73" s="53">
        <v>0</v>
      </c>
      <c r="KX73" s="53">
        <v>0</v>
      </c>
      <c r="KY73" s="53">
        <v>0</v>
      </c>
      <c r="KZ73" s="53">
        <v>0</v>
      </c>
      <c r="LA73" s="53">
        <v>0</v>
      </c>
      <c r="LB73" s="53">
        <v>0</v>
      </c>
      <c r="LC73" s="53">
        <v>0</v>
      </c>
      <c r="LD73" s="53">
        <v>0</v>
      </c>
      <c r="LE73" s="53">
        <v>0</v>
      </c>
      <c r="LF73" s="53">
        <v>0</v>
      </c>
      <c r="LG73" s="53">
        <v>0</v>
      </c>
      <c r="LH73" s="53">
        <v>0</v>
      </c>
      <c r="LI73" s="53">
        <v>0</v>
      </c>
      <c r="LJ73" s="53">
        <v>0</v>
      </c>
      <c r="LK73" s="53">
        <v>0</v>
      </c>
      <c r="LL73" s="53">
        <v>0</v>
      </c>
      <c r="LM73" s="53">
        <v>0</v>
      </c>
      <c r="LN73" s="53">
        <v>0</v>
      </c>
      <c r="LO73" s="53">
        <v>0</v>
      </c>
      <c r="LP73" s="53">
        <v>0</v>
      </c>
      <c r="LQ73" s="53">
        <v>0</v>
      </c>
      <c r="LR73" s="53">
        <v>0</v>
      </c>
      <c r="LS73" s="53">
        <v>0</v>
      </c>
      <c r="LT73" s="53">
        <v>0</v>
      </c>
      <c r="LU73" s="53">
        <v>0</v>
      </c>
      <c r="LV73" s="53">
        <v>0</v>
      </c>
      <c r="LW73" s="53">
        <v>0</v>
      </c>
      <c r="LX73" s="53">
        <v>0</v>
      </c>
      <c r="LY73" s="53">
        <v>0</v>
      </c>
      <c r="LZ73" s="53">
        <v>0</v>
      </c>
      <c r="MA73" s="53">
        <v>0</v>
      </c>
      <c r="MB73" s="53">
        <v>0</v>
      </c>
      <c r="MC73" s="53">
        <v>0</v>
      </c>
      <c r="MD73" s="53">
        <v>0</v>
      </c>
      <c r="ME73" s="53">
        <v>216184257.04998496</v>
      </c>
      <c r="MF73" s="53">
        <v>416914307.29950672</v>
      </c>
      <c r="MG73" s="53">
        <v>106493512618.2571</v>
      </c>
      <c r="MH73" s="53">
        <v>107126611182.60658</v>
      </c>
    </row>
    <row r="74" spans="1:346" ht="13.8" x14ac:dyDescent="0.3">
      <c r="A74" s="63" t="s">
        <v>284</v>
      </c>
      <c r="B74" s="52">
        <v>9001</v>
      </c>
      <c r="C74" s="62" t="s">
        <v>285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>
        <v>0</v>
      </c>
      <c r="AI74" s="53">
        <v>0</v>
      </c>
      <c r="AJ74" s="53">
        <v>0</v>
      </c>
      <c r="AK74" s="53">
        <v>0</v>
      </c>
      <c r="AL74" s="53">
        <v>0</v>
      </c>
      <c r="AM74" s="53">
        <v>0</v>
      </c>
      <c r="AN74" s="53">
        <v>0</v>
      </c>
      <c r="AO74" s="53">
        <v>0</v>
      </c>
      <c r="AP74" s="53">
        <v>0</v>
      </c>
      <c r="AQ74" s="53">
        <v>0</v>
      </c>
      <c r="AR74" s="53">
        <v>0</v>
      </c>
      <c r="AS74" s="53">
        <v>0</v>
      </c>
      <c r="AT74" s="53">
        <v>0</v>
      </c>
      <c r="AU74" s="53">
        <v>0</v>
      </c>
      <c r="AV74" s="53">
        <v>0</v>
      </c>
      <c r="AW74" s="53">
        <v>0</v>
      </c>
      <c r="AX74" s="53">
        <v>0</v>
      </c>
      <c r="AY74" s="53">
        <v>0</v>
      </c>
      <c r="AZ74" s="53">
        <v>0</v>
      </c>
      <c r="BA74" s="53">
        <v>0</v>
      </c>
      <c r="BB74" s="53">
        <v>0</v>
      </c>
      <c r="BC74" s="53">
        <v>0</v>
      </c>
      <c r="BD74" s="53">
        <v>0</v>
      </c>
      <c r="BE74" s="53">
        <v>0</v>
      </c>
      <c r="BF74" s="53">
        <v>0</v>
      </c>
      <c r="BG74" s="53">
        <v>0</v>
      </c>
      <c r="BH74" s="53">
        <v>0</v>
      </c>
      <c r="BI74" s="53">
        <v>0</v>
      </c>
      <c r="BJ74" s="53">
        <v>0</v>
      </c>
      <c r="BK74" s="53">
        <v>0</v>
      </c>
      <c r="BL74" s="53">
        <v>0</v>
      </c>
      <c r="BM74" s="53">
        <v>0</v>
      </c>
      <c r="BN74" s="53">
        <v>0</v>
      </c>
      <c r="BO74" s="53">
        <v>0</v>
      </c>
      <c r="BP74" s="53">
        <v>0</v>
      </c>
      <c r="BQ74" s="53">
        <v>0</v>
      </c>
      <c r="BR74" s="53">
        <v>0</v>
      </c>
      <c r="BS74" s="53">
        <v>0</v>
      </c>
      <c r="BT74" s="53">
        <v>0</v>
      </c>
      <c r="BU74" s="53">
        <v>0</v>
      </c>
      <c r="BV74" s="53">
        <v>0</v>
      </c>
      <c r="BW74" s="53">
        <v>0</v>
      </c>
      <c r="BX74" s="53">
        <v>0</v>
      </c>
      <c r="BY74" s="53">
        <v>0</v>
      </c>
      <c r="BZ74" s="53">
        <v>0</v>
      </c>
      <c r="CA74" s="53">
        <v>0</v>
      </c>
      <c r="CB74" s="53">
        <v>0</v>
      </c>
      <c r="CC74" s="53">
        <v>0</v>
      </c>
      <c r="CD74" s="53">
        <v>0</v>
      </c>
      <c r="CE74" s="53">
        <v>0</v>
      </c>
      <c r="CF74" s="53">
        <v>0</v>
      </c>
      <c r="CG74" s="53">
        <v>0</v>
      </c>
      <c r="CH74" s="53">
        <v>0</v>
      </c>
      <c r="CI74" s="53">
        <v>0</v>
      </c>
      <c r="CJ74" s="53">
        <v>0</v>
      </c>
      <c r="CK74" s="53">
        <v>0</v>
      </c>
      <c r="CL74" s="53">
        <v>0</v>
      </c>
      <c r="CM74" s="53">
        <v>0</v>
      </c>
      <c r="CN74" s="53">
        <v>0</v>
      </c>
      <c r="CO74" s="53">
        <v>0</v>
      </c>
      <c r="CP74" s="53">
        <v>0</v>
      </c>
      <c r="CQ74" s="53">
        <v>0</v>
      </c>
      <c r="CR74" s="53">
        <v>0</v>
      </c>
      <c r="CS74" s="53">
        <v>0</v>
      </c>
      <c r="CT74" s="53">
        <v>0</v>
      </c>
      <c r="CU74" s="53">
        <v>0</v>
      </c>
      <c r="CV74" s="53">
        <v>0</v>
      </c>
      <c r="CW74" s="53">
        <v>0</v>
      </c>
      <c r="CX74" s="53">
        <v>0</v>
      </c>
      <c r="CY74" s="53">
        <v>0</v>
      </c>
      <c r="CZ74" s="53">
        <v>0</v>
      </c>
      <c r="DA74" s="53">
        <v>0</v>
      </c>
      <c r="DB74" s="53">
        <v>0</v>
      </c>
      <c r="DC74" s="53">
        <v>0</v>
      </c>
      <c r="DD74" s="53">
        <v>0</v>
      </c>
      <c r="DE74" s="53">
        <v>0</v>
      </c>
      <c r="DF74" s="53">
        <v>0</v>
      </c>
      <c r="DG74" s="53">
        <v>0</v>
      </c>
      <c r="DH74" s="53">
        <v>0</v>
      </c>
      <c r="DI74" s="53">
        <v>0</v>
      </c>
      <c r="DJ74" s="53">
        <v>0</v>
      </c>
      <c r="DK74" s="53">
        <v>0</v>
      </c>
      <c r="DL74" s="53">
        <v>0</v>
      </c>
      <c r="DM74" s="53">
        <v>0</v>
      </c>
      <c r="DN74" s="53">
        <v>0</v>
      </c>
      <c r="DO74" s="53">
        <v>0</v>
      </c>
      <c r="DP74" s="53">
        <v>0</v>
      </c>
      <c r="DQ74" s="53">
        <v>0</v>
      </c>
      <c r="DR74" s="53">
        <v>0</v>
      </c>
      <c r="DS74" s="53">
        <v>0</v>
      </c>
      <c r="DT74" s="53">
        <v>0</v>
      </c>
      <c r="DU74" s="53">
        <v>0</v>
      </c>
      <c r="DV74" s="53">
        <v>0</v>
      </c>
      <c r="DW74" s="53">
        <v>0</v>
      </c>
      <c r="DX74" s="53">
        <v>0</v>
      </c>
      <c r="DY74" s="53">
        <v>0</v>
      </c>
      <c r="DZ74" s="53">
        <v>0</v>
      </c>
      <c r="EA74" s="53">
        <v>0</v>
      </c>
      <c r="EB74" s="53">
        <v>0</v>
      </c>
      <c r="EC74" s="53">
        <v>0</v>
      </c>
      <c r="ED74" s="53">
        <v>0</v>
      </c>
      <c r="EE74" s="53">
        <v>0</v>
      </c>
      <c r="EF74" s="53">
        <v>0</v>
      </c>
      <c r="EG74" s="53">
        <v>0</v>
      </c>
      <c r="EH74" s="53">
        <v>0</v>
      </c>
      <c r="EI74" s="53">
        <v>0</v>
      </c>
      <c r="EJ74" s="53">
        <v>0</v>
      </c>
      <c r="EK74" s="53">
        <v>0</v>
      </c>
      <c r="EL74" s="53">
        <v>0</v>
      </c>
      <c r="EM74" s="53">
        <v>0</v>
      </c>
      <c r="EN74" s="53">
        <v>0</v>
      </c>
      <c r="EO74" s="53">
        <v>0</v>
      </c>
      <c r="EP74" s="53">
        <v>0</v>
      </c>
      <c r="EQ74" s="53">
        <v>0</v>
      </c>
      <c r="ER74" s="53">
        <v>0</v>
      </c>
      <c r="ES74" s="53">
        <v>0</v>
      </c>
      <c r="ET74" s="53">
        <v>0</v>
      </c>
      <c r="EU74" s="53">
        <v>0</v>
      </c>
      <c r="EV74" s="53">
        <v>0</v>
      </c>
      <c r="EW74" s="53">
        <v>0</v>
      </c>
      <c r="EX74" s="53">
        <v>0</v>
      </c>
      <c r="EY74" s="53">
        <v>0</v>
      </c>
      <c r="EZ74" s="53">
        <v>0</v>
      </c>
      <c r="FA74" s="53">
        <v>0</v>
      </c>
      <c r="FB74" s="53">
        <v>0</v>
      </c>
      <c r="FC74" s="53">
        <v>0</v>
      </c>
      <c r="FD74" s="53">
        <v>0</v>
      </c>
      <c r="FE74" s="53">
        <v>0</v>
      </c>
      <c r="FF74" s="53">
        <v>20710682.915550966</v>
      </c>
      <c r="FG74" s="53">
        <v>0</v>
      </c>
      <c r="FH74" s="53">
        <v>0</v>
      </c>
      <c r="FI74" s="53">
        <v>0</v>
      </c>
      <c r="FJ74" s="53">
        <v>0</v>
      </c>
      <c r="FK74" s="53">
        <v>0</v>
      </c>
      <c r="FL74" s="53">
        <v>0</v>
      </c>
      <c r="FM74" s="53">
        <v>0</v>
      </c>
      <c r="FN74" s="53">
        <v>0</v>
      </c>
      <c r="FO74" s="53">
        <v>0</v>
      </c>
      <c r="FP74" s="53">
        <v>0</v>
      </c>
      <c r="FQ74" s="53">
        <v>0</v>
      </c>
      <c r="FR74" s="53">
        <v>0</v>
      </c>
      <c r="FS74" s="53">
        <v>0</v>
      </c>
      <c r="FT74" s="53">
        <v>0</v>
      </c>
      <c r="FU74" s="53">
        <v>0</v>
      </c>
      <c r="FV74" s="53">
        <v>0</v>
      </c>
      <c r="FW74" s="53">
        <v>0</v>
      </c>
      <c r="FX74" s="53">
        <v>0</v>
      </c>
      <c r="FY74" s="53">
        <v>0</v>
      </c>
      <c r="FZ74" s="53">
        <v>0</v>
      </c>
      <c r="GA74" s="53">
        <v>0</v>
      </c>
      <c r="GB74" s="53">
        <v>0</v>
      </c>
      <c r="GC74" s="53">
        <v>0</v>
      </c>
      <c r="GD74" s="53">
        <v>0</v>
      </c>
      <c r="GE74" s="53">
        <v>0</v>
      </c>
      <c r="GF74" s="53">
        <v>0</v>
      </c>
      <c r="GG74" s="53">
        <v>0</v>
      </c>
      <c r="GH74" s="53">
        <v>0</v>
      </c>
      <c r="GI74" s="53">
        <v>0</v>
      </c>
      <c r="GJ74" s="53">
        <v>0</v>
      </c>
      <c r="GK74" s="53">
        <v>0</v>
      </c>
      <c r="GL74" s="53">
        <v>0</v>
      </c>
      <c r="GM74" s="53">
        <v>0</v>
      </c>
      <c r="GN74" s="53">
        <v>0</v>
      </c>
      <c r="GO74" s="53">
        <v>0</v>
      </c>
      <c r="GP74" s="53">
        <v>0</v>
      </c>
      <c r="GQ74" s="53">
        <v>0</v>
      </c>
      <c r="GR74" s="53">
        <v>0</v>
      </c>
      <c r="GS74" s="53">
        <v>0</v>
      </c>
      <c r="GT74" s="53">
        <v>0</v>
      </c>
      <c r="GU74" s="53">
        <v>0</v>
      </c>
      <c r="GV74" s="53">
        <v>0</v>
      </c>
      <c r="GW74" s="53">
        <v>0</v>
      </c>
      <c r="GX74" s="53">
        <v>0</v>
      </c>
      <c r="GY74" s="53">
        <v>0</v>
      </c>
      <c r="GZ74" s="53">
        <v>0</v>
      </c>
      <c r="HA74" s="53">
        <v>0</v>
      </c>
      <c r="HB74" s="53">
        <v>0</v>
      </c>
      <c r="HC74" s="53">
        <v>0</v>
      </c>
      <c r="HD74" s="53">
        <v>0</v>
      </c>
      <c r="HE74" s="53">
        <v>0</v>
      </c>
      <c r="HF74" s="53">
        <v>0</v>
      </c>
      <c r="HG74" s="53">
        <v>0</v>
      </c>
      <c r="HH74" s="53">
        <v>0</v>
      </c>
      <c r="HI74" s="53">
        <v>0</v>
      </c>
      <c r="HJ74" s="53">
        <v>0</v>
      </c>
      <c r="HK74" s="53">
        <v>0</v>
      </c>
      <c r="HL74" s="53">
        <v>0</v>
      </c>
      <c r="HM74" s="53">
        <v>0</v>
      </c>
      <c r="HN74" s="53">
        <v>0</v>
      </c>
      <c r="HO74" s="53">
        <v>0</v>
      </c>
      <c r="HP74" s="53">
        <v>0</v>
      </c>
      <c r="HQ74" s="53">
        <v>0</v>
      </c>
      <c r="HR74" s="53">
        <v>0</v>
      </c>
      <c r="HS74" s="53">
        <v>0</v>
      </c>
      <c r="HT74" s="53">
        <v>0</v>
      </c>
      <c r="HU74" s="53">
        <v>0</v>
      </c>
      <c r="HV74" s="53">
        <v>0</v>
      </c>
      <c r="HW74" s="53">
        <v>0</v>
      </c>
      <c r="HX74" s="53">
        <v>0</v>
      </c>
      <c r="HY74" s="53">
        <v>0</v>
      </c>
      <c r="HZ74" s="53">
        <v>0</v>
      </c>
      <c r="IA74" s="53">
        <v>0</v>
      </c>
      <c r="IB74" s="53">
        <v>0</v>
      </c>
      <c r="IC74" s="53">
        <v>0</v>
      </c>
      <c r="ID74" s="53">
        <v>0</v>
      </c>
      <c r="IE74" s="53">
        <v>0</v>
      </c>
      <c r="IF74" s="53">
        <v>0</v>
      </c>
      <c r="IG74" s="53">
        <v>0</v>
      </c>
      <c r="IH74" s="53">
        <v>0</v>
      </c>
      <c r="II74" s="53">
        <v>0</v>
      </c>
      <c r="IJ74" s="53">
        <v>0</v>
      </c>
      <c r="IK74" s="53">
        <v>0</v>
      </c>
      <c r="IL74" s="53">
        <v>0</v>
      </c>
      <c r="IM74" s="53">
        <v>0</v>
      </c>
      <c r="IN74" s="53">
        <v>0</v>
      </c>
      <c r="IO74" s="53">
        <v>0</v>
      </c>
      <c r="IP74" s="53">
        <v>0</v>
      </c>
      <c r="IQ74" s="53">
        <v>0</v>
      </c>
      <c r="IR74" s="53">
        <v>0</v>
      </c>
      <c r="IS74" s="53">
        <v>0</v>
      </c>
      <c r="IT74" s="53">
        <v>0</v>
      </c>
      <c r="IU74" s="53">
        <v>0</v>
      </c>
      <c r="IV74" s="53">
        <v>137225.93</v>
      </c>
      <c r="IW74" s="53">
        <v>0</v>
      </c>
      <c r="IX74" s="53">
        <v>1133013407.2600002</v>
      </c>
      <c r="IY74" s="53">
        <v>0</v>
      </c>
      <c r="IZ74" s="53">
        <v>0</v>
      </c>
      <c r="JA74" s="53">
        <v>0</v>
      </c>
      <c r="JB74" s="53">
        <v>0</v>
      </c>
      <c r="JC74" s="53">
        <v>0</v>
      </c>
      <c r="JD74" s="53">
        <v>373457.12</v>
      </c>
      <c r="JE74" s="53">
        <v>137225.93</v>
      </c>
      <c r="JF74" s="53">
        <v>0</v>
      </c>
      <c r="JG74" s="53">
        <v>174166265.95000011</v>
      </c>
      <c r="JH74" s="53">
        <v>-515.07000000000005</v>
      </c>
      <c r="JI74" s="53">
        <v>0</v>
      </c>
      <c r="JJ74" s="53">
        <v>1613865.5100000002</v>
      </c>
      <c r="JK74" s="53">
        <v>137741</v>
      </c>
      <c r="JL74" s="53">
        <v>0</v>
      </c>
      <c r="JM74" s="53">
        <v>172552400.44000012</v>
      </c>
      <c r="JN74" s="53">
        <v>0</v>
      </c>
      <c r="JO74" s="53">
        <v>0</v>
      </c>
      <c r="JP74" s="53">
        <v>958473684.19000006</v>
      </c>
      <c r="JQ74" s="53">
        <v>0</v>
      </c>
      <c r="JR74" s="53">
        <v>0</v>
      </c>
      <c r="JS74" s="53">
        <v>7073747.6800000006</v>
      </c>
      <c r="JT74" s="53">
        <v>0</v>
      </c>
      <c r="JU74" s="53">
        <v>0</v>
      </c>
      <c r="JV74" s="53">
        <v>951399936.50999999</v>
      </c>
      <c r="JW74" s="53">
        <v>0</v>
      </c>
      <c r="JX74" s="53">
        <v>297625.88</v>
      </c>
      <c r="JY74" s="53">
        <v>10315198.902320001</v>
      </c>
      <c r="JZ74" s="53">
        <v>0</v>
      </c>
      <c r="KA74" s="53">
        <v>0</v>
      </c>
      <c r="KB74" s="53">
        <v>0</v>
      </c>
      <c r="KC74" s="53">
        <v>0</v>
      </c>
      <c r="KD74" s="53">
        <v>0</v>
      </c>
      <c r="KE74" s="53">
        <v>0</v>
      </c>
      <c r="KF74" s="53">
        <v>0</v>
      </c>
      <c r="KG74" s="53">
        <v>0</v>
      </c>
      <c r="KH74" s="53">
        <v>1113615.29</v>
      </c>
      <c r="KI74" s="53">
        <v>284836</v>
      </c>
      <c r="KJ74" s="53">
        <v>3119149.3500000006</v>
      </c>
      <c r="KK74" s="53">
        <v>896648601.43579972</v>
      </c>
      <c r="KL74" s="53">
        <v>0</v>
      </c>
      <c r="KM74" s="53">
        <v>0</v>
      </c>
      <c r="KN74" s="53">
        <v>0</v>
      </c>
      <c r="KO74" s="53">
        <v>0</v>
      </c>
      <c r="KP74" s="53">
        <v>0</v>
      </c>
      <c r="KQ74" s="53">
        <v>0</v>
      </c>
      <c r="KR74" s="53">
        <v>0</v>
      </c>
      <c r="KS74" s="53">
        <v>0</v>
      </c>
      <c r="KT74" s="53">
        <v>0</v>
      </c>
      <c r="KU74" s="53">
        <v>0</v>
      </c>
      <c r="KV74" s="53">
        <v>0</v>
      </c>
      <c r="KW74" s="53">
        <v>0</v>
      </c>
      <c r="KX74" s="53">
        <v>0</v>
      </c>
      <c r="KY74" s="53">
        <v>0</v>
      </c>
      <c r="KZ74" s="53">
        <v>0</v>
      </c>
      <c r="LA74" s="53">
        <v>0</v>
      </c>
      <c r="LB74" s="53">
        <v>0</v>
      </c>
      <c r="LC74" s="53">
        <v>0</v>
      </c>
      <c r="LD74" s="53">
        <v>0</v>
      </c>
      <c r="LE74" s="53">
        <v>0</v>
      </c>
      <c r="LF74" s="53">
        <v>0</v>
      </c>
      <c r="LG74" s="53">
        <v>0</v>
      </c>
      <c r="LH74" s="53">
        <v>0</v>
      </c>
      <c r="LI74" s="53">
        <v>0</v>
      </c>
      <c r="LJ74" s="53">
        <v>0</v>
      </c>
      <c r="LK74" s="53">
        <v>0</v>
      </c>
      <c r="LL74" s="53">
        <v>0</v>
      </c>
      <c r="LM74" s="53">
        <v>0</v>
      </c>
      <c r="LN74" s="53">
        <v>0</v>
      </c>
      <c r="LO74" s="53">
        <v>0</v>
      </c>
      <c r="LP74" s="53">
        <v>0</v>
      </c>
      <c r="LQ74" s="53">
        <v>0</v>
      </c>
      <c r="LR74" s="53">
        <v>0</v>
      </c>
      <c r="LS74" s="53">
        <v>0</v>
      </c>
      <c r="LT74" s="53">
        <v>0</v>
      </c>
      <c r="LU74" s="53">
        <v>0</v>
      </c>
      <c r="LV74" s="53">
        <v>0</v>
      </c>
      <c r="LW74" s="53">
        <v>0</v>
      </c>
      <c r="LX74" s="53">
        <v>0</v>
      </c>
      <c r="LY74" s="53">
        <v>0</v>
      </c>
      <c r="LZ74" s="53">
        <v>0</v>
      </c>
      <c r="MA74" s="53">
        <v>0</v>
      </c>
      <c r="MB74" s="53">
        <v>0</v>
      </c>
      <c r="MC74" s="53">
        <v>0</v>
      </c>
      <c r="MD74" s="53">
        <v>0</v>
      </c>
      <c r="ME74" s="53">
        <v>422061.93</v>
      </c>
      <c r="MF74" s="53">
        <v>3416775.2300000004</v>
      </c>
      <c r="MG74" s="53">
        <v>2061801505.8036714</v>
      </c>
      <c r="MH74" s="53">
        <v>2065640342.9636714</v>
      </c>
    </row>
    <row r="75" spans="1:346" ht="13.8" x14ac:dyDescent="0.3">
      <c r="A75" s="63" t="s">
        <v>287</v>
      </c>
      <c r="B75" s="52">
        <v>9003</v>
      </c>
      <c r="C75" s="62" t="s">
        <v>288</v>
      </c>
      <c r="D75" s="53">
        <v>17078415.639975388</v>
      </c>
      <c r="E75" s="53">
        <v>14074772.9899999</v>
      </c>
      <c r="F75" s="53">
        <v>15313962778.371014</v>
      </c>
      <c r="G75" s="53">
        <v>7694096.6299765902</v>
      </c>
      <c r="H75" s="53">
        <v>4635356.5599998999</v>
      </c>
      <c r="I75" s="53">
        <v>547253967.72755897</v>
      </c>
      <c r="J75" s="53">
        <v>9341024.5199988</v>
      </c>
      <c r="K75" s="53">
        <v>0</v>
      </c>
      <c r="L75" s="53">
        <v>6079609960.6247253</v>
      </c>
      <c r="M75" s="53">
        <v>43294.49</v>
      </c>
      <c r="N75" s="53">
        <v>9439416.4299999997</v>
      </c>
      <c r="O75" s="53">
        <v>8687098850.0187283</v>
      </c>
      <c r="P75" s="53">
        <v>0</v>
      </c>
      <c r="Q75" s="53">
        <v>3877700.3</v>
      </c>
      <c r="R75" s="53">
        <v>2830610778.8108654</v>
      </c>
      <c r="S75" s="53">
        <v>601861.01999379997</v>
      </c>
      <c r="T75" s="53">
        <v>33189356.889920808</v>
      </c>
      <c r="U75" s="53">
        <v>540994765.96265638</v>
      </c>
      <c r="V75" s="53">
        <v>0</v>
      </c>
      <c r="W75" s="53">
        <v>0</v>
      </c>
      <c r="X75" s="53">
        <v>1059135.4300000002</v>
      </c>
      <c r="Y75" s="53">
        <v>0</v>
      </c>
      <c r="Z75" s="53">
        <v>0</v>
      </c>
      <c r="AA75" s="53">
        <v>136141455.45999998</v>
      </c>
      <c r="AB75" s="53">
        <v>0</v>
      </c>
      <c r="AC75" s="53">
        <v>0</v>
      </c>
      <c r="AD75" s="53">
        <v>0</v>
      </c>
      <c r="AE75" s="53">
        <v>0</v>
      </c>
      <c r="AF75" s="53">
        <v>0</v>
      </c>
      <c r="AG75" s="53">
        <v>4287270.4800000004</v>
      </c>
      <c r="AH75" s="53">
        <v>0</v>
      </c>
      <c r="AI75" s="53">
        <v>0</v>
      </c>
      <c r="AJ75" s="53">
        <v>23027620.960000001</v>
      </c>
      <c r="AK75" s="53">
        <v>0</v>
      </c>
      <c r="AL75" s="53">
        <v>680189.52</v>
      </c>
      <c r="AM75" s="53">
        <v>2460367831.3000755</v>
      </c>
      <c r="AN75" s="53">
        <v>0</v>
      </c>
      <c r="AO75" s="53">
        <v>0</v>
      </c>
      <c r="AP75" s="53">
        <v>11644392.32</v>
      </c>
      <c r="AQ75" s="53">
        <v>0</v>
      </c>
      <c r="AR75" s="53">
        <v>0</v>
      </c>
      <c r="AS75" s="53">
        <v>1414020149.6023517</v>
      </c>
      <c r="AT75" s="53">
        <v>0</v>
      </c>
      <c r="AU75" s="53">
        <v>0</v>
      </c>
      <c r="AV75" s="53">
        <v>0</v>
      </c>
      <c r="AW75" s="53">
        <v>0</v>
      </c>
      <c r="AX75" s="53">
        <v>0</v>
      </c>
      <c r="AY75" s="53">
        <v>0</v>
      </c>
      <c r="AZ75" s="53">
        <v>25454641.42004149</v>
      </c>
      <c r="BA75" s="53">
        <v>220727974.57989559</v>
      </c>
      <c r="BB75" s="53">
        <v>16863505256.775665</v>
      </c>
      <c r="BC75" s="53">
        <v>0</v>
      </c>
      <c r="BD75" s="53">
        <v>0</v>
      </c>
      <c r="BE75" s="53">
        <v>196052624.87184799</v>
      </c>
      <c r="BF75" s="53">
        <v>2291067.1500086999</v>
      </c>
      <c r="BG75" s="53">
        <v>28378868.10989951</v>
      </c>
      <c r="BH75" s="53">
        <v>1161092248.6897798</v>
      </c>
      <c r="BI75" s="53">
        <v>24738820.229969796</v>
      </c>
      <c r="BJ75" s="53">
        <v>47520861.5199662</v>
      </c>
      <c r="BK75" s="53">
        <v>7953170475.4111595</v>
      </c>
      <c r="BL75" s="53">
        <v>0</v>
      </c>
      <c r="BM75" s="53">
        <v>0</v>
      </c>
      <c r="BN75" s="53">
        <v>14353849.829997933</v>
      </c>
      <c r="BO75" s="53">
        <v>16370.2</v>
      </c>
      <c r="BP75" s="53">
        <v>251385.71</v>
      </c>
      <c r="BQ75" s="53">
        <v>1094131705.8700027</v>
      </c>
      <c r="BR75" s="53">
        <v>39852.259986500154</v>
      </c>
      <c r="BS75" s="53">
        <v>59708.689999900002</v>
      </c>
      <c r="BT75" s="53">
        <v>1928190623.050498</v>
      </c>
      <c r="BU75" s="53">
        <v>0</v>
      </c>
      <c r="BV75" s="53">
        <v>0</v>
      </c>
      <c r="BW75" s="53">
        <v>79811.3</v>
      </c>
      <c r="BX75" s="53">
        <v>0</v>
      </c>
      <c r="BY75" s="53">
        <v>0</v>
      </c>
      <c r="BZ75" s="53">
        <v>14403936.24</v>
      </c>
      <c r="CA75" s="53">
        <v>76153.739984600004</v>
      </c>
      <c r="CB75" s="53">
        <v>85640.859999800014</v>
      </c>
      <c r="CC75" s="53">
        <v>27363176.492802415</v>
      </c>
      <c r="CD75" s="53">
        <v>139101.58997910001</v>
      </c>
      <c r="CE75" s="53">
        <v>328096.85999980004</v>
      </c>
      <c r="CF75" s="53">
        <v>205626774.19167387</v>
      </c>
      <c r="CG75" s="53">
        <v>0</v>
      </c>
      <c r="CH75" s="53">
        <v>0</v>
      </c>
      <c r="CI75" s="53">
        <v>8188176.2300000004</v>
      </c>
      <c r="CJ75" s="53">
        <v>0</v>
      </c>
      <c r="CK75" s="53">
        <v>0</v>
      </c>
      <c r="CL75" s="53">
        <v>56723987.659891993</v>
      </c>
      <c r="CM75" s="53">
        <v>0</v>
      </c>
      <c r="CN75" s="53">
        <v>0</v>
      </c>
      <c r="CO75" s="53">
        <v>320790053.70000005</v>
      </c>
      <c r="CP75" s="53">
        <v>0</v>
      </c>
      <c r="CQ75" s="53">
        <v>0</v>
      </c>
      <c r="CR75" s="53">
        <v>250860910.75</v>
      </c>
      <c r="CS75" s="53">
        <v>0</v>
      </c>
      <c r="CT75" s="53">
        <v>0</v>
      </c>
      <c r="CU75" s="53">
        <v>24551810.140000001</v>
      </c>
      <c r="CV75" s="53">
        <v>0</v>
      </c>
      <c r="CW75" s="53">
        <v>35486.83</v>
      </c>
      <c r="CX75" s="53">
        <v>14161123.936999999</v>
      </c>
      <c r="CY75" s="53">
        <v>0</v>
      </c>
      <c r="CZ75" s="53">
        <v>0</v>
      </c>
      <c r="DA75" s="53">
        <v>7857484.5702703986</v>
      </c>
      <c r="DB75" s="53">
        <v>0</v>
      </c>
      <c r="DC75" s="53">
        <v>0</v>
      </c>
      <c r="DD75" s="53">
        <v>0</v>
      </c>
      <c r="DE75" s="53">
        <v>90</v>
      </c>
      <c r="DF75" s="53">
        <v>0</v>
      </c>
      <c r="DG75" s="53">
        <v>828957046.5243659</v>
      </c>
      <c r="DH75" s="53">
        <v>0</v>
      </c>
      <c r="DI75" s="53">
        <v>0</v>
      </c>
      <c r="DJ75" s="53">
        <v>8805166.8266080003</v>
      </c>
      <c r="DK75" s="53">
        <v>0</v>
      </c>
      <c r="DL75" s="53">
        <v>0</v>
      </c>
      <c r="DM75" s="53">
        <v>1005264018.34</v>
      </c>
      <c r="DN75" s="53">
        <v>0</v>
      </c>
      <c r="DO75" s="53">
        <v>4521.53</v>
      </c>
      <c r="DP75" s="53">
        <v>91935633.398343951</v>
      </c>
      <c r="DQ75" s="53">
        <v>0</v>
      </c>
      <c r="DR75" s="53">
        <v>0</v>
      </c>
      <c r="DS75" s="53">
        <v>0</v>
      </c>
      <c r="DT75" s="53">
        <v>0</v>
      </c>
      <c r="DU75" s="53">
        <v>0</v>
      </c>
      <c r="DV75" s="53">
        <v>0</v>
      </c>
      <c r="DW75" s="53">
        <v>0</v>
      </c>
      <c r="DX75" s="53">
        <v>0</v>
      </c>
      <c r="DY75" s="53">
        <v>0</v>
      </c>
      <c r="DZ75" s="53">
        <v>0</v>
      </c>
      <c r="EA75" s="53">
        <v>0</v>
      </c>
      <c r="EB75" s="53">
        <v>5539799475.3987169</v>
      </c>
      <c r="EC75" s="53">
        <v>0</v>
      </c>
      <c r="ED75" s="53">
        <v>0</v>
      </c>
      <c r="EE75" s="53">
        <v>449174348.35623574</v>
      </c>
      <c r="EF75" s="53">
        <v>0</v>
      </c>
      <c r="EG75" s="53">
        <v>0</v>
      </c>
      <c r="EH75" s="53">
        <v>308988681.46516907</v>
      </c>
      <c r="EI75" s="53">
        <v>0</v>
      </c>
      <c r="EJ75" s="53">
        <v>0</v>
      </c>
      <c r="EK75" s="53">
        <v>0</v>
      </c>
      <c r="EL75" s="53">
        <v>0</v>
      </c>
      <c r="EM75" s="53">
        <v>0</v>
      </c>
      <c r="EN75" s="53">
        <v>161038935.57202831</v>
      </c>
      <c r="EO75" s="53">
        <v>0</v>
      </c>
      <c r="EP75" s="53">
        <v>0</v>
      </c>
      <c r="EQ75" s="53">
        <v>0</v>
      </c>
      <c r="ER75" s="53">
        <v>0</v>
      </c>
      <c r="ES75" s="53">
        <v>0</v>
      </c>
      <c r="ET75" s="53">
        <v>0</v>
      </c>
      <c r="EU75" s="53">
        <v>0</v>
      </c>
      <c r="EV75" s="53">
        <v>0</v>
      </c>
      <c r="EW75" s="53">
        <v>0</v>
      </c>
      <c r="EX75" s="53">
        <v>0</v>
      </c>
      <c r="EY75" s="53">
        <v>0</v>
      </c>
      <c r="EZ75" s="53">
        <v>2250</v>
      </c>
      <c r="FA75" s="53">
        <v>0</v>
      </c>
      <c r="FB75" s="53">
        <v>0</v>
      </c>
      <c r="FC75" s="53">
        <v>0</v>
      </c>
      <c r="FD75" s="53">
        <v>1876401.16001779</v>
      </c>
      <c r="FE75" s="53">
        <v>5121928.7099048803</v>
      </c>
      <c r="FF75" s="53">
        <v>526278571.45818985</v>
      </c>
      <c r="FG75" s="53">
        <v>0</v>
      </c>
      <c r="FH75" s="53">
        <v>0</v>
      </c>
      <c r="FI75" s="53">
        <v>44.6</v>
      </c>
      <c r="FJ75" s="53">
        <v>0</v>
      </c>
      <c r="FK75" s="53">
        <v>0</v>
      </c>
      <c r="FL75" s="53">
        <v>0</v>
      </c>
      <c r="FM75" s="53">
        <v>0</v>
      </c>
      <c r="FN75" s="53">
        <v>0</v>
      </c>
      <c r="FO75" s="53">
        <v>0</v>
      </c>
      <c r="FP75" s="53">
        <v>0</v>
      </c>
      <c r="FQ75" s="53">
        <v>0</v>
      </c>
      <c r="FR75" s="53">
        <v>128719.62</v>
      </c>
      <c r="FS75" s="53">
        <v>0</v>
      </c>
      <c r="FT75" s="53">
        <v>0</v>
      </c>
      <c r="FU75" s="53">
        <v>1272761606.7592208</v>
      </c>
      <c r="FV75" s="53">
        <v>0</v>
      </c>
      <c r="FW75" s="53">
        <v>0</v>
      </c>
      <c r="FX75" s="53">
        <v>322817374.12285995</v>
      </c>
      <c r="FY75" s="53">
        <v>0</v>
      </c>
      <c r="FZ75" s="53">
        <v>0</v>
      </c>
      <c r="GA75" s="53">
        <v>0</v>
      </c>
      <c r="GB75" s="53">
        <v>0</v>
      </c>
      <c r="GC75" s="53">
        <v>0</v>
      </c>
      <c r="GD75" s="53">
        <v>575838.71060300001</v>
      </c>
      <c r="GE75" s="53">
        <v>155217.59999809999</v>
      </c>
      <c r="GF75" s="53">
        <v>0</v>
      </c>
      <c r="GG75" s="53">
        <v>40521532.090001903</v>
      </c>
      <c r="GH75" s="53">
        <v>273038.27003439877</v>
      </c>
      <c r="GI75" s="53">
        <v>4441703.3499204954</v>
      </c>
      <c r="GJ75" s="53">
        <v>434792819.25363457</v>
      </c>
      <c r="GK75" s="53">
        <v>0</v>
      </c>
      <c r="GL75" s="53">
        <v>0</v>
      </c>
      <c r="GM75" s="53">
        <v>0</v>
      </c>
      <c r="GN75" s="53">
        <v>382331.48999869998</v>
      </c>
      <c r="GO75" s="53">
        <v>12245.55</v>
      </c>
      <c r="GP75" s="53">
        <v>2035804429.3349307</v>
      </c>
      <c r="GQ75" s="53">
        <v>0</v>
      </c>
      <c r="GR75" s="53">
        <v>3381963.54</v>
      </c>
      <c r="GS75" s="53">
        <v>289268296.91045243</v>
      </c>
      <c r="GT75" s="53">
        <v>0</v>
      </c>
      <c r="GU75" s="53">
        <v>1810663.46</v>
      </c>
      <c r="GV75" s="53">
        <v>1213781483.188976</v>
      </c>
      <c r="GW75" s="53">
        <v>662417.11999700009</v>
      </c>
      <c r="GX75" s="53">
        <v>167375.86000000002</v>
      </c>
      <c r="GY75" s="53">
        <v>572808683.09612203</v>
      </c>
      <c r="GZ75" s="53">
        <v>0</v>
      </c>
      <c r="HA75" s="53">
        <v>0</v>
      </c>
      <c r="HB75" s="53">
        <v>0</v>
      </c>
      <c r="HC75" s="53">
        <v>0</v>
      </c>
      <c r="HD75" s="53">
        <v>0</v>
      </c>
      <c r="HE75" s="53">
        <v>0</v>
      </c>
      <c r="HF75" s="53">
        <v>0</v>
      </c>
      <c r="HG75" s="53">
        <v>0</v>
      </c>
      <c r="HH75" s="53">
        <v>743164041.36759388</v>
      </c>
      <c r="HI75" s="53">
        <v>0</v>
      </c>
      <c r="HJ75" s="53">
        <v>0</v>
      </c>
      <c r="HK75" s="53">
        <v>0</v>
      </c>
      <c r="HL75" s="53">
        <v>0</v>
      </c>
      <c r="HM75" s="53">
        <v>0</v>
      </c>
      <c r="HN75" s="53">
        <v>44106.649999999994</v>
      </c>
      <c r="HO75" s="53">
        <v>0</v>
      </c>
      <c r="HP75" s="53">
        <v>0</v>
      </c>
      <c r="HQ75" s="53">
        <v>0</v>
      </c>
      <c r="HR75" s="53">
        <v>0</v>
      </c>
      <c r="HS75" s="53">
        <v>0</v>
      </c>
      <c r="HT75" s="53">
        <v>0</v>
      </c>
      <c r="HU75" s="53">
        <v>0</v>
      </c>
      <c r="HV75" s="53">
        <v>0</v>
      </c>
      <c r="HW75" s="53">
        <v>16350334.1</v>
      </c>
      <c r="HX75" s="53">
        <v>0</v>
      </c>
      <c r="HY75" s="53">
        <v>0</v>
      </c>
      <c r="HZ75" s="53">
        <v>155352408.06</v>
      </c>
      <c r="IA75" s="53">
        <v>0</v>
      </c>
      <c r="IB75" s="53">
        <v>0</v>
      </c>
      <c r="IC75" s="53">
        <v>82381.609999999986</v>
      </c>
      <c r="ID75" s="53">
        <v>0</v>
      </c>
      <c r="IE75" s="53">
        <v>0</v>
      </c>
      <c r="IF75" s="53">
        <v>10354273.82</v>
      </c>
      <c r="IG75" s="53">
        <v>0</v>
      </c>
      <c r="IH75" s="53">
        <v>0</v>
      </c>
      <c r="II75" s="53">
        <v>772615.0199999999</v>
      </c>
      <c r="IJ75" s="53">
        <v>0</v>
      </c>
      <c r="IK75" s="53">
        <v>0</v>
      </c>
      <c r="IL75" s="53">
        <v>0</v>
      </c>
      <c r="IM75" s="53">
        <v>0</v>
      </c>
      <c r="IN75" s="53">
        <v>0</v>
      </c>
      <c r="IO75" s="53">
        <v>49296994.630000003</v>
      </c>
      <c r="IP75" s="53">
        <v>0</v>
      </c>
      <c r="IQ75" s="53">
        <v>0</v>
      </c>
      <c r="IR75" s="53">
        <v>460050.69</v>
      </c>
      <c r="IS75" s="53">
        <v>0</v>
      </c>
      <c r="IT75" s="53">
        <v>0</v>
      </c>
      <c r="IU75" s="53">
        <v>47092981.709812164</v>
      </c>
      <c r="IV75" s="53">
        <v>142533262.43000001</v>
      </c>
      <c r="IW75" s="53">
        <v>52734248.310000002</v>
      </c>
      <c r="IX75" s="53">
        <v>38318223022.498543</v>
      </c>
      <c r="IY75" s="53">
        <v>12.74</v>
      </c>
      <c r="IZ75" s="53">
        <v>0</v>
      </c>
      <c r="JA75" s="53">
        <v>4540475.8399999915</v>
      </c>
      <c r="JB75" s="53">
        <v>0</v>
      </c>
      <c r="JC75" s="53">
        <v>0</v>
      </c>
      <c r="JD75" s="53">
        <v>19992599.380000003</v>
      </c>
      <c r="JE75" s="53">
        <v>89884986.010000005</v>
      </c>
      <c r="JF75" s="53">
        <v>33830637.600000001</v>
      </c>
      <c r="JG75" s="53">
        <v>10163754257.600452</v>
      </c>
      <c r="JH75" s="53">
        <v>500844.33</v>
      </c>
      <c r="JI75" s="53">
        <v>289780.58</v>
      </c>
      <c r="JJ75" s="53">
        <v>922211279.13265872</v>
      </c>
      <c r="JK75" s="53">
        <v>89384141.679999992</v>
      </c>
      <c r="JL75" s="53">
        <v>33540857.020000003</v>
      </c>
      <c r="JM75" s="53">
        <v>9241542978.4677925</v>
      </c>
      <c r="JN75" s="53">
        <v>52648263.68</v>
      </c>
      <c r="JO75" s="53">
        <v>18903610.710000001</v>
      </c>
      <c r="JP75" s="53">
        <v>28129935689.678097</v>
      </c>
      <c r="JQ75" s="53">
        <v>3181775</v>
      </c>
      <c r="JR75" s="53">
        <v>8365263.4699999997</v>
      </c>
      <c r="JS75" s="53">
        <v>2971013152.3044229</v>
      </c>
      <c r="JT75" s="53">
        <v>49466488.68</v>
      </c>
      <c r="JU75" s="53">
        <v>10538347.24</v>
      </c>
      <c r="JV75" s="53">
        <v>25158922537.373669</v>
      </c>
      <c r="JW75" s="53">
        <v>2441.6599996</v>
      </c>
      <c r="JX75" s="53">
        <v>327240.01</v>
      </c>
      <c r="JY75" s="53">
        <v>147864066.32501438</v>
      </c>
      <c r="JZ75" s="53">
        <v>0</v>
      </c>
      <c r="KA75" s="53">
        <v>0</v>
      </c>
      <c r="KB75" s="53">
        <v>187731595.14999998</v>
      </c>
      <c r="KC75" s="53">
        <v>0</v>
      </c>
      <c r="KD75" s="53">
        <v>0</v>
      </c>
      <c r="KE75" s="53">
        <v>37872.270000000011</v>
      </c>
      <c r="KF75" s="53">
        <v>0</v>
      </c>
      <c r="KG75" s="53">
        <v>0</v>
      </c>
      <c r="KH75" s="53">
        <v>1113615.29</v>
      </c>
      <c r="KI75" s="53">
        <v>284836</v>
      </c>
      <c r="KJ75" s="53">
        <v>3119149.3500000006</v>
      </c>
      <c r="KK75" s="53">
        <v>896648601.43579972</v>
      </c>
      <c r="KL75" s="53">
        <v>0</v>
      </c>
      <c r="KM75" s="53">
        <v>0</v>
      </c>
      <c r="KN75" s="53">
        <v>0</v>
      </c>
      <c r="KO75" s="53">
        <v>0</v>
      </c>
      <c r="KP75" s="53">
        <v>0</v>
      </c>
      <c r="KQ75" s="53">
        <v>0</v>
      </c>
      <c r="KR75" s="53">
        <v>0</v>
      </c>
      <c r="KS75" s="53">
        <v>0</v>
      </c>
      <c r="KT75" s="53">
        <v>0</v>
      </c>
      <c r="KU75" s="53">
        <v>0</v>
      </c>
      <c r="KV75" s="53">
        <v>0</v>
      </c>
      <c r="KW75" s="53">
        <v>0</v>
      </c>
      <c r="KX75" s="53">
        <v>0</v>
      </c>
      <c r="KY75" s="53">
        <v>0</v>
      </c>
      <c r="KZ75" s="53">
        <v>0</v>
      </c>
      <c r="LA75" s="53">
        <v>0</v>
      </c>
      <c r="LB75" s="53">
        <v>0</v>
      </c>
      <c r="LC75" s="53">
        <v>0</v>
      </c>
      <c r="LD75" s="53">
        <v>0</v>
      </c>
      <c r="LE75" s="53">
        <v>0</v>
      </c>
      <c r="LF75" s="53">
        <v>0</v>
      </c>
      <c r="LG75" s="53">
        <v>0</v>
      </c>
      <c r="LH75" s="53">
        <v>0</v>
      </c>
      <c r="LI75" s="53">
        <v>0</v>
      </c>
      <c r="LJ75" s="53">
        <v>0</v>
      </c>
      <c r="LK75" s="53">
        <v>0</v>
      </c>
      <c r="LL75" s="53">
        <v>0</v>
      </c>
      <c r="LM75" s="53">
        <v>0</v>
      </c>
      <c r="LN75" s="53">
        <v>0</v>
      </c>
      <c r="LO75" s="53">
        <v>0</v>
      </c>
      <c r="LP75" s="53">
        <v>0</v>
      </c>
      <c r="LQ75" s="53">
        <v>0</v>
      </c>
      <c r="LR75" s="53">
        <v>0</v>
      </c>
      <c r="LS75" s="53">
        <v>0</v>
      </c>
      <c r="LT75" s="53">
        <v>0</v>
      </c>
      <c r="LU75" s="53">
        <v>0</v>
      </c>
      <c r="LV75" s="53">
        <v>0</v>
      </c>
      <c r="LW75" s="53">
        <v>0</v>
      </c>
      <c r="LX75" s="53">
        <v>0</v>
      </c>
      <c r="LY75" s="53">
        <v>0</v>
      </c>
      <c r="LZ75" s="53">
        <v>0</v>
      </c>
      <c r="MA75" s="53">
        <v>0</v>
      </c>
      <c r="MB75" s="53">
        <v>0</v>
      </c>
      <c r="MC75" s="53">
        <v>0</v>
      </c>
      <c r="MD75" s="53">
        <v>0</v>
      </c>
      <c r="ME75" s="53">
        <v>216606318.97998497</v>
      </c>
      <c r="MF75" s="53">
        <v>420331082.52950674</v>
      </c>
      <c r="MG75" s="53">
        <v>108555314124.06076</v>
      </c>
      <c r="MH75" s="53">
        <v>109192251525.57025</v>
      </c>
    </row>
    <row r="116" spans="3:3" x14ac:dyDescent="0.25">
      <c r="C116" s="3"/>
    </row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</sheetData>
  <mergeCells count="114">
    <mergeCell ref="D5:F5"/>
    <mergeCell ref="G5:I5"/>
    <mergeCell ref="J5:L5"/>
    <mergeCell ref="M5:O5"/>
    <mergeCell ref="P5:R5"/>
    <mergeCell ref="S5:U5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BX5:BZ5"/>
    <mergeCell ref="CA5:CC5"/>
    <mergeCell ref="CD5:CF5"/>
    <mergeCell ref="CG5:CI5"/>
    <mergeCell ref="CJ5:CL5"/>
    <mergeCell ref="CM5:CO5"/>
    <mergeCell ref="BF5:BH5"/>
    <mergeCell ref="BI5:BK5"/>
    <mergeCell ref="BL5:BN5"/>
    <mergeCell ref="BO5:BQ5"/>
    <mergeCell ref="BR5:BT5"/>
    <mergeCell ref="BU5:BW5"/>
    <mergeCell ref="DH5:DJ5"/>
    <mergeCell ref="DK5:DM5"/>
    <mergeCell ref="DN5:DP5"/>
    <mergeCell ref="DQ5:DS5"/>
    <mergeCell ref="DT5:DV5"/>
    <mergeCell ref="DW5:DY5"/>
    <mergeCell ref="CP5:CR5"/>
    <mergeCell ref="CS5:CU5"/>
    <mergeCell ref="CV5:CX5"/>
    <mergeCell ref="CY5:DA5"/>
    <mergeCell ref="DB5:DD5"/>
    <mergeCell ref="DE5:DG5"/>
    <mergeCell ref="ER5:ET5"/>
    <mergeCell ref="EU5:EW5"/>
    <mergeCell ref="EX5:EZ5"/>
    <mergeCell ref="FA5:FC5"/>
    <mergeCell ref="FD5:FF5"/>
    <mergeCell ref="FG5:FI5"/>
    <mergeCell ref="DZ5:EB5"/>
    <mergeCell ref="EC5:EE5"/>
    <mergeCell ref="EF5:EH5"/>
    <mergeCell ref="EI5:EK5"/>
    <mergeCell ref="EL5:EN5"/>
    <mergeCell ref="EO5:EQ5"/>
    <mergeCell ref="GB5:GD5"/>
    <mergeCell ref="GE5:GG5"/>
    <mergeCell ref="GH5:GJ5"/>
    <mergeCell ref="GK5:GM5"/>
    <mergeCell ref="GN5:GP5"/>
    <mergeCell ref="GQ5:GS5"/>
    <mergeCell ref="FJ5:FL5"/>
    <mergeCell ref="FM5:FO5"/>
    <mergeCell ref="FP5:FR5"/>
    <mergeCell ref="FS5:FU5"/>
    <mergeCell ref="FV5:FX5"/>
    <mergeCell ref="FY5:GA5"/>
    <mergeCell ref="HL5:HN5"/>
    <mergeCell ref="HO5:HQ5"/>
    <mergeCell ref="HR5:HT5"/>
    <mergeCell ref="HU5:HW5"/>
    <mergeCell ref="HX5:HZ5"/>
    <mergeCell ref="IA5:IC5"/>
    <mergeCell ref="GT5:GV5"/>
    <mergeCell ref="GW5:GY5"/>
    <mergeCell ref="GZ5:HB5"/>
    <mergeCell ref="HC5:HE5"/>
    <mergeCell ref="HF5:HH5"/>
    <mergeCell ref="HI5:HK5"/>
    <mergeCell ref="IV5:IX5"/>
    <mergeCell ref="IY5:JA5"/>
    <mergeCell ref="JB5:JD5"/>
    <mergeCell ref="JE5:JG5"/>
    <mergeCell ref="JH5:JJ5"/>
    <mergeCell ref="JK5:JM5"/>
    <mergeCell ref="ID5:IF5"/>
    <mergeCell ref="IG5:II5"/>
    <mergeCell ref="IJ5:IL5"/>
    <mergeCell ref="IM5:IO5"/>
    <mergeCell ref="IP5:IR5"/>
    <mergeCell ref="IS5:IU5"/>
    <mergeCell ref="KF5:KH5"/>
    <mergeCell ref="KI5:KK5"/>
    <mergeCell ref="KL5:KN5"/>
    <mergeCell ref="KO5:KQ5"/>
    <mergeCell ref="KR5:KT5"/>
    <mergeCell ref="KU5:KW5"/>
    <mergeCell ref="JN5:JP5"/>
    <mergeCell ref="JQ5:JS5"/>
    <mergeCell ref="JT5:JV5"/>
    <mergeCell ref="JW5:JY5"/>
    <mergeCell ref="JZ5:KB5"/>
    <mergeCell ref="KC5:KE5"/>
    <mergeCell ref="LP5:LR5"/>
    <mergeCell ref="LS5:LU5"/>
    <mergeCell ref="LV5:LX5"/>
    <mergeCell ref="LY5:MA5"/>
    <mergeCell ref="MB5:MD5"/>
    <mergeCell ref="ME5:MG5"/>
    <mergeCell ref="KX5:KZ5"/>
    <mergeCell ref="LA5:LC5"/>
    <mergeCell ref="LD5:LF5"/>
    <mergeCell ref="LG5:LI5"/>
    <mergeCell ref="LJ5:LL5"/>
    <mergeCell ref="LM5:LO5"/>
  </mergeCells>
  <pageMargins left="0.2" right="0.75" top="0.52" bottom="0.52" header="0.5" footer="0.5"/>
  <pageSetup paperSize="9" scale="4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CD37-B445-4840-87EB-D01C2EA08862}">
  <dimension ref="A1:MH141"/>
  <sheetViews>
    <sheetView showGridLines="0" zoomScale="80" zoomScaleNormal="80" workbookViewId="0">
      <pane xSplit="3" ySplit="6" topLeftCell="D7" activePane="bottomRight" state="frozen"/>
      <selection activeCell="C86" sqref="C86"/>
      <selection pane="topRight" activeCell="C86" sqref="C86"/>
      <selection pane="bottomLeft" activeCell="C86" sqref="C86"/>
      <selection pane="bottomRight" activeCell="D7" sqref="D7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342" width="18.88671875" style="3" customWidth="1"/>
    <col min="343" max="343" width="14.5546875" style="3" customWidth="1"/>
    <col min="344" max="344" width="15.109375" style="3" customWidth="1"/>
    <col min="345" max="346" width="15.33203125" style="3" customWidth="1"/>
    <col min="347" max="16384" width="9.109375" style="3"/>
  </cols>
  <sheetData>
    <row r="1" spans="1:346" ht="15" customHeight="1" x14ac:dyDescent="0.3">
      <c r="A1" s="1" t="s">
        <v>0</v>
      </c>
      <c r="B1" s="2"/>
      <c r="C1" s="2"/>
    </row>
    <row r="2" spans="1:346" ht="15" customHeight="1" x14ac:dyDescent="0.3">
      <c r="A2" s="1" t="s">
        <v>8</v>
      </c>
      <c r="B2" s="2"/>
      <c r="C2" s="2"/>
    </row>
    <row r="3" spans="1:346" ht="15" customHeight="1" x14ac:dyDescent="0.3">
      <c r="A3" s="4" t="s">
        <v>355</v>
      </c>
      <c r="B3" s="2"/>
      <c r="C3" s="2"/>
    </row>
    <row r="4" spans="1:346" ht="22.5" customHeight="1" x14ac:dyDescent="0.25"/>
    <row r="5" spans="1:346" ht="22.5" customHeight="1" x14ac:dyDescent="0.25">
      <c r="D5" s="89">
        <v>701</v>
      </c>
      <c r="E5" s="90"/>
      <c r="F5" s="91"/>
      <c r="G5" s="89">
        <v>900</v>
      </c>
      <c r="H5" s="90"/>
      <c r="I5" s="91"/>
      <c r="J5" s="89">
        <v>901</v>
      </c>
      <c r="K5" s="90"/>
      <c r="L5" s="91"/>
      <c r="M5" s="89">
        <v>902</v>
      </c>
      <c r="N5" s="90"/>
      <c r="O5" s="91"/>
      <c r="P5" s="89">
        <v>702</v>
      </c>
      <c r="Q5" s="90"/>
      <c r="R5" s="91"/>
      <c r="S5" s="89">
        <v>703</v>
      </c>
      <c r="T5" s="90"/>
      <c r="U5" s="91"/>
      <c r="V5" s="89">
        <v>704</v>
      </c>
      <c r="W5" s="90"/>
      <c r="X5" s="91"/>
      <c r="Y5" s="89">
        <v>705</v>
      </c>
      <c r="Z5" s="90"/>
      <c r="AA5" s="91"/>
      <c r="AB5" s="89">
        <v>706</v>
      </c>
      <c r="AC5" s="90"/>
      <c r="AD5" s="91"/>
      <c r="AE5" s="89">
        <v>708</v>
      </c>
      <c r="AF5" s="90"/>
      <c r="AG5" s="91"/>
      <c r="AH5" s="89">
        <v>707</v>
      </c>
      <c r="AI5" s="90"/>
      <c r="AJ5" s="91"/>
      <c r="AK5" s="89">
        <v>710</v>
      </c>
      <c r="AL5" s="90"/>
      <c r="AM5" s="91"/>
      <c r="AN5" s="89">
        <v>711</v>
      </c>
      <c r="AO5" s="90"/>
      <c r="AP5" s="91"/>
      <c r="AQ5" s="89">
        <v>712</v>
      </c>
      <c r="AR5" s="90"/>
      <c r="AS5" s="91"/>
      <c r="AT5" s="89">
        <v>713</v>
      </c>
      <c r="AU5" s="90"/>
      <c r="AV5" s="91"/>
      <c r="AW5" s="89">
        <v>714</v>
      </c>
      <c r="AX5" s="90"/>
      <c r="AY5" s="91"/>
      <c r="AZ5" s="89">
        <v>715</v>
      </c>
      <c r="BA5" s="90"/>
      <c r="BB5" s="91"/>
      <c r="BC5" s="89">
        <v>903</v>
      </c>
      <c r="BD5" s="90"/>
      <c r="BE5" s="91"/>
      <c r="BF5" s="89">
        <v>716</v>
      </c>
      <c r="BG5" s="90"/>
      <c r="BH5" s="91"/>
      <c r="BI5" s="89">
        <v>717</v>
      </c>
      <c r="BJ5" s="90"/>
      <c r="BK5" s="91"/>
      <c r="BL5" s="89">
        <v>718</v>
      </c>
      <c r="BM5" s="90"/>
      <c r="BN5" s="91"/>
      <c r="BO5" s="89">
        <v>719</v>
      </c>
      <c r="BP5" s="90"/>
      <c r="BQ5" s="91"/>
      <c r="BR5" s="89">
        <v>720</v>
      </c>
      <c r="BS5" s="90"/>
      <c r="BT5" s="91"/>
      <c r="BU5" s="89">
        <v>721</v>
      </c>
      <c r="BV5" s="90"/>
      <c r="BW5" s="91"/>
      <c r="BX5" s="89">
        <v>722</v>
      </c>
      <c r="BY5" s="90"/>
      <c r="BZ5" s="91"/>
      <c r="CA5" s="89">
        <v>723</v>
      </c>
      <c r="CB5" s="90"/>
      <c r="CC5" s="91"/>
      <c r="CD5" s="89">
        <v>724</v>
      </c>
      <c r="CE5" s="90"/>
      <c r="CF5" s="91"/>
      <c r="CG5" s="89">
        <v>725</v>
      </c>
      <c r="CH5" s="90"/>
      <c r="CI5" s="91"/>
      <c r="CJ5" s="89">
        <v>726</v>
      </c>
      <c r="CK5" s="90"/>
      <c r="CL5" s="91"/>
      <c r="CM5" s="89">
        <v>727</v>
      </c>
      <c r="CN5" s="90"/>
      <c r="CO5" s="91"/>
      <c r="CP5" s="89">
        <v>728</v>
      </c>
      <c r="CQ5" s="90"/>
      <c r="CR5" s="91"/>
      <c r="CS5" s="89">
        <v>729</v>
      </c>
      <c r="CT5" s="90"/>
      <c r="CU5" s="91"/>
      <c r="CV5" s="89">
        <v>730</v>
      </c>
      <c r="CW5" s="90"/>
      <c r="CX5" s="91"/>
      <c r="CY5" s="89">
        <v>731</v>
      </c>
      <c r="CZ5" s="90"/>
      <c r="DA5" s="91"/>
      <c r="DB5" s="89">
        <v>732</v>
      </c>
      <c r="DC5" s="90"/>
      <c r="DD5" s="91"/>
      <c r="DE5" s="89">
        <v>733</v>
      </c>
      <c r="DF5" s="90"/>
      <c r="DG5" s="91"/>
      <c r="DH5" s="89">
        <v>734</v>
      </c>
      <c r="DI5" s="90"/>
      <c r="DJ5" s="91"/>
      <c r="DK5" s="89">
        <v>735</v>
      </c>
      <c r="DL5" s="90"/>
      <c r="DM5" s="91"/>
      <c r="DN5" s="89">
        <v>736</v>
      </c>
      <c r="DO5" s="90"/>
      <c r="DP5" s="91"/>
      <c r="DQ5" s="89">
        <v>737</v>
      </c>
      <c r="DR5" s="90"/>
      <c r="DS5" s="91"/>
      <c r="DT5" s="89">
        <v>738</v>
      </c>
      <c r="DU5" s="90"/>
      <c r="DV5" s="91"/>
      <c r="DW5" s="89">
        <v>739</v>
      </c>
      <c r="DX5" s="90"/>
      <c r="DY5" s="91"/>
      <c r="DZ5" s="89">
        <v>740</v>
      </c>
      <c r="EA5" s="90"/>
      <c r="EB5" s="91"/>
      <c r="EC5" s="89">
        <v>741</v>
      </c>
      <c r="ED5" s="90"/>
      <c r="EE5" s="91"/>
      <c r="EF5" s="89">
        <v>742</v>
      </c>
      <c r="EG5" s="90"/>
      <c r="EH5" s="91"/>
      <c r="EI5" s="89">
        <v>743</v>
      </c>
      <c r="EJ5" s="90"/>
      <c r="EK5" s="91"/>
      <c r="EL5" s="89">
        <v>744</v>
      </c>
      <c r="EM5" s="90"/>
      <c r="EN5" s="91"/>
      <c r="EO5" s="89">
        <v>745</v>
      </c>
      <c r="EP5" s="90"/>
      <c r="EQ5" s="91"/>
      <c r="ER5" s="89">
        <v>746</v>
      </c>
      <c r="ES5" s="90"/>
      <c r="ET5" s="91"/>
      <c r="EU5" s="89">
        <v>747</v>
      </c>
      <c r="EV5" s="90"/>
      <c r="EW5" s="91"/>
      <c r="EX5" s="89">
        <v>748</v>
      </c>
      <c r="EY5" s="90"/>
      <c r="EZ5" s="91"/>
      <c r="FA5" s="89">
        <v>749</v>
      </c>
      <c r="FB5" s="90"/>
      <c r="FC5" s="91"/>
      <c r="FD5" s="89">
        <v>750</v>
      </c>
      <c r="FE5" s="90"/>
      <c r="FF5" s="91"/>
      <c r="FG5" s="89">
        <v>751</v>
      </c>
      <c r="FH5" s="90"/>
      <c r="FI5" s="91"/>
      <c r="FJ5" s="89">
        <v>752</v>
      </c>
      <c r="FK5" s="90"/>
      <c r="FL5" s="91"/>
      <c r="FM5" s="89">
        <v>753</v>
      </c>
      <c r="FN5" s="90"/>
      <c r="FO5" s="91"/>
      <c r="FP5" s="89">
        <v>754</v>
      </c>
      <c r="FQ5" s="90"/>
      <c r="FR5" s="91"/>
      <c r="FS5" s="89">
        <v>755</v>
      </c>
      <c r="FT5" s="90"/>
      <c r="FU5" s="91"/>
      <c r="FV5" s="89">
        <v>756</v>
      </c>
      <c r="FW5" s="90"/>
      <c r="FX5" s="91"/>
      <c r="FY5" s="89">
        <v>757</v>
      </c>
      <c r="FZ5" s="90"/>
      <c r="GA5" s="91"/>
      <c r="GB5" s="89">
        <v>758</v>
      </c>
      <c r="GC5" s="90"/>
      <c r="GD5" s="91"/>
      <c r="GE5" s="89">
        <v>759</v>
      </c>
      <c r="GF5" s="90"/>
      <c r="GG5" s="91"/>
      <c r="GH5" s="89">
        <v>760</v>
      </c>
      <c r="GI5" s="90"/>
      <c r="GJ5" s="91"/>
      <c r="GK5" s="89">
        <v>761</v>
      </c>
      <c r="GL5" s="90"/>
      <c r="GM5" s="91"/>
      <c r="GN5" s="89">
        <v>765</v>
      </c>
      <c r="GO5" s="90"/>
      <c r="GP5" s="91"/>
      <c r="GQ5" s="89">
        <v>766</v>
      </c>
      <c r="GR5" s="90"/>
      <c r="GS5" s="91"/>
      <c r="GT5" s="89">
        <v>767</v>
      </c>
      <c r="GU5" s="90"/>
      <c r="GV5" s="91"/>
      <c r="GW5" s="89">
        <v>768</v>
      </c>
      <c r="GX5" s="90"/>
      <c r="GY5" s="91"/>
      <c r="GZ5" s="89">
        <v>769</v>
      </c>
      <c r="HA5" s="90"/>
      <c r="HB5" s="91"/>
      <c r="HC5" s="89">
        <v>770</v>
      </c>
      <c r="HD5" s="90"/>
      <c r="HE5" s="91"/>
      <c r="HF5" s="89">
        <v>771</v>
      </c>
      <c r="HG5" s="90"/>
      <c r="HH5" s="91"/>
      <c r="HI5" s="89">
        <v>772</v>
      </c>
      <c r="HJ5" s="90"/>
      <c r="HK5" s="91"/>
      <c r="HL5" s="89">
        <v>773</v>
      </c>
      <c r="HM5" s="90"/>
      <c r="HN5" s="91"/>
      <c r="HO5" s="89">
        <v>774</v>
      </c>
      <c r="HP5" s="90"/>
      <c r="HQ5" s="91"/>
      <c r="HR5" s="89">
        <v>775</v>
      </c>
      <c r="HS5" s="90"/>
      <c r="HT5" s="91"/>
      <c r="HU5" s="89">
        <v>776</v>
      </c>
      <c r="HV5" s="90"/>
      <c r="HW5" s="91"/>
      <c r="HX5" s="89">
        <v>777</v>
      </c>
      <c r="HY5" s="90"/>
      <c r="HZ5" s="91"/>
      <c r="IA5" s="89">
        <v>778</v>
      </c>
      <c r="IB5" s="90"/>
      <c r="IC5" s="91"/>
      <c r="ID5" s="89">
        <v>779</v>
      </c>
      <c r="IE5" s="90"/>
      <c r="IF5" s="91"/>
      <c r="IG5" s="89">
        <v>780</v>
      </c>
      <c r="IH5" s="90"/>
      <c r="II5" s="91"/>
      <c r="IJ5" s="89">
        <v>781</v>
      </c>
      <c r="IK5" s="90"/>
      <c r="IL5" s="91"/>
      <c r="IM5" s="89">
        <v>782</v>
      </c>
      <c r="IN5" s="90"/>
      <c r="IO5" s="91"/>
      <c r="IP5" s="89">
        <v>783</v>
      </c>
      <c r="IQ5" s="90"/>
      <c r="IR5" s="91"/>
      <c r="IS5" s="89">
        <v>784</v>
      </c>
      <c r="IT5" s="90"/>
      <c r="IU5" s="91"/>
      <c r="IV5" s="89">
        <v>785</v>
      </c>
      <c r="IW5" s="90"/>
      <c r="IX5" s="91"/>
      <c r="IY5" s="89">
        <v>904</v>
      </c>
      <c r="IZ5" s="90"/>
      <c r="JA5" s="91"/>
      <c r="JB5" s="89">
        <v>905</v>
      </c>
      <c r="JC5" s="90"/>
      <c r="JD5" s="91"/>
      <c r="JE5" s="89">
        <v>906</v>
      </c>
      <c r="JF5" s="90"/>
      <c r="JG5" s="91"/>
      <c r="JH5" s="89">
        <v>90601</v>
      </c>
      <c r="JI5" s="90"/>
      <c r="JJ5" s="91"/>
      <c r="JK5" s="89">
        <v>90602</v>
      </c>
      <c r="JL5" s="90"/>
      <c r="JM5" s="91"/>
      <c r="JN5" s="89">
        <v>907</v>
      </c>
      <c r="JO5" s="90"/>
      <c r="JP5" s="91"/>
      <c r="JQ5" s="89">
        <v>90701</v>
      </c>
      <c r="JR5" s="90"/>
      <c r="JS5" s="91"/>
      <c r="JT5" s="89">
        <v>90702</v>
      </c>
      <c r="JU5" s="90"/>
      <c r="JV5" s="91"/>
      <c r="JW5" s="89">
        <v>786</v>
      </c>
      <c r="JX5" s="90"/>
      <c r="JY5" s="91"/>
      <c r="JZ5" s="89">
        <v>789</v>
      </c>
      <c r="KA5" s="90"/>
      <c r="KB5" s="91"/>
      <c r="KC5" s="89">
        <v>798</v>
      </c>
      <c r="KD5" s="90"/>
      <c r="KE5" s="91"/>
      <c r="KF5" s="89">
        <v>790</v>
      </c>
      <c r="KG5" s="90"/>
      <c r="KH5" s="91"/>
      <c r="KI5" s="89">
        <v>791</v>
      </c>
      <c r="KJ5" s="90"/>
      <c r="KK5" s="91"/>
      <c r="KL5" s="89">
        <v>792</v>
      </c>
      <c r="KM5" s="90"/>
      <c r="KN5" s="91"/>
      <c r="KO5" s="89">
        <v>793</v>
      </c>
      <c r="KP5" s="90"/>
      <c r="KQ5" s="91"/>
      <c r="KR5" s="89">
        <v>794</v>
      </c>
      <c r="KS5" s="90"/>
      <c r="KT5" s="91"/>
      <c r="KU5" s="89">
        <v>795</v>
      </c>
      <c r="KV5" s="90"/>
      <c r="KW5" s="91"/>
      <c r="KX5" s="89">
        <v>796</v>
      </c>
      <c r="KY5" s="90"/>
      <c r="KZ5" s="91"/>
      <c r="LA5" s="89">
        <v>797</v>
      </c>
      <c r="LB5" s="90"/>
      <c r="LC5" s="91"/>
      <c r="LD5" s="89">
        <v>908</v>
      </c>
      <c r="LE5" s="90"/>
      <c r="LF5" s="91"/>
      <c r="LG5" s="89">
        <v>909</v>
      </c>
      <c r="LH5" s="90"/>
      <c r="LI5" s="91"/>
      <c r="LJ5" s="89">
        <v>910</v>
      </c>
      <c r="LK5" s="90"/>
      <c r="LL5" s="91"/>
      <c r="LM5" s="89">
        <v>91001</v>
      </c>
      <c r="LN5" s="90"/>
      <c r="LO5" s="91"/>
      <c r="LP5" s="89">
        <v>91002</v>
      </c>
      <c r="LQ5" s="90"/>
      <c r="LR5" s="91"/>
      <c r="LS5" s="89">
        <v>911</v>
      </c>
      <c r="LT5" s="90"/>
      <c r="LU5" s="91"/>
      <c r="LV5" s="89">
        <v>91101</v>
      </c>
      <c r="LW5" s="90"/>
      <c r="LX5" s="91"/>
      <c r="LY5" s="89">
        <v>91102</v>
      </c>
      <c r="LZ5" s="90"/>
      <c r="MA5" s="91"/>
      <c r="MB5" s="89">
        <v>799</v>
      </c>
      <c r="MC5" s="90"/>
      <c r="MD5" s="91"/>
      <c r="ME5" s="89" t="s">
        <v>354</v>
      </c>
      <c r="MF5" s="90"/>
      <c r="MG5" s="91"/>
    </row>
    <row r="6" spans="1:346" ht="80.099999999999994" customHeight="1" x14ac:dyDescent="0.25">
      <c r="A6" s="60" t="s">
        <v>143</v>
      </c>
      <c r="B6" s="60" t="s">
        <v>144</v>
      </c>
      <c r="C6" s="60" t="s">
        <v>145</v>
      </c>
      <c r="D6" s="66" t="s">
        <v>11</v>
      </c>
      <c r="E6" s="8" t="s">
        <v>12</v>
      </c>
      <c r="F6" s="68" t="s">
        <v>13</v>
      </c>
      <c r="G6" s="66" t="s">
        <v>11</v>
      </c>
      <c r="H6" s="8" t="s">
        <v>12</v>
      </c>
      <c r="I6" s="68" t="s">
        <v>13</v>
      </c>
      <c r="J6" s="66" t="s">
        <v>11</v>
      </c>
      <c r="K6" s="8" t="s">
        <v>12</v>
      </c>
      <c r="L6" s="68" t="s">
        <v>13</v>
      </c>
      <c r="M6" s="66" t="s">
        <v>11</v>
      </c>
      <c r="N6" s="8" t="s">
        <v>12</v>
      </c>
      <c r="O6" s="68" t="s">
        <v>13</v>
      </c>
      <c r="P6" s="66" t="s">
        <v>11</v>
      </c>
      <c r="Q6" s="8" t="s">
        <v>12</v>
      </c>
      <c r="R6" s="68" t="s">
        <v>13</v>
      </c>
      <c r="S6" s="66" t="s">
        <v>11</v>
      </c>
      <c r="T6" s="8" t="s">
        <v>12</v>
      </c>
      <c r="U6" s="68" t="s">
        <v>13</v>
      </c>
      <c r="V6" s="66" t="s">
        <v>11</v>
      </c>
      <c r="W6" s="8" t="s">
        <v>12</v>
      </c>
      <c r="X6" s="68" t="s">
        <v>13</v>
      </c>
      <c r="Y6" s="66" t="s">
        <v>11</v>
      </c>
      <c r="Z6" s="8" t="s">
        <v>12</v>
      </c>
      <c r="AA6" s="68" t="s">
        <v>13</v>
      </c>
      <c r="AB6" s="66" t="s">
        <v>11</v>
      </c>
      <c r="AC6" s="8" t="s">
        <v>12</v>
      </c>
      <c r="AD6" s="68" t="s">
        <v>13</v>
      </c>
      <c r="AE6" s="66" t="s">
        <v>11</v>
      </c>
      <c r="AF6" s="8" t="s">
        <v>12</v>
      </c>
      <c r="AG6" s="68" t="s">
        <v>13</v>
      </c>
      <c r="AH6" s="66" t="s">
        <v>11</v>
      </c>
      <c r="AI6" s="8" t="s">
        <v>12</v>
      </c>
      <c r="AJ6" s="68" t="s">
        <v>13</v>
      </c>
      <c r="AK6" s="66" t="s">
        <v>11</v>
      </c>
      <c r="AL6" s="8" t="s">
        <v>12</v>
      </c>
      <c r="AM6" s="68" t="s">
        <v>13</v>
      </c>
      <c r="AN6" s="66" t="s">
        <v>11</v>
      </c>
      <c r="AO6" s="8" t="s">
        <v>12</v>
      </c>
      <c r="AP6" s="68" t="s">
        <v>13</v>
      </c>
      <c r="AQ6" s="66" t="s">
        <v>11</v>
      </c>
      <c r="AR6" s="8" t="s">
        <v>12</v>
      </c>
      <c r="AS6" s="68" t="s">
        <v>13</v>
      </c>
      <c r="AT6" s="66" t="s">
        <v>11</v>
      </c>
      <c r="AU6" s="8" t="s">
        <v>12</v>
      </c>
      <c r="AV6" s="68" t="s">
        <v>13</v>
      </c>
      <c r="AW6" s="66" t="s">
        <v>11</v>
      </c>
      <c r="AX6" s="8" t="s">
        <v>12</v>
      </c>
      <c r="AY6" s="68" t="s">
        <v>13</v>
      </c>
      <c r="AZ6" s="66" t="s">
        <v>11</v>
      </c>
      <c r="BA6" s="8" t="s">
        <v>12</v>
      </c>
      <c r="BB6" s="68" t="s">
        <v>13</v>
      </c>
      <c r="BC6" s="66" t="s">
        <v>11</v>
      </c>
      <c r="BD6" s="8" t="s">
        <v>12</v>
      </c>
      <c r="BE6" s="68" t="s">
        <v>13</v>
      </c>
      <c r="BF6" s="66" t="s">
        <v>11</v>
      </c>
      <c r="BG6" s="8" t="s">
        <v>12</v>
      </c>
      <c r="BH6" s="68" t="s">
        <v>13</v>
      </c>
      <c r="BI6" s="66" t="s">
        <v>11</v>
      </c>
      <c r="BJ6" s="8" t="s">
        <v>12</v>
      </c>
      <c r="BK6" s="68" t="s">
        <v>13</v>
      </c>
      <c r="BL6" s="66" t="s">
        <v>11</v>
      </c>
      <c r="BM6" s="8" t="s">
        <v>12</v>
      </c>
      <c r="BN6" s="68" t="s">
        <v>13</v>
      </c>
      <c r="BO6" s="66" t="s">
        <v>11</v>
      </c>
      <c r="BP6" s="8" t="s">
        <v>12</v>
      </c>
      <c r="BQ6" s="68" t="s">
        <v>13</v>
      </c>
      <c r="BR6" s="66" t="s">
        <v>11</v>
      </c>
      <c r="BS6" s="8" t="s">
        <v>12</v>
      </c>
      <c r="BT6" s="68" t="s">
        <v>13</v>
      </c>
      <c r="BU6" s="66" t="s">
        <v>11</v>
      </c>
      <c r="BV6" s="8" t="s">
        <v>12</v>
      </c>
      <c r="BW6" s="68" t="s">
        <v>13</v>
      </c>
      <c r="BX6" s="66" t="s">
        <v>11</v>
      </c>
      <c r="BY6" s="8" t="s">
        <v>12</v>
      </c>
      <c r="BZ6" s="68" t="s">
        <v>13</v>
      </c>
      <c r="CA6" s="66" t="s">
        <v>11</v>
      </c>
      <c r="CB6" s="8" t="s">
        <v>12</v>
      </c>
      <c r="CC6" s="68" t="s">
        <v>13</v>
      </c>
      <c r="CD6" s="66" t="s">
        <v>11</v>
      </c>
      <c r="CE6" s="8" t="s">
        <v>12</v>
      </c>
      <c r="CF6" s="68" t="s">
        <v>13</v>
      </c>
      <c r="CG6" s="66" t="s">
        <v>11</v>
      </c>
      <c r="CH6" s="8" t="s">
        <v>12</v>
      </c>
      <c r="CI6" s="68" t="s">
        <v>13</v>
      </c>
      <c r="CJ6" s="66" t="s">
        <v>11</v>
      </c>
      <c r="CK6" s="8" t="s">
        <v>12</v>
      </c>
      <c r="CL6" s="68" t="s">
        <v>13</v>
      </c>
      <c r="CM6" s="66" t="s">
        <v>11</v>
      </c>
      <c r="CN6" s="8" t="s">
        <v>12</v>
      </c>
      <c r="CO6" s="68" t="s">
        <v>13</v>
      </c>
      <c r="CP6" s="66" t="s">
        <v>11</v>
      </c>
      <c r="CQ6" s="8" t="s">
        <v>12</v>
      </c>
      <c r="CR6" s="68" t="s">
        <v>13</v>
      </c>
      <c r="CS6" s="66" t="s">
        <v>11</v>
      </c>
      <c r="CT6" s="8" t="s">
        <v>12</v>
      </c>
      <c r="CU6" s="68" t="s">
        <v>13</v>
      </c>
      <c r="CV6" s="66" t="s">
        <v>11</v>
      </c>
      <c r="CW6" s="8" t="s">
        <v>12</v>
      </c>
      <c r="CX6" s="68" t="s">
        <v>13</v>
      </c>
      <c r="CY6" s="66" t="s">
        <v>11</v>
      </c>
      <c r="CZ6" s="8" t="s">
        <v>12</v>
      </c>
      <c r="DA6" s="68" t="s">
        <v>13</v>
      </c>
      <c r="DB6" s="66" t="s">
        <v>11</v>
      </c>
      <c r="DC6" s="8" t="s">
        <v>12</v>
      </c>
      <c r="DD6" s="68" t="s">
        <v>13</v>
      </c>
      <c r="DE6" s="66" t="s">
        <v>11</v>
      </c>
      <c r="DF6" s="8" t="s">
        <v>12</v>
      </c>
      <c r="DG6" s="68" t="s">
        <v>13</v>
      </c>
      <c r="DH6" s="66" t="s">
        <v>11</v>
      </c>
      <c r="DI6" s="8" t="s">
        <v>12</v>
      </c>
      <c r="DJ6" s="68" t="s">
        <v>13</v>
      </c>
      <c r="DK6" s="66" t="s">
        <v>11</v>
      </c>
      <c r="DL6" s="8" t="s">
        <v>12</v>
      </c>
      <c r="DM6" s="68" t="s">
        <v>13</v>
      </c>
      <c r="DN6" s="66" t="s">
        <v>11</v>
      </c>
      <c r="DO6" s="8" t="s">
        <v>12</v>
      </c>
      <c r="DP6" s="68" t="s">
        <v>13</v>
      </c>
      <c r="DQ6" s="66" t="s">
        <v>11</v>
      </c>
      <c r="DR6" s="8" t="s">
        <v>12</v>
      </c>
      <c r="DS6" s="68" t="s">
        <v>13</v>
      </c>
      <c r="DT6" s="66" t="s">
        <v>11</v>
      </c>
      <c r="DU6" s="8" t="s">
        <v>12</v>
      </c>
      <c r="DV6" s="68" t="s">
        <v>13</v>
      </c>
      <c r="DW6" s="66" t="s">
        <v>11</v>
      </c>
      <c r="DX6" s="8" t="s">
        <v>12</v>
      </c>
      <c r="DY6" s="68" t="s">
        <v>13</v>
      </c>
      <c r="DZ6" s="66" t="s">
        <v>11</v>
      </c>
      <c r="EA6" s="8" t="s">
        <v>12</v>
      </c>
      <c r="EB6" s="68" t="s">
        <v>13</v>
      </c>
      <c r="EC6" s="66" t="s">
        <v>11</v>
      </c>
      <c r="ED6" s="8" t="s">
        <v>12</v>
      </c>
      <c r="EE6" s="68" t="s">
        <v>13</v>
      </c>
      <c r="EF6" s="66" t="s">
        <v>11</v>
      </c>
      <c r="EG6" s="8" t="s">
        <v>12</v>
      </c>
      <c r="EH6" s="68" t="s">
        <v>13</v>
      </c>
      <c r="EI6" s="66" t="s">
        <v>11</v>
      </c>
      <c r="EJ6" s="8" t="s">
        <v>12</v>
      </c>
      <c r="EK6" s="68" t="s">
        <v>13</v>
      </c>
      <c r="EL6" s="66" t="s">
        <v>11</v>
      </c>
      <c r="EM6" s="8" t="s">
        <v>12</v>
      </c>
      <c r="EN6" s="68" t="s">
        <v>13</v>
      </c>
      <c r="EO6" s="66" t="s">
        <v>11</v>
      </c>
      <c r="EP6" s="8" t="s">
        <v>12</v>
      </c>
      <c r="EQ6" s="68" t="s">
        <v>13</v>
      </c>
      <c r="ER6" s="66" t="s">
        <v>11</v>
      </c>
      <c r="ES6" s="8" t="s">
        <v>12</v>
      </c>
      <c r="ET6" s="68" t="s">
        <v>13</v>
      </c>
      <c r="EU6" s="66" t="s">
        <v>11</v>
      </c>
      <c r="EV6" s="8" t="s">
        <v>12</v>
      </c>
      <c r="EW6" s="68" t="s">
        <v>13</v>
      </c>
      <c r="EX6" s="66" t="s">
        <v>11</v>
      </c>
      <c r="EY6" s="8" t="s">
        <v>12</v>
      </c>
      <c r="EZ6" s="68" t="s">
        <v>13</v>
      </c>
      <c r="FA6" s="66" t="s">
        <v>11</v>
      </c>
      <c r="FB6" s="8" t="s">
        <v>12</v>
      </c>
      <c r="FC6" s="68" t="s">
        <v>13</v>
      </c>
      <c r="FD6" s="66" t="s">
        <v>11</v>
      </c>
      <c r="FE6" s="8" t="s">
        <v>12</v>
      </c>
      <c r="FF6" s="68" t="s">
        <v>13</v>
      </c>
      <c r="FG6" s="66" t="s">
        <v>11</v>
      </c>
      <c r="FH6" s="8" t="s">
        <v>12</v>
      </c>
      <c r="FI6" s="68" t="s">
        <v>13</v>
      </c>
      <c r="FJ6" s="66" t="s">
        <v>11</v>
      </c>
      <c r="FK6" s="8" t="s">
        <v>12</v>
      </c>
      <c r="FL6" s="68" t="s">
        <v>13</v>
      </c>
      <c r="FM6" s="66" t="s">
        <v>11</v>
      </c>
      <c r="FN6" s="8" t="s">
        <v>12</v>
      </c>
      <c r="FO6" s="68" t="s">
        <v>13</v>
      </c>
      <c r="FP6" s="66" t="s">
        <v>11</v>
      </c>
      <c r="FQ6" s="8" t="s">
        <v>12</v>
      </c>
      <c r="FR6" s="68" t="s">
        <v>13</v>
      </c>
      <c r="FS6" s="66" t="s">
        <v>11</v>
      </c>
      <c r="FT6" s="8" t="s">
        <v>12</v>
      </c>
      <c r="FU6" s="68" t="s">
        <v>13</v>
      </c>
      <c r="FV6" s="66" t="s">
        <v>11</v>
      </c>
      <c r="FW6" s="8" t="s">
        <v>12</v>
      </c>
      <c r="FX6" s="68" t="s">
        <v>13</v>
      </c>
      <c r="FY6" s="66" t="s">
        <v>11</v>
      </c>
      <c r="FZ6" s="8" t="s">
        <v>12</v>
      </c>
      <c r="GA6" s="68" t="s">
        <v>13</v>
      </c>
      <c r="GB6" s="66" t="s">
        <v>11</v>
      </c>
      <c r="GC6" s="8" t="s">
        <v>12</v>
      </c>
      <c r="GD6" s="68" t="s">
        <v>13</v>
      </c>
      <c r="GE6" s="66" t="s">
        <v>11</v>
      </c>
      <c r="GF6" s="8" t="s">
        <v>12</v>
      </c>
      <c r="GG6" s="68" t="s">
        <v>13</v>
      </c>
      <c r="GH6" s="66" t="s">
        <v>11</v>
      </c>
      <c r="GI6" s="8" t="s">
        <v>12</v>
      </c>
      <c r="GJ6" s="68" t="s">
        <v>13</v>
      </c>
      <c r="GK6" s="66" t="s">
        <v>11</v>
      </c>
      <c r="GL6" s="8" t="s">
        <v>12</v>
      </c>
      <c r="GM6" s="68" t="s">
        <v>13</v>
      </c>
      <c r="GN6" s="66" t="s">
        <v>11</v>
      </c>
      <c r="GO6" s="8" t="s">
        <v>12</v>
      </c>
      <c r="GP6" s="68" t="s">
        <v>13</v>
      </c>
      <c r="GQ6" s="66" t="s">
        <v>11</v>
      </c>
      <c r="GR6" s="8" t="s">
        <v>12</v>
      </c>
      <c r="GS6" s="68" t="s">
        <v>13</v>
      </c>
      <c r="GT6" s="66" t="s">
        <v>11</v>
      </c>
      <c r="GU6" s="8" t="s">
        <v>12</v>
      </c>
      <c r="GV6" s="68" t="s">
        <v>13</v>
      </c>
      <c r="GW6" s="66" t="s">
        <v>11</v>
      </c>
      <c r="GX6" s="8" t="s">
        <v>12</v>
      </c>
      <c r="GY6" s="68" t="s">
        <v>13</v>
      </c>
      <c r="GZ6" s="66" t="s">
        <v>11</v>
      </c>
      <c r="HA6" s="8" t="s">
        <v>12</v>
      </c>
      <c r="HB6" s="68" t="s">
        <v>13</v>
      </c>
      <c r="HC6" s="66" t="s">
        <v>11</v>
      </c>
      <c r="HD6" s="8" t="s">
        <v>12</v>
      </c>
      <c r="HE6" s="68" t="s">
        <v>13</v>
      </c>
      <c r="HF6" s="66" t="s">
        <v>11</v>
      </c>
      <c r="HG6" s="8" t="s">
        <v>12</v>
      </c>
      <c r="HH6" s="68" t="s">
        <v>13</v>
      </c>
      <c r="HI6" s="66" t="s">
        <v>11</v>
      </c>
      <c r="HJ6" s="8" t="s">
        <v>12</v>
      </c>
      <c r="HK6" s="68" t="s">
        <v>13</v>
      </c>
      <c r="HL6" s="66" t="s">
        <v>11</v>
      </c>
      <c r="HM6" s="8" t="s">
        <v>12</v>
      </c>
      <c r="HN6" s="68" t="s">
        <v>13</v>
      </c>
      <c r="HO6" s="66" t="s">
        <v>11</v>
      </c>
      <c r="HP6" s="8" t="s">
        <v>12</v>
      </c>
      <c r="HQ6" s="68" t="s">
        <v>13</v>
      </c>
      <c r="HR6" s="66" t="s">
        <v>11</v>
      </c>
      <c r="HS6" s="8" t="s">
        <v>12</v>
      </c>
      <c r="HT6" s="68" t="s">
        <v>13</v>
      </c>
      <c r="HU6" s="66" t="s">
        <v>11</v>
      </c>
      <c r="HV6" s="8" t="s">
        <v>12</v>
      </c>
      <c r="HW6" s="68" t="s">
        <v>13</v>
      </c>
      <c r="HX6" s="66" t="s">
        <v>11</v>
      </c>
      <c r="HY6" s="8" t="s">
        <v>12</v>
      </c>
      <c r="HZ6" s="68" t="s">
        <v>13</v>
      </c>
      <c r="IA6" s="66" t="s">
        <v>11</v>
      </c>
      <c r="IB6" s="8" t="s">
        <v>12</v>
      </c>
      <c r="IC6" s="68" t="s">
        <v>13</v>
      </c>
      <c r="ID6" s="66" t="s">
        <v>11</v>
      </c>
      <c r="IE6" s="8" t="s">
        <v>12</v>
      </c>
      <c r="IF6" s="68" t="s">
        <v>13</v>
      </c>
      <c r="IG6" s="66" t="s">
        <v>11</v>
      </c>
      <c r="IH6" s="8" t="s">
        <v>12</v>
      </c>
      <c r="II6" s="68" t="s">
        <v>13</v>
      </c>
      <c r="IJ6" s="66" t="s">
        <v>11</v>
      </c>
      <c r="IK6" s="8" t="s">
        <v>12</v>
      </c>
      <c r="IL6" s="68" t="s">
        <v>13</v>
      </c>
      <c r="IM6" s="66" t="s">
        <v>11</v>
      </c>
      <c r="IN6" s="8" t="s">
        <v>12</v>
      </c>
      <c r="IO6" s="68" t="s">
        <v>13</v>
      </c>
      <c r="IP6" s="66" t="s">
        <v>11</v>
      </c>
      <c r="IQ6" s="8" t="s">
        <v>12</v>
      </c>
      <c r="IR6" s="68" t="s">
        <v>13</v>
      </c>
      <c r="IS6" s="66" t="s">
        <v>11</v>
      </c>
      <c r="IT6" s="8" t="s">
        <v>12</v>
      </c>
      <c r="IU6" s="68" t="s">
        <v>13</v>
      </c>
      <c r="IV6" s="66" t="s">
        <v>11</v>
      </c>
      <c r="IW6" s="8" t="s">
        <v>12</v>
      </c>
      <c r="IX6" s="68" t="s">
        <v>13</v>
      </c>
      <c r="IY6" s="66" t="s">
        <v>11</v>
      </c>
      <c r="IZ6" s="8" t="s">
        <v>12</v>
      </c>
      <c r="JA6" s="68" t="s">
        <v>13</v>
      </c>
      <c r="JB6" s="66" t="s">
        <v>11</v>
      </c>
      <c r="JC6" s="8" t="s">
        <v>12</v>
      </c>
      <c r="JD6" s="68" t="s">
        <v>13</v>
      </c>
      <c r="JE6" s="66" t="s">
        <v>11</v>
      </c>
      <c r="JF6" s="8" t="s">
        <v>12</v>
      </c>
      <c r="JG6" s="68" t="s">
        <v>13</v>
      </c>
      <c r="JH6" s="66" t="s">
        <v>11</v>
      </c>
      <c r="JI6" s="8" t="s">
        <v>12</v>
      </c>
      <c r="JJ6" s="68" t="s">
        <v>13</v>
      </c>
      <c r="JK6" s="66" t="s">
        <v>11</v>
      </c>
      <c r="JL6" s="8" t="s">
        <v>12</v>
      </c>
      <c r="JM6" s="68" t="s">
        <v>13</v>
      </c>
      <c r="JN6" s="66" t="s">
        <v>11</v>
      </c>
      <c r="JO6" s="8" t="s">
        <v>12</v>
      </c>
      <c r="JP6" s="68" t="s">
        <v>13</v>
      </c>
      <c r="JQ6" s="66" t="s">
        <v>11</v>
      </c>
      <c r="JR6" s="8" t="s">
        <v>12</v>
      </c>
      <c r="JS6" s="68" t="s">
        <v>13</v>
      </c>
      <c r="JT6" s="66" t="s">
        <v>11</v>
      </c>
      <c r="JU6" s="8" t="s">
        <v>12</v>
      </c>
      <c r="JV6" s="68" t="s">
        <v>13</v>
      </c>
      <c r="JW6" s="66" t="s">
        <v>11</v>
      </c>
      <c r="JX6" s="8" t="s">
        <v>12</v>
      </c>
      <c r="JY6" s="68" t="s">
        <v>13</v>
      </c>
      <c r="JZ6" s="66" t="s">
        <v>11</v>
      </c>
      <c r="KA6" s="8" t="s">
        <v>12</v>
      </c>
      <c r="KB6" s="68" t="s">
        <v>13</v>
      </c>
      <c r="KC6" s="66" t="s">
        <v>11</v>
      </c>
      <c r="KD6" s="8" t="s">
        <v>12</v>
      </c>
      <c r="KE6" s="68" t="s">
        <v>13</v>
      </c>
      <c r="KF6" s="66" t="s">
        <v>11</v>
      </c>
      <c r="KG6" s="8" t="s">
        <v>12</v>
      </c>
      <c r="KH6" s="68" t="s">
        <v>13</v>
      </c>
      <c r="KI6" s="66" t="s">
        <v>11</v>
      </c>
      <c r="KJ6" s="8" t="s">
        <v>12</v>
      </c>
      <c r="KK6" s="68" t="s">
        <v>13</v>
      </c>
      <c r="KL6" s="66" t="s">
        <v>11</v>
      </c>
      <c r="KM6" s="8" t="s">
        <v>12</v>
      </c>
      <c r="KN6" s="68" t="s">
        <v>13</v>
      </c>
      <c r="KO6" s="66" t="s">
        <v>11</v>
      </c>
      <c r="KP6" s="8" t="s">
        <v>12</v>
      </c>
      <c r="KQ6" s="68" t="s">
        <v>13</v>
      </c>
      <c r="KR6" s="66" t="s">
        <v>11</v>
      </c>
      <c r="KS6" s="8" t="s">
        <v>12</v>
      </c>
      <c r="KT6" s="68" t="s">
        <v>13</v>
      </c>
      <c r="KU6" s="66" t="s">
        <v>11</v>
      </c>
      <c r="KV6" s="8" t="s">
        <v>12</v>
      </c>
      <c r="KW6" s="68" t="s">
        <v>13</v>
      </c>
      <c r="KX6" s="66" t="s">
        <v>11</v>
      </c>
      <c r="KY6" s="8" t="s">
        <v>12</v>
      </c>
      <c r="KZ6" s="68" t="s">
        <v>13</v>
      </c>
      <c r="LA6" s="66" t="s">
        <v>11</v>
      </c>
      <c r="LB6" s="8" t="s">
        <v>12</v>
      </c>
      <c r="LC6" s="68" t="s">
        <v>13</v>
      </c>
      <c r="LD6" s="66" t="s">
        <v>11</v>
      </c>
      <c r="LE6" s="8" t="s">
        <v>12</v>
      </c>
      <c r="LF6" s="68" t="s">
        <v>13</v>
      </c>
      <c r="LG6" s="66" t="s">
        <v>11</v>
      </c>
      <c r="LH6" s="8" t="s">
        <v>12</v>
      </c>
      <c r="LI6" s="68" t="s">
        <v>13</v>
      </c>
      <c r="LJ6" s="66" t="s">
        <v>11</v>
      </c>
      <c r="LK6" s="8" t="s">
        <v>12</v>
      </c>
      <c r="LL6" s="68" t="s">
        <v>13</v>
      </c>
      <c r="LM6" s="66" t="s">
        <v>11</v>
      </c>
      <c r="LN6" s="8" t="s">
        <v>12</v>
      </c>
      <c r="LO6" s="68" t="s">
        <v>13</v>
      </c>
      <c r="LP6" s="66" t="s">
        <v>11</v>
      </c>
      <c r="LQ6" s="8" t="s">
        <v>12</v>
      </c>
      <c r="LR6" s="68" t="s">
        <v>13</v>
      </c>
      <c r="LS6" s="66" t="s">
        <v>11</v>
      </c>
      <c r="LT6" s="8" t="s">
        <v>12</v>
      </c>
      <c r="LU6" s="68" t="s">
        <v>13</v>
      </c>
      <c r="LV6" s="66" t="s">
        <v>11</v>
      </c>
      <c r="LW6" s="8" t="s">
        <v>12</v>
      </c>
      <c r="LX6" s="68" t="s">
        <v>13</v>
      </c>
      <c r="LY6" s="66" t="s">
        <v>11</v>
      </c>
      <c r="LZ6" s="8" t="s">
        <v>12</v>
      </c>
      <c r="MA6" s="68" t="s">
        <v>13</v>
      </c>
      <c r="MB6" s="66" t="s">
        <v>11</v>
      </c>
      <c r="MC6" s="8" t="s">
        <v>12</v>
      </c>
      <c r="MD6" s="68" t="s">
        <v>13</v>
      </c>
      <c r="ME6" s="67" t="s">
        <v>11</v>
      </c>
      <c r="MF6" s="67" t="s">
        <v>12</v>
      </c>
      <c r="MG6" s="67" t="s">
        <v>13</v>
      </c>
      <c r="MH6" s="67" t="s">
        <v>14</v>
      </c>
    </row>
    <row r="7" spans="1:346" ht="12.75" customHeight="1" x14ac:dyDescent="0.3">
      <c r="A7" s="61" t="s">
        <v>147</v>
      </c>
      <c r="B7" s="16">
        <v>1001</v>
      </c>
      <c r="C7" s="62" t="s">
        <v>148</v>
      </c>
      <c r="D7" s="18">
        <v>0</v>
      </c>
      <c r="E7" s="18">
        <v>0</v>
      </c>
      <c r="F7" s="18">
        <v>55303185.880000003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55303185.880000003</v>
      </c>
      <c r="P7" s="17">
        <v>0</v>
      </c>
      <c r="Q7" s="17">
        <v>0</v>
      </c>
      <c r="R7" s="17">
        <v>3124805.41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71748251.989999995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413925.56</v>
      </c>
      <c r="BR7" s="17">
        <v>0</v>
      </c>
      <c r="BS7" s="17">
        <v>0</v>
      </c>
      <c r="BT7" s="17">
        <v>84941874.409999996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  <c r="CB7" s="17">
        <v>0</v>
      </c>
      <c r="CC7" s="17">
        <v>137676.07999999999</v>
      </c>
      <c r="CD7" s="17">
        <v>0</v>
      </c>
      <c r="CE7" s="17">
        <v>0</v>
      </c>
      <c r="CF7" s="17">
        <v>0</v>
      </c>
      <c r="CG7" s="17">
        <v>0</v>
      </c>
      <c r="CH7" s="17">
        <v>0</v>
      </c>
      <c r="CI7" s="17">
        <v>0</v>
      </c>
      <c r="CJ7" s="17">
        <v>0</v>
      </c>
      <c r="CK7" s="17">
        <v>0</v>
      </c>
      <c r="CL7" s="17">
        <v>0</v>
      </c>
      <c r="CM7" s="17">
        <v>0</v>
      </c>
      <c r="CN7" s="17">
        <v>0</v>
      </c>
      <c r="CO7" s="17">
        <v>0</v>
      </c>
      <c r="CP7" s="17">
        <v>0</v>
      </c>
      <c r="CQ7" s="17">
        <v>0</v>
      </c>
      <c r="CR7" s="17">
        <v>0</v>
      </c>
      <c r="CS7" s="17">
        <v>0</v>
      </c>
      <c r="CT7" s="17">
        <v>0</v>
      </c>
      <c r="CU7" s="17">
        <v>0</v>
      </c>
      <c r="CV7" s="17">
        <v>0</v>
      </c>
      <c r="CW7" s="17">
        <v>0</v>
      </c>
      <c r="CX7" s="17">
        <v>1821770.84</v>
      </c>
      <c r="CY7" s="17">
        <v>0</v>
      </c>
      <c r="CZ7" s="17">
        <v>0</v>
      </c>
      <c r="DA7" s="17">
        <v>0</v>
      </c>
      <c r="DB7" s="17">
        <v>0</v>
      </c>
      <c r="DC7" s="17">
        <v>0</v>
      </c>
      <c r="DD7" s="17">
        <v>0</v>
      </c>
      <c r="DE7" s="17">
        <v>0</v>
      </c>
      <c r="DF7" s="17">
        <v>0</v>
      </c>
      <c r="DG7" s="17">
        <v>5083284.29</v>
      </c>
      <c r="DH7" s="17">
        <v>0</v>
      </c>
      <c r="DI7" s="17">
        <v>0</v>
      </c>
      <c r="DJ7" s="17">
        <v>0</v>
      </c>
      <c r="DK7" s="17">
        <v>0</v>
      </c>
      <c r="DL7" s="17">
        <v>0</v>
      </c>
      <c r="DM7" s="17">
        <v>0</v>
      </c>
      <c r="DN7" s="17">
        <v>0</v>
      </c>
      <c r="DO7" s="17">
        <v>0</v>
      </c>
      <c r="DP7" s="17">
        <v>968636.26</v>
      </c>
      <c r="DQ7" s="17">
        <v>0</v>
      </c>
      <c r="DR7" s="17">
        <v>0</v>
      </c>
      <c r="DS7" s="17">
        <v>0</v>
      </c>
      <c r="DT7" s="17">
        <v>0</v>
      </c>
      <c r="DU7" s="17">
        <v>0</v>
      </c>
      <c r="DV7" s="17">
        <v>0</v>
      </c>
      <c r="DW7" s="17">
        <v>0</v>
      </c>
      <c r="DX7" s="17">
        <v>0</v>
      </c>
      <c r="DY7" s="17">
        <v>0</v>
      </c>
      <c r="DZ7" s="17">
        <v>0</v>
      </c>
      <c r="EA7" s="17">
        <v>0</v>
      </c>
      <c r="EB7" s="17">
        <v>11994758.779999999</v>
      </c>
      <c r="EC7" s="17">
        <v>0</v>
      </c>
      <c r="ED7" s="17">
        <v>0</v>
      </c>
      <c r="EE7" s="17">
        <v>603970.9</v>
      </c>
      <c r="EF7" s="17">
        <v>0</v>
      </c>
      <c r="EG7" s="17">
        <v>0</v>
      </c>
      <c r="EH7" s="17">
        <v>0</v>
      </c>
      <c r="EI7" s="17">
        <v>0</v>
      </c>
      <c r="EJ7" s="17">
        <v>0</v>
      </c>
      <c r="EK7" s="17">
        <v>0</v>
      </c>
      <c r="EL7" s="17">
        <v>0</v>
      </c>
      <c r="EM7" s="17">
        <v>0</v>
      </c>
      <c r="EN7" s="17">
        <v>0</v>
      </c>
      <c r="EO7" s="17">
        <v>0</v>
      </c>
      <c r="EP7" s="17">
        <v>0</v>
      </c>
      <c r="EQ7" s="17">
        <v>0</v>
      </c>
      <c r="ER7" s="17">
        <v>0</v>
      </c>
      <c r="ES7" s="17">
        <v>0</v>
      </c>
      <c r="ET7" s="17">
        <v>0</v>
      </c>
      <c r="EU7" s="17">
        <v>0</v>
      </c>
      <c r="EV7" s="17">
        <v>0</v>
      </c>
      <c r="EW7" s="17">
        <v>0</v>
      </c>
      <c r="EX7" s="17">
        <v>0</v>
      </c>
      <c r="EY7" s="17">
        <v>0</v>
      </c>
      <c r="EZ7" s="17">
        <v>0</v>
      </c>
      <c r="FA7" s="17">
        <v>0</v>
      </c>
      <c r="FB7" s="17">
        <v>0</v>
      </c>
      <c r="FC7" s="17">
        <v>0</v>
      </c>
      <c r="FD7" s="17">
        <v>0</v>
      </c>
      <c r="FE7" s="17">
        <v>0</v>
      </c>
      <c r="FF7" s="17">
        <v>3322829.77</v>
      </c>
      <c r="FG7" s="17">
        <v>0</v>
      </c>
      <c r="FH7" s="17">
        <v>0</v>
      </c>
      <c r="FI7" s="17">
        <v>0</v>
      </c>
      <c r="FJ7" s="17">
        <v>0</v>
      </c>
      <c r="FK7" s="17">
        <v>0</v>
      </c>
      <c r="FL7" s="17">
        <v>0</v>
      </c>
      <c r="FM7" s="17">
        <v>0</v>
      </c>
      <c r="FN7" s="17">
        <v>0</v>
      </c>
      <c r="FO7" s="17">
        <v>0</v>
      </c>
      <c r="FP7" s="17">
        <v>0</v>
      </c>
      <c r="FQ7" s="17">
        <v>0</v>
      </c>
      <c r="FR7" s="17">
        <v>0</v>
      </c>
      <c r="FS7" s="17">
        <v>0</v>
      </c>
      <c r="FT7" s="17">
        <v>0</v>
      </c>
      <c r="FU7" s="17">
        <v>0</v>
      </c>
      <c r="FV7" s="17">
        <v>0</v>
      </c>
      <c r="FW7" s="17">
        <v>0</v>
      </c>
      <c r="FX7" s="17">
        <v>0</v>
      </c>
      <c r="FY7" s="17">
        <v>0</v>
      </c>
      <c r="FZ7" s="17">
        <v>0</v>
      </c>
      <c r="GA7" s="17">
        <v>0</v>
      </c>
      <c r="GB7" s="17">
        <v>0</v>
      </c>
      <c r="GC7" s="17">
        <v>0</v>
      </c>
      <c r="GD7" s="17">
        <v>0</v>
      </c>
      <c r="GE7" s="17">
        <v>0</v>
      </c>
      <c r="GF7" s="17">
        <v>0</v>
      </c>
      <c r="GG7" s="17">
        <v>0</v>
      </c>
      <c r="GH7" s="17">
        <v>0</v>
      </c>
      <c r="GI7" s="17">
        <v>0</v>
      </c>
      <c r="GJ7" s="17">
        <v>0</v>
      </c>
      <c r="GK7" s="17">
        <v>0</v>
      </c>
      <c r="GL7" s="17">
        <v>0</v>
      </c>
      <c r="GM7" s="17">
        <v>0</v>
      </c>
      <c r="GN7" s="17">
        <v>0</v>
      </c>
      <c r="GO7" s="17">
        <v>0</v>
      </c>
      <c r="GP7" s="17">
        <v>2006697.51</v>
      </c>
      <c r="GQ7" s="17">
        <v>0</v>
      </c>
      <c r="GR7" s="17">
        <v>0</v>
      </c>
      <c r="GS7" s="17">
        <v>0</v>
      </c>
      <c r="GT7" s="17">
        <v>0</v>
      </c>
      <c r="GU7" s="17">
        <v>0</v>
      </c>
      <c r="GV7" s="17">
        <v>36376563.700000003</v>
      </c>
      <c r="GW7" s="17">
        <v>0</v>
      </c>
      <c r="GX7" s="17">
        <v>0</v>
      </c>
      <c r="GY7" s="17">
        <v>0</v>
      </c>
      <c r="GZ7" s="17">
        <v>0</v>
      </c>
      <c r="HA7" s="17">
        <v>0</v>
      </c>
      <c r="HB7" s="17">
        <v>0</v>
      </c>
      <c r="HC7" s="17">
        <v>0</v>
      </c>
      <c r="HD7" s="17">
        <v>0</v>
      </c>
      <c r="HE7" s="17">
        <v>0</v>
      </c>
      <c r="HF7" s="17">
        <v>0</v>
      </c>
      <c r="HG7" s="17">
        <v>0</v>
      </c>
      <c r="HH7" s="17">
        <v>0</v>
      </c>
      <c r="HI7" s="17">
        <v>0</v>
      </c>
      <c r="HJ7" s="17">
        <v>0</v>
      </c>
      <c r="HK7" s="17">
        <v>0</v>
      </c>
      <c r="HL7" s="17">
        <v>0</v>
      </c>
      <c r="HM7" s="17">
        <v>0</v>
      </c>
      <c r="HN7" s="17">
        <v>0</v>
      </c>
      <c r="HO7" s="17">
        <v>0</v>
      </c>
      <c r="HP7" s="17">
        <v>0</v>
      </c>
      <c r="HQ7" s="17">
        <v>0</v>
      </c>
      <c r="HR7" s="17">
        <v>0</v>
      </c>
      <c r="HS7" s="17">
        <v>0</v>
      </c>
      <c r="HT7" s="17">
        <v>0</v>
      </c>
      <c r="HU7" s="17">
        <v>0</v>
      </c>
      <c r="HV7" s="17">
        <v>0</v>
      </c>
      <c r="HW7" s="17">
        <v>0</v>
      </c>
      <c r="HX7" s="17">
        <v>0</v>
      </c>
      <c r="HY7" s="17">
        <v>0</v>
      </c>
      <c r="HZ7" s="17">
        <v>0</v>
      </c>
      <c r="IA7" s="17">
        <v>0</v>
      </c>
      <c r="IB7" s="17">
        <v>0</v>
      </c>
      <c r="IC7" s="17">
        <v>0</v>
      </c>
      <c r="ID7" s="17">
        <v>0</v>
      </c>
      <c r="IE7" s="17">
        <v>0</v>
      </c>
      <c r="IF7" s="17">
        <v>0</v>
      </c>
      <c r="IG7" s="17">
        <v>0</v>
      </c>
      <c r="IH7" s="17">
        <v>0</v>
      </c>
      <c r="II7" s="17">
        <v>0</v>
      </c>
      <c r="IJ7" s="17">
        <v>0</v>
      </c>
      <c r="IK7" s="17">
        <v>0</v>
      </c>
      <c r="IL7" s="17">
        <v>0</v>
      </c>
      <c r="IM7" s="17">
        <v>0</v>
      </c>
      <c r="IN7" s="17">
        <v>0</v>
      </c>
      <c r="IO7" s="17">
        <v>0</v>
      </c>
      <c r="IP7" s="17">
        <v>0</v>
      </c>
      <c r="IQ7" s="17">
        <v>0</v>
      </c>
      <c r="IR7" s="17">
        <v>0</v>
      </c>
      <c r="IS7" s="17">
        <v>0</v>
      </c>
      <c r="IT7" s="17">
        <v>0</v>
      </c>
      <c r="IU7" s="17">
        <v>0</v>
      </c>
      <c r="IV7" s="18">
        <v>0</v>
      </c>
      <c r="IW7" s="18">
        <v>0</v>
      </c>
      <c r="IX7" s="18">
        <v>0</v>
      </c>
      <c r="IY7" s="17">
        <v>0</v>
      </c>
      <c r="IZ7" s="17">
        <v>0</v>
      </c>
      <c r="JA7" s="17">
        <v>0</v>
      </c>
      <c r="JB7" s="17">
        <v>0</v>
      </c>
      <c r="JC7" s="17">
        <v>0</v>
      </c>
      <c r="JD7" s="17">
        <v>0</v>
      </c>
      <c r="JE7" s="18">
        <v>0</v>
      </c>
      <c r="JF7" s="18">
        <v>0</v>
      </c>
      <c r="JG7" s="18">
        <v>0</v>
      </c>
      <c r="JH7" s="17">
        <v>0</v>
      </c>
      <c r="JI7" s="17">
        <v>0</v>
      </c>
      <c r="JJ7" s="17">
        <v>0</v>
      </c>
      <c r="JK7" s="17">
        <v>0</v>
      </c>
      <c r="JL7" s="17">
        <v>0</v>
      </c>
      <c r="JM7" s="17">
        <v>0</v>
      </c>
      <c r="JN7" s="18">
        <v>0</v>
      </c>
      <c r="JO7" s="18">
        <v>0</v>
      </c>
      <c r="JP7" s="18">
        <v>0</v>
      </c>
      <c r="JQ7" s="17">
        <v>0</v>
      </c>
      <c r="JR7" s="17">
        <v>0</v>
      </c>
      <c r="JS7" s="17">
        <v>0</v>
      </c>
      <c r="JT7" s="17">
        <v>0</v>
      </c>
      <c r="JU7" s="17">
        <v>0</v>
      </c>
      <c r="JV7" s="17">
        <v>0</v>
      </c>
      <c r="JW7" s="17">
        <v>0</v>
      </c>
      <c r="JX7" s="17">
        <v>0</v>
      </c>
      <c r="JY7" s="17">
        <v>104177.47</v>
      </c>
      <c r="JZ7" s="17">
        <v>0</v>
      </c>
      <c r="KA7" s="17">
        <v>0</v>
      </c>
      <c r="KB7" s="17">
        <v>0</v>
      </c>
      <c r="KC7" s="17">
        <v>0</v>
      </c>
      <c r="KD7" s="17">
        <v>0</v>
      </c>
      <c r="KE7" s="17">
        <v>0</v>
      </c>
      <c r="KF7" s="17">
        <v>0</v>
      </c>
      <c r="KG7" s="17">
        <v>0</v>
      </c>
      <c r="KH7" s="17">
        <v>0</v>
      </c>
      <c r="KI7" s="17">
        <v>0</v>
      </c>
      <c r="KJ7" s="17">
        <v>0</v>
      </c>
      <c r="KK7" s="17">
        <v>0</v>
      </c>
      <c r="KL7" s="17">
        <v>0</v>
      </c>
      <c r="KM7" s="17">
        <v>0</v>
      </c>
      <c r="KN7" s="17">
        <v>0</v>
      </c>
      <c r="KO7" s="17">
        <v>0</v>
      </c>
      <c r="KP7" s="17">
        <v>0</v>
      </c>
      <c r="KQ7" s="17">
        <v>0</v>
      </c>
      <c r="KR7" s="17">
        <v>0</v>
      </c>
      <c r="KS7" s="17">
        <v>0</v>
      </c>
      <c r="KT7" s="17">
        <v>0</v>
      </c>
      <c r="KU7" s="17">
        <v>0</v>
      </c>
      <c r="KV7" s="17">
        <v>0</v>
      </c>
      <c r="KW7" s="17">
        <v>0</v>
      </c>
      <c r="KX7" s="17">
        <v>0</v>
      </c>
      <c r="KY7" s="17">
        <v>0</v>
      </c>
      <c r="KZ7" s="17">
        <v>0</v>
      </c>
      <c r="LA7" s="18">
        <v>0</v>
      </c>
      <c r="LB7" s="18">
        <v>0</v>
      </c>
      <c r="LC7" s="18">
        <v>0</v>
      </c>
      <c r="LD7" s="17">
        <v>0</v>
      </c>
      <c r="LE7" s="17">
        <v>0</v>
      </c>
      <c r="LF7" s="17">
        <v>0</v>
      </c>
      <c r="LG7" s="17">
        <v>0</v>
      </c>
      <c r="LH7" s="17">
        <v>0</v>
      </c>
      <c r="LI7" s="17">
        <v>0</v>
      </c>
      <c r="LJ7" s="18">
        <v>0</v>
      </c>
      <c r="LK7" s="18">
        <v>0</v>
      </c>
      <c r="LL7" s="18">
        <v>0</v>
      </c>
      <c r="LM7" s="17">
        <v>0</v>
      </c>
      <c r="LN7" s="17">
        <v>0</v>
      </c>
      <c r="LO7" s="17">
        <v>0</v>
      </c>
      <c r="LP7" s="17">
        <v>0</v>
      </c>
      <c r="LQ7" s="17">
        <v>0</v>
      </c>
      <c r="LR7" s="17">
        <v>0</v>
      </c>
      <c r="LS7" s="18">
        <v>0</v>
      </c>
      <c r="LT7" s="18">
        <v>0</v>
      </c>
      <c r="LU7" s="18">
        <v>0</v>
      </c>
      <c r="LV7" s="17">
        <v>0</v>
      </c>
      <c r="LW7" s="17">
        <v>0</v>
      </c>
      <c r="LX7" s="17">
        <v>0</v>
      </c>
      <c r="LY7" s="17">
        <v>0</v>
      </c>
      <c r="LZ7" s="17">
        <v>0</v>
      </c>
      <c r="MA7" s="17">
        <v>0</v>
      </c>
      <c r="MB7" s="17">
        <v>0</v>
      </c>
      <c r="MC7" s="17">
        <v>0</v>
      </c>
      <c r="MD7" s="17">
        <v>0</v>
      </c>
      <c r="ME7" s="17">
        <v>0</v>
      </c>
      <c r="MF7" s="17">
        <v>0</v>
      </c>
      <c r="MG7" s="17">
        <v>277952408.85000002</v>
      </c>
      <c r="MH7" s="17">
        <v>277952408.85000002</v>
      </c>
    </row>
    <row r="8" spans="1:346" ht="12.75" customHeight="1" x14ac:dyDescent="0.3">
      <c r="A8" s="61" t="s">
        <v>150</v>
      </c>
      <c r="B8" s="16">
        <v>1003</v>
      </c>
      <c r="C8" s="62" t="s">
        <v>148</v>
      </c>
      <c r="D8" s="18">
        <v>0</v>
      </c>
      <c r="E8" s="18">
        <v>0</v>
      </c>
      <c r="F8" s="18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228514496.63999999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1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  <c r="CB8" s="17">
        <v>0</v>
      </c>
      <c r="CC8" s="17">
        <v>0</v>
      </c>
      <c r="CD8" s="17">
        <v>0</v>
      </c>
      <c r="CE8" s="17">
        <v>0</v>
      </c>
      <c r="CF8" s="17">
        <v>0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0</v>
      </c>
      <c r="CM8" s="17">
        <v>0</v>
      </c>
      <c r="CN8" s="17">
        <v>0</v>
      </c>
      <c r="CO8" s="17">
        <v>0</v>
      </c>
      <c r="CP8" s="17">
        <v>0</v>
      </c>
      <c r="CQ8" s="17">
        <v>0</v>
      </c>
      <c r="CR8" s="17">
        <v>0</v>
      </c>
      <c r="CS8" s="17">
        <v>0</v>
      </c>
      <c r="CT8" s="17">
        <v>0</v>
      </c>
      <c r="CU8" s="17">
        <v>0</v>
      </c>
      <c r="CV8" s="17">
        <v>0</v>
      </c>
      <c r="CW8" s="17">
        <v>0</v>
      </c>
      <c r="CX8" s="17">
        <v>2373034.29</v>
      </c>
      <c r="CY8" s="17">
        <v>0</v>
      </c>
      <c r="CZ8" s="17">
        <v>0</v>
      </c>
      <c r="DA8" s="17">
        <v>0</v>
      </c>
      <c r="DB8" s="17">
        <v>0</v>
      </c>
      <c r="DC8" s="17">
        <v>0</v>
      </c>
      <c r="DD8" s="17">
        <v>0</v>
      </c>
      <c r="DE8" s="17">
        <v>0</v>
      </c>
      <c r="DF8" s="17">
        <v>0</v>
      </c>
      <c r="DG8" s="17">
        <v>0</v>
      </c>
      <c r="DH8" s="17">
        <v>0</v>
      </c>
      <c r="DI8" s="17">
        <v>0</v>
      </c>
      <c r="DJ8" s="17">
        <v>0</v>
      </c>
      <c r="DK8" s="17">
        <v>0</v>
      </c>
      <c r="DL8" s="17">
        <v>0</v>
      </c>
      <c r="DM8" s="17">
        <v>0</v>
      </c>
      <c r="DN8" s="17">
        <v>0</v>
      </c>
      <c r="DO8" s="17">
        <v>0</v>
      </c>
      <c r="DP8" s="17">
        <v>0</v>
      </c>
      <c r="DQ8" s="17">
        <v>0</v>
      </c>
      <c r="DR8" s="17">
        <v>0</v>
      </c>
      <c r="DS8" s="17">
        <v>0</v>
      </c>
      <c r="DT8" s="17">
        <v>0</v>
      </c>
      <c r="DU8" s="17">
        <v>0</v>
      </c>
      <c r="DV8" s="17">
        <v>0</v>
      </c>
      <c r="DW8" s="17">
        <v>0</v>
      </c>
      <c r="DX8" s="17">
        <v>0</v>
      </c>
      <c r="DY8" s="17">
        <v>0</v>
      </c>
      <c r="DZ8" s="17">
        <v>0</v>
      </c>
      <c r="EA8" s="17">
        <v>0</v>
      </c>
      <c r="EB8" s="17">
        <v>0</v>
      </c>
      <c r="EC8" s="17">
        <v>0</v>
      </c>
      <c r="ED8" s="17">
        <v>0</v>
      </c>
      <c r="EE8" s="17">
        <v>0</v>
      </c>
      <c r="EF8" s="17">
        <v>0</v>
      </c>
      <c r="EG8" s="17">
        <v>0</v>
      </c>
      <c r="EH8" s="17">
        <v>0</v>
      </c>
      <c r="EI8" s="17">
        <v>0</v>
      </c>
      <c r="EJ8" s="17">
        <v>0</v>
      </c>
      <c r="EK8" s="17">
        <v>0</v>
      </c>
      <c r="EL8" s="17">
        <v>0</v>
      </c>
      <c r="EM8" s="17">
        <v>0</v>
      </c>
      <c r="EN8" s="17">
        <v>0</v>
      </c>
      <c r="EO8" s="17">
        <v>0</v>
      </c>
      <c r="EP8" s="17">
        <v>0</v>
      </c>
      <c r="EQ8" s="17">
        <v>0</v>
      </c>
      <c r="ER8" s="17">
        <v>0</v>
      </c>
      <c r="ES8" s="17">
        <v>0</v>
      </c>
      <c r="ET8" s="17">
        <v>0</v>
      </c>
      <c r="EU8" s="17">
        <v>0</v>
      </c>
      <c r="EV8" s="17">
        <v>0</v>
      </c>
      <c r="EW8" s="17">
        <v>0</v>
      </c>
      <c r="EX8" s="17">
        <v>0</v>
      </c>
      <c r="EY8" s="17">
        <v>0</v>
      </c>
      <c r="EZ8" s="17">
        <v>0</v>
      </c>
      <c r="FA8" s="17">
        <v>0</v>
      </c>
      <c r="FB8" s="17">
        <v>0</v>
      </c>
      <c r="FC8" s="17">
        <v>0</v>
      </c>
      <c r="FD8" s="17">
        <v>0</v>
      </c>
      <c r="FE8" s="17">
        <v>0</v>
      </c>
      <c r="FF8" s="17">
        <v>0</v>
      </c>
      <c r="FG8" s="17">
        <v>0</v>
      </c>
      <c r="FH8" s="17">
        <v>0</v>
      </c>
      <c r="FI8" s="17">
        <v>0</v>
      </c>
      <c r="FJ8" s="17">
        <v>0</v>
      </c>
      <c r="FK8" s="17">
        <v>0</v>
      </c>
      <c r="FL8" s="17">
        <v>0</v>
      </c>
      <c r="FM8" s="17">
        <v>0</v>
      </c>
      <c r="FN8" s="17">
        <v>0</v>
      </c>
      <c r="FO8" s="17">
        <v>0</v>
      </c>
      <c r="FP8" s="17">
        <v>0</v>
      </c>
      <c r="FQ8" s="17">
        <v>0</v>
      </c>
      <c r="FR8" s="17">
        <v>0</v>
      </c>
      <c r="FS8" s="17">
        <v>0</v>
      </c>
      <c r="FT8" s="17">
        <v>0</v>
      </c>
      <c r="FU8" s="17">
        <v>0</v>
      </c>
      <c r="FV8" s="17">
        <v>0</v>
      </c>
      <c r="FW8" s="17">
        <v>0</v>
      </c>
      <c r="FX8" s="17">
        <v>0</v>
      </c>
      <c r="FY8" s="17">
        <v>0</v>
      </c>
      <c r="FZ8" s="17">
        <v>0</v>
      </c>
      <c r="GA8" s="17">
        <v>0</v>
      </c>
      <c r="GB8" s="17">
        <v>0</v>
      </c>
      <c r="GC8" s="17">
        <v>0</v>
      </c>
      <c r="GD8" s="17">
        <v>0</v>
      </c>
      <c r="GE8" s="17">
        <v>0</v>
      </c>
      <c r="GF8" s="17">
        <v>0</v>
      </c>
      <c r="GG8" s="17">
        <v>0</v>
      </c>
      <c r="GH8" s="17">
        <v>0</v>
      </c>
      <c r="GI8" s="17">
        <v>0</v>
      </c>
      <c r="GJ8" s="17">
        <v>0</v>
      </c>
      <c r="GK8" s="17">
        <v>0</v>
      </c>
      <c r="GL8" s="17">
        <v>0</v>
      </c>
      <c r="GM8" s="17">
        <v>0</v>
      </c>
      <c r="GN8" s="17">
        <v>0</v>
      </c>
      <c r="GO8" s="17">
        <v>0</v>
      </c>
      <c r="GP8" s="17">
        <v>0</v>
      </c>
      <c r="GQ8" s="17">
        <v>0</v>
      </c>
      <c r="GR8" s="17">
        <v>0</v>
      </c>
      <c r="GS8" s="17">
        <v>0</v>
      </c>
      <c r="GT8" s="17">
        <v>0</v>
      </c>
      <c r="GU8" s="17">
        <v>0</v>
      </c>
      <c r="GV8" s="17">
        <v>0</v>
      </c>
      <c r="GW8" s="17">
        <v>0</v>
      </c>
      <c r="GX8" s="17">
        <v>0</v>
      </c>
      <c r="GY8" s="17">
        <v>0</v>
      </c>
      <c r="GZ8" s="17">
        <v>0</v>
      </c>
      <c r="HA8" s="17">
        <v>0</v>
      </c>
      <c r="HB8" s="17">
        <v>0</v>
      </c>
      <c r="HC8" s="17">
        <v>0</v>
      </c>
      <c r="HD8" s="17">
        <v>0</v>
      </c>
      <c r="HE8" s="17">
        <v>0</v>
      </c>
      <c r="HF8" s="17">
        <v>0</v>
      </c>
      <c r="HG8" s="17">
        <v>0</v>
      </c>
      <c r="HH8" s="17">
        <v>0</v>
      </c>
      <c r="HI8" s="17">
        <v>0</v>
      </c>
      <c r="HJ8" s="17">
        <v>0</v>
      </c>
      <c r="HK8" s="17">
        <v>0</v>
      </c>
      <c r="HL8" s="17">
        <v>0</v>
      </c>
      <c r="HM8" s="17">
        <v>0</v>
      </c>
      <c r="HN8" s="17">
        <v>0</v>
      </c>
      <c r="HO8" s="17">
        <v>0</v>
      </c>
      <c r="HP8" s="17">
        <v>0</v>
      </c>
      <c r="HQ8" s="17">
        <v>0</v>
      </c>
      <c r="HR8" s="17">
        <v>0</v>
      </c>
      <c r="HS8" s="17">
        <v>0</v>
      </c>
      <c r="HT8" s="17">
        <v>0</v>
      </c>
      <c r="HU8" s="17">
        <v>0</v>
      </c>
      <c r="HV8" s="17">
        <v>0</v>
      </c>
      <c r="HW8" s="17">
        <v>0</v>
      </c>
      <c r="HX8" s="17">
        <v>0</v>
      </c>
      <c r="HY8" s="17">
        <v>0</v>
      </c>
      <c r="HZ8" s="17">
        <v>0</v>
      </c>
      <c r="IA8" s="17">
        <v>0</v>
      </c>
      <c r="IB8" s="17">
        <v>0</v>
      </c>
      <c r="IC8" s="17">
        <v>0</v>
      </c>
      <c r="ID8" s="17">
        <v>0</v>
      </c>
      <c r="IE8" s="17">
        <v>0</v>
      </c>
      <c r="IF8" s="17">
        <v>0</v>
      </c>
      <c r="IG8" s="17">
        <v>0</v>
      </c>
      <c r="IH8" s="17">
        <v>0</v>
      </c>
      <c r="II8" s="17">
        <v>0</v>
      </c>
      <c r="IJ8" s="17">
        <v>0</v>
      </c>
      <c r="IK8" s="17">
        <v>0</v>
      </c>
      <c r="IL8" s="17">
        <v>0</v>
      </c>
      <c r="IM8" s="17">
        <v>0</v>
      </c>
      <c r="IN8" s="17">
        <v>0</v>
      </c>
      <c r="IO8" s="17">
        <v>0</v>
      </c>
      <c r="IP8" s="17">
        <v>0</v>
      </c>
      <c r="IQ8" s="17">
        <v>0</v>
      </c>
      <c r="IR8" s="17">
        <v>0</v>
      </c>
      <c r="IS8" s="17">
        <v>0</v>
      </c>
      <c r="IT8" s="17">
        <v>0</v>
      </c>
      <c r="IU8" s="17">
        <v>0</v>
      </c>
      <c r="IV8" s="18">
        <v>0</v>
      </c>
      <c r="IW8" s="18">
        <v>0</v>
      </c>
      <c r="IX8" s="18">
        <v>0</v>
      </c>
      <c r="IY8" s="17">
        <v>0</v>
      </c>
      <c r="IZ8" s="17">
        <v>0</v>
      </c>
      <c r="JA8" s="17">
        <v>0</v>
      </c>
      <c r="JB8" s="17">
        <v>0</v>
      </c>
      <c r="JC8" s="17">
        <v>0</v>
      </c>
      <c r="JD8" s="17">
        <v>0</v>
      </c>
      <c r="JE8" s="18">
        <v>0</v>
      </c>
      <c r="JF8" s="18">
        <v>0</v>
      </c>
      <c r="JG8" s="18">
        <v>0</v>
      </c>
      <c r="JH8" s="17">
        <v>0</v>
      </c>
      <c r="JI8" s="17">
        <v>0</v>
      </c>
      <c r="JJ8" s="17">
        <v>0</v>
      </c>
      <c r="JK8" s="17">
        <v>0</v>
      </c>
      <c r="JL8" s="17">
        <v>0</v>
      </c>
      <c r="JM8" s="17">
        <v>0</v>
      </c>
      <c r="JN8" s="18">
        <v>0</v>
      </c>
      <c r="JO8" s="18">
        <v>0</v>
      </c>
      <c r="JP8" s="18">
        <v>0</v>
      </c>
      <c r="JQ8" s="17">
        <v>0</v>
      </c>
      <c r="JR8" s="17">
        <v>0</v>
      </c>
      <c r="JS8" s="17">
        <v>0</v>
      </c>
      <c r="JT8" s="17">
        <v>0</v>
      </c>
      <c r="JU8" s="17">
        <v>0</v>
      </c>
      <c r="JV8" s="17">
        <v>0</v>
      </c>
      <c r="JW8" s="17">
        <v>0</v>
      </c>
      <c r="JX8" s="17">
        <v>0</v>
      </c>
      <c r="JY8" s="17">
        <v>0</v>
      </c>
      <c r="JZ8" s="17">
        <v>0</v>
      </c>
      <c r="KA8" s="17">
        <v>0</v>
      </c>
      <c r="KB8" s="17">
        <v>0</v>
      </c>
      <c r="KC8" s="17">
        <v>0</v>
      </c>
      <c r="KD8" s="17">
        <v>0</v>
      </c>
      <c r="KE8" s="17">
        <v>0</v>
      </c>
      <c r="KF8" s="17">
        <v>0</v>
      </c>
      <c r="KG8" s="17">
        <v>0</v>
      </c>
      <c r="KH8" s="17">
        <v>0</v>
      </c>
      <c r="KI8" s="17">
        <v>0</v>
      </c>
      <c r="KJ8" s="17">
        <v>0</v>
      </c>
      <c r="KK8" s="17">
        <v>0</v>
      </c>
      <c r="KL8" s="17">
        <v>0</v>
      </c>
      <c r="KM8" s="17">
        <v>0</v>
      </c>
      <c r="KN8" s="17">
        <v>0</v>
      </c>
      <c r="KO8" s="17">
        <v>0</v>
      </c>
      <c r="KP8" s="17">
        <v>0</v>
      </c>
      <c r="KQ8" s="17">
        <v>0</v>
      </c>
      <c r="KR8" s="17">
        <v>0</v>
      </c>
      <c r="KS8" s="17">
        <v>0</v>
      </c>
      <c r="KT8" s="17">
        <v>0</v>
      </c>
      <c r="KU8" s="17">
        <v>0</v>
      </c>
      <c r="KV8" s="17">
        <v>0</v>
      </c>
      <c r="KW8" s="17">
        <v>0</v>
      </c>
      <c r="KX8" s="17">
        <v>0</v>
      </c>
      <c r="KY8" s="17">
        <v>0</v>
      </c>
      <c r="KZ8" s="17">
        <v>0</v>
      </c>
      <c r="LA8" s="18">
        <v>0</v>
      </c>
      <c r="LB8" s="18">
        <v>0</v>
      </c>
      <c r="LC8" s="18">
        <v>0</v>
      </c>
      <c r="LD8" s="17">
        <v>0</v>
      </c>
      <c r="LE8" s="17">
        <v>0</v>
      </c>
      <c r="LF8" s="17">
        <v>0</v>
      </c>
      <c r="LG8" s="17">
        <v>0</v>
      </c>
      <c r="LH8" s="17">
        <v>0</v>
      </c>
      <c r="LI8" s="17">
        <v>0</v>
      </c>
      <c r="LJ8" s="18">
        <v>0</v>
      </c>
      <c r="LK8" s="18">
        <v>0</v>
      </c>
      <c r="LL8" s="18">
        <v>0</v>
      </c>
      <c r="LM8" s="17">
        <v>0</v>
      </c>
      <c r="LN8" s="17">
        <v>0</v>
      </c>
      <c r="LO8" s="17">
        <v>0</v>
      </c>
      <c r="LP8" s="17">
        <v>0</v>
      </c>
      <c r="LQ8" s="17">
        <v>0</v>
      </c>
      <c r="LR8" s="17">
        <v>0</v>
      </c>
      <c r="LS8" s="18">
        <v>0</v>
      </c>
      <c r="LT8" s="18">
        <v>0</v>
      </c>
      <c r="LU8" s="18">
        <v>0</v>
      </c>
      <c r="LV8" s="17">
        <v>0</v>
      </c>
      <c r="LW8" s="17">
        <v>0</v>
      </c>
      <c r="LX8" s="17">
        <v>0</v>
      </c>
      <c r="LY8" s="17">
        <v>0</v>
      </c>
      <c r="LZ8" s="17">
        <v>0</v>
      </c>
      <c r="MA8" s="17">
        <v>0</v>
      </c>
      <c r="MB8" s="17">
        <v>0</v>
      </c>
      <c r="MC8" s="17">
        <v>0</v>
      </c>
      <c r="MD8" s="17">
        <v>0</v>
      </c>
      <c r="ME8" s="17">
        <v>0</v>
      </c>
      <c r="MF8" s="17">
        <v>0</v>
      </c>
      <c r="MG8" s="17">
        <v>230887530.92999998</v>
      </c>
      <c r="MH8" s="17">
        <v>230887530.92999998</v>
      </c>
    </row>
    <row r="9" spans="1:346" ht="12.75" customHeight="1" x14ac:dyDescent="0.3">
      <c r="A9" s="61" t="s">
        <v>152</v>
      </c>
      <c r="B9" s="16">
        <v>1004</v>
      </c>
      <c r="C9" s="62" t="s">
        <v>148</v>
      </c>
      <c r="D9" s="18">
        <v>0</v>
      </c>
      <c r="E9" s="18">
        <v>0</v>
      </c>
      <c r="F9" s="18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0</v>
      </c>
      <c r="CV9" s="17">
        <v>0</v>
      </c>
      <c r="CW9" s="17">
        <v>0</v>
      </c>
      <c r="CX9" s="17">
        <v>0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0</v>
      </c>
      <c r="DE9" s="17">
        <v>0</v>
      </c>
      <c r="DF9" s="17">
        <v>0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0</v>
      </c>
      <c r="DZ9" s="17">
        <v>0</v>
      </c>
      <c r="EA9" s="17">
        <v>0</v>
      </c>
      <c r="EB9" s="17">
        <v>0</v>
      </c>
      <c r="EC9" s="17">
        <v>0</v>
      </c>
      <c r="ED9" s="17">
        <v>0</v>
      </c>
      <c r="EE9" s="17">
        <v>0</v>
      </c>
      <c r="EF9" s="17">
        <v>0</v>
      </c>
      <c r="EG9" s="17">
        <v>0</v>
      </c>
      <c r="EH9" s="17">
        <v>0</v>
      </c>
      <c r="EI9" s="17">
        <v>0</v>
      </c>
      <c r="EJ9" s="17">
        <v>0</v>
      </c>
      <c r="EK9" s="17">
        <v>0</v>
      </c>
      <c r="EL9" s="17">
        <v>0</v>
      </c>
      <c r="EM9" s="17">
        <v>0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0</v>
      </c>
      <c r="EU9" s="17">
        <v>0</v>
      </c>
      <c r="EV9" s="17">
        <v>0</v>
      </c>
      <c r="EW9" s="17">
        <v>0</v>
      </c>
      <c r="EX9" s="17">
        <v>0</v>
      </c>
      <c r="EY9" s="17">
        <v>0</v>
      </c>
      <c r="EZ9" s="17">
        <v>0</v>
      </c>
      <c r="FA9" s="17">
        <v>0</v>
      </c>
      <c r="FB9" s="17">
        <v>0</v>
      </c>
      <c r="FC9" s="17">
        <v>0</v>
      </c>
      <c r="FD9" s="17">
        <v>0</v>
      </c>
      <c r="FE9" s="17">
        <v>0</v>
      </c>
      <c r="FF9" s="17">
        <v>0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0</v>
      </c>
      <c r="FN9" s="17">
        <v>0</v>
      </c>
      <c r="FO9" s="17">
        <v>0</v>
      </c>
      <c r="FP9" s="17">
        <v>0</v>
      </c>
      <c r="FQ9" s="17">
        <v>0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0</v>
      </c>
      <c r="GH9" s="17">
        <v>0</v>
      </c>
      <c r="GI9" s="17">
        <v>0</v>
      </c>
      <c r="GJ9" s="17">
        <v>0</v>
      </c>
      <c r="GK9" s="17">
        <v>0</v>
      </c>
      <c r="GL9" s="17">
        <v>0</v>
      </c>
      <c r="GM9" s="17">
        <v>0</v>
      </c>
      <c r="GN9" s="17">
        <v>0</v>
      </c>
      <c r="GO9" s="17">
        <v>0</v>
      </c>
      <c r="GP9" s="17">
        <v>0</v>
      </c>
      <c r="GQ9" s="17">
        <v>0</v>
      </c>
      <c r="GR9" s="17">
        <v>0</v>
      </c>
      <c r="GS9" s="17">
        <v>0</v>
      </c>
      <c r="GT9" s="17">
        <v>0</v>
      </c>
      <c r="GU9" s="17">
        <v>0</v>
      </c>
      <c r="GV9" s="17">
        <v>0</v>
      </c>
      <c r="GW9" s="17">
        <v>0</v>
      </c>
      <c r="GX9" s="17">
        <v>0</v>
      </c>
      <c r="GY9" s="17">
        <v>0</v>
      </c>
      <c r="GZ9" s="17">
        <v>0</v>
      </c>
      <c r="HA9" s="17">
        <v>0</v>
      </c>
      <c r="HB9" s="17">
        <v>0</v>
      </c>
      <c r="HC9" s="17">
        <v>0</v>
      </c>
      <c r="HD9" s="17">
        <v>0</v>
      </c>
      <c r="HE9" s="17">
        <v>0</v>
      </c>
      <c r="HF9" s="17">
        <v>0</v>
      </c>
      <c r="HG9" s="17">
        <v>0</v>
      </c>
      <c r="HH9" s="17">
        <v>0</v>
      </c>
      <c r="HI9" s="17">
        <v>0</v>
      </c>
      <c r="HJ9" s="17">
        <v>0</v>
      </c>
      <c r="HK9" s="17">
        <v>0</v>
      </c>
      <c r="HL9" s="17">
        <v>0</v>
      </c>
      <c r="HM9" s="17">
        <v>0</v>
      </c>
      <c r="HN9" s="17">
        <v>0</v>
      </c>
      <c r="HO9" s="17">
        <v>0</v>
      </c>
      <c r="HP9" s="17">
        <v>0</v>
      </c>
      <c r="HQ9" s="17">
        <v>0</v>
      </c>
      <c r="HR9" s="17">
        <v>0</v>
      </c>
      <c r="HS9" s="17">
        <v>0</v>
      </c>
      <c r="HT9" s="17">
        <v>0</v>
      </c>
      <c r="HU9" s="17">
        <v>0</v>
      </c>
      <c r="HV9" s="17">
        <v>0</v>
      </c>
      <c r="HW9" s="17">
        <v>0</v>
      </c>
      <c r="HX9" s="17">
        <v>0</v>
      </c>
      <c r="HY9" s="17">
        <v>0</v>
      </c>
      <c r="HZ9" s="17">
        <v>0</v>
      </c>
      <c r="IA9" s="17">
        <v>0</v>
      </c>
      <c r="IB9" s="17">
        <v>0</v>
      </c>
      <c r="IC9" s="17">
        <v>0</v>
      </c>
      <c r="ID9" s="17">
        <v>0</v>
      </c>
      <c r="IE9" s="17">
        <v>0</v>
      </c>
      <c r="IF9" s="17">
        <v>0</v>
      </c>
      <c r="IG9" s="17">
        <v>0</v>
      </c>
      <c r="IH9" s="17">
        <v>0</v>
      </c>
      <c r="II9" s="17">
        <v>0</v>
      </c>
      <c r="IJ9" s="17">
        <v>0</v>
      </c>
      <c r="IK9" s="17">
        <v>0</v>
      </c>
      <c r="IL9" s="17">
        <v>0</v>
      </c>
      <c r="IM9" s="17">
        <v>0</v>
      </c>
      <c r="IN9" s="17">
        <v>0</v>
      </c>
      <c r="IO9" s="17">
        <v>0</v>
      </c>
      <c r="IP9" s="17">
        <v>0</v>
      </c>
      <c r="IQ9" s="17">
        <v>0</v>
      </c>
      <c r="IR9" s="17">
        <v>0</v>
      </c>
      <c r="IS9" s="17">
        <v>0</v>
      </c>
      <c r="IT9" s="17">
        <v>0</v>
      </c>
      <c r="IU9" s="17">
        <v>0</v>
      </c>
      <c r="IV9" s="18">
        <v>0</v>
      </c>
      <c r="IW9" s="18">
        <v>0</v>
      </c>
      <c r="IX9" s="18">
        <v>0</v>
      </c>
      <c r="IY9" s="17">
        <v>0</v>
      </c>
      <c r="IZ9" s="17">
        <v>0</v>
      </c>
      <c r="JA9" s="17">
        <v>0</v>
      </c>
      <c r="JB9" s="17">
        <v>0</v>
      </c>
      <c r="JC9" s="17">
        <v>0</v>
      </c>
      <c r="JD9" s="17">
        <v>0</v>
      </c>
      <c r="JE9" s="18">
        <v>0</v>
      </c>
      <c r="JF9" s="18">
        <v>0</v>
      </c>
      <c r="JG9" s="18">
        <v>0</v>
      </c>
      <c r="JH9" s="17">
        <v>0</v>
      </c>
      <c r="JI9" s="17">
        <v>0</v>
      </c>
      <c r="JJ9" s="17">
        <v>0</v>
      </c>
      <c r="JK9" s="17">
        <v>0</v>
      </c>
      <c r="JL9" s="17">
        <v>0</v>
      </c>
      <c r="JM9" s="17">
        <v>0</v>
      </c>
      <c r="JN9" s="18">
        <v>0</v>
      </c>
      <c r="JO9" s="18">
        <v>0</v>
      </c>
      <c r="JP9" s="18">
        <v>0</v>
      </c>
      <c r="JQ9" s="17">
        <v>0</v>
      </c>
      <c r="JR9" s="17">
        <v>0</v>
      </c>
      <c r="JS9" s="17">
        <v>0</v>
      </c>
      <c r="JT9" s="17">
        <v>0</v>
      </c>
      <c r="JU9" s="17">
        <v>0</v>
      </c>
      <c r="JV9" s="17">
        <v>0</v>
      </c>
      <c r="JW9" s="17">
        <v>0</v>
      </c>
      <c r="JX9" s="17">
        <v>0</v>
      </c>
      <c r="JY9" s="17">
        <v>0</v>
      </c>
      <c r="JZ9" s="17">
        <v>0</v>
      </c>
      <c r="KA9" s="17">
        <v>0</v>
      </c>
      <c r="KB9" s="17">
        <v>0</v>
      </c>
      <c r="KC9" s="17">
        <v>0</v>
      </c>
      <c r="KD9" s="17">
        <v>0</v>
      </c>
      <c r="KE9" s="17">
        <v>0</v>
      </c>
      <c r="KF9" s="17">
        <v>0</v>
      </c>
      <c r="KG9" s="17">
        <v>0</v>
      </c>
      <c r="KH9" s="17">
        <v>0</v>
      </c>
      <c r="KI9" s="17">
        <v>0</v>
      </c>
      <c r="KJ9" s="17">
        <v>0</v>
      </c>
      <c r="KK9" s="17">
        <v>0</v>
      </c>
      <c r="KL9" s="17">
        <v>0</v>
      </c>
      <c r="KM9" s="17">
        <v>0</v>
      </c>
      <c r="KN9" s="17">
        <v>0</v>
      </c>
      <c r="KO9" s="17">
        <v>0</v>
      </c>
      <c r="KP9" s="17">
        <v>0</v>
      </c>
      <c r="KQ9" s="17">
        <v>0</v>
      </c>
      <c r="KR9" s="17">
        <v>0</v>
      </c>
      <c r="KS9" s="17">
        <v>0</v>
      </c>
      <c r="KT9" s="17">
        <v>0</v>
      </c>
      <c r="KU9" s="17">
        <v>0</v>
      </c>
      <c r="KV9" s="17">
        <v>0</v>
      </c>
      <c r="KW9" s="17">
        <v>0</v>
      </c>
      <c r="KX9" s="17">
        <v>0</v>
      </c>
      <c r="KY9" s="17">
        <v>0</v>
      </c>
      <c r="KZ9" s="17">
        <v>0</v>
      </c>
      <c r="LA9" s="18">
        <v>0</v>
      </c>
      <c r="LB9" s="18">
        <v>0</v>
      </c>
      <c r="LC9" s="18">
        <v>0</v>
      </c>
      <c r="LD9" s="17">
        <v>0</v>
      </c>
      <c r="LE9" s="17">
        <v>0</v>
      </c>
      <c r="LF9" s="17">
        <v>0</v>
      </c>
      <c r="LG9" s="17">
        <v>0</v>
      </c>
      <c r="LH9" s="17">
        <v>0</v>
      </c>
      <c r="LI9" s="17">
        <v>0</v>
      </c>
      <c r="LJ9" s="18">
        <v>0</v>
      </c>
      <c r="LK9" s="18">
        <v>0</v>
      </c>
      <c r="LL9" s="18">
        <v>0</v>
      </c>
      <c r="LM9" s="17">
        <v>0</v>
      </c>
      <c r="LN9" s="17">
        <v>0</v>
      </c>
      <c r="LO9" s="17">
        <v>0</v>
      </c>
      <c r="LP9" s="17">
        <v>0</v>
      </c>
      <c r="LQ9" s="17">
        <v>0</v>
      </c>
      <c r="LR9" s="17">
        <v>0</v>
      </c>
      <c r="LS9" s="18">
        <v>0</v>
      </c>
      <c r="LT9" s="18">
        <v>0</v>
      </c>
      <c r="LU9" s="18">
        <v>0</v>
      </c>
      <c r="LV9" s="17">
        <v>0</v>
      </c>
      <c r="LW9" s="17">
        <v>0</v>
      </c>
      <c r="LX9" s="17">
        <v>0</v>
      </c>
      <c r="LY9" s="17">
        <v>0</v>
      </c>
      <c r="LZ9" s="17">
        <v>0</v>
      </c>
      <c r="MA9" s="17">
        <v>0</v>
      </c>
      <c r="MB9" s="17">
        <v>0</v>
      </c>
      <c r="MC9" s="17">
        <v>0</v>
      </c>
      <c r="MD9" s="17">
        <v>0</v>
      </c>
      <c r="ME9" s="17">
        <v>0</v>
      </c>
      <c r="MF9" s="17">
        <v>0</v>
      </c>
      <c r="MG9" s="17">
        <v>0</v>
      </c>
      <c r="MH9" s="17">
        <v>0</v>
      </c>
    </row>
    <row r="10" spans="1:346" ht="12.75" customHeight="1" x14ac:dyDescent="0.3">
      <c r="A10" s="61" t="s">
        <v>154</v>
      </c>
      <c r="B10" s="16">
        <v>1005</v>
      </c>
      <c r="C10" s="62" t="s">
        <v>148</v>
      </c>
      <c r="D10" s="18">
        <v>0</v>
      </c>
      <c r="E10" s="18">
        <v>0</v>
      </c>
      <c r="F10" s="18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CN10" s="17">
        <v>0</v>
      </c>
      <c r="CO10" s="17">
        <v>0</v>
      </c>
      <c r="CP10" s="17">
        <v>0</v>
      </c>
      <c r="CQ10" s="17">
        <v>0</v>
      </c>
      <c r="CR10" s="17">
        <v>0</v>
      </c>
      <c r="CS10" s="17">
        <v>0</v>
      </c>
      <c r="CT10" s="17">
        <v>0</v>
      </c>
      <c r="CU10" s="17">
        <v>0</v>
      </c>
      <c r="CV10" s="17">
        <v>0</v>
      </c>
      <c r="CW10" s="17">
        <v>0</v>
      </c>
      <c r="CX10" s="17">
        <v>0</v>
      </c>
      <c r="CY10" s="17">
        <v>0</v>
      </c>
      <c r="CZ10" s="17">
        <v>0</v>
      </c>
      <c r="DA10" s="17">
        <v>0</v>
      </c>
      <c r="DB10" s="17">
        <v>0</v>
      </c>
      <c r="DC10" s="17">
        <v>0</v>
      </c>
      <c r="DD10" s="17">
        <v>0</v>
      </c>
      <c r="DE10" s="17">
        <v>0</v>
      </c>
      <c r="DF10" s="17">
        <v>0</v>
      </c>
      <c r="DG10" s="17">
        <v>0</v>
      </c>
      <c r="DH10" s="17">
        <v>0</v>
      </c>
      <c r="DI10" s="17">
        <v>0</v>
      </c>
      <c r="DJ10" s="17">
        <v>0</v>
      </c>
      <c r="DK10" s="17">
        <v>0</v>
      </c>
      <c r="DL10" s="17">
        <v>0</v>
      </c>
      <c r="DM10" s="17">
        <v>0</v>
      </c>
      <c r="DN10" s="17">
        <v>0</v>
      </c>
      <c r="DO10" s="17">
        <v>0</v>
      </c>
      <c r="DP10" s="17">
        <v>0</v>
      </c>
      <c r="DQ10" s="17">
        <v>0</v>
      </c>
      <c r="DR10" s="17">
        <v>0</v>
      </c>
      <c r="DS10" s="17">
        <v>0</v>
      </c>
      <c r="DT10" s="17">
        <v>0</v>
      </c>
      <c r="DU10" s="17">
        <v>0</v>
      </c>
      <c r="DV10" s="17">
        <v>0</v>
      </c>
      <c r="DW10" s="17">
        <v>0</v>
      </c>
      <c r="DX10" s="17">
        <v>0</v>
      </c>
      <c r="DY10" s="17">
        <v>0</v>
      </c>
      <c r="DZ10" s="17">
        <v>0</v>
      </c>
      <c r="EA10" s="17">
        <v>0</v>
      </c>
      <c r="EB10" s="17">
        <v>0</v>
      </c>
      <c r="EC10" s="17">
        <v>0</v>
      </c>
      <c r="ED10" s="17">
        <v>0</v>
      </c>
      <c r="EE10" s="17">
        <v>0</v>
      </c>
      <c r="EF10" s="17">
        <v>0</v>
      </c>
      <c r="EG10" s="17">
        <v>0</v>
      </c>
      <c r="EH10" s="17">
        <v>0</v>
      </c>
      <c r="EI10" s="17">
        <v>0</v>
      </c>
      <c r="EJ10" s="17">
        <v>0</v>
      </c>
      <c r="EK10" s="17">
        <v>0</v>
      </c>
      <c r="EL10" s="17">
        <v>0</v>
      </c>
      <c r="EM10" s="17">
        <v>0</v>
      </c>
      <c r="EN10" s="17">
        <v>0</v>
      </c>
      <c r="EO10" s="17">
        <v>0</v>
      </c>
      <c r="EP10" s="17">
        <v>0</v>
      </c>
      <c r="EQ10" s="17">
        <v>0</v>
      </c>
      <c r="ER10" s="17">
        <v>0</v>
      </c>
      <c r="ES10" s="17">
        <v>0</v>
      </c>
      <c r="ET10" s="17">
        <v>0</v>
      </c>
      <c r="EU10" s="17">
        <v>0</v>
      </c>
      <c r="EV10" s="17">
        <v>0</v>
      </c>
      <c r="EW10" s="17">
        <v>0</v>
      </c>
      <c r="EX10" s="17">
        <v>0</v>
      </c>
      <c r="EY10" s="17">
        <v>0</v>
      </c>
      <c r="EZ10" s="17">
        <v>0</v>
      </c>
      <c r="FA10" s="17">
        <v>0</v>
      </c>
      <c r="FB10" s="17">
        <v>0</v>
      </c>
      <c r="FC10" s="17">
        <v>0</v>
      </c>
      <c r="FD10" s="17">
        <v>0</v>
      </c>
      <c r="FE10" s="17">
        <v>0</v>
      </c>
      <c r="FF10" s="17">
        <v>0</v>
      </c>
      <c r="FG10" s="17">
        <v>0</v>
      </c>
      <c r="FH10" s="17">
        <v>0</v>
      </c>
      <c r="FI10" s="17">
        <v>0</v>
      </c>
      <c r="FJ10" s="17">
        <v>0</v>
      </c>
      <c r="FK10" s="17">
        <v>0</v>
      </c>
      <c r="FL10" s="17">
        <v>0</v>
      </c>
      <c r="FM10" s="17">
        <v>0</v>
      </c>
      <c r="FN10" s="17">
        <v>0</v>
      </c>
      <c r="FO10" s="17">
        <v>0</v>
      </c>
      <c r="FP10" s="17">
        <v>0</v>
      </c>
      <c r="FQ10" s="17">
        <v>0</v>
      </c>
      <c r="FR10" s="17">
        <v>0</v>
      </c>
      <c r="FS10" s="17">
        <v>0</v>
      </c>
      <c r="FT10" s="17">
        <v>0</v>
      </c>
      <c r="FU10" s="17">
        <v>0</v>
      </c>
      <c r="FV10" s="17">
        <v>0</v>
      </c>
      <c r="FW10" s="17">
        <v>0</v>
      </c>
      <c r="FX10" s="17">
        <v>0</v>
      </c>
      <c r="FY10" s="17">
        <v>0</v>
      </c>
      <c r="FZ10" s="17">
        <v>0</v>
      </c>
      <c r="GA10" s="17">
        <v>0</v>
      </c>
      <c r="GB10" s="17">
        <v>0</v>
      </c>
      <c r="GC10" s="17">
        <v>0</v>
      </c>
      <c r="GD10" s="17">
        <v>0</v>
      </c>
      <c r="GE10" s="17">
        <v>0</v>
      </c>
      <c r="GF10" s="17">
        <v>0</v>
      </c>
      <c r="GG10" s="17">
        <v>0</v>
      </c>
      <c r="GH10" s="17">
        <v>0</v>
      </c>
      <c r="GI10" s="17">
        <v>0</v>
      </c>
      <c r="GJ10" s="17">
        <v>0</v>
      </c>
      <c r="GK10" s="17">
        <v>0</v>
      </c>
      <c r="GL10" s="17">
        <v>0</v>
      </c>
      <c r="GM10" s="17">
        <v>0</v>
      </c>
      <c r="GN10" s="17">
        <v>0</v>
      </c>
      <c r="GO10" s="17">
        <v>0</v>
      </c>
      <c r="GP10" s="17">
        <v>0</v>
      </c>
      <c r="GQ10" s="17">
        <v>0</v>
      </c>
      <c r="GR10" s="17">
        <v>0</v>
      </c>
      <c r="GS10" s="17">
        <v>0</v>
      </c>
      <c r="GT10" s="17">
        <v>0</v>
      </c>
      <c r="GU10" s="17">
        <v>0</v>
      </c>
      <c r="GV10" s="17">
        <v>0</v>
      </c>
      <c r="GW10" s="17">
        <v>0</v>
      </c>
      <c r="GX10" s="17">
        <v>0</v>
      </c>
      <c r="GY10" s="17">
        <v>0</v>
      </c>
      <c r="GZ10" s="17">
        <v>0</v>
      </c>
      <c r="HA10" s="17">
        <v>0</v>
      </c>
      <c r="HB10" s="17">
        <v>0</v>
      </c>
      <c r="HC10" s="17">
        <v>0</v>
      </c>
      <c r="HD10" s="17">
        <v>0</v>
      </c>
      <c r="HE10" s="17">
        <v>0</v>
      </c>
      <c r="HF10" s="17">
        <v>0</v>
      </c>
      <c r="HG10" s="17">
        <v>0</v>
      </c>
      <c r="HH10" s="17">
        <v>0</v>
      </c>
      <c r="HI10" s="17">
        <v>0</v>
      </c>
      <c r="HJ10" s="17">
        <v>0</v>
      </c>
      <c r="HK10" s="17">
        <v>0</v>
      </c>
      <c r="HL10" s="17">
        <v>0</v>
      </c>
      <c r="HM10" s="17">
        <v>0</v>
      </c>
      <c r="HN10" s="17">
        <v>0</v>
      </c>
      <c r="HO10" s="17">
        <v>0</v>
      </c>
      <c r="HP10" s="17">
        <v>0</v>
      </c>
      <c r="HQ10" s="17">
        <v>0</v>
      </c>
      <c r="HR10" s="17">
        <v>0</v>
      </c>
      <c r="HS10" s="17">
        <v>0</v>
      </c>
      <c r="HT10" s="17">
        <v>0</v>
      </c>
      <c r="HU10" s="17">
        <v>0</v>
      </c>
      <c r="HV10" s="17">
        <v>0</v>
      </c>
      <c r="HW10" s="17">
        <v>0</v>
      </c>
      <c r="HX10" s="17">
        <v>0</v>
      </c>
      <c r="HY10" s="17">
        <v>0</v>
      </c>
      <c r="HZ10" s="17">
        <v>0</v>
      </c>
      <c r="IA10" s="17">
        <v>0</v>
      </c>
      <c r="IB10" s="17">
        <v>0</v>
      </c>
      <c r="IC10" s="17">
        <v>0</v>
      </c>
      <c r="ID10" s="17">
        <v>0</v>
      </c>
      <c r="IE10" s="17">
        <v>0</v>
      </c>
      <c r="IF10" s="17">
        <v>0</v>
      </c>
      <c r="IG10" s="17">
        <v>0</v>
      </c>
      <c r="IH10" s="17">
        <v>0</v>
      </c>
      <c r="II10" s="17">
        <v>0</v>
      </c>
      <c r="IJ10" s="17">
        <v>0</v>
      </c>
      <c r="IK10" s="17">
        <v>0</v>
      </c>
      <c r="IL10" s="17">
        <v>0</v>
      </c>
      <c r="IM10" s="17">
        <v>0</v>
      </c>
      <c r="IN10" s="17">
        <v>0</v>
      </c>
      <c r="IO10" s="17">
        <v>0</v>
      </c>
      <c r="IP10" s="17">
        <v>0</v>
      </c>
      <c r="IQ10" s="17">
        <v>0</v>
      </c>
      <c r="IR10" s="17">
        <v>0</v>
      </c>
      <c r="IS10" s="17">
        <v>0</v>
      </c>
      <c r="IT10" s="17">
        <v>0</v>
      </c>
      <c r="IU10" s="17">
        <v>0</v>
      </c>
      <c r="IV10" s="18">
        <v>0</v>
      </c>
      <c r="IW10" s="18">
        <v>0</v>
      </c>
      <c r="IX10" s="18">
        <v>0</v>
      </c>
      <c r="IY10" s="17">
        <v>0</v>
      </c>
      <c r="IZ10" s="17">
        <v>0</v>
      </c>
      <c r="JA10" s="17">
        <v>0</v>
      </c>
      <c r="JB10" s="17">
        <v>0</v>
      </c>
      <c r="JC10" s="17">
        <v>0</v>
      </c>
      <c r="JD10" s="17">
        <v>0</v>
      </c>
      <c r="JE10" s="18">
        <v>0</v>
      </c>
      <c r="JF10" s="18">
        <v>0</v>
      </c>
      <c r="JG10" s="18">
        <v>0</v>
      </c>
      <c r="JH10" s="17">
        <v>0</v>
      </c>
      <c r="JI10" s="17">
        <v>0</v>
      </c>
      <c r="JJ10" s="17">
        <v>0</v>
      </c>
      <c r="JK10" s="17">
        <v>0</v>
      </c>
      <c r="JL10" s="17">
        <v>0</v>
      </c>
      <c r="JM10" s="17">
        <v>0</v>
      </c>
      <c r="JN10" s="18">
        <v>0</v>
      </c>
      <c r="JO10" s="18">
        <v>0</v>
      </c>
      <c r="JP10" s="18">
        <v>0</v>
      </c>
      <c r="JQ10" s="17">
        <v>0</v>
      </c>
      <c r="JR10" s="17">
        <v>0</v>
      </c>
      <c r="JS10" s="17">
        <v>0</v>
      </c>
      <c r="JT10" s="17">
        <v>0</v>
      </c>
      <c r="JU10" s="17">
        <v>0</v>
      </c>
      <c r="JV10" s="17">
        <v>0</v>
      </c>
      <c r="JW10" s="17">
        <v>0</v>
      </c>
      <c r="JX10" s="17">
        <v>0</v>
      </c>
      <c r="JY10" s="17">
        <v>0</v>
      </c>
      <c r="JZ10" s="17">
        <v>0</v>
      </c>
      <c r="KA10" s="17">
        <v>0</v>
      </c>
      <c r="KB10" s="17">
        <v>0</v>
      </c>
      <c r="KC10" s="17">
        <v>0</v>
      </c>
      <c r="KD10" s="17">
        <v>0</v>
      </c>
      <c r="KE10" s="17">
        <v>0</v>
      </c>
      <c r="KF10" s="17">
        <v>0</v>
      </c>
      <c r="KG10" s="17">
        <v>0</v>
      </c>
      <c r="KH10" s="17">
        <v>0</v>
      </c>
      <c r="KI10" s="17">
        <v>0</v>
      </c>
      <c r="KJ10" s="17">
        <v>0</v>
      </c>
      <c r="KK10" s="17">
        <v>0</v>
      </c>
      <c r="KL10" s="17">
        <v>0</v>
      </c>
      <c r="KM10" s="17">
        <v>0</v>
      </c>
      <c r="KN10" s="17">
        <v>0</v>
      </c>
      <c r="KO10" s="17">
        <v>0</v>
      </c>
      <c r="KP10" s="17">
        <v>0</v>
      </c>
      <c r="KQ10" s="17">
        <v>0</v>
      </c>
      <c r="KR10" s="17">
        <v>0</v>
      </c>
      <c r="KS10" s="17">
        <v>0</v>
      </c>
      <c r="KT10" s="17">
        <v>0</v>
      </c>
      <c r="KU10" s="17">
        <v>0</v>
      </c>
      <c r="KV10" s="17">
        <v>0</v>
      </c>
      <c r="KW10" s="17">
        <v>0</v>
      </c>
      <c r="KX10" s="17">
        <v>0</v>
      </c>
      <c r="KY10" s="17">
        <v>0</v>
      </c>
      <c r="KZ10" s="17">
        <v>0</v>
      </c>
      <c r="LA10" s="18">
        <v>0</v>
      </c>
      <c r="LB10" s="18">
        <v>0</v>
      </c>
      <c r="LC10" s="18">
        <v>0</v>
      </c>
      <c r="LD10" s="17">
        <v>0</v>
      </c>
      <c r="LE10" s="17">
        <v>0</v>
      </c>
      <c r="LF10" s="17">
        <v>0</v>
      </c>
      <c r="LG10" s="17">
        <v>0</v>
      </c>
      <c r="LH10" s="17">
        <v>0</v>
      </c>
      <c r="LI10" s="17">
        <v>0</v>
      </c>
      <c r="LJ10" s="18">
        <v>0</v>
      </c>
      <c r="LK10" s="18">
        <v>0</v>
      </c>
      <c r="LL10" s="18">
        <v>0</v>
      </c>
      <c r="LM10" s="17">
        <v>0</v>
      </c>
      <c r="LN10" s="17">
        <v>0</v>
      </c>
      <c r="LO10" s="17">
        <v>0</v>
      </c>
      <c r="LP10" s="17">
        <v>0</v>
      </c>
      <c r="LQ10" s="17">
        <v>0</v>
      </c>
      <c r="LR10" s="17">
        <v>0</v>
      </c>
      <c r="LS10" s="18">
        <v>0</v>
      </c>
      <c r="LT10" s="18">
        <v>0</v>
      </c>
      <c r="LU10" s="18">
        <v>0</v>
      </c>
      <c r="LV10" s="17">
        <v>0</v>
      </c>
      <c r="LW10" s="17">
        <v>0</v>
      </c>
      <c r="LX10" s="17">
        <v>0</v>
      </c>
      <c r="LY10" s="17">
        <v>0</v>
      </c>
      <c r="LZ10" s="17">
        <v>0</v>
      </c>
      <c r="MA10" s="17">
        <v>0</v>
      </c>
      <c r="MB10" s="17">
        <v>0</v>
      </c>
      <c r="MC10" s="17">
        <v>0</v>
      </c>
      <c r="MD10" s="17">
        <v>0</v>
      </c>
      <c r="ME10" s="17">
        <v>0</v>
      </c>
      <c r="MF10" s="17">
        <v>0</v>
      </c>
      <c r="MG10" s="17">
        <v>0</v>
      </c>
      <c r="MH10" s="17">
        <v>0</v>
      </c>
    </row>
    <row r="11" spans="1:346" ht="12.75" customHeight="1" x14ac:dyDescent="0.3">
      <c r="A11" s="61" t="s">
        <v>156</v>
      </c>
      <c r="B11" s="16">
        <v>1006</v>
      </c>
      <c r="C11" s="62" t="s">
        <v>148</v>
      </c>
      <c r="D11" s="18">
        <v>0</v>
      </c>
      <c r="E11" s="18">
        <v>0</v>
      </c>
      <c r="F11" s="18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0</v>
      </c>
      <c r="CZ11" s="17">
        <v>0</v>
      </c>
      <c r="DA11" s="17">
        <v>0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0</v>
      </c>
      <c r="DH11" s="17">
        <v>0</v>
      </c>
      <c r="DI11" s="17">
        <v>0</v>
      </c>
      <c r="DJ11" s="17">
        <v>0</v>
      </c>
      <c r="DK11" s="17">
        <v>0</v>
      </c>
      <c r="DL11" s="17">
        <v>0</v>
      </c>
      <c r="DM11" s="17">
        <v>0</v>
      </c>
      <c r="DN11" s="17">
        <v>0</v>
      </c>
      <c r="DO11" s="17">
        <v>0</v>
      </c>
      <c r="DP11" s="17">
        <v>0</v>
      </c>
      <c r="DQ11" s="17">
        <v>0</v>
      </c>
      <c r="DR11" s="17">
        <v>0</v>
      </c>
      <c r="DS11" s="17">
        <v>0</v>
      </c>
      <c r="DT11" s="17">
        <v>0</v>
      </c>
      <c r="DU11" s="17">
        <v>0</v>
      </c>
      <c r="DV11" s="17">
        <v>0</v>
      </c>
      <c r="DW11" s="17">
        <v>0</v>
      </c>
      <c r="DX11" s="17">
        <v>0</v>
      </c>
      <c r="DY11" s="17">
        <v>0</v>
      </c>
      <c r="DZ11" s="17">
        <v>0</v>
      </c>
      <c r="EA11" s="17">
        <v>0</v>
      </c>
      <c r="EB11" s="17">
        <v>0</v>
      </c>
      <c r="EC11" s="17">
        <v>0</v>
      </c>
      <c r="ED11" s="17">
        <v>0</v>
      </c>
      <c r="EE11" s="17">
        <v>0</v>
      </c>
      <c r="EF11" s="17">
        <v>0</v>
      </c>
      <c r="EG11" s="17">
        <v>0</v>
      </c>
      <c r="EH11" s="17">
        <v>0</v>
      </c>
      <c r="EI11" s="17">
        <v>0</v>
      </c>
      <c r="EJ11" s="17">
        <v>0</v>
      </c>
      <c r="EK11" s="17">
        <v>0</v>
      </c>
      <c r="EL11" s="17">
        <v>0</v>
      </c>
      <c r="EM11" s="17">
        <v>0</v>
      </c>
      <c r="EN11" s="17">
        <v>0</v>
      </c>
      <c r="EO11" s="17">
        <v>0</v>
      </c>
      <c r="EP11" s="17">
        <v>0</v>
      </c>
      <c r="EQ11" s="17">
        <v>0</v>
      </c>
      <c r="ER11" s="17">
        <v>0</v>
      </c>
      <c r="ES11" s="17">
        <v>0</v>
      </c>
      <c r="ET11" s="17">
        <v>0</v>
      </c>
      <c r="EU11" s="17">
        <v>0</v>
      </c>
      <c r="EV11" s="17">
        <v>0</v>
      </c>
      <c r="EW11" s="17">
        <v>0</v>
      </c>
      <c r="EX11" s="17">
        <v>0</v>
      </c>
      <c r="EY11" s="17">
        <v>0</v>
      </c>
      <c r="EZ11" s="17">
        <v>0</v>
      </c>
      <c r="FA11" s="17">
        <v>0</v>
      </c>
      <c r="FB11" s="17">
        <v>0</v>
      </c>
      <c r="FC11" s="17">
        <v>0</v>
      </c>
      <c r="FD11" s="17">
        <v>0</v>
      </c>
      <c r="FE11" s="17">
        <v>0</v>
      </c>
      <c r="FF11" s="17">
        <v>0</v>
      </c>
      <c r="FG11" s="17">
        <v>0</v>
      </c>
      <c r="FH11" s="17">
        <v>0</v>
      </c>
      <c r="FI11" s="17">
        <v>0</v>
      </c>
      <c r="FJ11" s="17">
        <v>0</v>
      </c>
      <c r="FK11" s="17">
        <v>0</v>
      </c>
      <c r="FL11" s="17">
        <v>0</v>
      </c>
      <c r="FM11" s="17">
        <v>0</v>
      </c>
      <c r="FN11" s="17">
        <v>0</v>
      </c>
      <c r="FO11" s="17">
        <v>0</v>
      </c>
      <c r="FP11" s="17">
        <v>0</v>
      </c>
      <c r="FQ11" s="17">
        <v>0</v>
      </c>
      <c r="FR11" s="17">
        <v>0</v>
      </c>
      <c r="FS11" s="17">
        <v>0</v>
      </c>
      <c r="FT11" s="17">
        <v>0</v>
      </c>
      <c r="FU11" s="17">
        <v>0</v>
      </c>
      <c r="FV11" s="17">
        <v>0</v>
      </c>
      <c r="FW11" s="17">
        <v>0</v>
      </c>
      <c r="FX11" s="17">
        <v>0</v>
      </c>
      <c r="FY11" s="17">
        <v>0</v>
      </c>
      <c r="FZ11" s="17">
        <v>0</v>
      </c>
      <c r="GA11" s="17">
        <v>0</v>
      </c>
      <c r="GB11" s="17">
        <v>0</v>
      </c>
      <c r="GC11" s="17">
        <v>0</v>
      </c>
      <c r="GD11" s="17">
        <v>0</v>
      </c>
      <c r="GE11" s="17">
        <v>0</v>
      </c>
      <c r="GF11" s="17">
        <v>0</v>
      </c>
      <c r="GG11" s="17">
        <v>0</v>
      </c>
      <c r="GH11" s="17">
        <v>0</v>
      </c>
      <c r="GI11" s="17">
        <v>0</v>
      </c>
      <c r="GJ11" s="17">
        <v>0</v>
      </c>
      <c r="GK11" s="17">
        <v>0</v>
      </c>
      <c r="GL11" s="17">
        <v>0</v>
      </c>
      <c r="GM11" s="17">
        <v>0</v>
      </c>
      <c r="GN11" s="17">
        <v>0</v>
      </c>
      <c r="GO11" s="17">
        <v>0</v>
      </c>
      <c r="GP11" s="17">
        <v>0</v>
      </c>
      <c r="GQ11" s="17">
        <v>0</v>
      </c>
      <c r="GR11" s="17">
        <v>0</v>
      </c>
      <c r="GS11" s="17">
        <v>0</v>
      </c>
      <c r="GT11" s="17">
        <v>0</v>
      </c>
      <c r="GU11" s="17">
        <v>0</v>
      </c>
      <c r="GV11" s="17">
        <v>0</v>
      </c>
      <c r="GW11" s="17">
        <v>0</v>
      </c>
      <c r="GX11" s="17">
        <v>0</v>
      </c>
      <c r="GY11" s="17">
        <v>0</v>
      </c>
      <c r="GZ11" s="17">
        <v>0</v>
      </c>
      <c r="HA11" s="17">
        <v>0</v>
      </c>
      <c r="HB11" s="17">
        <v>0</v>
      </c>
      <c r="HC11" s="17">
        <v>0</v>
      </c>
      <c r="HD11" s="17">
        <v>0</v>
      </c>
      <c r="HE11" s="17">
        <v>0</v>
      </c>
      <c r="HF11" s="17">
        <v>0</v>
      </c>
      <c r="HG11" s="17">
        <v>0</v>
      </c>
      <c r="HH11" s="17">
        <v>0</v>
      </c>
      <c r="HI11" s="17">
        <v>0</v>
      </c>
      <c r="HJ11" s="17">
        <v>0</v>
      </c>
      <c r="HK11" s="17">
        <v>0</v>
      </c>
      <c r="HL11" s="17">
        <v>0</v>
      </c>
      <c r="HM11" s="17">
        <v>0</v>
      </c>
      <c r="HN11" s="17">
        <v>0</v>
      </c>
      <c r="HO11" s="17">
        <v>0</v>
      </c>
      <c r="HP11" s="17">
        <v>0</v>
      </c>
      <c r="HQ11" s="17">
        <v>0</v>
      </c>
      <c r="HR11" s="17">
        <v>0</v>
      </c>
      <c r="HS11" s="17">
        <v>0</v>
      </c>
      <c r="HT11" s="17">
        <v>0</v>
      </c>
      <c r="HU11" s="17">
        <v>0</v>
      </c>
      <c r="HV11" s="17">
        <v>0</v>
      </c>
      <c r="HW11" s="17">
        <v>0</v>
      </c>
      <c r="HX11" s="17">
        <v>0</v>
      </c>
      <c r="HY11" s="17">
        <v>0</v>
      </c>
      <c r="HZ11" s="17">
        <v>0</v>
      </c>
      <c r="IA11" s="17">
        <v>0</v>
      </c>
      <c r="IB11" s="17">
        <v>0</v>
      </c>
      <c r="IC11" s="17">
        <v>0</v>
      </c>
      <c r="ID11" s="17">
        <v>0</v>
      </c>
      <c r="IE11" s="17">
        <v>0</v>
      </c>
      <c r="IF11" s="17">
        <v>0</v>
      </c>
      <c r="IG11" s="17">
        <v>0</v>
      </c>
      <c r="IH11" s="17">
        <v>0</v>
      </c>
      <c r="II11" s="17">
        <v>0</v>
      </c>
      <c r="IJ11" s="17">
        <v>0</v>
      </c>
      <c r="IK11" s="17">
        <v>0</v>
      </c>
      <c r="IL11" s="17">
        <v>0</v>
      </c>
      <c r="IM11" s="17">
        <v>0</v>
      </c>
      <c r="IN11" s="17">
        <v>0</v>
      </c>
      <c r="IO11" s="17">
        <v>0</v>
      </c>
      <c r="IP11" s="17">
        <v>0</v>
      </c>
      <c r="IQ11" s="17">
        <v>0</v>
      </c>
      <c r="IR11" s="17">
        <v>0</v>
      </c>
      <c r="IS11" s="17">
        <v>0</v>
      </c>
      <c r="IT11" s="17">
        <v>0</v>
      </c>
      <c r="IU11" s="17">
        <v>0</v>
      </c>
      <c r="IV11" s="18">
        <v>0</v>
      </c>
      <c r="IW11" s="18">
        <v>0</v>
      </c>
      <c r="IX11" s="18">
        <v>0</v>
      </c>
      <c r="IY11" s="17">
        <v>0</v>
      </c>
      <c r="IZ11" s="17">
        <v>0</v>
      </c>
      <c r="JA11" s="17">
        <v>0</v>
      </c>
      <c r="JB11" s="17">
        <v>0</v>
      </c>
      <c r="JC11" s="17">
        <v>0</v>
      </c>
      <c r="JD11" s="17">
        <v>0</v>
      </c>
      <c r="JE11" s="18">
        <v>0</v>
      </c>
      <c r="JF11" s="18">
        <v>0</v>
      </c>
      <c r="JG11" s="18">
        <v>0</v>
      </c>
      <c r="JH11" s="17">
        <v>0</v>
      </c>
      <c r="JI11" s="17">
        <v>0</v>
      </c>
      <c r="JJ11" s="17">
        <v>0</v>
      </c>
      <c r="JK11" s="17">
        <v>0</v>
      </c>
      <c r="JL11" s="17">
        <v>0</v>
      </c>
      <c r="JM11" s="17">
        <v>0</v>
      </c>
      <c r="JN11" s="18">
        <v>0</v>
      </c>
      <c r="JO11" s="18">
        <v>0</v>
      </c>
      <c r="JP11" s="18">
        <v>0</v>
      </c>
      <c r="JQ11" s="17">
        <v>0</v>
      </c>
      <c r="JR11" s="17">
        <v>0</v>
      </c>
      <c r="JS11" s="17">
        <v>0</v>
      </c>
      <c r="JT11" s="17">
        <v>0</v>
      </c>
      <c r="JU11" s="17">
        <v>0</v>
      </c>
      <c r="JV11" s="17">
        <v>0</v>
      </c>
      <c r="JW11" s="17">
        <v>0</v>
      </c>
      <c r="JX11" s="17">
        <v>0</v>
      </c>
      <c r="JY11" s="17">
        <v>0</v>
      </c>
      <c r="JZ11" s="17">
        <v>0</v>
      </c>
      <c r="KA11" s="17">
        <v>0</v>
      </c>
      <c r="KB11" s="17">
        <v>0</v>
      </c>
      <c r="KC11" s="17">
        <v>0</v>
      </c>
      <c r="KD11" s="17">
        <v>0</v>
      </c>
      <c r="KE11" s="17">
        <v>0</v>
      </c>
      <c r="KF11" s="17">
        <v>0</v>
      </c>
      <c r="KG11" s="17">
        <v>0</v>
      </c>
      <c r="KH11" s="17">
        <v>0</v>
      </c>
      <c r="KI11" s="17">
        <v>0</v>
      </c>
      <c r="KJ11" s="17">
        <v>0</v>
      </c>
      <c r="KK11" s="17">
        <v>0</v>
      </c>
      <c r="KL11" s="17">
        <v>0</v>
      </c>
      <c r="KM11" s="17">
        <v>0</v>
      </c>
      <c r="KN11" s="17">
        <v>0</v>
      </c>
      <c r="KO11" s="17">
        <v>0</v>
      </c>
      <c r="KP11" s="17">
        <v>0</v>
      </c>
      <c r="KQ11" s="17">
        <v>0</v>
      </c>
      <c r="KR11" s="17">
        <v>0</v>
      </c>
      <c r="KS11" s="17">
        <v>0</v>
      </c>
      <c r="KT11" s="17">
        <v>0</v>
      </c>
      <c r="KU11" s="17">
        <v>0</v>
      </c>
      <c r="KV11" s="17">
        <v>0</v>
      </c>
      <c r="KW11" s="17">
        <v>0</v>
      </c>
      <c r="KX11" s="17">
        <v>0</v>
      </c>
      <c r="KY11" s="17">
        <v>0</v>
      </c>
      <c r="KZ11" s="17">
        <v>0</v>
      </c>
      <c r="LA11" s="18">
        <v>0</v>
      </c>
      <c r="LB11" s="18">
        <v>0</v>
      </c>
      <c r="LC11" s="18">
        <v>0</v>
      </c>
      <c r="LD11" s="17">
        <v>0</v>
      </c>
      <c r="LE11" s="17">
        <v>0</v>
      </c>
      <c r="LF11" s="17">
        <v>0</v>
      </c>
      <c r="LG11" s="17">
        <v>0</v>
      </c>
      <c r="LH11" s="17">
        <v>0</v>
      </c>
      <c r="LI11" s="17">
        <v>0</v>
      </c>
      <c r="LJ11" s="18">
        <v>0</v>
      </c>
      <c r="LK11" s="18">
        <v>0</v>
      </c>
      <c r="LL11" s="18">
        <v>0</v>
      </c>
      <c r="LM11" s="17">
        <v>0</v>
      </c>
      <c r="LN11" s="17">
        <v>0</v>
      </c>
      <c r="LO11" s="17">
        <v>0</v>
      </c>
      <c r="LP11" s="17">
        <v>0</v>
      </c>
      <c r="LQ11" s="17">
        <v>0</v>
      </c>
      <c r="LR11" s="17">
        <v>0</v>
      </c>
      <c r="LS11" s="18">
        <v>0</v>
      </c>
      <c r="LT11" s="18">
        <v>0</v>
      </c>
      <c r="LU11" s="18">
        <v>0</v>
      </c>
      <c r="LV11" s="17">
        <v>0</v>
      </c>
      <c r="LW11" s="17">
        <v>0</v>
      </c>
      <c r="LX11" s="17">
        <v>0</v>
      </c>
      <c r="LY11" s="17">
        <v>0</v>
      </c>
      <c r="LZ11" s="17">
        <v>0</v>
      </c>
      <c r="MA11" s="17">
        <v>0</v>
      </c>
      <c r="MB11" s="17">
        <v>0</v>
      </c>
      <c r="MC11" s="17">
        <v>0</v>
      </c>
      <c r="MD11" s="17">
        <v>0</v>
      </c>
      <c r="ME11" s="17">
        <v>0</v>
      </c>
      <c r="MF11" s="17">
        <v>0</v>
      </c>
      <c r="MG11" s="17">
        <v>0</v>
      </c>
      <c r="MH11" s="17">
        <v>0</v>
      </c>
    </row>
    <row r="12" spans="1:346" ht="12.75" customHeight="1" x14ac:dyDescent="0.3">
      <c r="A12" s="61" t="s">
        <v>158</v>
      </c>
      <c r="B12" s="16">
        <v>1007</v>
      </c>
      <c r="C12" s="62" t="s">
        <v>148</v>
      </c>
      <c r="D12" s="18">
        <v>0</v>
      </c>
      <c r="E12" s="18">
        <v>0</v>
      </c>
      <c r="F12" s="18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>
        <v>0</v>
      </c>
      <c r="DC12" s="17">
        <v>0</v>
      </c>
      <c r="DD12" s="17">
        <v>0</v>
      </c>
      <c r="DE12" s="17">
        <v>0</v>
      </c>
      <c r="DF12" s="17">
        <v>0</v>
      </c>
      <c r="DG12" s="17">
        <v>0</v>
      </c>
      <c r="DH12" s="17">
        <v>0</v>
      </c>
      <c r="DI12" s="17">
        <v>0</v>
      </c>
      <c r="DJ12" s="17">
        <v>0</v>
      </c>
      <c r="DK12" s="17">
        <v>0</v>
      </c>
      <c r="DL12" s="17">
        <v>0</v>
      </c>
      <c r="DM12" s="17">
        <v>0</v>
      </c>
      <c r="DN12" s="17">
        <v>0</v>
      </c>
      <c r="DO12" s="17">
        <v>0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0</v>
      </c>
      <c r="DX12" s="17">
        <v>0</v>
      </c>
      <c r="DY12" s="17">
        <v>0</v>
      </c>
      <c r="DZ12" s="17">
        <v>0</v>
      </c>
      <c r="EA12" s="17">
        <v>0</v>
      </c>
      <c r="EB12" s="17">
        <v>0</v>
      </c>
      <c r="EC12" s="17">
        <v>0</v>
      </c>
      <c r="ED12" s="17">
        <v>0</v>
      </c>
      <c r="EE12" s="17">
        <v>0</v>
      </c>
      <c r="EF12" s="17">
        <v>0</v>
      </c>
      <c r="EG12" s="17">
        <v>0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0</v>
      </c>
      <c r="EU12" s="17">
        <v>0</v>
      </c>
      <c r="EV12" s="17">
        <v>0</v>
      </c>
      <c r="EW12" s="17">
        <v>0</v>
      </c>
      <c r="EX12" s="17">
        <v>0</v>
      </c>
      <c r="EY12" s="17">
        <v>0</v>
      </c>
      <c r="EZ12" s="17">
        <v>0</v>
      </c>
      <c r="FA12" s="17">
        <v>0</v>
      </c>
      <c r="FB12" s="17">
        <v>0</v>
      </c>
      <c r="FC12" s="17">
        <v>0</v>
      </c>
      <c r="FD12" s="17">
        <v>0</v>
      </c>
      <c r="FE12" s="17">
        <v>0</v>
      </c>
      <c r="FF12" s="17">
        <v>0</v>
      </c>
      <c r="FG12" s="17">
        <v>0</v>
      </c>
      <c r="FH12" s="17">
        <v>0</v>
      </c>
      <c r="FI12" s="17">
        <v>0</v>
      </c>
      <c r="FJ12" s="17">
        <v>0</v>
      </c>
      <c r="FK12" s="17">
        <v>0</v>
      </c>
      <c r="FL12" s="17">
        <v>0</v>
      </c>
      <c r="FM12" s="17">
        <v>0</v>
      </c>
      <c r="FN12" s="17">
        <v>0</v>
      </c>
      <c r="FO12" s="17">
        <v>0</v>
      </c>
      <c r="FP12" s="17">
        <v>0</v>
      </c>
      <c r="FQ12" s="17">
        <v>0</v>
      </c>
      <c r="FR12" s="17">
        <v>0</v>
      </c>
      <c r="FS12" s="17">
        <v>0</v>
      </c>
      <c r="FT12" s="17">
        <v>0</v>
      </c>
      <c r="FU12" s="17">
        <v>0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0</v>
      </c>
      <c r="GH12" s="17">
        <v>0</v>
      </c>
      <c r="GI12" s="17">
        <v>0</v>
      </c>
      <c r="GJ12" s="17">
        <v>0</v>
      </c>
      <c r="GK12" s="17">
        <v>0</v>
      </c>
      <c r="GL12" s="17">
        <v>0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0</v>
      </c>
      <c r="GT12" s="17">
        <v>0</v>
      </c>
      <c r="GU12" s="17">
        <v>0</v>
      </c>
      <c r="GV12" s="17">
        <v>0</v>
      </c>
      <c r="GW12" s="17">
        <v>0</v>
      </c>
      <c r="GX12" s="17">
        <v>0</v>
      </c>
      <c r="GY12" s="17">
        <v>0</v>
      </c>
      <c r="GZ12" s="17">
        <v>0</v>
      </c>
      <c r="HA12" s="17">
        <v>0</v>
      </c>
      <c r="HB12" s="17">
        <v>0</v>
      </c>
      <c r="HC12" s="17">
        <v>0</v>
      </c>
      <c r="HD12" s="17">
        <v>0</v>
      </c>
      <c r="HE12" s="17">
        <v>0</v>
      </c>
      <c r="HF12" s="17">
        <v>0</v>
      </c>
      <c r="HG12" s="17">
        <v>0</v>
      </c>
      <c r="HH12" s="17">
        <v>0</v>
      </c>
      <c r="HI12" s="17">
        <v>0</v>
      </c>
      <c r="HJ12" s="17">
        <v>0</v>
      </c>
      <c r="HK12" s="17">
        <v>0</v>
      </c>
      <c r="HL12" s="17">
        <v>0</v>
      </c>
      <c r="HM12" s="17">
        <v>0</v>
      </c>
      <c r="HN12" s="17">
        <v>0</v>
      </c>
      <c r="HO12" s="17">
        <v>0</v>
      </c>
      <c r="HP12" s="17">
        <v>0</v>
      </c>
      <c r="HQ12" s="17">
        <v>0</v>
      </c>
      <c r="HR12" s="17">
        <v>0</v>
      </c>
      <c r="HS12" s="17">
        <v>0</v>
      </c>
      <c r="HT12" s="17">
        <v>0</v>
      </c>
      <c r="HU12" s="17">
        <v>0</v>
      </c>
      <c r="HV12" s="17">
        <v>0</v>
      </c>
      <c r="HW12" s="17">
        <v>0</v>
      </c>
      <c r="HX12" s="17">
        <v>0</v>
      </c>
      <c r="HY12" s="17">
        <v>0</v>
      </c>
      <c r="HZ12" s="17">
        <v>0</v>
      </c>
      <c r="IA12" s="17">
        <v>0</v>
      </c>
      <c r="IB12" s="17">
        <v>0</v>
      </c>
      <c r="IC12" s="17">
        <v>0</v>
      </c>
      <c r="ID12" s="17">
        <v>0</v>
      </c>
      <c r="IE12" s="17">
        <v>0</v>
      </c>
      <c r="IF12" s="17">
        <v>0</v>
      </c>
      <c r="IG12" s="17">
        <v>0</v>
      </c>
      <c r="IH12" s="17">
        <v>0</v>
      </c>
      <c r="II12" s="17">
        <v>0</v>
      </c>
      <c r="IJ12" s="17">
        <v>0</v>
      </c>
      <c r="IK12" s="17">
        <v>0</v>
      </c>
      <c r="IL12" s="17">
        <v>0</v>
      </c>
      <c r="IM12" s="17">
        <v>0</v>
      </c>
      <c r="IN12" s="17">
        <v>0</v>
      </c>
      <c r="IO12" s="17">
        <v>0</v>
      </c>
      <c r="IP12" s="17">
        <v>0</v>
      </c>
      <c r="IQ12" s="17">
        <v>0</v>
      </c>
      <c r="IR12" s="17">
        <v>0</v>
      </c>
      <c r="IS12" s="17">
        <v>0</v>
      </c>
      <c r="IT12" s="17">
        <v>0</v>
      </c>
      <c r="IU12" s="17">
        <v>0</v>
      </c>
      <c r="IV12" s="18">
        <v>0</v>
      </c>
      <c r="IW12" s="18">
        <v>0</v>
      </c>
      <c r="IX12" s="18">
        <v>0</v>
      </c>
      <c r="IY12" s="17">
        <v>0</v>
      </c>
      <c r="IZ12" s="17">
        <v>0</v>
      </c>
      <c r="JA12" s="17">
        <v>0</v>
      </c>
      <c r="JB12" s="17">
        <v>0</v>
      </c>
      <c r="JC12" s="17">
        <v>0</v>
      </c>
      <c r="JD12" s="17">
        <v>0</v>
      </c>
      <c r="JE12" s="18">
        <v>0</v>
      </c>
      <c r="JF12" s="18">
        <v>0</v>
      </c>
      <c r="JG12" s="18">
        <v>0</v>
      </c>
      <c r="JH12" s="17">
        <v>0</v>
      </c>
      <c r="JI12" s="17">
        <v>0</v>
      </c>
      <c r="JJ12" s="17">
        <v>0</v>
      </c>
      <c r="JK12" s="17">
        <v>0</v>
      </c>
      <c r="JL12" s="17">
        <v>0</v>
      </c>
      <c r="JM12" s="17">
        <v>0</v>
      </c>
      <c r="JN12" s="18">
        <v>0</v>
      </c>
      <c r="JO12" s="18">
        <v>0</v>
      </c>
      <c r="JP12" s="18">
        <v>0</v>
      </c>
      <c r="JQ12" s="17">
        <v>0</v>
      </c>
      <c r="JR12" s="17">
        <v>0</v>
      </c>
      <c r="JS12" s="17">
        <v>0</v>
      </c>
      <c r="JT12" s="17">
        <v>0</v>
      </c>
      <c r="JU12" s="17">
        <v>0</v>
      </c>
      <c r="JV12" s="17">
        <v>0</v>
      </c>
      <c r="JW12" s="17">
        <v>0</v>
      </c>
      <c r="JX12" s="17">
        <v>0</v>
      </c>
      <c r="JY12" s="17">
        <v>0</v>
      </c>
      <c r="JZ12" s="17">
        <v>0</v>
      </c>
      <c r="KA12" s="17">
        <v>0</v>
      </c>
      <c r="KB12" s="17">
        <v>0</v>
      </c>
      <c r="KC12" s="17">
        <v>0</v>
      </c>
      <c r="KD12" s="17">
        <v>0</v>
      </c>
      <c r="KE12" s="17">
        <v>0</v>
      </c>
      <c r="KF12" s="17">
        <v>0</v>
      </c>
      <c r="KG12" s="17">
        <v>0</v>
      </c>
      <c r="KH12" s="17">
        <v>0</v>
      </c>
      <c r="KI12" s="17">
        <v>0</v>
      </c>
      <c r="KJ12" s="17">
        <v>0</v>
      </c>
      <c r="KK12" s="17">
        <v>0</v>
      </c>
      <c r="KL12" s="17">
        <v>0</v>
      </c>
      <c r="KM12" s="17">
        <v>0</v>
      </c>
      <c r="KN12" s="17">
        <v>0</v>
      </c>
      <c r="KO12" s="17">
        <v>0</v>
      </c>
      <c r="KP12" s="17">
        <v>0</v>
      </c>
      <c r="KQ12" s="17">
        <v>0</v>
      </c>
      <c r="KR12" s="17">
        <v>0</v>
      </c>
      <c r="KS12" s="17">
        <v>0</v>
      </c>
      <c r="KT12" s="17">
        <v>0</v>
      </c>
      <c r="KU12" s="17">
        <v>0</v>
      </c>
      <c r="KV12" s="17">
        <v>0</v>
      </c>
      <c r="KW12" s="17">
        <v>0</v>
      </c>
      <c r="KX12" s="17">
        <v>0</v>
      </c>
      <c r="KY12" s="17">
        <v>0</v>
      </c>
      <c r="KZ12" s="17">
        <v>0</v>
      </c>
      <c r="LA12" s="18">
        <v>0</v>
      </c>
      <c r="LB12" s="18">
        <v>0</v>
      </c>
      <c r="LC12" s="18">
        <v>0</v>
      </c>
      <c r="LD12" s="17">
        <v>0</v>
      </c>
      <c r="LE12" s="17">
        <v>0</v>
      </c>
      <c r="LF12" s="17">
        <v>0</v>
      </c>
      <c r="LG12" s="17">
        <v>0</v>
      </c>
      <c r="LH12" s="17">
        <v>0</v>
      </c>
      <c r="LI12" s="17">
        <v>0</v>
      </c>
      <c r="LJ12" s="18">
        <v>0</v>
      </c>
      <c r="LK12" s="18">
        <v>0</v>
      </c>
      <c r="LL12" s="18">
        <v>0</v>
      </c>
      <c r="LM12" s="17">
        <v>0</v>
      </c>
      <c r="LN12" s="17">
        <v>0</v>
      </c>
      <c r="LO12" s="17">
        <v>0</v>
      </c>
      <c r="LP12" s="17">
        <v>0</v>
      </c>
      <c r="LQ12" s="17">
        <v>0</v>
      </c>
      <c r="LR12" s="17">
        <v>0</v>
      </c>
      <c r="LS12" s="18">
        <v>0</v>
      </c>
      <c r="LT12" s="18">
        <v>0</v>
      </c>
      <c r="LU12" s="18">
        <v>0</v>
      </c>
      <c r="LV12" s="17">
        <v>0</v>
      </c>
      <c r="LW12" s="17">
        <v>0</v>
      </c>
      <c r="LX12" s="17">
        <v>0</v>
      </c>
      <c r="LY12" s="17">
        <v>0</v>
      </c>
      <c r="LZ12" s="17">
        <v>0</v>
      </c>
      <c r="MA12" s="17">
        <v>0</v>
      </c>
      <c r="MB12" s="17">
        <v>0</v>
      </c>
      <c r="MC12" s="17">
        <v>0</v>
      </c>
      <c r="MD12" s="17">
        <v>0</v>
      </c>
      <c r="ME12" s="17">
        <v>0</v>
      </c>
      <c r="MF12" s="17">
        <v>0</v>
      </c>
      <c r="MG12" s="17">
        <v>0</v>
      </c>
      <c r="MH12" s="17">
        <v>0</v>
      </c>
    </row>
    <row r="13" spans="1:346" ht="12.75" customHeight="1" x14ac:dyDescent="0.3">
      <c r="A13" s="61" t="s">
        <v>160</v>
      </c>
      <c r="B13" s="16">
        <v>1008</v>
      </c>
      <c r="C13" s="62" t="s">
        <v>148</v>
      </c>
      <c r="D13" s="18">
        <v>0</v>
      </c>
      <c r="E13" s="18">
        <v>0</v>
      </c>
      <c r="F13" s="18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0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0</v>
      </c>
      <c r="EU13" s="17">
        <v>0</v>
      </c>
      <c r="EV13" s="17">
        <v>0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0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0</v>
      </c>
      <c r="GK13" s="17">
        <v>0</v>
      </c>
      <c r="GL13" s="17">
        <v>0</v>
      </c>
      <c r="GM13" s="17">
        <v>0</v>
      </c>
      <c r="GN13" s="17">
        <v>0</v>
      </c>
      <c r="GO13" s="17">
        <v>0</v>
      </c>
      <c r="GP13" s="17">
        <v>0</v>
      </c>
      <c r="GQ13" s="17">
        <v>0</v>
      </c>
      <c r="GR13" s="17">
        <v>0</v>
      </c>
      <c r="GS13" s="17">
        <v>0</v>
      </c>
      <c r="GT13" s="17">
        <v>0</v>
      </c>
      <c r="GU13" s="17">
        <v>0</v>
      </c>
      <c r="GV13" s="17">
        <v>0</v>
      </c>
      <c r="GW13" s="17">
        <v>0</v>
      </c>
      <c r="GX13" s="17">
        <v>0</v>
      </c>
      <c r="GY13" s="17">
        <v>0</v>
      </c>
      <c r="GZ13" s="17">
        <v>0</v>
      </c>
      <c r="HA13" s="17">
        <v>0</v>
      </c>
      <c r="HB13" s="17">
        <v>0</v>
      </c>
      <c r="HC13" s="17">
        <v>0</v>
      </c>
      <c r="HD13" s="17">
        <v>0</v>
      </c>
      <c r="HE13" s="17">
        <v>0</v>
      </c>
      <c r="HF13" s="17">
        <v>0</v>
      </c>
      <c r="HG13" s="17">
        <v>0</v>
      </c>
      <c r="HH13" s="17">
        <v>0</v>
      </c>
      <c r="HI13" s="17">
        <v>0</v>
      </c>
      <c r="HJ13" s="17">
        <v>0</v>
      </c>
      <c r="HK13" s="17">
        <v>0</v>
      </c>
      <c r="HL13" s="17">
        <v>0</v>
      </c>
      <c r="HM13" s="17">
        <v>0</v>
      </c>
      <c r="HN13" s="17">
        <v>0</v>
      </c>
      <c r="HO13" s="17">
        <v>0</v>
      </c>
      <c r="HP13" s="17">
        <v>0</v>
      </c>
      <c r="HQ13" s="17">
        <v>0</v>
      </c>
      <c r="HR13" s="17">
        <v>0</v>
      </c>
      <c r="HS13" s="17">
        <v>0</v>
      </c>
      <c r="HT13" s="17">
        <v>0</v>
      </c>
      <c r="HU13" s="17">
        <v>0</v>
      </c>
      <c r="HV13" s="17">
        <v>0</v>
      </c>
      <c r="HW13" s="17">
        <v>0</v>
      </c>
      <c r="HX13" s="17">
        <v>0</v>
      </c>
      <c r="HY13" s="17">
        <v>0</v>
      </c>
      <c r="HZ13" s="17">
        <v>0</v>
      </c>
      <c r="IA13" s="17">
        <v>0</v>
      </c>
      <c r="IB13" s="17">
        <v>0</v>
      </c>
      <c r="IC13" s="17">
        <v>0</v>
      </c>
      <c r="ID13" s="17">
        <v>0</v>
      </c>
      <c r="IE13" s="17">
        <v>0</v>
      </c>
      <c r="IF13" s="17">
        <v>0</v>
      </c>
      <c r="IG13" s="17">
        <v>0</v>
      </c>
      <c r="IH13" s="17">
        <v>0</v>
      </c>
      <c r="II13" s="17">
        <v>0</v>
      </c>
      <c r="IJ13" s="17">
        <v>0</v>
      </c>
      <c r="IK13" s="17">
        <v>0</v>
      </c>
      <c r="IL13" s="17">
        <v>0</v>
      </c>
      <c r="IM13" s="17">
        <v>0</v>
      </c>
      <c r="IN13" s="17">
        <v>0</v>
      </c>
      <c r="IO13" s="17">
        <v>0</v>
      </c>
      <c r="IP13" s="17">
        <v>0</v>
      </c>
      <c r="IQ13" s="17">
        <v>0</v>
      </c>
      <c r="IR13" s="17">
        <v>0</v>
      </c>
      <c r="IS13" s="17">
        <v>0</v>
      </c>
      <c r="IT13" s="17">
        <v>0</v>
      </c>
      <c r="IU13" s="17">
        <v>0</v>
      </c>
      <c r="IV13" s="18">
        <v>0</v>
      </c>
      <c r="IW13" s="18">
        <v>0</v>
      </c>
      <c r="IX13" s="18">
        <v>0</v>
      </c>
      <c r="IY13" s="17">
        <v>0</v>
      </c>
      <c r="IZ13" s="17">
        <v>0</v>
      </c>
      <c r="JA13" s="17">
        <v>0</v>
      </c>
      <c r="JB13" s="17">
        <v>0</v>
      </c>
      <c r="JC13" s="17">
        <v>0</v>
      </c>
      <c r="JD13" s="17">
        <v>0</v>
      </c>
      <c r="JE13" s="18">
        <v>0</v>
      </c>
      <c r="JF13" s="18">
        <v>0</v>
      </c>
      <c r="JG13" s="18">
        <v>0</v>
      </c>
      <c r="JH13" s="17">
        <v>0</v>
      </c>
      <c r="JI13" s="17">
        <v>0</v>
      </c>
      <c r="JJ13" s="17">
        <v>0</v>
      </c>
      <c r="JK13" s="17">
        <v>0</v>
      </c>
      <c r="JL13" s="17">
        <v>0</v>
      </c>
      <c r="JM13" s="17">
        <v>0</v>
      </c>
      <c r="JN13" s="18">
        <v>0</v>
      </c>
      <c r="JO13" s="18">
        <v>0</v>
      </c>
      <c r="JP13" s="18">
        <v>0</v>
      </c>
      <c r="JQ13" s="17">
        <v>0</v>
      </c>
      <c r="JR13" s="17">
        <v>0</v>
      </c>
      <c r="JS13" s="17">
        <v>0</v>
      </c>
      <c r="JT13" s="17">
        <v>0</v>
      </c>
      <c r="JU13" s="17">
        <v>0</v>
      </c>
      <c r="JV13" s="17">
        <v>0</v>
      </c>
      <c r="JW13" s="17">
        <v>0</v>
      </c>
      <c r="JX13" s="17">
        <v>0</v>
      </c>
      <c r="JY13" s="17">
        <v>0</v>
      </c>
      <c r="JZ13" s="17">
        <v>0</v>
      </c>
      <c r="KA13" s="17">
        <v>0</v>
      </c>
      <c r="KB13" s="17">
        <v>0</v>
      </c>
      <c r="KC13" s="17">
        <v>0</v>
      </c>
      <c r="KD13" s="17">
        <v>0</v>
      </c>
      <c r="KE13" s="17">
        <v>0</v>
      </c>
      <c r="KF13" s="17">
        <v>0</v>
      </c>
      <c r="KG13" s="17">
        <v>0</v>
      </c>
      <c r="KH13" s="17">
        <v>0</v>
      </c>
      <c r="KI13" s="17">
        <v>0</v>
      </c>
      <c r="KJ13" s="17">
        <v>0</v>
      </c>
      <c r="KK13" s="17">
        <v>0</v>
      </c>
      <c r="KL13" s="17">
        <v>0</v>
      </c>
      <c r="KM13" s="17">
        <v>0</v>
      </c>
      <c r="KN13" s="17">
        <v>0</v>
      </c>
      <c r="KO13" s="17">
        <v>0</v>
      </c>
      <c r="KP13" s="17">
        <v>0</v>
      </c>
      <c r="KQ13" s="17">
        <v>0</v>
      </c>
      <c r="KR13" s="17">
        <v>0</v>
      </c>
      <c r="KS13" s="17">
        <v>0</v>
      </c>
      <c r="KT13" s="17">
        <v>0</v>
      </c>
      <c r="KU13" s="17">
        <v>0</v>
      </c>
      <c r="KV13" s="17">
        <v>0</v>
      </c>
      <c r="KW13" s="17">
        <v>0</v>
      </c>
      <c r="KX13" s="17">
        <v>0</v>
      </c>
      <c r="KY13" s="17">
        <v>0</v>
      </c>
      <c r="KZ13" s="17">
        <v>0</v>
      </c>
      <c r="LA13" s="18">
        <v>0</v>
      </c>
      <c r="LB13" s="18">
        <v>0</v>
      </c>
      <c r="LC13" s="18">
        <v>0</v>
      </c>
      <c r="LD13" s="17">
        <v>0</v>
      </c>
      <c r="LE13" s="17">
        <v>0</v>
      </c>
      <c r="LF13" s="17">
        <v>0</v>
      </c>
      <c r="LG13" s="17">
        <v>0</v>
      </c>
      <c r="LH13" s="17">
        <v>0</v>
      </c>
      <c r="LI13" s="17">
        <v>0</v>
      </c>
      <c r="LJ13" s="18">
        <v>0</v>
      </c>
      <c r="LK13" s="18">
        <v>0</v>
      </c>
      <c r="LL13" s="18">
        <v>0</v>
      </c>
      <c r="LM13" s="17">
        <v>0</v>
      </c>
      <c r="LN13" s="17">
        <v>0</v>
      </c>
      <c r="LO13" s="17">
        <v>0</v>
      </c>
      <c r="LP13" s="17">
        <v>0</v>
      </c>
      <c r="LQ13" s="17">
        <v>0</v>
      </c>
      <c r="LR13" s="17">
        <v>0</v>
      </c>
      <c r="LS13" s="18">
        <v>0</v>
      </c>
      <c r="LT13" s="18">
        <v>0</v>
      </c>
      <c r="LU13" s="18">
        <v>0</v>
      </c>
      <c r="LV13" s="17">
        <v>0</v>
      </c>
      <c r="LW13" s="17">
        <v>0</v>
      </c>
      <c r="LX13" s="17">
        <v>0</v>
      </c>
      <c r="LY13" s="17">
        <v>0</v>
      </c>
      <c r="LZ13" s="17">
        <v>0</v>
      </c>
      <c r="MA13" s="17">
        <v>0</v>
      </c>
      <c r="MB13" s="17">
        <v>0</v>
      </c>
      <c r="MC13" s="17">
        <v>0</v>
      </c>
      <c r="MD13" s="17">
        <v>0</v>
      </c>
      <c r="ME13" s="17">
        <v>0</v>
      </c>
      <c r="MF13" s="17">
        <v>0</v>
      </c>
      <c r="MG13" s="17">
        <v>0</v>
      </c>
      <c r="MH13" s="17">
        <v>0</v>
      </c>
    </row>
    <row r="14" spans="1:346" ht="12.75" customHeight="1" x14ac:dyDescent="0.3">
      <c r="A14" s="61" t="s">
        <v>161</v>
      </c>
      <c r="B14" s="16">
        <v>1009</v>
      </c>
      <c r="C14" s="62" t="s">
        <v>148</v>
      </c>
      <c r="D14" s="18">
        <v>0</v>
      </c>
      <c r="E14" s="18">
        <v>0</v>
      </c>
      <c r="F14" s="18">
        <v>335148872.56999993</v>
      </c>
      <c r="G14" s="17">
        <v>0</v>
      </c>
      <c r="H14" s="17">
        <v>0</v>
      </c>
      <c r="I14" s="17">
        <v>244969.46000000002</v>
      </c>
      <c r="J14" s="17">
        <v>0</v>
      </c>
      <c r="K14" s="17">
        <v>0</v>
      </c>
      <c r="L14" s="17">
        <v>261104.97</v>
      </c>
      <c r="M14" s="17">
        <v>0</v>
      </c>
      <c r="N14" s="17">
        <v>0</v>
      </c>
      <c r="O14" s="17">
        <v>334642798.13999993</v>
      </c>
      <c r="P14" s="17">
        <v>0</v>
      </c>
      <c r="Q14" s="17">
        <v>0</v>
      </c>
      <c r="R14" s="17">
        <v>36051077.080000006</v>
      </c>
      <c r="S14" s="17">
        <v>0</v>
      </c>
      <c r="T14" s="17">
        <v>0</v>
      </c>
      <c r="U14" s="17">
        <v>1915.82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11010786.300000001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12414239.089999998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248863.12</v>
      </c>
      <c r="BR14" s="17">
        <v>0</v>
      </c>
      <c r="BS14" s="17">
        <v>0</v>
      </c>
      <c r="BT14" s="17">
        <v>25414.789999999997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265759.44</v>
      </c>
      <c r="CD14" s="17">
        <v>0</v>
      </c>
      <c r="CE14" s="17">
        <v>0</v>
      </c>
      <c r="CF14" s="17">
        <v>6801024.8300000001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0</v>
      </c>
      <c r="CM14" s="17">
        <v>0</v>
      </c>
      <c r="CN14" s="17">
        <v>0</v>
      </c>
      <c r="CO14" s="17">
        <v>0</v>
      </c>
      <c r="CP14" s="17">
        <v>0</v>
      </c>
      <c r="CQ14" s="17">
        <v>0</v>
      </c>
      <c r="CR14" s="17">
        <v>0</v>
      </c>
      <c r="CS14" s="17">
        <v>0</v>
      </c>
      <c r="CT14" s="17">
        <v>0</v>
      </c>
      <c r="CU14" s="17">
        <v>0</v>
      </c>
      <c r="CV14" s="17">
        <v>0</v>
      </c>
      <c r="CW14" s="17">
        <v>0</v>
      </c>
      <c r="CX14" s="17">
        <v>0</v>
      </c>
      <c r="CY14" s="17">
        <v>0</v>
      </c>
      <c r="CZ14" s="17">
        <v>0</v>
      </c>
      <c r="DA14" s="17">
        <v>0</v>
      </c>
      <c r="DB14" s="17">
        <v>0</v>
      </c>
      <c r="DC14" s="17">
        <v>0</v>
      </c>
      <c r="DD14" s="17">
        <v>0</v>
      </c>
      <c r="DE14" s="17">
        <v>0</v>
      </c>
      <c r="DF14" s="17">
        <v>0</v>
      </c>
      <c r="DG14" s="17">
        <v>0</v>
      </c>
      <c r="DH14" s="17">
        <v>0</v>
      </c>
      <c r="DI14" s="17">
        <v>0</v>
      </c>
      <c r="DJ14" s="17">
        <v>0</v>
      </c>
      <c r="DK14" s="17">
        <v>0</v>
      </c>
      <c r="DL14" s="17">
        <v>0</v>
      </c>
      <c r="DM14" s="17">
        <v>0</v>
      </c>
      <c r="DN14" s="17">
        <v>0</v>
      </c>
      <c r="DO14" s="17">
        <v>0</v>
      </c>
      <c r="DP14" s="17">
        <v>31813.89</v>
      </c>
      <c r="DQ14" s="17">
        <v>0</v>
      </c>
      <c r="DR14" s="17">
        <v>0</v>
      </c>
      <c r="DS14" s="17">
        <v>0</v>
      </c>
      <c r="DT14" s="17">
        <v>0</v>
      </c>
      <c r="DU14" s="17">
        <v>0</v>
      </c>
      <c r="DV14" s="17">
        <v>0</v>
      </c>
      <c r="DW14" s="17">
        <v>0</v>
      </c>
      <c r="DX14" s="17">
        <v>0</v>
      </c>
      <c r="DY14" s="17">
        <v>0</v>
      </c>
      <c r="DZ14" s="17">
        <v>0</v>
      </c>
      <c r="EA14" s="17">
        <v>0</v>
      </c>
      <c r="EB14" s="17">
        <v>0</v>
      </c>
      <c r="EC14" s="17">
        <v>0</v>
      </c>
      <c r="ED14" s="17">
        <v>0</v>
      </c>
      <c r="EE14" s="17">
        <v>0</v>
      </c>
      <c r="EF14" s="17">
        <v>0</v>
      </c>
      <c r="EG14" s="17">
        <v>0</v>
      </c>
      <c r="EH14" s="17">
        <v>0</v>
      </c>
      <c r="EI14" s="17">
        <v>0</v>
      </c>
      <c r="EJ14" s="17">
        <v>0</v>
      </c>
      <c r="EK14" s="17">
        <v>0</v>
      </c>
      <c r="EL14" s="17">
        <v>0</v>
      </c>
      <c r="EM14" s="17">
        <v>0</v>
      </c>
      <c r="EN14" s="17">
        <v>0</v>
      </c>
      <c r="EO14" s="17">
        <v>0</v>
      </c>
      <c r="EP14" s="17">
        <v>0</v>
      </c>
      <c r="EQ14" s="17">
        <v>0</v>
      </c>
      <c r="ER14" s="17">
        <v>0</v>
      </c>
      <c r="ES14" s="17">
        <v>0</v>
      </c>
      <c r="ET14" s="17">
        <v>0</v>
      </c>
      <c r="EU14" s="17">
        <v>0</v>
      </c>
      <c r="EV14" s="17">
        <v>0</v>
      </c>
      <c r="EW14" s="17">
        <v>0</v>
      </c>
      <c r="EX14" s="17">
        <v>0</v>
      </c>
      <c r="EY14" s="17">
        <v>0</v>
      </c>
      <c r="EZ14" s="17">
        <v>0</v>
      </c>
      <c r="FA14" s="17">
        <v>0</v>
      </c>
      <c r="FB14" s="17">
        <v>0</v>
      </c>
      <c r="FC14" s="17">
        <v>0</v>
      </c>
      <c r="FD14" s="17">
        <v>0</v>
      </c>
      <c r="FE14" s="17">
        <v>0</v>
      </c>
      <c r="FF14" s="17">
        <v>254595.08000000002</v>
      </c>
      <c r="FG14" s="17">
        <v>0</v>
      </c>
      <c r="FH14" s="17">
        <v>0</v>
      </c>
      <c r="FI14" s="17">
        <v>0</v>
      </c>
      <c r="FJ14" s="17">
        <v>0</v>
      </c>
      <c r="FK14" s="17">
        <v>0</v>
      </c>
      <c r="FL14" s="17">
        <v>0</v>
      </c>
      <c r="FM14" s="17">
        <v>0</v>
      </c>
      <c r="FN14" s="17">
        <v>0</v>
      </c>
      <c r="FO14" s="17">
        <v>0</v>
      </c>
      <c r="FP14" s="17">
        <v>0</v>
      </c>
      <c r="FQ14" s="17">
        <v>0</v>
      </c>
      <c r="FR14" s="17">
        <v>0</v>
      </c>
      <c r="FS14" s="17">
        <v>0</v>
      </c>
      <c r="FT14" s="17">
        <v>0</v>
      </c>
      <c r="FU14" s="17">
        <v>0</v>
      </c>
      <c r="FV14" s="17">
        <v>0</v>
      </c>
      <c r="FW14" s="17">
        <v>0</v>
      </c>
      <c r="FX14" s="17">
        <v>0</v>
      </c>
      <c r="FY14" s="17">
        <v>0</v>
      </c>
      <c r="FZ14" s="17">
        <v>0</v>
      </c>
      <c r="GA14" s="17">
        <v>0</v>
      </c>
      <c r="GB14" s="17">
        <v>0</v>
      </c>
      <c r="GC14" s="17">
        <v>0</v>
      </c>
      <c r="GD14" s="17">
        <v>0</v>
      </c>
      <c r="GE14" s="17">
        <v>0</v>
      </c>
      <c r="GF14" s="17">
        <v>0</v>
      </c>
      <c r="GG14" s="17">
        <v>0</v>
      </c>
      <c r="GH14" s="17">
        <v>0</v>
      </c>
      <c r="GI14" s="17">
        <v>0</v>
      </c>
      <c r="GJ14" s="17">
        <v>76.789999999999992</v>
      </c>
      <c r="GK14" s="17">
        <v>0</v>
      </c>
      <c r="GL14" s="17">
        <v>0</v>
      </c>
      <c r="GM14" s="17">
        <v>0</v>
      </c>
      <c r="GN14" s="17">
        <v>0</v>
      </c>
      <c r="GO14" s="17">
        <v>0</v>
      </c>
      <c r="GP14" s="17">
        <v>13337698.77</v>
      </c>
      <c r="GQ14" s="17">
        <v>0</v>
      </c>
      <c r="GR14" s="17">
        <v>0</v>
      </c>
      <c r="GS14" s="17">
        <v>520103.83</v>
      </c>
      <c r="GT14" s="17">
        <v>0</v>
      </c>
      <c r="GU14" s="17">
        <v>0</v>
      </c>
      <c r="GV14" s="17">
        <v>71058133.970000014</v>
      </c>
      <c r="GW14" s="17">
        <v>0</v>
      </c>
      <c r="GX14" s="17">
        <v>0</v>
      </c>
      <c r="GY14" s="17">
        <v>3102549.5599999996</v>
      </c>
      <c r="GZ14" s="17">
        <v>0</v>
      </c>
      <c r="HA14" s="17">
        <v>0</v>
      </c>
      <c r="HB14" s="17">
        <v>0</v>
      </c>
      <c r="HC14" s="17">
        <v>0</v>
      </c>
      <c r="HD14" s="17">
        <v>0</v>
      </c>
      <c r="HE14" s="17">
        <v>0</v>
      </c>
      <c r="HF14" s="17">
        <v>0</v>
      </c>
      <c r="HG14" s="17">
        <v>0</v>
      </c>
      <c r="HH14" s="17">
        <v>0</v>
      </c>
      <c r="HI14" s="17">
        <v>0</v>
      </c>
      <c r="HJ14" s="17">
        <v>0</v>
      </c>
      <c r="HK14" s="17">
        <v>0</v>
      </c>
      <c r="HL14" s="17">
        <v>0</v>
      </c>
      <c r="HM14" s="17">
        <v>0</v>
      </c>
      <c r="HN14" s="17">
        <v>0</v>
      </c>
      <c r="HO14" s="17">
        <v>0</v>
      </c>
      <c r="HP14" s="17">
        <v>0</v>
      </c>
      <c r="HQ14" s="17">
        <v>0</v>
      </c>
      <c r="HR14" s="17">
        <v>0</v>
      </c>
      <c r="HS14" s="17">
        <v>0</v>
      </c>
      <c r="HT14" s="17">
        <v>0</v>
      </c>
      <c r="HU14" s="17">
        <v>0</v>
      </c>
      <c r="HV14" s="17">
        <v>0</v>
      </c>
      <c r="HW14" s="17">
        <v>0</v>
      </c>
      <c r="HX14" s="17">
        <v>0</v>
      </c>
      <c r="HY14" s="17">
        <v>0</v>
      </c>
      <c r="HZ14" s="17">
        <v>0</v>
      </c>
      <c r="IA14" s="17">
        <v>0</v>
      </c>
      <c r="IB14" s="17">
        <v>0</v>
      </c>
      <c r="IC14" s="17">
        <v>0</v>
      </c>
      <c r="ID14" s="17">
        <v>0</v>
      </c>
      <c r="IE14" s="17">
        <v>0</v>
      </c>
      <c r="IF14" s="17">
        <v>0</v>
      </c>
      <c r="IG14" s="17">
        <v>0</v>
      </c>
      <c r="IH14" s="17">
        <v>0</v>
      </c>
      <c r="II14" s="17">
        <v>0</v>
      </c>
      <c r="IJ14" s="17">
        <v>0</v>
      </c>
      <c r="IK14" s="17">
        <v>0</v>
      </c>
      <c r="IL14" s="17">
        <v>0</v>
      </c>
      <c r="IM14" s="17">
        <v>0</v>
      </c>
      <c r="IN14" s="17">
        <v>0</v>
      </c>
      <c r="IO14" s="17">
        <v>0</v>
      </c>
      <c r="IP14" s="17">
        <v>0</v>
      </c>
      <c r="IQ14" s="17">
        <v>0</v>
      </c>
      <c r="IR14" s="17">
        <v>0</v>
      </c>
      <c r="IS14" s="17">
        <v>0</v>
      </c>
      <c r="IT14" s="17">
        <v>0</v>
      </c>
      <c r="IU14" s="17">
        <v>0</v>
      </c>
      <c r="IV14" s="18">
        <v>0</v>
      </c>
      <c r="IW14" s="18">
        <v>0</v>
      </c>
      <c r="IX14" s="18">
        <v>0</v>
      </c>
      <c r="IY14" s="17">
        <v>0</v>
      </c>
      <c r="IZ14" s="17">
        <v>0</v>
      </c>
      <c r="JA14" s="17">
        <v>0</v>
      </c>
      <c r="JB14" s="17">
        <v>0</v>
      </c>
      <c r="JC14" s="17">
        <v>0</v>
      </c>
      <c r="JD14" s="17">
        <v>0</v>
      </c>
      <c r="JE14" s="18">
        <v>0</v>
      </c>
      <c r="JF14" s="18">
        <v>0</v>
      </c>
      <c r="JG14" s="18">
        <v>0</v>
      </c>
      <c r="JH14" s="17">
        <v>0</v>
      </c>
      <c r="JI14" s="17">
        <v>0</v>
      </c>
      <c r="JJ14" s="17">
        <v>0</v>
      </c>
      <c r="JK14" s="17">
        <v>0</v>
      </c>
      <c r="JL14" s="17">
        <v>0</v>
      </c>
      <c r="JM14" s="17">
        <v>0</v>
      </c>
      <c r="JN14" s="18">
        <v>0</v>
      </c>
      <c r="JO14" s="18">
        <v>0</v>
      </c>
      <c r="JP14" s="18">
        <v>0</v>
      </c>
      <c r="JQ14" s="17">
        <v>0</v>
      </c>
      <c r="JR14" s="17">
        <v>0</v>
      </c>
      <c r="JS14" s="17">
        <v>0</v>
      </c>
      <c r="JT14" s="17">
        <v>0</v>
      </c>
      <c r="JU14" s="17">
        <v>0</v>
      </c>
      <c r="JV14" s="17">
        <v>0</v>
      </c>
      <c r="JW14" s="17">
        <v>0</v>
      </c>
      <c r="JX14" s="17">
        <v>0</v>
      </c>
      <c r="JY14" s="17">
        <v>0</v>
      </c>
      <c r="JZ14" s="17">
        <v>0</v>
      </c>
      <c r="KA14" s="17">
        <v>0</v>
      </c>
      <c r="KB14" s="17">
        <v>0</v>
      </c>
      <c r="KC14" s="17">
        <v>0</v>
      </c>
      <c r="KD14" s="17">
        <v>0</v>
      </c>
      <c r="KE14" s="17">
        <v>0</v>
      </c>
      <c r="KF14" s="17">
        <v>0</v>
      </c>
      <c r="KG14" s="17">
        <v>0</v>
      </c>
      <c r="KH14" s="17">
        <v>0</v>
      </c>
      <c r="KI14" s="17">
        <v>0</v>
      </c>
      <c r="KJ14" s="17">
        <v>0</v>
      </c>
      <c r="KK14" s="17">
        <v>0</v>
      </c>
      <c r="KL14" s="17">
        <v>0</v>
      </c>
      <c r="KM14" s="17">
        <v>0</v>
      </c>
      <c r="KN14" s="17">
        <v>0</v>
      </c>
      <c r="KO14" s="17">
        <v>0</v>
      </c>
      <c r="KP14" s="17">
        <v>0</v>
      </c>
      <c r="KQ14" s="17">
        <v>0</v>
      </c>
      <c r="KR14" s="17">
        <v>0</v>
      </c>
      <c r="KS14" s="17">
        <v>0</v>
      </c>
      <c r="KT14" s="17">
        <v>0</v>
      </c>
      <c r="KU14" s="17">
        <v>0</v>
      </c>
      <c r="KV14" s="17">
        <v>0</v>
      </c>
      <c r="KW14" s="17">
        <v>0</v>
      </c>
      <c r="KX14" s="17">
        <v>0</v>
      </c>
      <c r="KY14" s="17">
        <v>0</v>
      </c>
      <c r="KZ14" s="17">
        <v>0</v>
      </c>
      <c r="LA14" s="18">
        <v>0</v>
      </c>
      <c r="LB14" s="18">
        <v>0</v>
      </c>
      <c r="LC14" s="18">
        <v>0</v>
      </c>
      <c r="LD14" s="17">
        <v>0</v>
      </c>
      <c r="LE14" s="17">
        <v>0</v>
      </c>
      <c r="LF14" s="17">
        <v>0</v>
      </c>
      <c r="LG14" s="17">
        <v>0</v>
      </c>
      <c r="LH14" s="17">
        <v>0</v>
      </c>
      <c r="LI14" s="17">
        <v>0</v>
      </c>
      <c r="LJ14" s="18">
        <v>0</v>
      </c>
      <c r="LK14" s="18">
        <v>0</v>
      </c>
      <c r="LL14" s="18">
        <v>0</v>
      </c>
      <c r="LM14" s="17">
        <v>0</v>
      </c>
      <c r="LN14" s="17">
        <v>0</v>
      </c>
      <c r="LO14" s="17">
        <v>0</v>
      </c>
      <c r="LP14" s="17">
        <v>0</v>
      </c>
      <c r="LQ14" s="17">
        <v>0</v>
      </c>
      <c r="LR14" s="17">
        <v>0</v>
      </c>
      <c r="LS14" s="18">
        <v>0</v>
      </c>
      <c r="LT14" s="18">
        <v>0</v>
      </c>
      <c r="LU14" s="18">
        <v>0</v>
      </c>
      <c r="LV14" s="17">
        <v>0</v>
      </c>
      <c r="LW14" s="17">
        <v>0</v>
      </c>
      <c r="LX14" s="17">
        <v>0</v>
      </c>
      <c r="LY14" s="17">
        <v>0</v>
      </c>
      <c r="LZ14" s="17">
        <v>0</v>
      </c>
      <c r="MA14" s="17">
        <v>0</v>
      </c>
      <c r="MB14" s="17">
        <v>0</v>
      </c>
      <c r="MC14" s="17">
        <v>0</v>
      </c>
      <c r="MD14" s="17">
        <v>0</v>
      </c>
      <c r="ME14" s="17">
        <v>0</v>
      </c>
      <c r="MF14" s="17">
        <v>0</v>
      </c>
      <c r="MG14" s="17">
        <v>490272924.92999989</v>
      </c>
      <c r="MH14" s="17">
        <v>490272924.92999989</v>
      </c>
    </row>
    <row r="15" spans="1:346" ht="12.75" customHeight="1" x14ac:dyDescent="0.3">
      <c r="A15" s="61" t="s">
        <v>163</v>
      </c>
      <c r="B15" s="16">
        <v>1010</v>
      </c>
      <c r="C15" s="62" t="s">
        <v>148</v>
      </c>
      <c r="D15" s="18">
        <v>0</v>
      </c>
      <c r="E15" s="18">
        <v>0</v>
      </c>
      <c r="F15" s="18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1372242.97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7">
        <v>0</v>
      </c>
      <c r="DP15" s="17">
        <v>0</v>
      </c>
      <c r="DQ15" s="17">
        <v>0</v>
      </c>
      <c r="DR15" s="17">
        <v>0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0</v>
      </c>
      <c r="DZ15" s="17">
        <v>0</v>
      </c>
      <c r="EA15" s="17">
        <v>0</v>
      </c>
      <c r="EB15" s="17">
        <v>0</v>
      </c>
      <c r="EC15" s="17">
        <v>0</v>
      </c>
      <c r="ED15" s="17">
        <v>0</v>
      </c>
      <c r="EE15" s="17">
        <v>0</v>
      </c>
      <c r="EF15" s="17">
        <v>0</v>
      </c>
      <c r="EG15" s="17">
        <v>0</v>
      </c>
      <c r="EH15" s="17">
        <v>0</v>
      </c>
      <c r="EI15" s="17">
        <v>0</v>
      </c>
      <c r="EJ15" s="17">
        <v>0</v>
      </c>
      <c r="EK15" s="17">
        <v>0</v>
      </c>
      <c r="EL15" s="17">
        <v>0</v>
      </c>
      <c r="EM15" s="17">
        <v>0</v>
      </c>
      <c r="EN15" s="17">
        <v>0</v>
      </c>
      <c r="EO15" s="17">
        <v>0</v>
      </c>
      <c r="EP15" s="17">
        <v>0</v>
      </c>
      <c r="EQ15" s="17">
        <v>0</v>
      </c>
      <c r="ER15" s="17">
        <v>0</v>
      </c>
      <c r="ES15" s="17">
        <v>0</v>
      </c>
      <c r="ET15" s="17">
        <v>0</v>
      </c>
      <c r="EU15" s="17">
        <v>0</v>
      </c>
      <c r="EV15" s="17">
        <v>0</v>
      </c>
      <c r="EW15" s="17">
        <v>0</v>
      </c>
      <c r="EX15" s="17">
        <v>0</v>
      </c>
      <c r="EY15" s="17">
        <v>0</v>
      </c>
      <c r="EZ15" s="17">
        <v>0</v>
      </c>
      <c r="FA15" s="17">
        <v>0</v>
      </c>
      <c r="FB15" s="17">
        <v>0</v>
      </c>
      <c r="FC15" s="17">
        <v>0</v>
      </c>
      <c r="FD15" s="17">
        <v>0</v>
      </c>
      <c r="FE15" s="17">
        <v>0</v>
      </c>
      <c r="FF15" s="17">
        <v>3872966.72</v>
      </c>
      <c r="FG15" s="17">
        <v>0</v>
      </c>
      <c r="FH15" s="17">
        <v>0</v>
      </c>
      <c r="FI15" s="17">
        <v>0</v>
      </c>
      <c r="FJ15" s="17">
        <v>0</v>
      </c>
      <c r="FK15" s="17">
        <v>0</v>
      </c>
      <c r="FL15" s="17">
        <v>0</v>
      </c>
      <c r="FM15" s="17">
        <v>0</v>
      </c>
      <c r="FN15" s="17">
        <v>0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0</v>
      </c>
      <c r="FV15" s="17">
        <v>0</v>
      </c>
      <c r="FW15" s="17">
        <v>0</v>
      </c>
      <c r="FX15" s="17">
        <v>0</v>
      </c>
      <c r="FY15" s="17">
        <v>0</v>
      </c>
      <c r="FZ15" s="17">
        <v>0</v>
      </c>
      <c r="GA15" s="17">
        <v>0</v>
      </c>
      <c r="GB15" s="17">
        <v>0</v>
      </c>
      <c r="GC15" s="17">
        <v>0</v>
      </c>
      <c r="GD15" s="17">
        <v>0</v>
      </c>
      <c r="GE15" s="17">
        <v>0</v>
      </c>
      <c r="GF15" s="17">
        <v>0</v>
      </c>
      <c r="GG15" s="17">
        <v>0</v>
      </c>
      <c r="GH15" s="17">
        <v>0</v>
      </c>
      <c r="GI15" s="17">
        <v>0</v>
      </c>
      <c r="GJ15" s="17">
        <v>0</v>
      </c>
      <c r="GK15" s="17">
        <v>0</v>
      </c>
      <c r="GL15" s="17">
        <v>0</v>
      </c>
      <c r="GM15" s="17">
        <v>0</v>
      </c>
      <c r="GN15" s="17">
        <v>0</v>
      </c>
      <c r="GO15" s="17">
        <v>0</v>
      </c>
      <c r="GP15" s="17">
        <v>0</v>
      </c>
      <c r="GQ15" s="17">
        <v>0</v>
      </c>
      <c r="GR15" s="17">
        <v>0</v>
      </c>
      <c r="GS15" s="17">
        <v>0</v>
      </c>
      <c r="GT15" s="17">
        <v>0</v>
      </c>
      <c r="GU15" s="17">
        <v>0</v>
      </c>
      <c r="GV15" s="17">
        <v>0</v>
      </c>
      <c r="GW15" s="17">
        <v>0</v>
      </c>
      <c r="GX15" s="17">
        <v>0</v>
      </c>
      <c r="GY15" s="17">
        <v>0</v>
      </c>
      <c r="GZ15" s="17">
        <v>0</v>
      </c>
      <c r="HA15" s="17">
        <v>0</v>
      </c>
      <c r="HB15" s="17">
        <v>0</v>
      </c>
      <c r="HC15" s="17">
        <v>0</v>
      </c>
      <c r="HD15" s="17">
        <v>0</v>
      </c>
      <c r="HE15" s="17">
        <v>0</v>
      </c>
      <c r="HF15" s="17">
        <v>0</v>
      </c>
      <c r="HG15" s="17">
        <v>0</v>
      </c>
      <c r="HH15" s="17">
        <v>0</v>
      </c>
      <c r="HI15" s="17">
        <v>0</v>
      </c>
      <c r="HJ15" s="17">
        <v>0</v>
      </c>
      <c r="HK15" s="17">
        <v>0</v>
      </c>
      <c r="HL15" s="17">
        <v>0</v>
      </c>
      <c r="HM15" s="17">
        <v>0</v>
      </c>
      <c r="HN15" s="17">
        <v>0</v>
      </c>
      <c r="HO15" s="17">
        <v>0</v>
      </c>
      <c r="HP15" s="17">
        <v>0</v>
      </c>
      <c r="HQ15" s="17">
        <v>0</v>
      </c>
      <c r="HR15" s="17">
        <v>0</v>
      </c>
      <c r="HS15" s="17">
        <v>0</v>
      </c>
      <c r="HT15" s="17">
        <v>0</v>
      </c>
      <c r="HU15" s="17">
        <v>0</v>
      </c>
      <c r="HV15" s="17">
        <v>0</v>
      </c>
      <c r="HW15" s="17">
        <v>0</v>
      </c>
      <c r="HX15" s="17">
        <v>0</v>
      </c>
      <c r="HY15" s="17">
        <v>0</v>
      </c>
      <c r="HZ15" s="17">
        <v>0</v>
      </c>
      <c r="IA15" s="17">
        <v>0</v>
      </c>
      <c r="IB15" s="17">
        <v>0</v>
      </c>
      <c r="IC15" s="17">
        <v>0</v>
      </c>
      <c r="ID15" s="17">
        <v>0</v>
      </c>
      <c r="IE15" s="17">
        <v>0</v>
      </c>
      <c r="IF15" s="17">
        <v>0</v>
      </c>
      <c r="IG15" s="17">
        <v>0</v>
      </c>
      <c r="IH15" s="17">
        <v>0</v>
      </c>
      <c r="II15" s="17">
        <v>0</v>
      </c>
      <c r="IJ15" s="17">
        <v>0</v>
      </c>
      <c r="IK15" s="17">
        <v>0</v>
      </c>
      <c r="IL15" s="17">
        <v>0</v>
      </c>
      <c r="IM15" s="17">
        <v>0</v>
      </c>
      <c r="IN15" s="17">
        <v>0</v>
      </c>
      <c r="IO15" s="17">
        <v>0</v>
      </c>
      <c r="IP15" s="17">
        <v>0</v>
      </c>
      <c r="IQ15" s="17">
        <v>0</v>
      </c>
      <c r="IR15" s="17">
        <v>0</v>
      </c>
      <c r="IS15" s="17">
        <v>0</v>
      </c>
      <c r="IT15" s="17">
        <v>0</v>
      </c>
      <c r="IU15" s="17">
        <v>0</v>
      </c>
      <c r="IV15" s="18">
        <v>0</v>
      </c>
      <c r="IW15" s="18">
        <v>0</v>
      </c>
      <c r="IX15" s="18">
        <v>0</v>
      </c>
      <c r="IY15" s="17">
        <v>0</v>
      </c>
      <c r="IZ15" s="17">
        <v>0</v>
      </c>
      <c r="JA15" s="17">
        <v>0</v>
      </c>
      <c r="JB15" s="17">
        <v>0</v>
      </c>
      <c r="JC15" s="17">
        <v>0</v>
      </c>
      <c r="JD15" s="17">
        <v>0</v>
      </c>
      <c r="JE15" s="18">
        <v>0</v>
      </c>
      <c r="JF15" s="18">
        <v>0</v>
      </c>
      <c r="JG15" s="18">
        <v>0</v>
      </c>
      <c r="JH15" s="17">
        <v>0</v>
      </c>
      <c r="JI15" s="17">
        <v>0</v>
      </c>
      <c r="JJ15" s="17">
        <v>0</v>
      </c>
      <c r="JK15" s="17">
        <v>0</v>
      </c>
      <c r="JL15" s="17">
        <v>0</v>
      </c>
      <c r="JM15" s="17">
        <v>0</v>
      </c>
      <c r="JN15" s="18">
        <v>0</v>
      </c>
      <c r="JO15" s="18">
        <v>0</v>
      </c>
      <c r="JP15" s="18">
        <v>0</v>
      </c>
      <c r="JQ15" s="17">
        <v>0</v>
      </c>
      <c r="JR15" s="17">
        <v>0</v>
      </c>
      <c r="JS15" s="17">
        <v>0</v>
      </c>
      <c r="JT15" s="17">
        <v>0</v>
      </c>
      <c r="JU15" s="17">
        <v>0</v>
      </c>
      <c r="JV15" s="17">
        <v>0</v>
      </c>
      <c r="JW15" s="17">
        <v>0</v>
      </c>
      <c r="JX15" s="17">
        <v>0</v>
      </c>
      <c r="JY15" s="17">
        <v>0</v>
      </c>
      <c r="JZ15" s="17">
        <v>0</v>
      </c>
      <c r="KA15" s="17">
        <v>0</v>
      </c>
      <c r="KB15" s="17">
        <v>0</v>
      </c>
      <c r="KC15" s="17">
        <v>0</v>
      </c>
      <c r="KD15" s="17">
        <v>0</v>
      </c>
      <c r="KE15" s="17">
        <v>0</v>
      </c>
      <c r="KF15" s="17">
        <v>0</v>
      </c>
      <c r="KG15" s="17">
        <v>0</v>
      </c>
      <c r="KH15" s="17">
        <v>0</v>
      </c>
      <c r="KI15" s="17">
        <v>0</v>
      </c>
      <c r="KJ15" s="17">
        <v>0</v>
      </c>
      <c r="KK15" s="17">
        <v>0</v>
      </c>
      <c r="KL15" s="17">
        <v>0</v>
      </c>
      <c r="KM15" s="17">
        <v>0</v>
      </c>
      <c r="KN15" s="17">
        <v>0</v>
      </c>
      <c r="KO15" s="17">
        <v>0</v>
      </c>
      <c r="KP15" s="17">
        <v>0</v>
      </c>
      <c r="KQ15" s="17">
        <v>0</v>
      </c>
      <c r="KR15" s="17">
        <v>0</v>
      </c>
      <c r="KS15" s="17">
        <v>0</v>
      </c>
      <c r="KT15" s="17">
        <v>0</v>
      </c>
      <c r="KU15" s="17">
        <v>0</v>
      </c>
      <c r="KV15" s="17">
        <v>0</v>
      </c>
      <c r="KW15" s="17">
        <v>0</v>
      </c>
      <c r="KX15" s="17">
        <v>0</v>
      </c>
      <c r="KY15" s="17">
        <v>0</v>
      </c>
      <c r="KZ15" s="17">
        <v>0</v>
      </c>
      <c r="LA15" s="18">
        <v>0</v>
      </c>
      <c r="LB15" s="18">
        <v>0</v>
      </c>
      <c r="LC15" s="18">
        <v>0</v>
      </c>
      <c r="LD15" s="17">
        <v>0</v>
      </c>
      <c r="LE15" s="17">
        <v>0</v>
      </c>
      <c r="LF15" s="17">
        <v>0</v>
      </c>
      <c r="LG15" s="17">
        <v>0</v>
      </c>
      <c r="LH15" s="17">
        <v>0</v>
      </c>
      <c r="LI15" s="17">
        <v>0</v>
      </c>
      <c r="LJ15" s="18">
        <v>0</v>
      </c>
      <c r="LK15" s="18">
        <v>0</v>
      </c>
      <c r="LL15" s="18">
        <v>0</v>
      </c>
      <c r="LM15" s="17">
        <v>0</v>
      </c>
      <c r="LN15" s="17">
        <v>0</v>
      </c>
      <c r="LO15" s="17">
        <v>0</v>
      </c>
      <c r="LP15" s="17">
        <v>0</v>
      </c>
      <c r="LQ15" s="17">
        <v>0</v>
      </c>
      <c r="LR15" s="17">
        <v>0</v>
      </c>
      <c r="LS15" s="18">
        <v>0</v>
      </c>
      <c r="LT15" s="18">
        <v>0</v>
      </c>
      <c r="LU15" s="18">
        <v>0</v>
      </c>
      <c r="LV15" s="17">
        <v>0</v>
      </c>
      <c r="LW15" s="17">
        <v>0</v>
      </c>
      <c r="LX15" s="17">
        <v>0</v>
      </c>
      <c r="LY15" s="17">
        <v>0</v>
      </c>
      <c r="LZ15" s="17">
        <v>0</v>
      </c>
      <c r="MA15" s="17">
        <v>0</v>
      </c>
      <c r="MB15" s="17">
        <v>0</v>
      </c>
      <c r="MC15" s="17">
        <v>0</v>
      </c>
      <c r="MD15" s="17">
        <v>0</v>
      </c>
      <c r="ME15" s="17">
        <v>0</v>
      </c>
      <c r="MF15" s="17">
        <v>0</v>
      </c>
      <c r="MG15" s="17">
        <v>5245209.6900000004</v>
      </c>
      <c r="MH15" s="17">
        <v>5245209.6900000004</v>
      </c>
    </row>
    <row r="16" spans="1:346" ht="12.75" customHeight="1" x14ac:dyDescent="0.3">
      <c r="A16" s="61" t="s">
        <v>165</v>
      </c>
      <c r="B16" s="16">
        <v>1011</v>
      </c>
      <c r="C16" s="62" t="s">
        <v>148</v>
      </c>
      <c r="D16" s="18">
        <v>0</v>
      </c>
      <c r="E16" s="18">
        <v>0</v>
      </c>
      <c r="F16" s="18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0</v>
      </c>
      <c r="EF16" s="17">
        <v>0</v>
      </c>
      <c r="EG16" s="17">
        <v>0</v>
      </c>
      <c r="EH16" s="17">
        <v>0</v>
      </c>
      <c r="EI16" s="17">
        <v>0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  <c r="ES16" s="17">
        <v>0</v>
      </c>
      <c r="ET16" s="17">
        <v>0</v>
      </c>
      <c r="EU16" s="17">
        <v>0</v>
      </c>
      <c r="EV16" s="17">
        <v>0</v>
      </c>
      <c r="EW16" s="17">
        <v>0</v>
      </c>
      <c r="EX16" s="17">
        <v>0</v>
      </c>
      <c r="EY16" s="17">
        <v>0</v>
      </c>
      <c r="EZ16" s="17">
        <v>0</v>
      </c>
      <c r="FA16" s="17">
        <v>0</v>
      </c>
      <c r="FB16" s="17">
        <v>0</v>
      </c>
      <c r="FC16" s="17">
        <v>0</v>
      </c>
      <c r="FD16" s="17">
        <v>0</v>
      </c>
      <c r="FE16" s="17">
        <v>0</v>
      </c>
      <c r="FF16" s="17">
        <v>0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3623537.879999999</v>
      </c>
      <c r="FV16" s="17">
        <v>0</v>
      </c>
      <c r="FW16" s="17">
        <v>0</v>
      </c>
      <c r="FX16" s="17">
        <v>7990881.9542393982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17">
        <v>0</v>
      </c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0</v>
      </c>
      <c r="GW16" s="17">
        <v>0</v>
      </c>
      <c r="GX16" s="17">
        <v>0</v>
      </c>
      <c r="GY16" s="17">
        <v>0</v>
      </c>
      <c r="GZ16" s="17">
        <v>0</v>
      </c>
      <c r="HA16" s="17">
        <v>0</v>
      </c>
      <c r="HB16" s="17">
        <v>0</v>
      </c>
      <c r="HC16" s="17">
        <v>0</v>
      </c>
      <c r="HD16" s="17">
        <v>0</v>
      </c>
      <c r="HE16" s="17">
        <v>0</v>
      </c>
      <c r="HF16" s="17">
        <v>0</v>
      </c>
      <c r="HG16" s="17">
        <v>0</v>
      </c>
      <c r="HH16" s="17">
        <v>0</v>
      </c>
      <c r="HI16" s="17">
        <v>0</v>
      </c>
      <c r="HJ16" s="17">
        <v>0</v>
      </c>
      <c r="HK16" s="17">
        <v>0</v>
      </c>
      <c r="HL16" s="17">
        <v>0</v>
      </c>
      <c r="HM16" s="17">
        <v>0</v>
      </c>
      <c r="HN16" s="17">
        <v>0</v>
      </c>
      <c r="HO16" s="17">
        <v>0</v>
      </c>
      <c r="HP16" s="17">
        <v>0</v>
      </c>
      <c r="HQ16" s="17">
        <v>0</v>
      </c>
      <c r="HR16" s="17">
        <v>0</v>
      </c>
      <c r="HS16" s="17">
        <v>0</v>
      </c>
      <c r="HT16" s="17">
        <v>0</v>
      </c>
      <c r="HU16" s="17">
        <v>0</v>
      </c>
      <c r="HV16" s="17">
        <v>0</v>
      </c>
      <c r="HW16" s="17">
        <v>0</v>
      </c>
      <c r="HX16" s="17">
        <v>0</v>
      </c>
      <c r="HY16" s="17">
        <v>0</v>
      </c>
      <c r="HZ16" s="17">
        <v>0</v>
      </c>
      <c r="IA16" s="17">
        <v>0</v>
      </c>
      <c r="IB16" s="17">
        <v>0</v>
      </c>
      <c r="IC16" s="17">
        <v>0</v>
      </c>
      <c r="ID16" s="17">
        <v>0</v>
      </c>
      <c r="IE16" s="17">
        <v>0</v>
      </c>
      <c r="IF16" s="17">
        <v>0</v>
      </c>
      <c r="IG16" s="17">
        <v>0</v>
      </c>
      <c r="IH16" s="17">
        <v>0</v>
      </c>
      <c r="II16" s="17">
        <v>0</v>
      </c>
      <c r="IJ16" s="17">
        <v>0</v>
      </c>
      <c r="IK16" s="17">
        <v>0</v>
      </c>
      <c r="IL16" s="17">
        <v>0</v>
      </c>
      <c r="IM16" s="17">
        <v>0</v>
      </c>
      <c r="IN16" s="17">
        <v>0</v>
      </c>
      <c r="IO16" s="17">
        <v>0</v>
      </c>
      <c r="IP16" s="17">
        <v>0</v>
      </c>
      <c r="IQ16" s="17">
        <v>0</v>
      </c>
      <c r="IR16" s="17">
        <v>0</v>
      </c>
      <c r="IS16" s="17">
        <v>0</v>
      </c>
      <c r="IT16" s="17">
        <v>0</v>
      </c>
      <c r="IU16" s="17">
        <v>0</v>
      </c>
      <c r="IV16" s="18">
        <v>0</v>
      </c>
      <c r="IW16" s="18">
        <v>0</v>
      </c>
      <c r="IX16" s="18">
        <v>0</v>
      </c>
      <c r="IY16" s="17">
        <v>0</v>
      </c>
      <c r="IZ16" s="17">
        <v>0</v>
      </c>
      <c r="JA16" s="17">
        <v>0</v>
      </c>
      <c r="JB16" s="17">
        <v>0</v>
      </c>
      <c r="JC16" s="17">
        <v>0</v>
      </c>
      <c r="JD16" s="17">
        <v>0</v>
      </c>
      <c r="JE16" s="18">
        <v>0</v>
      </c>
      <c r="JF16" s="18">
        <v>0</v>
      </c>
      <c r="JG16" s="18">
        <v>0</v>
      </c>
      <c r="JH16" s="17">
        <v>0</v>
      </c>
      <c r="JI16" s="17">
        <v>0</v>
      </c>
      <c r="JJ16" s="17">
        <v>0</v>
      </c>
      <c r="JK16" s="17">
        <v>0</v>
      </c>
      <c r="JL16" s="17">
        <v>0</v>
      </c>
      <c r="JM16" s="17">
        <v>0</v>
      </c>
      <c r="JN16" s="18">
        <v>0</v>
      </c>
      <c r="JO16" s="18">
        <v>0</v>
      </c>
      <c r="JP16" s="18">
        <v>0</v>
      </c>
      <c r="JQ16" s="17">
        <v>0</v>
      </c>
      <c r="JR16" s="17">
        <v>0</v>
      </c>
      <c r="JS16" s="17">
        <v>0</v>
      </c>
      <c r="JT16" s="17">
        <v>0</v>
      </c>
      <c r="JU16" s="17">
        <v>0</v>
      </c>
      <c r="JV16" s="17">
        <v>0</v>
      </c>
      <c r="JW16" s="17">
        <v>0</v>
      </c>
      <c r="JX16" s="17">
        <v>0</v>
      </c>
      <c r="JY16" s="17">
        <v>0</v>
      </c>
      <c r="JZ16" s="17">
        <v>0</v>
      </c>
      <c r="KA16" s="17">
        <v>0</v>
      </c>
      <c r="KB16" s="17">
        <v>0</v>
      </c>
      <c r="KC16" s="17">
        <v>0</v>
      </c>
      <c r="KD16" s="17">
        <v>0</v>
      </c>
      <c r="KE16" s="17">
        <v>0</v>
      </c>
      <c r="KF16" s="17">
        <v>0</v>
      </c>
      <c r="KG16" s="17">
        <v>0</v>
      </c>
      <c r="KH16" s="17">
        <v>0</v>
      </c>
      <c r="KI16" s="17">
        <v>0</v>
      </c>
      <c r="KJ16" s="17">
        <v>0</v>
      </c>
      <c r="KK16" s="17">
        <v>0</v>
      </c>
      <c r="KL16" s="17">
        <v>0</v>
      </c>
      <c r="KM16" s="17">
        <v>0</v>
      </c>
      <c r="KN16" s="17">
        <v>0</v>
      </c>
      <c r="KO16" s="17">
        <v>0</v>
      </c>
      <c r="KP16" s="17">
        <v>0</v>
      </c>
      <c r="KQ16" s="17">
        <v>0</v>
      </c>
      <c r="KR16" s="17">
        <v>0</v>
      </c>
      <c r="KS16" s="17">
        <v>0</v>
      </c>
      <c r="KT16" s="17">
        <v>0</v>
      </c>
      <c r="KU16" s="17">
        <v>0</v>
      </c>
      <c r="KV16" s="17">
        <v>0</v>
      </c>
      <c r="KW16" s="17">
        <v>0</v>
      </c>
      <c r="KX16" s="17">
        <v>0</v>
      </c>
      <c r="KY16" s="17">
        <v>0</v>
      </c>
      <c r="KZ16" s="17">
        <v>0</v>
      </c>
      <c r="LA16" s="18">
        <v>0</v>
      </c>
      <c r="LB16" s="18">
        <v>0</v>
      </c>
      <c r="LC16" s="18">
        <v>0</v>
      </c>
      <c r="LD16" s="17">
        <v>0</v>
      </c>
      <c r="LE16" s="17">
        <v>0</v>
      </c>
      <c r="LF16" s="17">
        <v>0</v>
      </c>
      <c r="LG16" s="17">
        <v>0</v>
      </c>
      <c r="LH16" s="17">
        <v>0</v>
      </c>
      <c r="LI16" s="17">
        <v>0</v>
      </c>
      <c r="LJ16" s="18">
        <v>0</v>
      </c>
      <c r="LK16" s="18">
        <v>0</v>
      </c>
      <c r="LL16" s="18">
        <v>0</v>
      </c>
      <c r="LM16" s="17">
        <v>0</v>
      </c>
      <c r="LN16" s="17">
        <v>0</v>
      </c>
      <c r="LO16" s="17">
        <v>0</v>
      </c>
      <c r="LP16" s="17">
        <v>0</v>
      </c>
      <c r="LQ16" s="17">
        <v>0</v>
      </c>
      <c r="LR16" s="17">
        <v>0</v>
      </c>
      <c r="LS16" s="18">
        <v>0</v>
      </c>
      <c r="LT16" s="18">
        <v>0</v>
      </c>
      <c r="LU16" s="18">
        <v>0</v>
      </c>
      <c r="LV16" s="17">
        <v>0</v>
      </c>
      <c r="LW16" s="17">
        <v>0</v>
      </c>
      <c r="LX16" s="17">
        <v>0</v>
      </c>
      <c r="LY16" s="17">
        <v>0</v>
      </c>
      <c r="LZ16" s="17">
        <v>0</v>
      </c>
      <c r="MA16" s="17">
        <v>0</v>
      </c>
      <c r="MB16" s="17">
        <v>0</v>
      </c>
      <c r="MC16" s="17">
        <v>0</v>
      </c>
      <c r="MD16" s="17">
        <v>0</v>
      </c>
      <c r="ME16" s="17">
        <v>0</v>
      </c>
      <c r="MF16" s="17">
        <v>0</v>
      </c>
      <c r="MG16" s="17">
        <v>11614419.834239397</v>
      </c>
      <c r="MH16" s="17">
        <v>11614419.834239397</v>
      </c>
    </row>
    <row r="17" spans="1:346" ht="12.75" customHeight="1" x14ac:dyDescent="0.3">
      <c r="A17" s="61" t="s">
        <v>167</v>
      </c>
      <c r="B17" s="16">
        <v>1012</v>
      </c>
      <c r="C17" s="62" t="s">
        <v>148</v>
      </c>
      <c r="D17" s="18">
        <v>0</v>
      </c>
      <c r="E17" s="18">
        <v>0</v>
      </c>
      <c r="F17" s="18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184479884.21000001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7">
        <v>1554697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0</v>
      </c>
      <c r="DE17" s="17">
        <v>0</v>
      </c>
      <c r="DF17" s="17">
        <v>0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  <c r="DZ17" s="17">
        <v>0</v>
      </c>
      <c r="EA17" s="17">
        <v>0</v>
      </c>
      <c r="EB17" s="17">
        <v>0</v>
      </c>
      <c r="EC17" s="17">
        <v>0</v>
      </c>
      <c r="ED17" s="17">
        <v>0</v>
      </c>
      <c r="EE17" s="17">
        <v>0</v>
      </c>
      <c r="EF17" s="17">
        <v>0</v>
      </c>
      <c r="EG17" s="17">
        <v>0</v>
      </c>
      <c r="EH17" s="17">
        <v>0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  <c r="EN17" s="17">
        <v>0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>
        <v>0</v>
      </c>
      <c r="EY17" s="17">
        <v>0</v>
      </c>
      <c r="EZ17" s="17">
        <v>0</v>
      </c>
      <c r="FA17" s="17">
        <v>0</v>
      </c>
      <c r="FB17" s="17">
        <v>0</v>
      </c>
      <c r="FC17" s="17">
        <v>0</v>
      </c>
      <c r="FD17" s="17">
        <v>0</v>
      </c>
      <c r="FE17" s="17">
        <v>0</v>
      </c>
      <c r="FF17" s="17">
        <v>0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0</v>
      </c>
      <c r="FM17" s="17">
        <v>0</v>
      </c>
      <c r="FN17" s="17">
        <v>0</v>
      </c>
      <c r="FO17" s="17">
        <v>0</v>
      </c>
      <c r="FP17" s="17">
        <v>0</v>
      </c>
      <c r="FQ17" s="17">
        <v>0</v>
      </c>
      <c r="FR17" s="17">
        <v>0</v>
      </c>
      <c r="FS17" s="17">
        <v>0</v>
      </c>
      <c r="FT17" s="17">
        <v>0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0</v>
      </c>
      <c r="GK17" s="17">
        <v>0</v>
      </c>
      <c r="GL17" s="17">
        <v>0</v>
      </c>
      <c r="GM17" s="17">
        <v>0</v>
      </c>
      <c r="GN17" s="17">
        <v>0</v>
      </c>
      <c r="GO17" s="17">
        <v>0</v>
      </c>
      <c r="GP17" s="17">
        <v>0</v>
      </c>
      <c r="GQ17" s="17">
        <v>0</v>
      </c>
      <c r="GR17" s="17">
        <v>0</v>
      </c>
      <c r="GS17" s="17">
        <v>0</v>
      </c>
      <c r="GT17" s="17">
        <v>0</v>
      </c>
      <c r="GU17" s="17">
        <v>0</v>
      </c>
      <c r="GV17" s="17">
        <v>0</v>
      </c>
      <c r="GW17" s="17">
        <v>0</v>
      </c>
      <c r="GX17" s="17">
        <v>0</v>
      </c>
      <c r="GY17" s="17">
        <v>0</v>
      </c>
      <c r="GZ17" s="17">
        <v>0</v>
      </c>
      <c r="HA17" s="17">
        <v>0</v>
      </c>
      <c r="HB17" s="17">
        <v>0</v>
      </c>
      <c r="HC17" s="17">
        <v>0</v>
      </c>
      <c r="HD17" s="17">
        <v>0</v>
      </c>
      <c r="HE17" s="17">
        <v>0</v>
      </c>
      <c r="HF17" s="17">
        <v>0</v>
      </c>
      <c r="HG17" s="17">
        <v>0</v>
      </c>
      <c r="HH17" s="17">
        <v>0</v>
      </c>
      <c r="HI17" s="17">
        <v>0</v>
      </c>
      <c r="HJ17" s="17">
        <v>0</v>
      </c>
      <c r="HK17" s="17">
        <v>0</v>
      </c>
      <c r="HL17" s="17">
        <v>0</v>
      </c>
      <c r="HM17" s="17">
        <v>0</v>
      </c>
      <c r="HN17" s="17">
        <v>0</v>
      </c>
      <c r="HO17" s="17">
        <v>0</v>
      </c>
      <c r="HP17" s="17">
        <v>0</v>
      </c>
      <c r="HQ17" s="17">
        <v>0</v>
      </c>
      <c r="HR17" s="17">
        <v>0</v>
      </c>
      <c r="HS17" s="17">
        <v>0</v>
      </c>
      <c r="HT17" s="17">
        <v>0</v>
      </c>
      <c r="HU17" s="17">
        <v>0</v>
      </c>
      <c r="HV17" s="17">
        <v>0</v>
      </c>
      <c r="HW17" s="17">
        <v>0</v>
      </c>
      <c r="HX17" s="17">
        <v>0</v>
      </c>
      <c r="HY17" s="17">
        <v>0</v>
      </c>
      <c r="HZ17" s="17">
        <v>0</v>
      </c>
      <c r="IA17" s="17">
        <v>0</v>
      </c>
      <c r="IB17" s="17">
        <v>0</v>
      </c>
      <c r="IC17" s="17">
        <v>0</v>
      </c>
      <c r="ID17" s="17">
        <v>0</v>
      </c>
      <c r="IE17" s="17">
        <v>0</v>
      </c>
      <c r="IF17" s="17">
        <v>0</v>
      </c>
      <c r="IG17" s="17">
        <v>0</v>
      </c>
      <c r="IH17" s="17">
        <v>0</v>
      </c>
      <c r="II17" s="17">
        <v>0</v>
      </c>
      <c r="IJ17" s="17">
        <v>0</v>
      </c>
      <c r="IK17" s="17">
        <v>0</v>
      </c>
      <c r="IL17" s="17">
        <v>0</v>
      </c>
      <c r="IM17" s="17">
        <v>0</v>
      </c>
      <c r="IN17" s="17">
        <v>0</v>
      </c>
      <c r="IO17" s="17">
        <v>0</v>
      </c>
      <c r="IP17" s="17">
        <v>0</v>
      </c>
      <c r="IQ17" s="17">
        <v>0</v>
      </c>
      <c r="IR17" s="17">
        <v>0</v>
      </c>
      <c r="IS17" s="17">
        <v>0</v>
      </c>
      <c r="IT17" s="17">
        <v>0</v>
      </c>
      <c r="IU17" s="17">
        <v>0</v>
      </c>
      <c r="IV17" s="18">
        <v>0</v>
      </c>
      <c r="IW17" s="18">
        <v>0</v>
      </c>
      <c r="IX17" s="18">
        <v>0</v>
      </c>
      <c r="IY17" s="17">
        <v>0</v>
      </c>
      <c r="IZ17" s="17">
        <v>0</v>
      </c>
      <c r="JA17" s="17">
        <v>0</v>
      </c>
      <c r="JB17" s="17">
        <v>0</v>
      </c>
      <c r="JC17" s="17">
        <v>0</v>
      </c>
      <c r="JD17" s="17">
        <v>0</v>
      </c>
      <c r="JE17" s="18">
        <v>0</v>
      </c>
      <c r="JF17" s="18">
        <v>0</v>
      </c>
      <c r="JG17" s="18">
        <v>0</v>
      </c>
      <c r="JH17" s="17">
        <v>0</v>
      </c>
      <c r="JI17" s="17">
        <v>0</v>
      </c>
      <c r="JJ17" s="17">
        <v>0</v>
      </c>
      <c r="JK17" s="17">
        <v>0</v>
      </c>
      <c r="JL17" s="17">
        <v>0</v>
      </c>
      <c r="JM17" s="17">
        <v>0</v>
      </c>
      <c r="JN17" s="18">
        <v>0</v>
      </c>
      <c r="JO17" s="18">
        <v>0</v>
      </c>
      <c r="JP17" s="18">
        <v>0</v>
      </c>
      <c r="JQ17" s="17">
        <v>0</v>
      </c>
      <c r="JR17" s="17">
        <v>0</v>
      </c>
      <c r="JS17" s="17">
        <v>0</v>
      </c>
      <c r="JT17" s="17">
        <v>0</v>
      </c>
      <c r="JU17" s="17">
        <v>0</v>
      </c>
      <c r="JV17" s="17">
        <v>0</v>
      </c>
      <c r="JW17" s="17">
        <v>0</v>
      </c>
      <c r="JX17" s="17">
        <v>0</v>
      </c>
      <c r="JY17" s="17">
        <v>0</v>
      </c>
      <c r="JZ17" s="17">
        <v>0</v>
      </c>
      <c r="KA17" s="17">
        <v>0</v>
      </c>
      <c r="KB17" s="17">
        <v>0</v>
      </c>
      <c r="KC17" s="17">
        <v>0</v>
      </c>
      <c r="KD17" s="17">
        <v>0</v>
      </c>
      <c r="KE17" s="17">
        <v>0</v>
      </c>
      <c r="KF17" s="17">
        <v>0</v>
      </c>
      <c r="KG17" s="17">
        <v>0</v>
      </c>
      <c r="KH17" s="17">
        <v>0</v>
      </c>
      <c r="KI17" s="17">
        <v>0</v>
      </c>
      <c r="KJ17" s="17">
        <v>0</v>
      </c>
      <c r="KK17" s="17">
        <v>0</v>
      </c>
      <c r="KL17" s="17">
        <v>0</v>
      </c>
      <c r="KM17" s="17">
        <v>0</v>
      </c>
      <c r="KN17" s="17">
        <v>0</v>
      </c>
      <c r="KO17" s="17">
        <v>0</v>
      </c>
      <c r="KP17" s="17">
        <v>0</v>
      </c>
      <c r="KQ17" s="17">
        <v>0</v>
      </c>
      <c r="KR17" s="17">
        <v>0</v>
      </c>
      <c r="KS17" s="17">
        <v>0</v>
      </c>
      <c r="KT17" s="17">
        <v>0</v>
      </c>
      <c r="KU17" s="17">
        <v>0</v>
      </c>
      <c r="KV17" s="17">
        <v>0</v>
      </c>
      <c r="KW17" s="17">
        <v>0</v>
      </c>
      <c r="KX17" s="17">
        <v>0</v>
      </c>
      <c r="KY17" s="17">
        <v>0</v>
      </c>
      <c r="KZ17" s="17">
        <v>0</v>
      </c>
      <c r="LA17" s="18">
        <v>0</v>
      </c>
      <c r="LB17" s="18">
        <v>0</v>
      </c>
      <c r="LC17" s="18">
        <v>0</v>
      </c>
      <c r="LD17" s="17">
        <v>0</v>
      </c>
      <c r="LE17" s="17">
        <v>0</v>
      </c>
      <c r="LF17" s="17">
        <v>0</v>
      </c>
      <c r="LG17" s="17">
        <v>0</v>
      </c>
      <c r="LH17" s="17">
        <v>0</v>
      </c>
      <c r="LI17" s="17">
        <v>0</v>
      </c>
      <c r="LJ17" s="18">
        <v>0</v>
      </c>
      <c r="LK17" s="18">
        <v>0</v>
      </c>
      <c r="LL17" s="18">
        <v>0</v>
      </c>
      <c r="LM17" s="17">
        <v>0</v>
      </c>
      <c r="LN17" s="17">
        <v>0</v>
      </c>
      <c r="LO17" s="17">
        <v>0</v>
      </c>
      <c r="LP17" s="17">
        <v>0</v>
      </c>
      <c r="LQ17" s="17">
        <v>0</v>
      </c>
      <c r="LR17" s="17">
        <v>0</v>
      </c>
      <c r="LS17" s="18">
        <v>0</v>
      </c>
      <c r="LT17" s="18">
        <v>0</v>
      </c>
      <c r="LU17" s="18">
        <v>0</v>
      </c>
      <c r="LV17" s="17">
        <v>0</v>
      </c>
      <c r="LW17" s="17">
        <v>0</v>
      </c>
      <c r="LX17" s="17">
        <v>0</v>
      </c>
      <c r="LY17" s="17">
        <v>0</v>
      </c>
      <c r="LZ17" s="17">
        <v>0</v>
      </c>
      <c r="MA17" s="17">
        <v>0</v>
      </c>
      <c r="MB17" s="17">
        <v>0</v>
      </c>
      <c r="MC17" s="17">
        <v>0</v>
      </c>
      <c r="MD17" s="17">
        <v>0</v>
      </c>
      <c r="ME17" s="17">
        <v>0</v>
      </c>
      <c r="MF17" s="17">
        <v>0</v>
      </c>
      <c r="MG17" s="17">
        <v>186034581.21000001</v>
      </c>
      <c r="MH17" s="17">
        <v>186034581.21000001</v>
      </c>
    </row>
    <row r="18" spans="1:346" ht="12.75" customHeight="1" x14ac:dyDescent="0.3">
      <c r="A18" s="61" t="s">
        <v>169</v>
      </c>
      <c r="B18" s="16">
        <v>1013</v>
      </c>
      <c r="C18" s="62" t="s">
        <v>148</v>
      </c>
      <c r="D18" s="18">
        <v>0</v>
      </c>
      <c r="E18" s="18">
        <v>0</v>
      </c>
      <c r="F18" s="18">
        <v>11003908.59245017</v>
      </c>
      <c r="G18" s="17">
        <v>0</v>
      </c>
      <c r="H18" s="17">
        <v>0</v>
      </c>
      <c r="I18" s="17">
        <v>433408.90042642737</v>
      </c>
      <c r="J18" s="17">
        <v>0</v>
      </c>
      <c r="K18" s="17">
        <v>0</v>
      </c>
      <c r="L18" s="17">
        <v>7093530.7147962973</v>
      </c>
      <c r="M18" s="17">
        <v>0</v>
      </c>
      <c r="N18" s="17">
        <v>0</v>
      </c>
      <c r="O18" s="17">
        <v>3476968.9772274457</v>
      </c>
      <c r="P18" s="17">
        <v>0</v>
      </c>
      <c r="Q18" s="17">
        <v>0</v>
      </c>
      <c r="R18" s="17">
        <v>1820264.2925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156305.96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147221.41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992138.23999999999</v>
      </c>
      <c r="BR18" s="17">
        <v>0</v>
      </c>
      <c r="BS18" s="17">
        <v>0</v>
      </c>
      <c r="BT18" s="17">
        <v>5055.18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27424.333999999999</v>
      </c>
      <c r="CD18" s="17">
        <v>0</v>
      </c>
      <c r="CE18" s="17">
        <v>0</v>
      </c>
      <c r="CF18" s="17">
        <v>10760.457600000002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0</v>
      </c>
      <c r="DH18" s="17">
        <v>0</v>
      </c>
      <c r="DI18" s="17">
        <v>0</v>
      </c>
      <c r="DJ18" s="17">
        <v>0</v>
      </c>
      <c r="DK18" s="17">
        <v>0</v>
      </c>
      <c r="DL18" s="17">
        <v>0</v>
      </c>
      <c r="DM18" s="17">
        <v>0</v>
      </c>
      <c r="DN18" s="17">
        <v>0</v>
      </c>
      <c r="DO18" s="17">
        <v>0</v>
      </c>
      <c r="DP18" s="17">
        <v>0</v>
      </c>
      <c r="DQ18" s="17">
        <v>0</v>
      </c>
      <c r="DR18" s="17">
        <v>0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>
        <v>0</v>
      </c>
      <c r="EA18" s="17">
        <v>0</v>
      </c>
      <c r="EB18" s="17">
        <v>15018931.3862</v>
      </c>
      <c r="EC18" s="17">
        <v>0</v>
      </c>
      <c r="ED18" s="17">
        <v>0</v>
      </c>
      <c r="EE18" s="17">
        <v>406351.00919999997</v>
      </c>
      <c r="EF18" s="17">
        <v>0</v>
      </c>
      <c r="EG18" s="17">
        <v>0</v>
      </c>
      <c r="EH18" s="17">
        <v>3.28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  <c r="EN18" s="17">
        <v>453901.2292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0</v>
      </c>
      <c r="EU18" s="17">
        <v>0</v>
      </c>
      <c r="EV18" s="17">
        <v>0</v>
      </c>
      <c r="EW18" s="17">
        <v>0</v>
      </c>
      <c r="EX18" s="17">
        <v>0</v>
      </c>
      <c r="EY18" s="17">
        <v>0</v>
      </c>
      <c r="EZ18" s="17">
        <v>0</v>
      </c>
      <c r="FA18" s="17">
        <v>0</v>
      </c>
      <c r="FB18" s="17">
        <v>0</v>
      </c>
      <c r="FC18" s="17">
        <v>0</v>
      </c>
      <c r="FD18" s="17">
        <v>0</v>
      </c>
      <c r="FE18" s="17">
        <v>0</v>
      </c>
      <c r="FF18" s="17">
        <v>0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0</v>
      </c>
      <c r="GC18" s="17">
        <v>0</v>
      </c>
      <c r="GD18" s="17">
        <v>0</v>
      </c>
      <c r="GE18" s="17">
        <v>0</v>
      </c>
      <c r="GF18" s="17">
        <v>0</v>
      </c>
      <c r="GG18" s="17">
        <v>0</v>
      </c>
      <c r="GH18" s="17">
        <v>0</v>
      </c>
      <c r="GI18" s="17">
        <v>0</v>
      </c>
      <c r="GJ18" s="17">
        <v>0</v>
      </c>
      <c r="GK18" s="17">
        <v>0</v>
      </c>
      <c r="GL18" s="17">
        <v>0</v>
      </c>
      <c r="GM18" s="17">
        <v>0</v>
      </c>
      <c r="GN18" s="17">
        <v>0</v>
      </c>
      <c r="GO18" s="17">
        <v>0</v>
      </c>
      <c r="GP18" s="17">
        <v>1070569.1100000001</v>
      </c>
      <c r="GQ18" s="17">
        <v>0</v>
      </c>
      <c r="GR18" s="17">
        <v>0</v>
      </c>
      <c r="GS18" s="17">
        <v>4955392.1000000006</v>
      </c>
      <c r="GT18" s="17">
        <v>0</v>
      </c>
      <c r="GU18" s="17">
        <v>0</v>
      </c>
      <c r="GV18" s="17">
        <v>128649515.68000001</v>
      </c>
      <c r="GW18" s="17">
        <v>0</v>
      </c>
      <c r="GX18" s="17">
        <v>0</v>
      </c>
      <c r="GY18" s="17">
        <v>124883.4</v>
      </c>
      <c r="GZ18" s="17">
        <v>0</v>
      </c>
      <c r="HA18" s="17">
        <v>0</v>
      </c>
      <c r="HB18" s="17">
        <v>0</v>
      </c>
      <c r="HC18" s="17">
        <v>0</v>
      </c>
      <c r="HD18" s="17">
        <v>0</v>
      </c>
      <c r="HE18" s="17">
        <v>0</v>
      </c>
      <c r="HF18" s="17">
        <v>0</v>
      </c>
      <c r="HG18" s="17">
        <v>0</v>
      </c>
      <c r="HH18" s="17">
        <v>0</v>
      </c>
      <c r="HI18" s="17">
        <v>0</v>
      </c>
      <c r="HJ18" s="17">
        <v>0</v>
      </c>
      <c r="HK18" s="17">
        <v>0</v>
      </c>
      <c r="HL18" s="17">
        <v>0</v>
      </c>
      <c r="HM18" s="17">
        <v>0</v>
      </c>
      <c r="HN18" s="17">
        <v>0</v>
      </c>
      <c r="HO18" s="17">
        <v>0</v>
      </c>
      <c r="HP18" s="17">
        <v>0</v>
      </c>
      <c r="HQ18" s="17">
        <v>0</v>
      </c>
      <c r="HR18" s="17">
        <v>0</v>
      </c>
      <c r="HS18" s="17">
        <v>0</v>
      </c>
      <c r="HT18" s="17">
        <v>0</v>
      </c>
      <c r="HU18" s="17">
        <v>0</v>
      </c>
      <c r="HV18" s="17">
        <v>0</v>
      </c>
      <c r="HW18" s="17">
        <v>0</v>
      </c>
      <c r="HX18" s="17">
        <v>0</v>
      </c>
      <c r="HY18" s="17">
        <v>0</v>
      </c>
      <c r="HZ18" s="17">
        <v>0</v>
      </c>
      <c r="IA18" s="17">
        <v>0</v>
      </c>
      <c r="IB18" s="17">
        <v>0</v>
      </c>
      <c r="IC18" s="17">
        <v>0</v>
      </c>
      <c r="ID18" s="17">
        <v>0</v>
      </c>
      <c r="IE18" s="17">
        <v>0</v>
      </c>
      <c r="IF18" s="17">
        <v>0</v>
      </c>
      <c r="IG18" s="17">
        <v>0</v>
      </c>
      <c r="IH18" s="17">
        <v>0</v>
      </c>
      <c r="II18" s="17">
        <v>0</v>
      </c>
      <c r="IJ18" s="17">
        <v>0</v>
      </c>
      <c r="IK18" s="17">
        <v>0</v>
      </c>
      <c r="IL18" s="17">
        <v>0</v>
      </c>
      <c r="IM18" s="17">
        <v>0</v>
      </c>
      <c r="IN18" s="17">
        <v>0</v>
      </c>
      <c r="IO18" s="17">
        <v>0</v>
      </c>
      <c r="IP18" s="17">
        <v>0</v>
      </c>
      <c r="IQ18" s="17">
        <v>0</v>
      </c>
      <c r="IR18" s="17">
        <v>0</v>
      </c>
      <c r="IS18" s="17">
        <v>0</v>
      </c>
      <c r="IT18" s="17">
        <v>0</v>
      </c>
      <c r="IU18" s="17">
        <v>0</v>
      </c>
      <c r="IV18" s="18">
        <v>0</v>
      </c>
      <c r="IW18" s="18">
        <v>0</v>
      </c>
      <c r="IX18" s="18">
        <v>0</v>
      </c>
      <c r="IY18" s="17">
        <v>0</v>
      </c>
      <c r="IZ18" s="17">
        <v>0</v>
      </c>
      <c r="JA18" s="17">
        <v>0</v>
      </c>
      <c r="JB18" s="17">
        <v>0</v>
      </c>
      <c r="JC18" s="17">
        <v>0</v>
      </c>
      <c r="JD18" s="17">
        <v>0</v>
      </c>
      <c r="JE18" s="18">
        <v>0</v>
      </c>
      <c r="JF18" s="18">
        <v>0</v>
      </c>
      <c r="JG18" s="18">
        <v>0</v>
      </c>
      <c r="JH18" s="17">
        <v>0</v>
      </c>
      <c r="JI18" s="17">
        <v>0</v>
      </c>
      <c r="JJ18" s="17">
        <v>0</v>
      </c>
      <c r="JK18" s="17">
        <v>0</v>
      </c>
      <c r="JL18" s="17">
        <v>0</v>
      </c>
      <c r="JM18" s="17">
        <v>0</v>
      </c>
      <c r="JN18" s="18">
        <v>0</v>
      </c>
      <c r="JO18" s="18">
        <v>0</v>
      </c>
      <c r="JP18" s="18">
        <v>0</v>
      </c>
      <c r="JQ18" s="17">
        <v>0</v>
      </c>
      <c r="JR18" s="17">
        <v>0</v>
      </c>
      <c r="JS18" s="17">
        <v>0</v>
      </c>
      <c r="JT18" s="17">
        <v>0</v>
      </c>
      <c r="JU18" s="17">
        <v>0</v>
      </c>
      <c r="JV18" s="17">
        <v>0</v>
      </c>
      <c r="JW18" s="17">
        <v>0</v>
      </c>
      <c r="JX18" s="17">
        <v>0</v>
      </c>
      <c r="JY18" s="17">
        <v>0</v>
      </c>
      <c r="JZ18" s="17">
        <v>0</v>
      </c>
      <c r="KA18" s="17">
        <v>0</v>
      </c>
      <c r="KB18" s="17">
        <v>0</v>
      </c>
      <c r="KC18" s="17">
        <v>0</v>
      </c>
      <c r="KD18" s="17">
        <v>0</v>
      </c>
      <c r="KE18" s="17">
        <v>0</v>
      </c>
      <c r="KF18" s="17">
        <v>0</v>
      </c>
      <c r="KG18" s="17">
        <v>0</v>
      </c>
      <c r="KH18" s="17">
        <v>0</v>
      </c>
      <c r="KI18" s="17">
        <v>0</v>
      </c>
      <c r="KJ18" s="17">
        <v>0</v>
      </c>
      <c r="KK18" s="17">
        <v>0</v>
      </c>
      <c r="KL18" s="17">
        <v>0</v>
      </c>
      <c r="KM18" s="17">
        <v>0</v>
      </c>
      <c r="KN18" s="17">
        <v>0</v>
      </c>
      <c r="KO18" s="17">
        <v>0</v>
      </c>
      <c r="KP18" s="17">
        <v>0</v>
      </c>
      <c r="KQ18" s="17">
        <v>0</v>
      </c>
      <c r="KR18" s="17">
        <v>0</v>
      </c>
      <c r="KS18" s="17">
        <v>0</v>
      </c>
      <c r="KT18" s="17">
        <v>0</v>
      </c>
      <c r="KU18" s="17">
        <v>0</v>
      </c>
      <c r="KV18" s="17">
        <v>0</v>
      </c>
      <c r="KW18" s="17">
        <v>0</v>
      </c>
      <c r="KX18" s="17">
        <v>0</v>
      </c>
      <c r="KY18" s="17">
        <v>0</v>
      </c>
      <c r="KZ18" s="17">
        <v>0</v>
      </c>
      <c r="LA18" s="18">
        <v>0</v>
      </c>
      <c r="LB18" s="18">
        <v>0</v>
      </c>
      <c r="LC18" s="18">
        <v>0</v>
      </c>
      <c r="LD18" s="17">
        <v>0</v>
      </c>
      <c r="LE18" s="17">
        <v>0</v>
      </c>
      <c r="LF18" s="17">
        <v>0</v>
      </c>
      <c r="LG18" s="17">
        <v>0</v>
      </c>
      <c r="LH18" s="17">
        <v>0</v>
      </c>
      <c r="LI18" s="17">
        <v>0</v>
      </c>
      <c r="LJ18" s="18">
        <v>0</v>
      </c>
      <c r="LK18" s="18">
        <v>0</v>
      </c>
      <c r="LL18" s="18">
        <v>0</v>
      </c>
      <c r="LM18" s="17">
        <v>0</v>
      </c>
      <c r="LN18" s="17">
        <v>0</v>
      </c>
      <c r="LO18" s="17">
        <v>0</v>
      </c>
      <c r="LP18" s="17">
        <v>0</v>
      </c>
      <c r="LQ18" s="17">
        <v>0</v>
      </c>
      <c r="LR18" s="17">
        <v>0</v>
      </c>
      <c r="LS18" s="18">
        <v>0</v>
      </c>
      <c r="LT18" s="18">
        <v>0</v>
      </c>
      <c r="LU18" s="18">
        <v>0</v>
      </c>
      <c r="LV18" s="17">
        <v>0</v>
      </c>
      <c r="LW18" s="17">
        <v>0</v>
      </c>
      <c r="LX18" s="17">
        <v>0</v>
      </c>
      <c r="LY18" s="17">
        <v>0</v>
      </c>
      <c r="LZ18" s="17">
        <v>0</v>
      </c>
      <c r="MA18" s="17">
        <v>0</v>
      </c>
      <c r="MB18" s="17">
        <v>0</v>
      </c>
      <c r="MC18" s="17">
        <v>0</v>
      </c>
      <c r="MD18" s="17">
        <v>0</v>
      </c>
      <c r="ME18" s="17">
        <v>0</v>
      </c>
      <c r="MF18" s="17">
        <v>0</v>
      </c>
      <c r="MG18" s="17">
        <v>164842625.66115019</v>
      </c>
      <c r="MH18" s="17">
        <v>164842625.66115019</v>
      </c>
    </row>
    <row r="19" spans="1:346" ht="12.75" customHeight="1" x14ac:dyDescent="0.3">
      <c r="A19" s="61" t="s">
        <v>171</v>
      </c>
      <c r="B19" s="16">
        <v>1016</v>
      </c>
      <c r="C19" s="62" t="s">
        <v>148</v>
      </c>
      <c r="D19" s="18">
        <v>0</v>
      </c>
      <c r="E19" s="18">
        <v>0</v>
      </c>
      <c r="F19" s="18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0</v>
      </c>
      <c r="CY19" s="17">
        <v>0</v>
      </c>
      <c r="CZ19" s="17">
        <v>0</v>
      </c>
      <c r="DA19" s="17">
        <v>0</v>
      </c>
      <c r="DB19" s="17">
        <v>0</v>
      </c>
      <c r="DC19" s="17">
        <v>0</v>
      </c>
      <c r="DD19" s="17">
        <v>0</v>
      </c>
      <c r="DE19" s="17">
        <v>0</v>
      </c>
      <c r="DF19" s="17">
        <v>0</v>
      </c>
      <c r="DG19" s="17">
        <v>0</v>
      </c>
      <c r="DH19" s="17">
        <v>0</v>
      </c>
      <c r="DI19" s="17">
        <v>0</v>
      </c>
      <c r="DJ19" s="17">
        <v>0</v>
      </c>
      <c r="DK19" s="17">
        <v>0</v>
      </c>
      <c r="DL19" s="17">
        <v>0</v>
      </c>
      <c r="DM19" s="17">
        <v>0</v>
      </c>
      <c r="DN19" s="17">
        <v>0</v>
      </c>
      <c r="DO19" s="17">
        <v>0</v>
      </c>
      <c r="DP19" s="17">
        <v>0</v>
      </c>
      <c r="DQ19" s="17">
        <v>0</v>
      </c>
      <c r="DR19" s="17">
        <v>0</v>
      </c>
      <c r="DS19" s="17">
        <v>0</v>
      </c>
      <c r="DT19" s="17">
        <v>0</v>
      </c>
      <c r="DU19" s="17">
        <v>0</v>
      </c>
      <c r="DV19" s="17">
        <v>0</v>
      </c>
      <c r="DW19" s="17">
        <v>0</v>
      </c>
      <c r="DX19" s="17">
        <v>0</v>
      </c>
      <c r="DY19" s="17">
        <v>0</v>
      </c>
      <c r="DZ19" s="17">
        <v>0</v>
      </c>
      <c r="EA19" s="17">
        <v>0</v>
      </c>
      <c r="EB19" s="17">
        <v>0</v>
      </c>
      <c r="EC19" s="17">
        <v>0</v>
      </c>
      <c r="ED19" s="17">
        <v>0</v>
      </c>
      <c r="EE19" s="17">
        <v>0</v>
      </c>
      <c r="EF19" s="17">
        <v>0</v>
      </c>
      <c r="EG19" s="17">
        <v>0</v>
      </c>
      <c r="EH19" s="17">
        <v>0</v>
      </c>
      <c r="EI19" s="17">
        <v>0</v>
      </c>
      <c r="EJ19" s="17">
        <v>0</v>
      </c>
      <c r="EK19" s="17">
        <v>0</v>
      </c>
      <c r="EL19" s="17">
        <v>0</v>
      </c>
      <c r="EM19" s="17">
        <v>0</v>
      </c>
      <c r="EN19" s="17">
        <v>0</v>
      </c>
      <c r="EO19" s="17">
        <v>0</v>
      </c>
      <c r="EP19" s="17">
        <v>0</v>
      </c>
      <c r="EQ19" s="17">
        <v>0</v>
      </c>
      <c r="ER19" s="17">
        <v>0</v>
      </c>
      <c r="ES19" s="17">
        <v>0</v>
      </c>
      <c r="ET19" s="17">
        <v>0</v>
      </c>
      <c r="EU19" s="17">
        <v>0</v>
      </c>
      <c r="EV19" s="17">
        <v>0</v>
      </c>
      <c r="EW19" s="17">
        <v>0</v>
      </c>
      <c r="EX19" s="17">
        <v>0</v>
      </c>
      <c r="EY19" s="17">
        <v>0</v>
      </c>
      <c r="EZ19" s="17">
        <v>0</v>
      </c>
      <c r="FA19" s="17">
        <v>0</v>
      </c>
      <c r="FB19" s="17">
        <v>0</v>
      </c>
      <c r="FC19" s="17">
        <v>0</v>
      </c>
      <c r="FD19" s="17">
        <v>0</v>
      </c>
      <c r="FE19" s="17">
        <v>0</v>
      </c>
      <c r="FF19" s="17">
        <v>0</v>
      </c>
      <c r="FG19" s="17">
        <v>0</v>
      </c>
      <c r="FH19" s="17">
        <v>0</v>
      </c>
      <c r="FI19" s="17">
        <v>0</v>
      </c>
      <c r="FJ19" s="17">
        <v>0</v>
      </c>
      <c r="FK19" s="17">
        <v>0</v>
      </c>
      <c r="FL19" s="17">
        <v>0</v>
      </c>
      <c r="FM19" s="17">
        <v>0</v>
      </c>
      <c r="FN19" s="17">
        <v>0</v>
      </c>
      <c r="FO19" s="17">
        <v>0</v>
      </c>
      <c r="FP19" s="17">
        <v>0</v>
      </c>
      <c r="FQ19" s="17">
        <v>0</v>
      </c>
      <c r="FR19" s="17">
        <v>0</v>
      </c>
      <c r="FS19" s="17">
        <v>0</v>
      </c>
      <c r="FT19" s="17">
        <v>0</v>
      </c>
      <c r="FU19" s="17">
        <v>0</v>
      </c>
      <c r="FV19" s="17">
        <v>0</v>
      </c>
      <c r="FW19" s="17">
        <v>0</v>
      </c>
      <c r="FX19" s="17">
        <v>0</v>
      </c>
      <c r="FY19" s="17">
        <v>0</v>
      </c>
      <c r="FZ19" s="17">
        <v>0</v>
      </c>
      <c r="GA19" s="17">
        <v>0</v>
      </c>
      <c r="GB19" s="17">
        <v>0</v>
      </c>
      <c r="GC19" s="17">
        <v>0</v>
      </c>
      <c r="GD19" s="17">
        <v>0</v>
      </c>
      <c r="GE19" s="17">
        <v>0</v>
      </c>
      <c r="GF19" s="17">
        <v>0</v>
      </c>
      <c r="GG19" s="17">
        <v>0</v>
      </c>
      <c r="GH19" s="17">
        <v>0</v>
      </c>
      <c r="GI19" s="17">
        <v>0</v>
      </c>
      <c r="GJ19" s="17">
        <v>0</v>
      </c>
      <c r="GK19" s="17">
        <v>0</v>
      </c>
      <c r="GL19" s="17">
        <v>0</v>
      </c>
      <c r="GM19" s="17">
        <v>0</v>
      </c>
      <c r="GN19" s="17">
        <v>0</v>
      </c>
      <c r="GO19" s="17">
        <v>0</v>
      </c>
      <c r="GP19" s="17">
        <v>0</v>
      </c>
      <c r="GQ19" s="17">
        <v>0</v>
      </c>
      <c r="GR19" s="17">
        <v>0</v>
      </c>
      <c r="GS19" s="17">
        <v>0</v>
      </c>
      <c r="GT19" s="17">
        <v>0</v>
      </c>
      <c r="GU19" s="17">
        <v>0</v>
      </c>
      <c r="GV19" s="17">
        <v>0</v>
      </c>
      <c r="GW19" s="17">
        <v>0</v>
      </c>
      <c r="GX19" s="17">
        <v>0</v>
      </c>
      <c r="GY19" s="17">
        <v>0</v>
      </c>
      <c r="GZ19" s="17">
        <v>0</v>
      </c>
      <c r="HA19" s="17">
        <v>0</v>
      </c>
      <c r="HB19" s="17">
        <v>0</v>
      </c>
      <c r="HC19" s="17">
        <v>0</v>
      </c>
      <c r="HD19" s="17">
        <v>0</v>
      </c>
      <c r="HE19" s="17">
        <v>0</v>
      </c>
      <c r="HF19" s="17">
        <v>0</v>
      </c>
      <c r="HG19" s="17">
        <v>0</v>
      </c>
      <c r="HH19" s="17">
        <v>0</v>
      </c>
      <c r="HI19" s="17">
        <v>0</v>
      </c>
      <c r="HJ19" s="17">
        <v>0</v>
      </c>
      <c r="HK19" s="17">
        <v>0</v>
      </c>
      <c r="HL19" s="17">
        <v>0</v>
      </c>
      <c r="HM19" s="17">
        <v>0</v>
      </c>
      <c r="HN19" s="17">
        <v>0</v>
      </c>
      <c r="HO19" s="17">
        <v>0</v>
      </c>
      <c r="HP19" s="17">
        <v>0</v>
      </c>
      <c r="HQ19" s="17">
        <v>0</v>
      </c>
      <c r="HR19" s="17">
        <v>0</v>
      </c>
      <c r="HS19" s="17">
        <v>0</v>
      </c>
      <c r="HT19" s="17">
        <v>0</v>
      </c>
      <c r="HU19" s="17">
        <v>0</v>
      </c>
      <c r="HV19" s="17">
        <v>0</v>
      </c>
      <c r="HW19" s="17">
        <v>0</v>
      </c>
      <c r="HX19" s="17">
        <v>0</v>
      </c>
      <c r="HY19" s="17">
        <v>0</v>
      </c>
      <c r="HZ19" s="17">
        <v>0</v>
      </c>
      <c r="IA19" s="17">
        <v>0</v>
      </c>
      <c r="IB19" s="17">
        <v>0</v>
      </c>
      <c r="IC19" s="17">
        <v>0</v>
      </c>
      <c r="ID19" s="17">
        <v>0</v>
      </c>
      <c r="IE19" s="17">
        <v>0</v>
      </c>
      <c r="IF19" s="17">
        <v>0</v>
      </c>
      <c r="IG19" s="17">
        <v>0</v>
      </c>
      <c r="IH19" s="17">
        <v>0</v>
      </c>
      <c r="II19" s="17">
        <v>0</v>
      </c>
      <c r="IJ19" s="17">
        <v>0</v>
      </c>
      <c r="IK19" s="17">
        <v>0</v>
      </c>
      <c r="IL19" s="17">
        <v>0</v>
      </c>
      <c r="IM19" s="17">
        <v>0</v>
      </c>
      <c r="IN19" s="17">
        <v>0</v>
      </c>
      <c r="IO19" s="17">
        <v>0</v>
      </c>
      <c r="IP19" s="17">
        <v>0</v>
      </c>
      <c r="IQ19" s="17">
        <v>0</v>
      </c>
      <c r="IR19" s="17">
        <v>0</v>
      </c>
      <c r="IS19" s="17">
        <v>0</v>
      </c>
      <c r="IT19" s="17">
        <v>0</v>
      </c>
      <c r="IU19" s="17">
        <v>0</v>
      </c>
      <c r="IV19" s="18">
        <v>0</v>
      </c>
      <c r="IW19" s="18">
        <v>0</v>
      </c>
      <c r="IX19" s="18">
        <v>0</v>
      </c>
      <c r="IY19" s="17">
        <v>0</v>
      </c>
      <c r="IZ19" s="17">
        <v>0</v>
      </c>
      <c r="JA19" s="17">
        <v>0</v>
      </c>
      <c r="JB19" s="17">
        <v>0</v>
      </c>
      <c r="JC19" s="17">
        <v>0</v>
      </c>
      <c r="JD19" s="17">
        <v>0</v>
      </c>
      <c r="JE19" s="18">
        <v>0</v>
      </c>
      <c r="JF19" s="18">
        <v>0</v>
      </c>
      <c r="JG19" s="18">
        <v>0</v>
      </c>
      <c r="JH19" s="17">
        <v>0</v>
      </c>
      <c r="JI19" s="17">
        <v>0</v>
      </c>
      <c r="JJ19" s="17">
        <v>0</v>
      </c>
      <c r="JK19" s="17">
        <v>0</v>
      </c>
      <c r="JL19" s="17">
        <v>0</v>
      </c>
      <c r="JM19" s="17">
        <v>0</v>
      </c>
      <c r="JN19" s="18">
        <v>0</v>
      </c>
      <c r="JO19" s="18">
        <v>0</v>
      </c>
      <c r="JP19" s="18">
        <v>0</v>
      </c>
      <c r="JQ19" s="17">
        <v>0</v>
      </c>
      <c r="JR19" s="17">
        <v>0</v>
      </c>
      <c r="JS19" s="17">
        <v>0</v>
      </c>
      <c r="JT19" s="17">
        <v>0</v>
      </c>
      <c r="JU19" s="17">
        <v>0</v>
      </c>
      <c r="JV19" s="17">
        <v>0</v>
      </c>
      <c r="JW19" s="17">
        <v>0</v>
      </c>
      <c r="JX19" s="17">
        <v>0</v>
      </c>
      <c r="JY19" s="17">
        <v>0</v>
      </c>
      <c r="JZ19" s="17">
        <v>0</v>
      </c>
      <c r="KA19" s="17">
        <v>0</v>
      </c>
      <c r="KB19" s="17">
        <v>0</v>
      </c>
      <c r="KC19" s="17">
        <v>0</v>
      </c>
      <c r="KD19" s="17">
        <v>0</v>
      </c>
      <c r="KE19" s="17">
        <v>0</v>
      </c>
      <c r="KF19" s="17">
        <v>0</v>
      </c>
      <c r="KG19" s="17">
        <v>0</v>
      </c>
      <c r="KH19" s="17">
        <v>0</v>
      </c>
      <c r="KI19" s="17">
        <v>0</v>
      </c>
      <c r="KJ19" s="17">
        <v>0</v>
      </c>
      <c r="KK19" s="17">
        <v>0</v>
      </c>
      <c r="KL19" s="17">
        <v>0</v>
      </c>
      <c r="KM19" s="17">
        <v>0</v>
      </c>
      <c r="KN19" s="17">
        <v>0</v>
      </c>
      <c r="KO19" s="17">
        <v>0</v>
      </c>
      <c r="KP19" s="17">
        <v>0</v>
      </c>
      <c r="KQ19" s="17">
        <v>0</v>
      </c>
      <c r="KR19" s="17">
        <v>0</v>
      </c>
      <c r="KS19" s="17">
        <v>0</v>
      </c>
      <c r="KT19" s="17">
        <v>0</v>
      </c>
      <c r="KU19" s="17">
        <v>0</v>
      </c>
      <c r="KV19" s="17">
        <v>0</v>
      </c>
      <c r="KW19" s="17">
        <v>0</v>
      </c>
      <c r="KX19" s="17">
        <v>0</v>
      </c>
      <c r="KY19" s="17">
        <v>0</v>
      </c>
      <c r="KZ19" s="17">
        <v>0</v>
      </c>
      <c r="LA19" s="18">
        <v>0</v>
      </c>
      <c r="LB19" s="18">
        <v>0</v>
      </c>
      <c r="LC19" s="18">
        <v>0</v>
      </c>
      <c r="LD19" s="17">
        <v>0</v>
      </c>
      <c r="LE19" s="17">
        <v>0</v>
      </c>
      <c r="LF19" s="17">
        <v>0</v>
      </c>
      <c r="LG19" s="17">
        <v>0</v>
      </c>
      <c r="LH19" s="17">
        <v>0</v>
      </c>
      <c r="LI19" s="17">
        <v>0</v>
      </c>
      <c r="LJ19" s="18">
        <v>0</v>
      </c>
      <c r="LK19" s="18">
        <v>0</v>
      </c>
      <c r="LL19" s="18">
        <v>0</v>
      </c>
      <c r="LM19" s="17">
        <v>0</v>
      </c>
      <c r="LN19" s="17">
        <v>0</v>
      </c>
      <c r="LO19" s="17">
        <v>0</v>
      </c>
      <c r="LP19" s="17">
        <v>0</v>
      </c>
      <c r="LQ19" s="17">
        <v>0</v>
      </c>
      <c r="LR19" s="17">
        <v>0</v>
      </c>
      <c r="LS19" s="18">
        <v>0</v>
      </c>
      <c r="LT19" s="18">
        <v>0</v>
      </c>
      <c r="LU19" s="18">
        <v>0</v>
      </c>
      <c r="LV19" s="17">
        <v>0</v>
      </c>
      <c r="LW19" s="17">
        <v>0</v>
      </c>
      <c r="LX19" s="17">
        <v>0</v>
      </c>
      <c r="LY19" s="17">
        <v>0</v>
      </c>
      <c r="LZ19" s="17">
        <v>0</v>
      </c>
      <c r="MA19" s="17">
        <v>0</v>
      </c>
      <c r="MB19" s="17">
        <v>0</v>
      </c>
      <c r="MC19" s="17">
        <v>0</v>
      </c>
      <c r="MD19" s="17">
        <v>0</v>
      </c>
      <c r="ME19" s="17">
        <v>0</v>
      </c>
      <c r="MF19" s="17">
        <v>0</v>
      </c>
      <c r="MG19" s="17">
        <v>0</v>
      </c>
      <c r="MH19" s="17">
        <v>0</v>
      </c>
    </row>
    <row r="20" spans="1:346" ht="12.75" customHeight="1" x14ac:dyDescent="0.3">
      <c r="A20" s="61" t="s">
        <v>173</v>
      </c>
      <c r="B20" s="16">
        <v>1017</v>
      </c>
      <c r="C20" s="62" t="s">
        <v>148</v>
      </c>
      <c r="D20" s="18">
        <v>0</v>
      </c>
      <c r="E20" s="18">
        <v>0</v>
      </c>
      <c r="F20" s="18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0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0</v>
      </c>
      <c r="DH20" s="17">
        <v>0</v>
      </c>
      <c r="DI20" s="17">
        <v>0</v>
      </c>
      <c r="DJ20" s="17">
        <v>0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0</v>
      </c>
      <c r="EQ20" s="17">
        <v>0</v>
      </c>
      <c r="ER20" s="17">
        <v>0</v>
      </c>
      <c r="ES20" s="17">
        <v>0</v>
      </c>
      <c r="ET20" s="17">
        <v>0</v>
      </c>
      <c r="EU20" s="17">
        <v>0</v>
      </c>
      <c r="EV20" s="17">
        <v>0</v>
      </c>
      <c r="EW20" s="17">
        <v>0</v>
      </c>
      <c r="EX20" s="17">
        <v>0</v>
      </c>
      <c r="EY20" s="17">
        <v>0</v>
      </c>
      <c r="EZ20" s="17">
        <v>0</v>
      </c>
      <c r="FA20" s="17">
        <v>0</v>
      </c>
      <c r="FB20" s="17">
        <v>0</v>
      </c>
      <c r="FC20" s="17">
        <v>0</v>
      </c>
      <c r="FD20" s="17">
        <v>0</v>
      </c>
      <c r="FE20" s="17">
        <v>0</v>
      </c>
      <c r="FF20" s="17">
        <v>0</v>
      </c>
      <c r="FG20" s="17">
        <v>0</v>
      </c>
      <c r="FH20" s="17">
        <v>0</v>
      </c>
      <c r="FI20" s="17">
        <v>0</v>
      </c>
      <c r="FJ20" s="17">
        <v>0</v>
      </c>
      <c r="FK20" s="17">
        <v>0</v>
      </c>
      <c r="FL20" s="17">
        <v>0</v>
      </c>
      <c r="FM20" s="17">
        <v>0</v>
      </c>
      <c r="FN20" s="17">
        <v>0</v>
      </c>
      <c r="FO20" s="17">
        <v>0</v>
      </c>
      <c r="FP20" s="17">
        <v>0</v>
      </c>
      <c r="FQ20" s="17">
        <v>0</v>
      </c>
      <c r="FR20" s="17">
        <v>0</v>
      </c>
      <c r="FS20" s="17">
        <v>0</v>
      </c>
      <c r="FT20" s="17">
        <v>0</v>
      </c>
      <c r="FU20" s="17">
        <v>0</v>
      </c>
      <c r="FV20" s="17">
        <v>0</v>
      </c>
      <c r="FW20" s="17">
        <v>0</v>
      </c>
      <c r="FX20" s="17">
        <v>0</v>
      </c>
      <c r="FY20" s="17">
        <v>0</v>
      </c>
      <c r="FZ20" s="17">
        <v>0</v>
      </c>
      <c r="GA20" s="17">
        <v>0</v>
      </c>
      <c r="GB20" s="17">
        <v>0</v>
      </c>
      <c r="GC20" s="17">
        <v>0</v>
      </c>
      <c r="GD20" s="17">
        <v>0</v>
      </c>
      <c r="GE20" s="17">
        <v>0</v>
      </c>
      <c r="GF20" s="17">
        <v>0</v>
      </c>
      <c r="GG20" s="17">
        <v>0</v>
      </c>
      <c r="GH20" s="17">
        <v>0</v>
      </c>
      <c r="GI20" s="17">
        <v>0</v>
      </c>
      <c r="GJ20" s="17">
        <v>0</v>
      </c>
      <c r="GK20" s="17">
        <v>0</v>
      </c>
      <c r="GL20" s="17">
        <v>0</v>
      </c>
      <c r="GM20" s="17">
        <v>0</v>
      </c>
      <c r="GN20" s="17">
        <v>0</v>
      </c>
      <c r="GO20" s="17">
        <v>0</v>
      </c>
      <c r="GP20" s="17">
        <v>0</v>
      </c>
      <c r="GQ20" s="17">
        <v>0</v>
      </c>
      <c r="GR20" s="17">
        <v>0</v>
      </c>
      <c r="GS20" s="17">
        <v>0</v>
      </c>
      <c r="GT20" s="17">
        <v>0</v>
      </c>
      <c r="GU20" s="17">
        <v>0</v>
      </c>
      <c r="GV20" s="17">
        <v>0</v>
      </c>
      <c r="GW20" s="17">
        <v>0</v>
      </c>
      <c r="GX20" s="17">
        <v>0</v>
      </c>
      <c r="GY20" s="17">
        <v>0</v>
      </c>
      <c r="GZ20" s="17">
        <v>0</v>
      </c>
      <c r="HA20" s="17">
        <v>0</v>
      </c>
      <c r="HB20" s="17">
        <v>0</v>
      </c>
      <c r="HC20" s="17">
        <v>0</v>
      </c>
      <c r="HD20" s="17">
        <v>0</v>
      </c>
      <c r="HE20" s="17">
        <v>0</v>
      </c>
      <c r="HF20" s="17">
        <v>0</v>
      </c>
      <c r="HG20" s="17">
        <v>0</v>
      </c>
      <c r="HH20" s="17">
        <v>0</v>
      </c>
      <c r="HI20" s="17">
        <v>0</v>
      </c>
      <c r="HJ20" s="17">
        <v>0</v>
      </c>
      <c r="HK20" s="17">
        <v>0</v>
      </c>
      <c r="HL20" s="17">
        <v>0</v>
      </c>
      <c r="HM20" s="17">
        <v>0</v>
      </c>
      <c r="HN20" s="17">
        <v>0</v>
      </c>
      <c r="HO20" s="17">
        <v>0</v>
      </c>
      <c r="HP20" s="17">
        <v>0</v>
      </c>
      <c r="HQ20" s="17">
        <v>0</v>
      </c>
      <c r="HR20" s="17">
        <v>0</v>
      </c>
      <c r="HS20" s="17">
        <v>0</v>
      </c>
      <c r="HT20" s="17">
        <v>0</v>
      </c>
      <c r="HU20" s="17">
        <v>0</v>
      </c>
      <c r="HV20" s="17">
        <v>0</v>
      </c>
      <c r="HW20" s="17">
        <v>0</v>
      </c>
      <c r="HX20" s="17">
        <v>0</v>
      </c>
      <c r="HY20" s="17">
        <v>0</v>
      </c>
      <c r="HZ20" s="17">
        <v>0</v>
      </c>
      <c r="IA20" s="17">
        <v>0</v>
      </c>
      <c r="IB20" s="17">
        <v>0</v>
      </c>
      <c r="IC20" s="17">
        <v>0</v>
      </c>
      <c r="ID20" s="17">
        <v>0</v>
      </c>
      <c r="IE20" s="17">
        <v>0</v>
      </c>
      <c r="IF20" s="17">
        <v>0</v>
      </c>
      <c r="IG20" s="17">
        <v>0</v>
      </c>
      <c r="IH20" s="17">
        <v>0</v>
      </c>
      <c r="II20" s="17">
        <v>0</v>
      </c>
      <c r="IJ20" s="17">
        <v>0</v>
      </c>
      <c r="IK20" s="17">
        <v>0</v>
      </c>
      <c r="IL20" s="17">
        <v>0</v>
      </c>
      <c r="IM20" s="17">
        <v>0</v>
      </c>
      <c r="IN20" s="17">
        <v>0</v>
      </c>
      <c r="IO20" s="17">
        <v>0</v>
      </c>
      <c r="IP20" s="17">
        <v>0</v>
      </c>
      <c r="IQ20" s="17">
        <v>0</v>
      </c>
      <c r="IR20" s="17">
        <v>0</v>
      </c>
      <c r="IS20" s="17">
        <v>0</v>
      </c>
      <c r="IT20" s="17">
        <v>0</v>
      </c>
      <c r="IU20" s="17">
        <v>0</v>
      </c>
      <c r="IV20" s="18">
        <v>0</v>
      </c>
      <c r="IW20" s="18">
        <v>0</v>
      </c>
      <c r="IX20" s="18">
        <v>0</v>
      </c>
      <c r="IY20" s="17">
        <v>0</v>
      </c>
      <c r="IZ20" s="17">
        <v>0</v>
      </c>
      <c r="JA20" s="17">
        <v>0</v>
      </c>
      <c r="JB20" s="17">
        <v>0</v>
      </c>
      <c r="JC20" s="17">
        <v>0</v>
      </c>
      <c r="JD20" s="17">
        <v>0</v>
      </c>
      <c r="JE20" s="18">
        <v>0</v>
      </c>
      <c r="JF20" s="18">
        <v>0</v>
      </c>
      <c r="JG20" s="18">
        <v>0</v>
      </c>
      <c r="JH20" s="17">
        <v>0</v>
      </c>
      <c r="JI20" s="17">
        <v>0</v>
      </c>
      <c r="JJ20" s="17">
        <v>0</v>
      </c>
      <c r="JK20" s="17">
        <v>0</v>
      </c>
      <c r="JL20" s="17">
        <v>0</v>
      </c>
      <c r="JM20" s="17">
        <v>0</v>
      </c>
      <c r="JN20" s="18">
        <v>0</v>
      </c>
      <c r="JO20" s="18">
        <v>0</v>
      </c>
      <c r="JP20" s="18">
        <v>0</v>
      </c>
      <c r="JQ20" s="17">
        <v>0</v>
      </c>
      <c r="JR20" s="17">
        <v>0</v>
      </c>
      <c r="JS20" s="17">
        <v>0</v>
      </c>
      <c r="JT20" s="17">
        <v>0</v>
      </c>
      <c r="JU20" s="17">
        <v>0</v>
      </c>
      <c r="JV20" s="17">
        <v>0</v>
      </c>
      <c r="JW20" s="17">
        <v>0</v>
      </c>
      <c r="JX20" s="17">
        <v>0</v>
      </c>
      <c r="JY20" s="17">
        <v>0</v>
      </c>
      <c r="JZ20" s="17">
        <v>0</v>
      </c>
      <c r="KA20" s="17">
        <v>0</v>
      </c>
      <c r="KB20" s="17">
        <v>0</v>
      </c>
      <c r="KC20" s="17">
        <v>0</v>
      </c>
      <c r="KD20" s="17">
        <v>0</v>
      </c>
      <c r="KE20" s="17">
        <v>0</v>
      </c>
      <c r="KF20" s="17">
        <v>0</v>
      </c>
      <c r="KG20" s="17">
        <v>0</v>
      </c>
      <c r="KH20" s="17">
        <v>0</v>
      </c>
      <c r="KI20" s="17">
        <v>0</v>
      </c>
      <c r="KJ20" s="17">
        <v>0</v>
      </c>
      <c r="KK20" s="17">
        <v>0</v>
      </c>
      <c r="KL20" s="17">
        <v>0</v>
      </c>
      <c r="KM20" s="17">
        <v>0</v>
      </c>
      <c r="KN20" s="17">
        <v>0</v>
      </c>
      <c r="KO20" s="17">
        <v>0</v>
      </c>
      <c r="KP20" s="17">
        <v>0</v>
      </c>
      <c r="KQ20" s="17">
        <v>0</v>
      </c>
      <c r="KR20" s="17">
        <v>0</v>
      </c>
      <c r="KS20" s="17">
        <v>0</v>
      </c>
      <c r="KT20" s="17">
        <v>0</v>
      </c>
      <c r="KU20" s="17">
        <v>0</v>
      </c>
      <c r="KV20" s="17">
        <v>0</v>
      </c>
      <c r="KW20" s="17">
        <v>0</v>
      </c>
      <c r="KX20" s="17">
        <v>0</v>
      </c>
      <c r="KY20" s="17">
        <v>0</v>
      </c>
      <c r="KZ20" s="17">
        <v>0</v>
      </c>
      <c r="LA20" s="18">
        <v>0</v>
      </c>
      <c r="LB20" s="18">
        <v>0</v>
      </c>
      <c r="LC20" s="18">
        <v>0</v>
      </c>
      <c r="LD20" s="17">
        <v>0</v>
      </c>
      <c r="LE20" s="17">
        <v>0</v>
      </c>
      <c r="LF20" s="17">
        <v>0</v>
      </c>
      <c r="LG20" s="17">
        <v>0</v>
      </c>
      <c r="LH20" s="17">
        <v>0</v>
      </c>
      <c r="LI20" s="17">
        <v>0</v>
      </c>
      <c r="LJ20" s="18">
        <v>0</v>
      </c>
      <c r="LK20" s="18">
        <v>0</v>
      </c>
      <c r="LL20" s="18">
        <v>0</v>
      </c>
      <c r="LM20" s="17">
        <v>0</v>
      </c>
      <c r="LN20" s="17">
        <v>0</v>
      </c>
      <c r="LO20" s="17">
        <v>0</v>
      </c>
      <c r="LP20" s="17">
        <v>0</v>
      </c>
      <c r="LQ20" s="17">
        <v>0</v>
      </c>
      <c r="LR20" s="17">
        <v>0</v>
      </c>
      <c r="LS20" s="18">
        <v>0</v>
      </c>
      <c r="LT20" s="18">
        <v>0</v>
      </c>
      <c r="LU20" s="18">
        <v>0</v>
      </c>
      <c r="LV20" s="17">
        <v>0</v>
      </c>
      <c r="LW20" s="17">
        <v>0</v>
      </c>
      <c r="LX20" s="17">
        <v>0</v>
      </c>
      <c r="LY20" s="17">
        <v>0</v>
      </c>
      <c r="LZ20" s="17">
        <v>0</v>
      </c>
      <c r="MA20" s="17">
        <v>0</v>
      </c>
      <c r="MB20" s="17">
        <v>0</v>
      </c>
      <c r="MC20" s="17">
        <v>0</v>
      </c>
      <c r="MD20" s="17">
        <v>0</v>
      </c>
      <c r="ME20" s="17">
        <v>0</v>
      </c>
      <c r="MF20" s="17">
        <v>0</v>
      </c>
      <c r="MG20" s="17">
        <v>0</v>
      </c>
      <c r="MH20" s="17">
        <v>0</v>
      </c>
    </row>
    <row r="21" spans="1:346" ht="12.75" customHeight="1" x14ac:dyDescent="0.3">
      <c r="A21" s="61" t="s">
        <v>175</v>
      </c>
      <c r="B21" s="16">
        <v>1018</v>
      </c>
      <c r="C21" s="62" t="s">
        <v>148</v>
      </c>
      <c r="D21" s="18">
        <v>0</v>
      </c>
      <c r="E21" s="18">
        <v>0</v>
      </c>
      <c r="F21" s="18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211282976.34999999</v>
      </c>
      <c r="BC21" s="17">
        <v>0</v>
      </c>
      <c r="BD21" s="17">
        <v>0</v>
      </c>
      <c r="BE21" s="17">
        <v>6727182.7999999998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1421291.98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0</v>
      </c>
      <c r="ER21" s="17">
        <v>0</v>
      </c>
      <c r="ES21" s="17">
        <v>0</v>
      </c>
      <c r="ET21" s="17">
        <v>0</v>
      </c>
      <c r="EU21" s="17">
        <v>0</v>
      </c>
      <c r="EV21" s="17">
        <v>0</v>
      </c>
      <c r="EW21" s="17">
        <v>0</v>
      </c>
      <c r="EX21" s="17">
        <v>0</v>
      </c>
      <c r="EY21" s="17">
        <v>0</v>
      </c>
      <c r="EZ21" s="17">
        <v>0</v>
      </c>
      <c r="FA21" s="17">
        <v>0</v>
      </c>
      <c r="FB21" s="17">
        <v>0</v>
      </c>
      <c r="FC21" s="17">
        <v>0</v>
      </c>
      <c r="FD21" s="17">
        <v>0</v>
      </c>
      <c r="FE21" s="17">
        <v>0</v>
      </c>
      <c r="FF21" s="17">
        <v>0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0</v>
      </c>
      <c r="FN21" s="17">
        <v>0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0</v>
      </c>
      <c r="FV21" s="17">
        <v>0</v>
      </c>
      <c r="FW21" s="17">
        <v>0</v>
      </c>
      <c r="FX21" s="17">
        <v>0</v>
      </c>
      <c r="FY21" s="17">
        <v>0</v>
      </c>
      <c r="FZ21" s="17">
        <v>0</v>
      </c>
      <c r="GA21" s="17">
        <v>0</v>
      </c>
      <c r="GB21" s="17">
        <v>0</v>
      </c>
      <c r="GC21" s="17">
        <v>0</v>
      </c>
      <c r="GD21" s="17">
        <v>0</v>
      </c>
      <c r="GE21" s="17">
        <v>0</v>
      </c>
      <c r="GF21" s="17">
        <v>0</v>
      </c>
      <c r="GG21" s="17">
        <v>0</v>
      </c>
      <c r="GH21" s="17">
        <v>0</v>
      </c>
      <c r="GI21" s="17">
        <v>0</v>
      </c>
      <c r="GJ21" s="17">
        <v>0</v>
      </c>
      <c r="GK21" s="17">
        <v>0</v>
      </c>
      <c r="GL21" s="17">
        <v>0</v>
      </c>
      <c r="GM21" s="17">
        <v>0</v>
      </c>
      <c r="GN21" s="17">
        <v>0</v>
      </c>
      <c r="GO21" s="17">
        <v>0</v>
      </c>
      <c r="GP21" s="17">
        <v>0</v>
      </c>
      <c r="GQ21" s="17">
        <v>0</v>
      </c>
      <c r="GR21" s="17">
        <v>0</v>
      </c>
      <c r="GS21" s="17">
        <v>0</v>
      </c>
      <c r="GT21" s="17">
        <v>0</v>
      </c>
      <c r="GU21" s="17">
        <v>0</v>
      </c>
      <c r="GV21" s="17">
        <v>0</v>
      </c>
      <c r="GW21" s="17">
        <v>0</v>
      </c>
      <c r="GX21" s="17">
        <v>0</v>
      </c>
      <c r="GY21" s="17">
        <v>0</v>
      </c>
      <c r="GZ21" s="17">
        <v>0</v>
      </c>
      <c r="HA21" s="17">
        <v>0</v>
      </c>
      <c r="HB21" s="17">
        <v>0</v>
      </c>
      <c r="HC21" s="17">
        <v>0</v>
      </c>
      <c r="HD21" s="17">
        <v>0</v>
      </c>
      <c r="HE21" s="17">
        <v>0</v>
      </c>
      <c r="HF21" s="17">
        <v>0</v>
      </c>
      <c r="HG21" s="17">
        <v>0</v>
      </c>
      <c r="HH21" s="17">
        <v>0</v>
      </c>
      <c r="HI21" s="17">
        <v>0</v>
      </c>
      <c r="HJ21" s="17">
        <v>0</v>
      </c>
      <c r="HK21" s="17">
        <v>0</v>
      </c>
      <c r="HL21" s="17">
        <v>0</v>
      </c>
      <c r="HM21" s="17">
        <v>0</v>
      </c>
      <c r="HN21" s="17">
        <v>0</v>
      </c>
      <c r="HO21" s="17">
        <v>0</v>
      </c>
      <c r="HP21" s="17">
        <v>0</v>
      </c>
      <c r="HQ21" s="17">
        <v>0</v>
      </c>
      <c r="HR21" s="17">
        <v>0</v>
      </c>
      <c r="HS21" s="17">
        <v>0</v>
      </c>
      <c r="HT21" s="17">
        <v>0</v>
      </c>
      <c r="HU21" s="17">
        <v>0</v>
      </c>
      <c r="HV21" s="17">
        <v>0</v>
      </c>
      <c r="HW21" s="17">
        <v>0</v>
      </c>
      <c r="HX21" s="17">
        <v>0</v>
      </c>
      <c r="HY21" s="17">
        <v>0</v>
      </c>
      <c r="HZ21" s="17">
        <v>0</v>
      </c>
      <c r="IA21" s="17">
        <v>0</v>
      </c>
      <c r="IB21" s="17">
        <v>0</v>
      </c>
      <c r="IC21" s="17">
        <v>0</v>
      </c>
      <c r="ID21" s="17">
        <v>0</v>
      </c>
      <c r="IE21" s="17">
        <v>0</v>
      </c>
      <c r="IF21" s="17">
        <v>0</v>
      </c>
      <c r="IG21" s="17">
        <v>0</v>
      </c>
      <c r="IH21" s="17">
        <v>0</v>
      </c>
      <c r="II21" s="17">
        <v>0</v>
      </c>
      <c r="IJ21" s="17">
        <v>0</v>
      </c>
      <c r="IK21" s="17">
        <v>0</v>
      </c>
      <c r="IL21" s="17">
        <v>0</v>
      </c>
      <c r="IM21" s="17">
        <v>0</v>
      </c>
      <c r="IN21" s="17">
        <v>0</v>
      </c>
      <c r="IO21" s="17">
        <v>0</v>
      </c>
      <c r="IP21" s="17">
        <v>0</v>
      </c>
      <c r="IQ21" s="17">
        <v>0</v>
      </c>
      <c r="IR21" s="17">
        <v>0</v>
      </c>
      <c r="IS21" s="17">
        <v>0</v>
      </c>
      <c r="IT21" s="17">
        <v>0</v>
      </c>
      <c r="IU21" s="17">
        <v>0</v>
      </c>
      <c r="IV21" s="18">
        <v>0</v>
      </c>
      <c r="IW21" s="18">
        <v>0</v>
      </c>
      <c r="IX21" s="18">
        <v>0</v>
      </c>
      <c r="IY21" s="17">
        <v>0</v>
      </c>
      <c r="IZ21" s="17">
        <v>0</v>
      </c>
      <c r="JA21" s="17">
        <v>0</v>
      </c>
      <c r="JB21" s="17">
        <v>0</v>
      </c>
      <c r="JC21" s="17">
        <v>0</v>
      </c>
      <c r="JD21" s="17">
        <v>0</v>
      </c>
      <c r="JE21" s="18">
        <v>0</v>
      </c>
      <c r="JF21" s="18">
        <v>0</v>
      </c>
      <c r="JG21" s="18">
        <v>0</v>
      </c>
      <c r="JH21" s="17">
        <v>0</v>
      </c>
      <c r="JI21" s="17">
        <v>0</v>
      </c>
      <c r="JJ21" s="17">
        <v>0</v>
      </c>
      <c r="JK21" s="17">
        <v>0</v>
      </c>
      <c r="JL21" s="17">
        <v>0</v>
      </c>
      <c r="JM21" s="17">
        <v>0</v>
      </c>
      <c r="JN21" s="18">
        <v>0</v>
      </c>
      <c r="JO21" s="18">
        <v>0</v>
      </c>
      <c r="JP21" s="18">
        <v>0</v>
      </c>
      <c r="JQ21" s="17">
        <v>0</v>
      </c>
      <c r="JR21" s="17">
        <v>0</v>
      </c>
      <c r="JS21" s="17">
        <v>0</v>
      </c>
      <c r="JT21" s="17">
        <v>0</v>
      </c>
      <c r="JU21" s="17">
        <v>0</v>
      </c>
      <c r="JV21" s="17">
        <v>0</v>
      </c>
      <c r="JW21" s="17">
        <v>0</v>
      </c>
      <c r="JX21" s="17">
        <v>0</v>
      </c>
      <c r="JY21" s="17">
        <v>0</v>
      </c>
      <c r="JZ21" s="17">
        <v>0</v>
      </c>
      <c r="KA21" s="17">
        <v>0</v>
      </c>
      <c r="KB21" s="17">
        <v>0</v>
      </c>
      <c r="KC21" s="17">
        <v>0</v>
      </c>
      <c r="KD21" s="17">
        <v>0</v>
      </c>
      <c r="KE21" s="17">
        <v>0</v>
      </c>
      <c r="KF21" s="17">
        <v>0</v>
      </c>
      <c r="KG21" s="17">
        <v>0</v>
      </c>
      <c r="KH21" s="17">
        <v>0</v>
      </c>
      <c r="KI21" s="17">
        <v>0</v>
      </c>
      <c r="KJ21" s="17">
        <v>0</v>
      </c>
      <c r="KK21" s="17">
        <v>0</v>
      </c>
      <c r="KL21" s="17">
        <v>0</v>
      </c>
      <c r="KM21" s="17">
        <v>0</v>
      </c>
      <c r="KN21" s="17">
        <v>0</v>
      </c>
      <c r="KO21" s="17">
        <v>0</v>
      </c>
      <c r="KP21" s="17">
        <v>0</v>
      </c>
      <c r="KQ21" s="17">
        <v>0</v>
      </c>
      <c r="KR21" s="17">
        <v>0</v>
      </c>
      <c r="KS21" s="17">
        <v>0</v>
      </c>
      <c r="KT21" s="17">
        <v>0</v>
      </c>
      <c r="KU21" s="17">
        <v>0</v>
      </c>
      <c r="KV21" s="17">
        <v>0</v>
      </c>
      <c r="KW21" s="17">
        <v>0</v>
      </c>
      <c r="KX21" s="17">
        <v>0</v>
      </c>
      <c r="KY21" s="17">
        <v>0</v>
      </c>
      <c r="KZ21" s="17">
        <v>0</v>
      </c>
      <c r="LA21" s="18">
        <v>0</v>
      </c>
      <c r="LB21" s="18">
        <v>0</v>
      </c>
      <c r="LC21" s="18">
        <v>0</v>
      </c>
      <c r="LD21" s="17">
        <v>0</v>
      </c>
      <c r="LE21" s="17">
        <v>0</v>
      </c>
      <c r="LF21" s="17">
        <v>0</v>
      </c>
      <c r="LG21" s="17">
        <v>0</v>
      </c>
      <c r="LH21" s="17">
        <v>0</v>
      </c>
      <c r="LI21" s="17">
        <v>0</v>
      </c>
      <c r="LJ21" s="18">
        <v>0</v>
      </c>
      <c r="LK21" s="18">
        <v>0</v>
      </c>
      <c r="LL21" s="18">
        <v>0</v>
      </c>
      <c r="LM21" s="17">
        <v>0</v>
      </c>
      <c r="LN21" s="17">
        <v>0</v>
      </c>
      <c r="LO21" s="17">
        <v>0</v>
      </c>
      <c r="LP21" s="17">
        <v>0</v>
      </c>
      <c r="LQ21" s="17">
        <v>0</v>
      </c>
      <c r="LR21" s="17">
        <v>0</v>
      </c>
      <c r="LS21" s="18">
        <v>0</v>
      </c>
      <c r="LT21" s="18">
        <v>0</v>
      </c>
      <c r="LU21" s="18">
        <v>0</v>
      </c>
      <c r="LV21" s="17">
        <v>0</v>
      </c>
      <c r="LW21" s="17">
        <v>0</v>
      </c>
      <c r="LX21" s="17">
        <v>0</v>
      </c>
      <c r="LY21" s="17">
        <v>0</v>
      </c>
      <c r="LZ21" s="17">
        <v>0</v>
      </c>
      <c r="MA21" s="17">
        <v>0</v>
      </c>
      <c r="MB21" s="17">
        <v>0</v>
      </c>
      <c r="MC21" s="17">
        <v>0</v>
      </c>
      <c r="MD21" s="17">
        <v>0</v>
      </c>
      <c r="ME21" s="17">
        <v>0</v>
      </c>
      <c r="MF21" s="17">
        <v>0</v>
      </c>
      <c r="MG21" s="17">
        <v>219431451.13</v>
      </c>
      <c r="MH21" s="17">
        <v>219431451.13</v>
      </c>
    </row>
    <row r="22" spans="1:346" ht="12.75" customHeight="1" x14ac:dyDescent="0.3">
      <c r="A22" s="61" t="s">
        <v>177</v>
      </c>
      <c r="B22" s="16">
        <v>1020</v>
      </c>
      <c r="C22" s="62" t="s">
        <v>148</v>
      </c>
      <c r="D22" s="18">
        <v>0</v>
      </c>
      <c r="E22" s="18">
        <v>0</v>
      </c>
      <c r="F22" s="18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7">
        <v>0</v>
      </c>
      <c r="CY22" s="17">
        <v>0</v>
      </c>
      <c r="CZ22" s="17">
        <v>0</v>
      </c>
      <c r="DA22" s="17">
        <v>0</v>
      </c>
      <c r="DB22" s="17">
        <v>0</v>
      </c>
      <c r="DC22" s="17">
        <v>0</v>
      </c>
      <c r="DD22" s="17">
        <v>0</v>
      </c>
      <c r="DE22" s="17">
        <v>0</v>
      </c>
      <c r="DF22" s="17">
        <v>0</v>
      </c>
      <c r="DG22" s="17">
        <v>0</v>
      </c>
      <c r="DH22" s="17">
        <v>0</v>
      </c>
      <c r="DI22" s="17">
        <v>0</v>
      </c>
      <c r="DJ22" s="17">
        <v>0</v>
      </c>
      <c r="DK22" s="17">
        <v>0</v>
      </c>
      <c r="DL22" s="17">
        <v>0</v>
      </c>
      <c r="DM22" s="17">
        <v>0</v>
      </c>
      <c r="DN22" s="17">
        <v>0</v>
      </c>
      <c r="DO22" s="17">
        <v>0</v>
      </c>
      <c r="DP22" s="17">
        <v>0</v>
      </c>
      <c r="DQ22" s="17">
        <v>0</v>
      </c>
      <c r="DR22" s="17">
        <v>0</v>
      </c>
      <c r="DS22" s="17"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  <c r="DZ22" s="17">
        <v>0</v>
      </c>
      <c r="EA22" s="17">
        <v>0</v>
      </c>
      <c r="EB22" s="17">
        <v>0</v>
      </c>
      <c r="EC22" s="17">
        <v>0</v>
      </c>
      <c r="ED22" s="17">
        <v>0</v>
      </c>
      <c r="EE22" s="17">
        <v>0</v>
      </c>
      <c r="EF22" s="17">
        <v>0</v>
      </c>
      <c r="EG22" s="17">
        <v>0</v>
      </c>
      <c r="EH22" s="17">
        <v>0</v>
      </c>
      <c r="EI22" s="17">
        <v>0</v>
      </c>
      <c r="EJ22" s="17">
        <v>0</v>
      </c>
      <c r="EK22" s="17">
        <v>0</v>
      </c>
      <c r="EL22" s="17">
        <v>0</v>
      </c>
      <c r="EM22" s="17">
        <v>0</v>
      </c>
      <c r="EN22" s="17">
        <v>0</v>
      </c>
      <c r="EO22" s="17">
        <v>0</v>
      </c>
      <c r="EP22" s="17">
        <v>0</v>
      </c>
      <c r="EQ22" s="17">
        <v>0</v>
      </c>
      <c r="ER22" s="17">
        <v>0</v>
      </c>
      <c r="ES22" s="17">
        <v>0</v>
      </c>
      <c r="ET22" s="17">
        <v>0</v>
      </c>
      <c r="EU22" s="17">
        <v>0</v>
      </c>
      <c r="EV22" s="17">
        <v>0</v>
      </c>
      <c r="EW22" s="17">
        <v>0</v>
      </c>
      <c r="EX22" s="17">
        <v>0</v>
      </c>
      <c r="EY22" s="17">
        <v>0</v>
      </c>
      <c r="EZ22" s="17">
        <v>0</v>
      </c>
      <c r="FA22" s="17">
        <v>0</v>
      </c>
      <c r="FB22" s="17">
        <v>0</v>
      </c>
      <c r="FC22" s="17">
        <v>0</v>
      </c>
      <c r="FD22" s="17">
        <v>0</v>
      </c>
      <c r="FE22" s="17">
        <v>0</v>
      </c>
      <c r="FF22" s="17">
        <v>0</v>
      </c>
      <c r="FG22" s="17">
        <v>0</v>
      </c>
      <c r="FH22" s="17">
        <v>0</v>
      </c>
      <c r="FI22" s="17">
        <v>0</v>
      </c>
      <c r="FJ22" s="17">
        <v>0</v>
      </c>
      <c r="FK22" s="17">
        <v>0</v>
      </c>
      <c r="FL22" s="17">
        <v>0</v>
      </c>
      <c r="FM22" s="17">
        <v>0</v>
      </c>
      <c r="FN22" s="17">
        <v>0</v>
      </c>
      <c r="FO22" s="17">
        <v>0</v>
      </c>
      <c r="FP22" s="17">
        <v>0</v>
      </c>
      <c r="FQ22" s="17">
        <v>0</v>
      </c>
      <c r="FR22" s="17">
        <v>0</v>
      </c>
      <c r="FS22" s="17">
        <v>0</v>
      </c>
      <c r="FT22" s="17">
        <v>0</v>
      </c>
      <c r="FU22" s="17">
        <v>0</v>
      </c>
      <c r="FV22" s="17">
        <v>0</v>
      </c>
      <c r="FW22" s="17">
        <v>0</v>
      </c>
      <c r="FX22" s="17">
        <v>0</v>
      </c>
      <c r="FY22" s="17">
        <v>0</v>
      </c>
      <c r="FZ22" s="17">
        <v>0</v>
      </c>
      <c r="GA22" s="17">
        <v>0</v>
      </c>
      <c r="GB22" s="17">
        <v>0</v>
      </c>
      <c r="GC22" s="17">
        <v>0</v>
      </c>
      <c r="GD22" s="17">
        <v>0</v>
      </c>
      <c r="GE22" s="17">
        <v>0</v>
      </c>
      <c r="GF22" s="17">
        <v>0</v>
      </c>
      <c r="GG22" s="17">
        <v>0</v>
      </c>
      <c r="GH22" s="17">
        <v>0</v>
      </c>
      <c r="GI22" s="17">
        <v>0</v>
      </c>
      <c r="GJ22" s="17">
        <v>0</v>
      </c>
      <c r="GK22" s="17">
        <v>0</v>
      </c>
      <c r="GL22" s="17">
        <v>0</v>
      </c>
      <c r="GM22" s="17">
        <v>0</v>
      </c>
      <c r="GN22" s="17">
        <v>0</v>
      </c>
      <c r="GO22" s="17">
        <v>0</v>
      </c>
      <c r="GP22" s="17">
        <v>0</v>
      </c>
      <c r="GQ22" s="17">
        <v>0</v>
      </c>
      <c r="GR22" s="17">
        <v>0</v>
      </c>
      <c r="GS22" s="17">
        <v>0</v>
      </c>
      <c r="GT22" s="17">
        <v>0</v>
      </c>
      <c r="GU22" s="17">
        <v>0</v>
      </c>
      <c r="GV22" s="17">
        <v>0</v>
      </c>
      <c r="GW22" s="17">
        <v>0</v>
      </c>
      <c r="GX22" s="17">
        <v>0</v>
      </c>
      <c r="GY22" s="17">
        <v>0</v>
      </c>
      <c r="GZ22" s="17">
        <v>0</v>
      </c>
      <c r="HA22" s="17">
        <v>0</v>
      </c>
      <c r="HB22" s="17">
        <v>0</v>
      </c>
      <c r="HC22" s="17">
        <v>0</v>
      </c>
      <c r="HD22" s="17">
        <v>0</v>
      </c>
      <c r="HE22" s="17">
        <v>0</v>
      </c>
      <c r="HF22" s="17">
        <v>0</v>
      </c>
      <c r="HG22" s="17">
        <v>0</v>
      </c>
      <c r="HH22" s="17">
        <v>0</v>
      </c>
      <c r="HI22" s="17">
        <v>0</v>
      </c>
      <c r="HJ22" s="17">
        <v>0</v>
      </c>
      <c r="HK22" s="17">
        <v>0</v>
      </c>
      <c r="HL22" s="17">
        <v>0</v>
      </c>
      <c r="HM22" s="17">
        <v>0</v>
      </c>
      <c r="HN22" s="17">
        <v>0</v>
      </c>
      <c r="HO22" s="17">
        <v>0</v>
      </c>
      <c r="HP22" s="17">
        <v>0</v>
      </c>
      <c r="HQ22" s="17">
        <v>0</v>
      </c>
      <c r="HR22" s="17">
        <v>0</v>
      </c>
      <c r="HS22" s="17">
        <v>0</v>
      </c>
      <c r="HT22" s="17">
        <v>0</v>
      </c>
      <c r="HU22" s="17">
        <v>0</v>
      </c>
      <c r="HV22" s="17">
        <v>0</v>
      </c>
      <c r="HW22" s="17">
        <v>0</v>
      </c>
      <c r="HX22" s="17">
        <v>0</v>
      </c>
      <c r="HY22" s="17">
        <v>0</v>
      </c>
      <c r="HZ22" s="17">
        <v>0</v>
      </c>
      <c r="IA22" s="17">
        <v>0</v>
      </c>
      <c r="IB22" s="17">
        <v>0</v>
      </c>
      <c r="IC22" s="17">
        <v>0</v>
      </c>
      <c r="ID22" s="17">
        <v>0</v>
      </c>
      <c r="IE22" s="17">
        <v>0</v>
      </c>
      <c r="IF22" s="17">
        <v>0</v>
      </c>
      <c r="IG22" s="17">
        <v>0</v>
      </c>
      <c r="IH22" s="17">
        <v>0</v>
      </c>
      <c r="II22" s="17">
        <v>0</v>
      </c>
      <c r="IJ22" s="17">
        <v>0</v>
      </c>
      <c r="IK22" s="17">
        <v>0</v>
      </c>
      <c r="IL22" s="17">
        <v>0</v>
      </c>
      <c r="IM22" s="17">
        <v>0</v>
      </c>
      <c r="IN22" s="17">
        <v>0</v>
      </c>
      <c r="IO22" s="17">
        <v>0</v>
      </c>
      <c r="IP22" s="17">
        <v>0</v>
      </c>
      <c r="IQ22" s="17">
        <v>0</v>
      </c>
      <c r="IR22" s="17">
        <v>0</v>
      </c>
      <c r="IS22" s="17">
        <v>0</v>
      </c>
      <c r="IT22" s="17">
        <v>0</v>
      </c>
      <c r="IU22" s="17">
        <v>0</v>
      </c>
      <c r="IV22" s="18">
        <v>0</v>
      </c>
      <c r="IW22" s="18">
        <v>0</v>
      </c>
      <c r="IX22" s="18">
        <v>0</v>
      </c>
      <c r="IY22" s="17">
        <v>0</v>
      </c>
      <c r="IZ22" s="17">
        <v>0</v>
      </c>
      <c r="JA22" s="17">
        <v>0</v>
      </c>
      <c r="JB22" s="17">
        <v>0</v>
      </c>
      <c r="JC22" s="17">
        <v>0</v>
      </c>
      <c r="JD22" s="17">
        <v>0</v>
      </c>
      <c r="JE22" s="18">
        <v>0</v>
      </c>
      <c r="JF22" s="18">
        <v>0</v>
      </c>
      <c r="JG22" s="18">
        <v>0</v>
      </c>
      <c r="JH22" s="17">
        <v>0</v>
      </c>
      <c r="JI22" s="17">
        <v>0</v>
      </c>
      <c r="JJ22" s="17">
        <v>0</v>
      </c>
      <c r="JK22" s="17">
        <v>0</v>
      </c>
      <c r="JL22" s="17">
        <v>0</v>
      </c>
      <c r="JM22" s="17">
        <v>0</v>
      </c>
      <c r="JN22" s="18">
        <v>0</v>
      </c>
      <c r="JO22" s="18">
        <v>0</v>
      </c>
      <c r="JP22" s="18">
        <v>0</v>
      </c>
      <c r="JQ22" s="17">
        <v>0</v>
      </c>
      <c r="JR22" s="17">
        <v>0</v>
      </c>
      <c r="JS22" s="17">
        <v>0</v>
      </c>
      <c r="JT22" s="17">
        <v>0</v>
      </c>
      <c r="JU22" s="17">
        <v>0</v>
      </c>
      <c r="JV22" s="17">
        <v>0</v>
      </c>
      <c r="JW22" s="17">
        <v>0</v>
      </c>
      <c r="JX22" s="17">
        <v>0</v>
      </c>
      <c r="JY22" s="17">
        <v>0</v>
      </c>
      <c r="JZ22" s="17">
        <v>0</v>
      </c>
      <c r="KA22" s="17">
        <v>0</v>
      </c>
      <c r="KB22" s="17">
        <v>0</v>
      </c>
      <c r="KC22" s="17">
        <v>0</v>
      </c>
      <c r="KD22" s="17">
        <v>0</v>
      </c>
      <c r="KE22" s="17">
        <v>0</v>
      </c>
      <c r="KF22" s="17">
        <v>0</v>
      </c>
      <c r="KG22" s="17">
        <v>0</v>
      </c>
      <c r="KH22" s="17">
        <v>0</v>
      </c>
      <c r="KI22" s="17">
        <v>0</v>
      </c>
      <c r="KJ22" s="17">
        <v>0</v>
      </c>
      <c r="KK22" s="17">
        <v>0</v>
      </c>
      <c r="KL22" s="17">
        <v>0</v>
      </c>
      <c r="KM22" s="17">
        <v>0</v>
      </c>
      <c r="KN22" s="17">
        <v>0</v>
      </c>
      <c r="KO22" s="17">
        <v>0</v>
      </c>
      <c r="KP22" s="17">
        <v>0</v>
      </c>
      <c r="KQ22" s="17">
        <v>0</v>
      </c>
      <c r="KR22" s="17">
        <v>0</v>
      </c>
      <c r="KS22" s="17">
        <v>0</v>
      </c>
      <c r="KT22" s="17">
        <v>0</v>
      </c>
      <c r="KU22" s="17">
        <v>0</v>
      </c>
      <c r="KV22" s="17">
        <v>0</v>
      </c>
      <c r="KW22" s="17">
        <v>0</v>
      </c>
      <c r="KX22" s="17">
        <v>0</v>
      </c>
      <c r="KY22" s="17">
        <v>0</v>
      </c>
      <c r="KZ22" s="17">
        <v>0</v>
      </c>
      <c r="LA22" s="18">
        <v>0</v>
      </c>
      <c r="LB22" s="18">
        <v>0</v>
      </c>
      <c r="LC22" s="18">
        <v>0</v>
      </c>
      <c r="LD22" s="17">
        <v>0</v>
      </c>
      <c r="LE22" s="17">
        <v>0</v>
      </c>
      <c r="LF22" s="17">
        <v>0</v>
      </c>
      <c r="LG22" s="17">
        <v>0</v>
      </c>
      <c r="LH22" s="17">
        <v>0</v>
      </c>
      <c r="LI22" s="17">
        <v>0</v>
      </c>
      <c r="LJ22" s="18">
        <v>0</v>
      </c>
      <c r="LK22" s="18">
        <v>0</v>
      </c>
      <c r="LL22" s="18">
        <v>0</v>
      </c>
      <c r="LM22" s="17">
        <v>0</v>
      </c>
      <c r="LN22" s="17">
        <v>0</v>
      </c>
      <c r="LO22" s="17">
        <v>0</v>
      </c>
      <c r="LP22" s="17">
        <v>0</v>
      </c>
      <c r="LQ22" s="17">
        <v>0</v>
      </c>
      <c r="LR22" s="17">
        <v>0</v>
      </c>
      <c r="LS22" s="18">
        <v>0</v>
      </c>
      <c r="LT22" s="18">
        <v>0</v>
      </c>
      <c r="LU22" s="18">
        <v>0</v>
      </c>
      <c r="LV22" s="17">
        <v>0</v>
      </c>
      <c r="LW22" s="17">
        <v>0</v>
      </c>
      <c r="LX22" s="17">
        <v>0</v>
      </c>
      <c r="LY22" s="17">
        <v>0</v>
      </c>
      <c r="LZ22" s="17">
        <v>0</v>
      </c>
      <c r="MA22" s="17">
        <v>0</v>
      </c>
      <c r="MB22" s="17">
        <v>0</v>
      </c>
      <c r="MC22" s="17">
        <v>0</v>
      </c>
      <c r="MD22" s="17">
        <v>0</v>
      </c>
      <c r="ME22" s="17">
        <v>0</v>
      </c>
      <c r="MF22" s="17">
        <v>0</v>
      </c>
      <c r="MG22" s="17">
        <v>0</v>
      </c>
      <c r="MH22" s="17">
        <v>0</v>
      </c>
    </row>
    <row r="23" spans="1:346" ht="12.75" customHeight="1" x14ac:dyDescent="0.3">
      <c r="A23" s="61" t="s">
        <v>179</v>
      </c>
      <c r="B23" s="16">
        <v>1022</v>
      </c>
      <c r="C23" s="62" t="s">
        <v>148</v>
      </c>
      <c r="D23" s="18">
        <v>0</v>
      </c>
      <c r="E23" s="18">
        <v>0</v>
      </c>
      <c r="F23" s="18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0</v>
      </c>
      <c r="EC23" s="17">
        <v>0</v>
      </c>
      <c r="ED23" s="17">
        <v>0</v>
      </c>
      <c r="EE23" s="17">
        <v>0</v>
      </c>
      <c r="EF23" s="17">
        <v>0</v>
      </c>
      <c r="EG23" s="17">
        <v>0</v>
      </c>
      <c r="EH23" s="17">
        <v>0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0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0</v>
      </c>
      <c r="EV23" s="17">
        <v>0</v>
      </c>
      <c r="EW23" s="17">
        <v>0</v>
      </c>
      <c r="EX23" s="17">
        <v>0</v>
      </c>
      <c r="EY23" s="17">
        <v>0</v>
      </c>
      <c r="EZ23" s="17">
        <v>0</v>
      </c>
      <c r="FA23" s="17">
        <v>0</v>
      </c>
      <c r="FB23" s="17">
        <v>0</v>
      </c>
      <c r="FC23" s="17">
        <v>0</v>
      </c>
      <c r="FD23" s="17">
        <v>0</v>
      </c>
      <c r="FE23" s="17">
        <v>0</v>
      </c>
      <c r="FF23" s="17">
        <v>0</v>
      </c>
      <c r="FG23" s="17">
        <v>0</v>
      </c>
      <c r="FH23" s="17">
        <v>0</v>
      </c>
      <c r="FI23" s="17">
        <v>0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0</v>
      </c>
      <c r="GK23" s="17">
        <v>0</v>
      </c>
      <c r="GL23" s="17">
        <v>0</v>
      </c>
      <c r="GM23" s="17">
        <v>0</v>
      </c>
      <c r="GN23" s="17">
        <v>0</v>
      </c>
      <c r="GO23" s="17">
        <v>0</v>
      </c>
      <c r="GP23" s="17">
        <v>0</v>
      </c>
      <c r="GQ23" s="17">
        <v>0</v>
      </c>
      <c r="GR23" s="17">
        <v>0</v>
      </c>
      <c r="GS23" s="17">
        <v>0</v>
      </c>
      <c r="GT23" s="17">
        <v>0</v>
      </c>
      <c r="GU23" s="17">
        <v>0</v>
      </c>
      <c r="GV23" s="17">
        <v>0</v>
      </c>
      <c r="GW23" s="17">
        <v>0</v>
      </c>
      <c r="GX23" s="17">
        <v>0</v>
      </c>
      <c r="GY23" s="17">
        <v>0</v>
      </c>
      <c r="GZ23" s="17">
        <v>0</v>
      </c>
      <c r="HA23" s="17">
        <v>0</v>
      </c>
      <c r="HB23" s="17">
        <v>0</v>
      </c>
      <c r="HC23" s="17">
        <v>0</v>
      </c>
      <c r="HD23" s="17">
        <v>0</v>
      </c>
      <c r="HE23" s="17">
        <v>0</v>
      </c>
      <c r="HF23" s="17">
        <v>0</v>
      </c>
      <c r="HG23" s="17">
        <v>0</v>
      </c>
      <c r="HH23" s="17">
        <v>0</v>
      </c>
      <c r="HI23" s="17">
        <v>0</v>
      </c>
      <c r="HJ23" s="17">
        <v>0</v>
      </c>
      <c r="HK23" s="17">
        <v>0</v>
      </c>
      <c r="HL23" s="17">
        <v>0</v>
      </c>
      <c r="HM23" s="17">
        <v>0</v>
      </c>
      <c r="HN23" s="17">
        <v>0</v>
      </c>
      <c r="HO23" s="17">
        <v>0</v>
      </c>
      <c r="HP23" s="17">
        <v>0</v>
      </c>
      <c r="HQ23" s="17">
        <v>0</v>
      </c>
      <c r="HR23" s="17">
        <v>0</v>
      </c>
      <c r="HS23" s="17">
        <v>0</v>
      </c>
      <c r="HT23" s="17">
        <v>0</v>
      </c>
      <c r="HU23" s="17">
        <v>0</v>
      </c>
      <c r="HV23" s="17">
        <v>0</v>
      </c>
      <c r="HW23" s="17">
        <v>0</v>
      </c>
      <c r="HX23" s="17">
        <v>0</v>
      </c>
      <c r="HY23" s="17">
        <v>0</v>
      </c>
      <c r="HZ23" s="17">
        <v>0</v>
      </c>
      <c r="IA23" s="17">
        <v>0</v>
      </c>
      <c r="IB23" s="17">
        <v>0</v>
      </c>
      <c r="IC23" s="17">
        <v>0</v>
      </c>
      <c r="ID23" s="17">
        <v>0</v>
      </c>
      <c r="IE23" s="17">
        <v>0</v>
      </c>
      <c r="IF23" s="17">
        <v>0</v>
      </c>
      <c r="IG23" s="17">
        <v>0</v>
      </c>
      <c r="IH23" s="17">
        <v>0</v>
      </c>
      <c r="II23" s="17">
        <v>0</v>
      </c>
      <c r="IJ23" s="17">
        <v>0</v>
      </c>
      <c r="IK23" s="17">
        <v>0</v>
      </c>
      <c r="IL23" s="17">
        <v>0</v>
      </c>
      <c r="IM23" s="17">
        <v>0</v>
      </c>
      <c r="IN23" s="17">
        <v>0</v>
      </c>
      <c r="IO23" s="17">
        <v>0</v>
      </c>
      <c r="IP23" s="17">
        <v>0</v>
      </c>
      <c r="IQ23" s="17">
        <v>0</v>
      </c>
      <c r="IR23" s="17">
        <v>0</v>
      </c>
      <c r="IS23" s="17">
        <v>0</v>
      </c>
      <c r="IT23" s="17">
        <v>0</v>
      </c>
      <c r="IU23" s="17">
        <v>0</v>
      </c>
      <c r="IV23" s="18">
        <v>0</v>
      </c>
      <c r="IW23" s="18">
        <v>0</v>
      </c>
      <c r="IX23" s="18">
        <v>0</v>
      </c>
      <c r="IY23" s="17">
        <v>0</v>
      </c>
      <c r="IZ23" s="17">
        <v>0</v>
      </c>
      <c r="JA23" s="17">
        <v>0</v>
      </c>
      <c r="JB23" s="17">
        <v>0</v>
      </c>
      <c r="JC23" s="17">
        <v>0</v>
      </c>
      <c r="JD23" s="17">
        <v>0</v>
      </c>
      <c r="JE23" s="18">
        <v>0</v>
      </c>
      <c r="JF23" s="18">
        <v>0</v>
      </c>
      <c r="JG23" s="18">
        <v>0</v>
      </c>
      <c r="JH23" s="17">
        <v>0</v>
      </c>
      <c r="JI23" s="17">
        <v>0</v>
      </c>
      <c r="JJ23" s="17">
        <v>0</v>
      </c>
      <c r="JK23" s="17">
        <v>0</v>
      </c>
      <c r="JL23" s="17">
        <v>0</v>
      </c>
      <c r="JM23" s="17">
        <v>0</v>
      </c>
      <c r="JN23" s="18">
        <v>0</v>
      </c>
      <c r="JO23" s="18">
        <v>0</v>
      </c>
      <c r="JP23" s="18">
        <v>0</v>
      </c>
      <c r="JQ23" s="17">
        <v>0</v>
      </c>
      <c r="JR23" s="17">
        <v>0</v>
      </c>
      <c r="JS23" s="17">
        <v>0</v>
      </c>
      <c r="JT23" s="17">
        <v>0</v>
      </c>
      <c r="JU23" s="17">
        <v>0</v>
      </c>
      <c r="JV23" s="17">
        <v>0</v>
      </c>
      <c r="JW23" s="17">
        <v>0</v>
      </c>
      <c r="JX23" s="17">
        <v>0</v>
      </c>
      <c r="JY23" s="17">
        <v>0</v>
      </c>
      <c r="JZ23" s="17">
        <v>0</v>
      </c>
      <c r="KA23" s="17">
        <v>0</v>
      </c>
      <c r="KB23" s="17">
        <v>0</v>
      </c>
      <c r="KC23" s="17">
        <v>0</v>
      </c>
      <c r="KD23" s="17">
        <v>0</v>
      </c>
      <c r="KE23" s="17">
        <v>0</v>
      </c>
      <c r="KF23" s="17">
        <v>0</v>
      </c>
      <c r="KG23" s="17">
        <v>0</v>
      </c>
      <c r="KH23" s="17">
        <v>0</v>
      </c>
      <c r="KI23" s="17">
        <v>0</v>
      </c>
      <c r="KJ23" s="17">
        <v>0</v>
      </c>
      <c r="KK23" s="17">
        <v>0</v>
      </c>
      <c r="KL23" s="17">
        <v>0</v>
      </c>
      <c r="KM23" s="17">
        <v>0</v>
      </c>
      <c r="KN23" s="17">
        <v>0</v>
      </c>
      <c r="KO23" s="17">
        <v>0</v>
      </c>
      <c r="KP23" s="17">
        <v>0</v>
      </c>
      <c r="KQ23" s="17">
        <v>0</v>
      </c>
      <c r="KR23" s="17">
        <v>0</v>
      </c>
      <c r="KS23" s="17">
        <v>0</v>
      </c>
      <c r="KT23" s="17">
        <v>0</v>
      </c>
      <c r="KU23" s="17">
        <v>0</v>
      </c>
      <c r="KV23" s="17">
        <v>0</v>
      </c>
      <c r="KW23" s="17">
        <v>0</v>
      </c>
      <c r="KX23" s="17">
        <v>0</v>
      </c>
      <c r="KY23" s="17">
        <v>0</v>
      </c>
      <c r="KZ23" s="17">
        <v>0</v>
      </c>
      <c r="LA23" s="18">
        <v>0</v>
      </c>
      <c r="LB23" s="18">
        <v>0</v>
      </c>
      <c r="LC23" s="18">
        <v>0</v>
      </c>
      <c r="LD23" s="17">
        <v>0</v>
      </c>
      <c r="LE23" s="17">
        <v>0</v>
      </c>
      <c r="LF23" s="17">
        <v>0</v>
      </c>
      <c r="LG23" s="17">
        <v>0</v>
      </c>
      <c r="LH23" s="17">
        <v>0</v>
      </c>
      <c r="LI23" s="17">
        <v>0</v>
      </c>
      <c r="LJ23" s="18">
        <v>0</v>
      </c>
      <c r="LK23" s="18">
        <v>0</v>
      </c>
      <c r="LL23" s="18">
        <v>0</v>
      </c>
      <c r="LM23" s="17">
        <v>0</v>
      </c>
      <c r="LN23" s="17">
        <v>0</v>
      </c>
      <c r="LO23" s="17">
        <v>0</v>
      </c>
      <c r="LP23" s="17">
        <v>0</v>
      </c>
      <c r="LQ23" s="17">
        <v>0</v>
      </c>
      <c r="LR23" s="17">
        <v>0</v>
      </c>
      <c r="LS23" s="18">
        <v>0</v>
      </c>
      <c r="LT23" s="18">
        <v>0</v>
      </c>
      <c r="LU23" s="18">
        <v>0</v>
      </c>
      <c r="LV23" s="17">
        <v>0</v>
      </c>
      <c r="LW23" s="17">
        <v>0</v>
      </c>
      <c r="LX23" s="17">
        <v>0</v>
      </c>
      <c r="LY23" s="17">
        <v>0</v>
      </c>
      <c r="LZ23" s="17">
        <v>0</v>
      </c>
      <c r="MA23" s="17">
        <v>0</v>
      </c>
      <c r="MB23" s="17">
        <v>0</v>
      </c>
      <c r="MC23" s="17">
        <v>0</v>
      </c>
      <c r="MD23" s="17">
        <v>0</v>
      </c>
      <c r="ME23" s="17">
        <v>0</v>
      </c>
      <c r="MF23" s="17">
        <v>0</v>
      </c>
      <c r="MG23" s="17">
        <v>0</v>
      </c>
      <c r="MH23" s="17">
        <v>0</v>
      </c>
    </row>
    <row r="24" spans="1:346" ht="12.75" customHeight="1" x14ac:dyDescent="0.3">
      <c r="A24" s="61" t="s">
        <v>181</v>
      </c>
      <c r="B24" s="16">
        <v>1025</v>
      </c>
      <c r="C24" s="62" t="s">
        <v>148</v>
      </c>
      <c r="D24" s="18">
        <v>0</v>
      </c>
      <c r="E24" s="18">
        <v>0</v>
      </c>
      <c r="F24" s="18">
        <v>5120298.7100000009</v>
      </c>
      <c r="G24" s="17">
        <v>0</v>
      </c>
      <c r="H24" s="17">
        <v>0</v>
      </c>
      <c r="I24" s="17">
        <v>2246215.37</v>
      </c>
      <c r="J24" s="17">
        <v>0</v>
      </c>
      <c r="K24" s="17">
        <v>0</v>
      </c>
      <c r="L24" s="17">
        <v>2027827.94</v>
      </c>
      <c r="M24" s="17">
        <v>0</v>
      </c>
      <c r="N24" s="17">
        <v>0</v>
      </c>
      <c r="O24" s="17">
        <v>846255.4</v>
      </c>
      <c r="P24" s="17">
        <v>0</v>
      </c>
      <c r="Q24" s="17">
        <v>0</v>
      </c>
      <c r="R24" s="17">
        <v>369.6</v>
      </c>
      <c r="S24" s="17">
        <v>0</v>
      </c>
      <c r="T24" s="17">
        <v>0</v>
      </c>
      <c r="U24" s="17">
        <v>19040466.170000002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902496.3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1285252852.3499899</v>
      </c>
      <c r="BC24" s="17">
        <v>0</v>
      </c>
      <c r="BD24" s="17">
        <v>0</v>
      </c>
      <c r="BE24" s="17">
        <v>311517.07</v>
      </c>
      <c r="BF24" s="17">
        <v>0</v>
      </c>
      <c r="BG24" s="17">
        <v>0</v>
      </c>
      <c r="BH24" s="17">
        <v>27777464.880000599</v>
      </c>
      <c r="BI24" s="17">
        <v>0</v>
      </c>
      <c r="BJ24" s="17">
        <v>0</v>
      </c>
      <c r="BK24" s="17">
        <v>216088263.18999401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617821.31999999995</v>
      </c>
      <c r="BR24" s="17">
        <v>0</v>
      </c>
      <c r="BS24" s="17">
        <v>0</v>
      </c>
      <c r="BT24" s="17">
        <v>559479.88000000105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618551.37000000197</v>
      </c>
      <c r="CD24" s="17">
        <v>0</v>
      </c>
      <c r="CE24" s="17">
        <v>0</v>
      </c>
      <c r="CF24" s="17">
        <v>1086111.3600000001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-2225956.9500000002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33743.379999999997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2339285.71</v>
      </c>
      <c r="DH24" s="17">
        <v>0</v>
      </c>
      <c r="DI24" s="17">
        <v>0</v>
      </c>
      <c r="DJ24" s="17">
        <v>0</v>
      </c>
      <c r="DK24" s="17">
        <v>0</v>
      </c>
      <c r="DL24" s="17">
        <v>0</v>
      </c>
      <c r="DM24" s="17">
        <v>0</v>
      </c>
      <c r="DN24" s="17">
        <v>0</v>
      </c>
      <c r="DO24" s="17">
        <v>0</v>
      </c>
      <c r="DP24" s="17">
        <v>443678.08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>
        <v>0</v>
      </c>
      <c r="EA24" s="17">
        <v>0</v>
      </c>
      <c r="EB24" s="17">
        <v>159077667.90999901</v>
      </c>
      <c r="EC24" s="17">
        <v>0</v>
      </c>
      <c r="ED24" s="17">
        <v>0</v>
      </c>
      <c r="EE24" s="17">
        <v>271223.93</v>
      </c>
      <c r="EF24" s="17">
        <v>0</v>
      </c>
      <c r="EG24" s="17">
        <v>0</v>
      </c>
      <c r="EH24" s="17">
        <v>230923.66000000099</v>
      </c>
      <c r="EI24" s="17">
        <v>0</v>
      </c>
      <c r="EJ24" s="17">
        <v>0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0</v>
      </c>
      <c r="EU24" s="17">
        <v>0</v>
      </c>
      <c r="EV24" s="17">
        <v>0</v>
      </c>
      <c r="EW24" s="17">
        <v>0</v>
      </c>
      <c r="EX24" s="17">
        <v>0</v>
      </c>
      <c r="EY24" s="17">
        <v>0</v>
      </c>
      <c r="EZ24" s="17">
        <v>0</v>
      </c>
      <c r="FA24" s="17">
        <v>0</v>
      </c>
      <c r="FB24" s="17">
        <v>0</v>
      </c>
      <c r="FC24" s="17">
        <v>0</v>
      </c>
      <c r="FD24" s="17">
        <v>0</v>
      </c>
      <c r="FE24" s="17">
        <v>0</v>
      </c>
      <c r="FF24" s="17">
        <v>647054.77000000805</v>
      </c>
      <c r="FG24" s="17">
        <v>0</v>
      </c>
      <c r="FH24" s="17">
        <v>0</v>
      </c>
      <c r="FI24" s="17">
        <v>0</v>
      </c>
      <c r="FJ24" s="17">
        <v>0</v>
      </c>
      <c r="FK24" s="17">
        <v>0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0</v>
      </c>
      <c r="FT24" s="17">
        <v>0</v>
      </c>
      <c r="FU24" s="17">
        <v>0</v>
      </c>
      <c r="FV24" s="17">
        <v>0</v>
      </c>
      <c r="FW24" s="17">
        <v>0</v>
      </c>
      <c r="FX24" s="17">
        <v>0</v>
      </c>
      <c r="FY24" s="17">
        <v>0</v>
      </c>
      <c r="FZ24" s="17">
        <v>0</v>
      </c>
      <c r="GA24" s="17">
        <v>0</v>
      </c>
      <c r="GB24" s="17">
        <v>0</v>
      </c>
      <c r="GC24" s="17">
        <v>0</v>
      </c>
      <c r="GD24" s="17">
        <v>0</v>
      </c>
      <c r="GE24" s="17">
        <v>0</v>
      </c>
      <c r="GF24" s="17">
        <v>0</v>
      </c>
      <c r="GG24" s="17">
        <v>0</v>
      </c>
      <c r="GH24" s="17">
        <v>0</v>
      </c>
      <c r="GI24" s="17">
        <v>0</v>
      </c>
      <c r="GJ24" s="17">
        <v>6874664.4600000596</v>
      </c>
      <c r="GK24" s="17">
        <v>0</v>
      </c>
      <c r="GL24" s="17">
        <v>0</v>
      </c>
      <c r="GM24" s="17">
        <v>0</v>
      </c>
      <c r="GN24" s="17">
        <v>0</v>
      </c>
      <c r="GO24" s="17">
        <v>0</v>
      </c>
      <c r="GP24" s="17">
        <v>4754613.9299999597</v>
      </c>
      <c r="GQ24" s="17">
        <v>0</v>
      </c>
      <c r="GR24" s="17">
        <v>0</v>
      </c>
      <c r="GS24" s="17">
        <v>0</v>
      </c>
      <c r="GT24" s="17">
        <v>0</v>
      </c>
      <c r="GU24" s="17">
        <v>0</v>
      </c>
      <c r="GV24" s="17">
        <v>114603.84</v>
      </c>
      <c r="GW24" s="17">
        <v>0</v>
      </c>
      <c r="GX24" s="17">
        <v>0</v>
      </c>
      <c r="GY24" s="17">
        <v>3730788.0800000299</v>
      </c>
      <c r="GZ24" s="17">
        <v>0</v>
      </c>
      <c r="HA24" s="17">
        <v>0</v>
      </c>
      <c r="HB24" s="17">
        <v>0</v>
      </c>
      <c r="HC24" s="17">
        <v>0</v>
      </c>
      <c r="HD24" s="17">
        <v>0</v>
      </c>
      <c r="HE24" s="17">
        <v>0</v>
      </c>
      <c r="HF24" s="17">
        <v>0</v>
      </c>
      <c r="HG24" s="17">
        <v>0</v>
      </c>
      <c r="HH24" s="17">
        <v>0</v>
      </c>
      <c r="HI24" s="17">
        <v>0</v>
      </c>
      <c r="HJ24" s="17">
        <v>0</v>
      </c>
      <c r="HK24" s="17">
        <v>0</v>
      </c>
      <c r="HL24" s="17">
        <v>0</v>
      </c>
      <c r="HM24" s="17">
        <v>0</v>
      </c>
      <c r="HN24" s="17">
        <v>2848423.34</v>
      </c>
      <c r="HO24" s="17">
        <v>0</v>
      </c>
      <c r="HP24" s="17">
        <v>0</v>
      </c>
      <c r="HQ24" s="17">
        <v>0</v>
      </c>
      <c r="HR24" s="17">
        <v>0</v>
      </c>
      <c r="HS24" s="17">
        <v>0</v>
      </c>
      <c r="HT24" s="17">
        <v>0</v>
      </c>
      <c r="HU24" s="17">
        <v>0</v>
      </c>
      <c r="HV24" s="17">
        <v>0</v>
      </c>
      <c r="HW24" s="17">
        <v>24068804.379999999</v>
      </c>
      <c r="HX24" s="17">
        <v>0</v>
      </c>
      <c r="HY24" s="17">
        <v>0</v>
      </c>
      <c r="HZ24" s="17">
        <v>4254584018.9300599</v>
      </c>
      <c r="IA24" s="17">
        <v>0</v>
      </c>
      <c r="IB24" s="17">
        <v>0</v>
      </c>
      <c r="IC24" s="17">
        <v>880087.96</v>
      </c>
      <c r="ID24" s="17">
        <v>0</v>
      </c>
      <c r="IE24" s="17">
        <v>0</v>
      </c>
      <c r="IF24" s="17">
        <v>346388780.98999602</v>
      </c>
      <c r="IG24" s="17">
        <v>0</v>
      </c>
      <c r="IH24" s="17">
        <v>0</v>
      </c>
      <c r="II24" s="17">
        <v>0</v>
      </c>
      <c r="IJ24" s="17">
        <v>0</v>
      </c>
      <c r="IK24" s="17">
        <v>0</v>
      </c>
      <c r="IL24" s="17">
        <v>0</v>
      </c>
      <c r="IM24" s="17">
        <v>0</v>
      </c>
      <c r="IN24" s="17">
        <v>0</v>
      </c>
      <c r="IO24" s="17">
        <v>20007</v>
      </c>
      <c r="IP24" s="17">
        <v>0</v>
      </c>
      <c r="IQ24" s="17">
        <v>0</v>
      </c>
      <c r="IR24" s="17">
        <v>66293470.57</v>
      </c>
      <c r="IS24" s="17">
        <v>0</v>
      </c>
      <c r="IT24" s="17">
        <v>0</v>
      </c>
      <c r="IU24" s="17">
        <v>0</v>
      </c>
      <c r="IV24" s="18">
        <v>0</v>
      </c>
      <c r="IW24" s="18">
        <v>0</v>
      </c>
      <c r="IX24" s="18">
        <v>124628686.53999999</v>
      </c>
      <c r="IY24" s="17">
        <v>0</v>
      </c>
      <c r="IZ24" s="17">
        <v>0</v>
      </c>
      <c r="JA24" s="17">
        <v>2735500</v>
      </c>
      <c r="JB24" s="17">
        <v>0</v>
      </c>
      <c r="JC24" s="17">
        <v>0</v>
      </c>
      <c r="JD24" s="17">
        <v>0</v>
      </c>
      <c r="JE24" s="18">
        <v>0</v>
      </c>
      <c r="JF24" s="18">
        <v>0</v>
      </c>
      <c r="JG24" s="18">
        <v>120017104.94</v>
      </c>
      <c r="JH24" s="17">
        <v>0</v>
      </c>
      <c r="JI24" s="17">
        <v>0</v>
      </c>
      <c r="JJ24" s="17">
        <v>0</v>
      </c>
      <c r="JK24" s="17">
        <v>0</v>
      </c>
      <c r="JL24" s="17">
        <v>0</v>
      </c>
      <c r="JM24" s="17">
        <v>120017104.94</v>
      </c>
      <c r="JN24" s="18">
        <v>0</v>
      </c>
      <c r="JO24" s="18">
        <v>0</v>
      </c>
      <c r="JP24" s="18">
        <v>1876081.6</v>
      </c>
      <c r="JQ24" s="17">
        <v>0</v>
      </c>
      <c r="JR24" s="17">
        <v>0</v>
      </c>
      <c r="JS24" s="17">
        <v>0</v>
      </c>
      <c r="JT24" s="17">
        <v>0</v>
      </c>
      <c r="JU24" s="17">
        <v>0</v>
      </c>
      <c r="JV24" s="17">
        <v>1876081.6</v>
      </c>
      <c r="JW24" s="17">
        <v>0</v>
      </c>
      <c r="JX24" s="17">
        <v>0</v>
      </c>
      <c r="JY24" s="17">
        <v>178344.46</v>
      </c>
      <c r="JZ24" s="17">
        <v>0</v>
      </c>
      <c r="KA24" s="17">
        <v>0</v>
      </c>
      <c r="KB24" s="17">
        <v>0</v>
      </c>
      <c r="KC24" s="17">
        <v>0</v>
      </c>
      <c r="KD24" s="17">
        <v>0</v>
      </c>
      <c r="KE24" s="17">
        <v>0</v>
      </c>
      <c r="KF24" s="17">
        <v>0</v>
      </c>
      <c r="KG24" s="17">
        <v>0</v>
      </c>
      <c r="KH24" s="17">
        <v>0</v>
      </c>
      <c r="KI24" s="17">
        <v>0</v>
      </c>
      <c r="KJ24" s="17">
        <v>0</v>
      </c>
      <c r="KK24" s="17">
        <v>0</v>
      </c>
      <c r="KL24" s="17">
        <v>0</v>
      </c>
      <c r="KM24" s="17">
        <v>0</v>
      </c>
      <c r="KN24" s="17">
        <v>0</v>
      </c>
      <c r="KO24" s="17">
        <v>0</v>
      </c>
      <c r="KP24" s="17">
        <v>0</v>
      </c>
      <c r="KQ24" s="17">
        <v>0</v>
      </c>
      <c r="KR24" s="17">
        <v>0</v>
      </c>
      <c r="KS24" s="17">
        <v>0</v>
      </c>
      <c r="KT24" s="17">
        <v>0</v>
      </c>
      <c r="KU24" s="17">
        <v>0</v>
      </c>
      <c r="KV24" s="17">
        <v>0</v>
      </c>
      <c r="KW24" s="17">
        <v>0</v>
      </c>
      <c r="KX24" s="17">
        <v>0</v>
      </c>
      <c r="KY24" s="17">
        <v>0</v>
      </c>
      <c r="KZ24" s="17">
        <v>0</v>
      </c>
      <c r="LA24" s="18">
        <v>0</v>
      </c>
      <c r="LB24" s="18">
        <v>0</v>
      </c>
      <c r="LC24" s="18">
        <v>0</v>
      </c>
      <c r="LD24" s="17">
        <v>0</v>
      </c>
      <c r="LE24" s="17">
        <v>0</v>
      </c>
      <c r="LF24" s="17">
        <v>0</v>
      </c>
      <c r="LG24" s="17">
        <v>0</v>
      </c>
      <c r="LH24" s="17">
        <v>0</v>
      </c>
      <c r="LI24" s="17">
        <v>0</v>
      </c>
      <c r="LJ24" s="18">
        <v>0</v>
      </c>
      <c r="LK24" s="18">
        <v>0</v>
      </c>
      <c r="LL24" s="18">
        <v>0</v>
      </c>
      <c r="LM24" s="17">
        <v>0</v>
      </c>
      <c r="LN24" s="17">
        <v>0</v>
      </c>
      <c r="LO24" s="17">
        <v>0</v>
      </c>
      <c r="LP24" s="17">
        <v>0</v>
      </c>
      <c r="LQ24" s="17">
        <v>0</v>
      </c>
      <c r="LR24" s="17">
        <v>0</v>
      </c>
      <c r="LS24" s="18">
        <v>0</v>
      </c>
      <c r="LT24" s="18">
        <v>0</v>
      </c>
      <c r="LU24" s="18">
        <v>0</v>
      </c>
      <c r="LV24" s="17">
        <v>0</v>
      </c>
      <c r="LW24" s="17">
        <v>0</v>
      </c>
      <c r="LX24" s="17">
        <v>0</v>
      </c>
      <c r="LY24" s="17">
        <v>0</v>
      </c>
      <c r="LZ24" s="17">
        <v>0</v>
      </c>
      <c r="MA24" s="17">
        <v>0</v>
      </c>
      <c r="MB24" s="17">
        <v>0</v>
      </c>
      <c r="MC24" s="17">
        <v>0</v>
      </c>
      <c r="MD24" s="17">
        <v>0</v>
      </c>
      <c r="ME24" s="17">
        <v>0</v>
      </c>
      <c r="MF24" s="17">
        <v>0</v>
      </c>
      <c r="MG24" s="17">
        <v>6553558607.1700392</v>
      </c>
      <c r="MH24" s="17">
        <v>6553558607.1700392</v>
      </c>
    </row>
    <row r="25" spans="1:346" ht="12.75" customHeight="1" x14ac:dyDescent="0.3">
      <c r="A25" s="61" t="s">
        <v>183</v>
      </c>
      <c r="B25" s="16">
        <v>1027</v>
      </c>
      <c r="C25" s="62" t="s">
        <v>148</v>
      </c>
      <c r="D25" s="18">
        <v>0</v>
      </c>
      <c r="E25" s="18">
        <v>0</v>
      </c>
      <c r="F25" s="18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10495135.329999998</v>
      </c>
      <c r="BC25" s="17">
        <v>0</v>
      </c>
      <c r="BD25" s="17">
        <v>0</v>
      </c>
      <c r="BE25" s="17">
        <v>21127273.940000001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2260712.1400000006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  <c r="DZ25" s="17">
        <v>0</v>
      </c>
      <c r="EA25" s="17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  <c r="EJ25" s="17">
        <v>0</v>
      </c>
      <c r="EK25" s="17">
        <v>0</v>
      </c>
      <c r="EL25" s="17">
        <v>0</v>
      </c>
      <c r="EM25" s="17">
        <v>0</v>
      </c>
      <c r="EN25" s="17">
        <v>0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0</v>
      </c>
      <c r="EU25" s="17">
        <v>0</v>
      </c>
      <c r="EV25" s="17">
        <v>0</v>
      </c>
      <c r="EW25" s="17">
        <v>0</v>
      </c>
      <c r="EX25" s="17">
        <v>0</v>
      </c>
      <c r="EY25" s="17">
        <v>0</v>
      </c>
      <c r="EZ25" s="17">
        <v>0</v>
      </c>
      <c r="FA25" s="17">
        <v>0</v>
      </c>
      <c r="FB25" s="17">
        <v>0</v>
      </c>
      <c r="FC25" s="17">
        <v>0</v>
      </c>
      <c r="FD25" s="17">
        <v>0</v>
      </c>
      <c r="FE25" s="17">
        <v>0</v>
      </c>
      <c r="FF25" s="17">
        <v>0</v>
      </c>
      <c r="FG25" s="17">
        <v>0</v>
      </c>
      <c r="FH25" s="17">
        <v>0</v>
      </c>
      <c r="FI25" s="17">
        <v>0</v>
      </c>
      <c r="FJ25" s="17">
        <v>0</v>
      </c>
      <c r="FK25" s="17">
        <v>0</v>
      </c>
      <c r="FL25" s="17">
        <v>0</v>
      </c>
      <c r="FM25" s="17">
        <v>0</v>
      </c>
      <c r="FN25" s="17">
        <v>0</v>
      </c>
      <c r="FO25" s="17">
        <v>0</v>
      </c>
      <c r="FP25" s="17">
        <v>0</v>
      </c>
      <c r="FQ25" s="17">
        <v>0</v>
      </c>
      <c r="FR25" s="17">
        <v>0</v>
      </c>
      <c r="FS25" s="17">
        <v>0</v>
      </c>
      <c r="FT25" s="17">
        <v>0</v>
      </c>
      <c r="FU25" s="17">
        <v>0</v>
      </c>
      <c r="FV25" s="17">
        <v>0</v>
      </c>
      <c r="FW25" s="17">
        <v>0</v>
      </c>
      <c r="FX25" s="17">
        <v>0</v>
      </c>
      <c r="FY25" s="17">
        <v>0</v>
      </c>
      <c r="FZ25" s="17">
        <v>0</v>
      </c>
      <c r="GA25" s="17">
        <v>0</v>
      </c>
      <c r="GB25" s="17">
        <v>0</v>
      </c>
      <c r="GC25" s="17">
        <v>0</v>
      </c>
      <c r="GD25" s="17">
        <v>0</v>
      </c>
      <c r="GE25" s="17">
        <v>0</v>
      </c>
      <c r="GF25" s="17">
        <v>0</v>
      </c>
      <c r="GG25" s="17">
        <v>0</v>
      </c>
      <c r="GH25" s="17">
        <v>0</v>
      </c>
      <c r="GI25" s="17">
        <v>0</v>
      </c>
      <c r="GJ25" s="17">
        <v>12757.23</v>
      </c>
      <c r="GK25" s="17">
        <v>0</v>
      </c>
      <c r="GL25" s="17">
        <v>0</v>
      </c>
      <c r="GM25" s="17">
        <v>0</v>
      </c>
      <c r="GN25" s="17">
        <v>0</v>
      </c>
      <c r="GO25" s="17">
        <v>0</v>
      </c>
      <c r="GP25" s="17">
        <v>0</v>
      </c>
      <c r="GQ25" s="17">
        <v>0</v>
      </c>
      <c r="GR25" s="17">
        <v>0</v>
      </c>
      <c r="GS25" s="17">
        <v>0</v>
      </c>
      <c r="GT25" s="17">
        <v>0</v>
      </c>
      <c r="GU25" s="17">
        <v>0</v>
      </c>
      <c r="GV25" s="17">
        <v>0</v>
      </c>
      <c r="GW25" s="17">
        <v>0</v>
      </c>
      <c r="GX25" s="17">
        <v>0</v>
      </c>
      <c r="GY25" s="17">
        <v>0</v>
      </c>
      <c r="GZ25" s="17">
        <v>0</v>
      </c>
      <c r="HA25" s="17">
        <v>0</v>
      </c>
      <c r="HB25" s="17">
        <v>0</v>
      </c>
      <c r="HC25" s="17">
        <v>0</v>
      </c>
      <c r="HD25" s="17">
        <v>0</v>
      </c>
      <c r="HE25" s="17">
        <v>0</v>
      </c>
      <c r="HF25" s="17">
        <v>0</v>
      </c>
      <c r="HG25" s="17">
        <v>0</v>
      </c>
      <c r="HH25" s="17">
        <v>0</v>
      </c>
      <c r="HI25" s="17">
        <v>0</v>
      </c>
      <c r="HJ25" s="17">
        <v>0</v>
      </c>
      <c r="HK25" s="17">
        <v>0</v>
      </c>
      <c r="HL25" s="17">
        <v>0</v>
      </c>
      <c r="HM25" s="17">
        <v>0</v>
      </c>
      <c r="HN25" s="17">
        <v>0</v>
      </c>
      <c r="HO25" s="17">
        <v>0</v>
      </c>
      <c r="HP25" s="17">
        <v>0</v>
      </c>
      <c r="HQ25" s="17">
        <v>0</v>
      </c>
      <c r="HR25" s="17">
        <v>0</v>
      </c>
      <c r="HS25" s="17">
        <v>0</v>
      </c>
      <c r="HT25" s="17">
        <v>0</v>
      </c>
      <c r="HU25" s="17">
        <v>0</v>
      </c>
      <c r="HV25" s="17">
        <v>0</v>
      </c>
      <c r="HW25" s="17">
        <v>0</v>
      </c>
      <c r="HX25" s="17">
        <v>0</v>
      </c>
      <c r="HY25" s="17">
        <v>0</v>
      </c>
      <c r="HZ25" s="17">
        <v>0</v>
      </c>
      <c r="IA25" s="17">
        <v>0</v>
      </c>
      <c r="IB25" s="17">
        <v>0</v>
      </c>
      <c r="IC25" s="17">
        <v>0</v>
      </c>
      <c r="ID25" s="17">
        <v>0</v>
      </c>
      <c r="IE25" s="17">
        <v>0</v>
      </c>
      <c r="IF25" s="17">
        <v>0</v>
      </c>
      <c r="IG25" s="17">
        <v>0</v>
      </c>
      <c r="IH25" s="17">
        <v>0</v>
      </c>
      <c r="II25" s="17">
        <v>0</v>
      </c>
      <c r="IJ25" s="17">
        <v>0</v>
      </c>
      <c r="IK25" s="17">
        <v>0</v>
      </c>
      <c r="IL25" s="17">
        <v>0</v>
      </c>
      <c r="IM25" s="17">
        <v>0</v>
      </c>
      <c r="IN25" s="17">
        <v>0</v>
      </c>
      <c r="IO25" s="17">
        <v>0</v>
      </c>
      <c r="IP25" s="17">
        <v>0</v>
      </c>
      <c r="IQ25" s="17">
        <v>0</v>
      </c>
      <c r="IR25" s="17">
        <v>0</v>
      </c>
      <c r="IS25" s="17">
        <v>0</v>
      </c>
      <c r="IT25" s="17">
        <v>0</v>
      </c>
      <c r="IU25" s="17">
        <v>0</v>
      </c>
      <c r="IV25" s="18">
        <v>0</v>
      </c>
      <c r="IW25" s="18">
        <v>0</v>
      </c>
      <c r="IX25" s="18">
        <v>0</v>
      </c>
      <c r="IY25" s="17">
        <v>0</v>
      </c>
      <c r="IZ25" s="17">
        <v>0</v>
      </c>
      <c r="JA25" s="17">
        <v>0</v>
      </c>
      <c r="JB25" s="17">
        <v>0</v>
      </c>
      <c r="JC25" s="17">
        <v>0</v>
      </c>
      <c r="JD25" s="17">
        <v>0</v>
      </c>
      <c r="JE25" s="18">
        <v>0</v>
      </c>
      <c r="JF25" s="18">
        <v>0</v>
      </c>
      <c r="JG25" s="18">
        <v>0</v>
      </c>
      <c r="JH25" s="17">
        <v>0</v>
      </c>
      <c r="JI25" s="17">
        <v>0</v>
      </c>
      <c r="JJ25" s="17">
        <v>0</v>
      </c>
      <c r="JK25" s="17">
        <v>0</v>
      </c>
      <c r="JL25" s="17">
        <v>0</v>
      </c>
      <c r="JM25" s="17">
        <v>0</v>
      </c>
      <c r="JN25" s="18">
        <v>0</v>
      </c>
      <c r="JO25" s="18">
        <v>0</v>
      </c>
      <c r="JP25" s="18">
        <v>0</v>
      </c>
      <c r="JQ25" s="17">
        <v>0</v>
      </c>
      <c r="JR25" s="17">
        <v>0</v>
      </c>
      <c r="JS25" s="17">
        <v>0</v>
      </c>
      <c r="JT25" s="17">
        <v>0</v>
      </c>
      <c r="JU25" s="17">
        <v>0</v>
      </c>
      <c r="JV25" s="17">
        <v>0</v>
      </c>
      <c r="JW25" s="17">
        <v>0</v>
      </c>
      <c r="JX25" s="17">
        <v>0</v>
      </c>
      <c r="JY25" s="17">
        <v>0</v>
      </c>
      <c r="JZ25" s="17">
        <v>0</v>
      </c>
      <c r="KA25" s="17">
        <v>0</v>
      </c>
      <c r="KB25" s="17">
        <v>0</v>
      </c>
      <c r="KC25" s="17">
        <v>0</v>
      </c>
      <c r="KD25" s="17">
        <v>0</v>
      </c>
      <c r="KE25" s="17">
        <v>0</v>
      </c>
      <c r="KF25" s="17">
        <v>0</v>
      </c>
      <c r="KG25" s="17">
        <v>0</v>
      </c>
      <c r="KH25" s="17">
        <v>0</v>
      </c>
      <c r="KI25" s="17">
        <v>0</v>
      </c>
      <c r="KJ25" s="17">
        <v>0</v>
      </c>
      <c r="KK25" s="17">
        <v>0</v>
      </c>
      <c r="KL25" s="17">
        <v>0</v>
      </c>
      <c r="KM25" s="17">
        <v>0</v>
      </c>
      <c r="KN25" s="17">
        <v>0</v>
      </c>
      <c r="KO25" s="17">
        <v>0</v>
      </c>
      <c r="KP25" s="17">
        <v>0</v>
      </c>
      <c r="KQ25" s="17">
        <v>0</v>
      </c>
      <c r="KR25" s="17">
        <v>0</v>
      </c>
      <c r="KS25" s="17">
        <v>0</v>
      </c>
      <c r="KT25" s="17">
        <v>0</v>
      </c>
      <c r="KU25" s="17">
        <v>0</v>
      </c>
      <c r="KV25" s="17">
        <v>0</v>
      </c>
      <c r="KW25" s="17">
        <v>0</v>
      </c>
      <c r="KX25" s="17">
        <v>0</v>
      </c>
      <c r="KY25" s="17">
        <v>0</v>
      </c>
      <c r="KZ25" s="17">
        <v>0</v>
      </c>
      <c r="LA25" s="18">
        <v>0</v>
      </c>
      <c r="LB25" s="18">
        <v>0</v>
      </c>
      <c r="LC25" s="18">
        <v>0</v>
      </c>
      <c r="LD25" s="17">
        <v>0</v>
      </c>
      <c r="LE25" s="17">
        <v>0</v>
      </c>
      <c r="LF25" s="17">
        <v>0</v>
      </c>
      <c r="LG25" s="17">
        <v>0</v>
      </c>
      <c r="LH25" s="17">
        <v>0</v>
      </c>
      <c r="LI25" s="17">
        <v>0</v>
      </c>
      <c r="LJ25" s="18">
        <v>0</v>
      </c>
      <c r="LK25" s="18">
        <v>0</v>
      </c>
      <c r="LL25" s="18">
        <v>0</v>
      </c>
      <c r="LM25" s="17">
        <v>0</v>
      </c>
      <c r="LN25" s="17">
        <v>0</v>
      </c>
      <c r="LO25" s="17">
        <v>0</v>
      </c>
      <c r="LP25" s="17">
        <v>0</v>
      </c>
      <c r="LQ25" s="17">
        <v>0</v>
      </c>
      <c r="LR25" s="17">
        <v>0</v>
      </c>
      <c r="LS25" s="18">
        <v>0</v>
      </c>
      <c r="LT25" s="18">
        <v>0</v>
      </c>
      <c r="LU25" s="18">
        <v>0</v>
      </c>
      <c r="LV25" s="17">
        <v>0</v>
      </c>
      <c r="LW25" s="17">
        <v>0</v>
      </c>
      <c r="LX25" s="17">
        <v>0</v>
      </c>
      <c r="LY25" s="17">
        <v>0</v>
      </c>
      <c r="LZ25" s="17">
        <v>0</v>
      </c>
      <c r="MA25" s="17">
        <v>0</v>
      </c>
      <c r="MB25" s="17">
        <v>0</v>
      </c>
      <c r="MC25" s="17">
        <v>0</v>
      </c>
      <c r="MD25" s="17">
        <v>0</v>
      </c>
      <c r="ME25" s="17">
        <v>0</v>
      </c>
      <c r="MF25" s="17">
        <v>0</v>
      </c>
      <c r="MG25" s="17">
        <v>33895878.639999993</v>
      </c>
      <c r="MH25" s="17">
        <v>33895878.639999993</v>
      </c>
    </row>
    <row r="26" spans="1:346" ht="12.75" customHeight="1" x14ac:dyDescent="0.3">
      <c r="A26" s="61" t="s">
        <v>185</v>
      </c>
      <c r="B26" s="16">
        <v>1028</v>
      </c>
      <c r="C26" s="62" t="s">
        <v>148</v>
      </c>
      <c r="D26" s="18">
        <v>0</v>
      </c>
      <c r="E26" s="18">
        <v>0</v>
      </c>
      <c r="F26" s="18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  <c r="ES26" s="17">
        <v>0</v>
      </c>
      <c r="ET26" s="17">
        <v>0</v>
      </c>
      <c r="EU26" s="17">
        <v>0</v>
      </c>
      <c r="EV26" s="17">
        <v>0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0</v>
      </c>
      <c r="FG26" s="17">
        <v>0</v>
      </c>
      <c r="FH26" s="17">
        <v>0</v>
      </c>
      <c r="FI26" s="17">
        <v>0</v>
      </c>
      <c r="FJ26" s="17">
        <v>0</v>
      </c>
      <c r="FK26" s="17">
        <v>0</v>
      </c>
      <c r="FL26" s="17">
        <v>0</v>
      </c>
      <c r="FM26" s="17">
        <v>0</v>
      </c>
      <c r="FN26" s="17">
        <v>0</v>
      </c>
      <c r="FO26" s="17">
        <v>0</v>
      </c>
      <c r="FP26" s="17">
        <v>0</v>
      </c>
      <c r="FQ26" s="17">
        <v>0</v>
      </c>
      <c r="FR26" s="17">
        <v>0</v>
      </c>
      <c r="FS26" s="17">
        <v>0</v>
      </c>
      <c r="FT26" s="17">
        <v>0</v>
      </c>
      <c r="FU26" s="17">
        <v>0</v>
      </c>
      <c r="FV26" s="17">
        <v>0</v>
      </c>
      <c r="FW26" s="17">
        <v>0</v>
      </c>
      <c r="FX26" s="17">
        <v>0</v>
      </c>
      <c r="FY26" s="17">
        <v>0</v>
      </c>
      <c r="FZ26" s="17">
        <v>0</v>
      </c>
      <c r="GA26" s="17">
        <v>0</v>
      </c>
      <c r="GB26" s="17">
        <v>0</v>
      </c>
      <c r="GC26" s="17">
        <v>0</v>
      </c>
      <c r="GD26" s="17">
        <v>0</v>
      </c>
      <c r="GE26" s="17">
        <v>0</v>
      </c>
      <c r="GF26" s="17">
        <v>0</v>
      </c>
      <c r="GG26" s="17">
        <v>0</v>
      </c>
      <c r="GH26" s="17">
        <v>0</v>
      </c>
      <c r="GI26" s="17">
        <v>0</v>
      </c>
      <c r="GJ26" s="17">
        <v>0</v>
      </c>
      <c r="GK26" s="17">
        <v>0</v>
      </c>
      <c r="GL26" s="17">
        <v>0</v>
      </c>
      <c r="GM26" s="17">
        <v>0</v>
      </c>
      <c r="GN26" s="17">
        <v>0</v>
      </c>
      <c r="GO26" s="17">
        <v>0</v>
      </c>
      <c r="GP26" s="17">
        <v>0</v>
      </c>
      <c r="GQ26" s="17">
        <v>0</v>
      </c>
      <c r="GR26" s="17">
        <v>0</v>
      </c>
      <c r="GS26" s="17">
        <v>0</v>
      </c>
      <c r="GT26" s="17">
        <v>0</v>
      </c>
      <c r="GU26" s="17">
        <v>0</v>
      </c>
      <c r="GV26" s="17">
        <v>0</v>
      </c>
      <c r="GW26" s="17">
        <v>0</v>
      </c>
      <c r="GX26" s="17">
        <v>0</v>
      </c>
      <c r="GY26" s="17">
        <v>0</v>
      </c>
      <c r="GZ26" s="17">
        <v>0</v>
      </c>
      <c r="HA26" s="17">
        <v>0</v>
      </c>
      <c r="HB26" s="17">
        <v>0</v>
      </c>
      <c r="HC26" s="17">
        <v>0</v>
      </c>
      <c r="HD26" s="17">
        <v>0</v>
      </c>
      <c r="HE26" s="17">
        <v>0</v>
      </c>
      <c r="HF26" s="17">
        <v>0</v>
      </c>
      <c r="HG26" s="17">
        <v>0</v>
      </c>
      <c r="HH26" s="17">
        <v>0</v>
      </c>
      <c r="HI26" s="17">
        <v>0</v>
      </c>
      <c r="HJ26" s="17">
        <v>0</v>
      </c>
      <c r="HK26" s="17">
        <v>0</v>
      </c>
      <c r="HL26" s="17">
        <v>0</v>
      </c>
      <c r="HM26" s="17">
        <v>0</v>
      </c>
      <c r="HN26" s="17">
        <v>0</v>
      </c>
      <c r="HO26" s="17">
        <v>0</v>
      </c>
      <c r="HP26" s="17">
        <v>0</v>
      </c>
      <c r="HQ26" s="17">
        <v>0</v>
      </c>
      <c r="HR26" s="17">
        <v>0</v>
      </c>
      <c r="HS26" s="17">
        <v>0</v>
      </c>
      <c r="HT26" s="17">
        <v>0</v>
      </c>
      <c r="HU26" s="17">
        <v>0</v>
      </c>
      <c r="HV26" s="17">
        <v>0</v>
      </c>
      <c r="HW26" s="17">
        <v>0</v>
      </c>
      <c r="HX26" s="17">
        <v>0</v>
      </c>
      <c r="HY26" s="17">
        <v>0</v>
      </c>
      <c r="HZ26" s="17">
        <v>0</v>
      </c>
      <c r="IA26" s="17">
        <v>0</v>
      </c>
      <c r="IB26" s="17">
        <v>0</v>
      </c>
      <c r="IC26" s="17">
        <v>0</v>
      </c>
      <c r="ID26" s="17">
        <v>0</v>
      </c>
      <c r="IE26" s="17">
        <v>0</v>
      </c>
      <c r="IF26" s="17">
        <v>0</v>
      </c>
      <c r="IG26" s="17">
        <v>0</v>
      </c>
      <c r="IH26" s="17">
        <v>0</v>
      </c>
      <c r="II26" s="17">
        <v>0</v>
      </c>
      <c r="IJ26" s="17">
        <v>0</v>
      </c>
      <c r="IK26" s="17">
        <v>0</v>
      </c>
      <c r="IL26" s="17">
        <v>0</v>
      </c>
      <c r="IM26" s="17">
        <v>0</v>
      </c>
      <c r="IN26" s="17">
        <v>0</v>
      </c>
      <c r="IO26" s="17">
        <v>0</v>
      </c>
      <c r="IP26" s="17">
        <v>0</v>
      </c>
      <c r="IQ26" s="17">
        <v>0</v>
      </c>
      <c r="IR26" s="17">
        <v>0</v>
      </c>
      <c r="IS26" s="17">
        <v>0</v>
      </c>
      <c r="IT26" s="17">
        <v>0</v>
      </c>
      <c r="IU26" s="17">
        <v>0</v>
      </c>
      <c r="IV26" s="18">
        <v>0</v>
      </c>
      <c r="IW26" s="18">
        <v>0</v>
      </c>
      <c r="IX26" s="18">
        <v>0</v>
      </c>
      <c r="IY26" s="17">
        <v>0</v>
      </c>
      <c r="IZ26" s="17">
        <v>0</v>
      </c>
      <c r="JA26" s="17">
        <v>0</v>
      </c>
      <c r="JB26" s="17">
        <v>0</v>
      </c>
      <c r="JC26" s="17">
        <v>0</v>
      </c>
      <c r="JD26" s="17">
        <v>0</v>
      </c>
      <c r="JE26" s="18">
        <v>0</v>
      </c>
      <c r="JF26" s="18">
        <v>0</v>
      </c>
      <c r="JG26" s="18">
        <v>0</v>
      </c>
      <c r="JH26" s="17">
        <v>0</v>
      </c>
      <c r="JI26" s="17">
        <v>0</v>
      </c>
      <c r="JJ26" s="17">
        <v>0</v>
      </c>
      <c r="JK26" s="17">
        <v>0</v>
      </c>
      <c r="JL26" s="17">
        <v>0</v>
      </c>
      <c r="JM26" s="17">
        <v>0</v>
      </c>
      <c r="JN26" s="18">
        <v>0</v>
      </c>
      <c r="JO26" s="18">
        <v>0</v>
      </c>
      <c r="JP26" s="18">
        <v>0</v>
      </c>
      <c r="JQ26" s="17">
        <v>0</v>
      </c>
      <c r="JR26" s="17">
        <v>0</v>
      </c>
      <c r="JS26" s="17">
        <v>0</v>
      </c>
      <c r="JT26" s="17">
        <v>0</v>
      </c>
      <c r="JU26" s="17">
        <v>0</v>
      </c>
      <c r="JV26" s="17">
        <v>0</v>
      </c>
      <c r="JW26" s="17">
        <v>0</v>
      </c>
      <c r="JX26" s="17">
        <v>0</v>
      </c>
      <c r="JY26" s="17">
        <v>0</v>
      </c>
      <c r="JZ26" s="17">
        <v>0</v>
      </c>
      <c r="KA26" s="17">
        <v>0</v>
      </c>
      <c r="KB26" s="17">
        <v>0</v>
      </c>
      <c r="KC26" s="17">
        <v>0</v>
      </c>
      <c r="KD26" s="17">
        <v>0</v>
      </c>
      <c r="KE26" s="17">
        <v>0</v>
      </c>
      <c r="KF26" s="17">
        <v>0</v>
      </c>
      <c r="KG26" s="17">
        <v>0</v>
      </c>
      <c r="KH26" s="17">
        <v>0</v>
      </c>
      <c r="KI26" s="17">
        <v>0</v>
      </c>
      <c r="KJ26" s="17">
        <v>0</v>
      </c>
      <c r="KK26" s="17">
        <v>0</v>
      </c>
      <c r="KL26" s="17">
        <v>0</v>
      </c>
      <c r="KM26" s="17">
        <v>0</v>
      </c>
      <c r="KN26" s="17">
        <v>0</v>
      </c>
      <c r="KO26" s="17">
        <v>0</v>
      </c>
      <c r="KP26" s="17">
        <v>0</v>
      </c>
      <c r="KQ26" s="17">
        <v>0</v>
      </c>
      <c r="KR26" s="17">
        <v>0</v>
      </c>
      <c r="KS26" s="17">
        <v>0</v>
      </c>
      <c r="KT26" s="17">
        <v>0</v>
      </c>
      <c r="KU26" s="17">
        <v>0</v>
      </c>
      <c r="KV26" s="17">
        <v>0</v>
      </c>
      <c r="KW26" s="17">
        <v>0</v>
      </c>
      <c r="KX26" s="17">
        <v>0</v>
      </c>
      <c r="KY26" s="17">
        <v>0</v>
      </c>
      <c r="KZ26" s="17">
        <v>0</v>
      </c>
      <c r="LA26" s="18">
        <v>0</v>
      </c>
      <c r="LB26" s="18">
        <v>0</v>
      </c>
      <c r="LC26" s="18">
        <v>0</v>
      </c>
      <c r="LD26" s="17">
        <v>0</v>
      </c>
      <c r="LE26" s="17">
        <v>0</v>
      </c>
      <c r="LF26" s="17">
        <v>0</v>
      </c>
      <c r="LG26" s="17">
        <v>0</v>
      </c>
      <c r="LH26" s="17">
        <v>0</v>
      </c>
      <c r="LI26" s="17">
        <v>0</v>
      </c>
      <c r="LJ26" s="18">
        <v>0</v>
      </c>
      <c r="LK26" s="18">
        <v>0</v>
      </c>
      <c r="LL26" s="18">
        <v>0</v>
      </c>
      <c r="LM26" s="17">
        <v>0</v>
      </c>
      <c r="LN26" s="17">
        <v>0</v>
      </c>
      <c r="LO26" s="17">
        <v>0</v>
      </c>
      <c r="LP26" s="17">
        <v>0</v>
      </c>
      <c r="LQ26" s="17">
        <v>0</v>
      </c>
      <c r="LR26" s="17">
        <v>0</v>
      </c>
      <c r="LS26" s="18">
        <v>0</v>
      </c>
      <c r="LT26" s="18">
        <v>0</v>
      </c>
      <c r="LU26" s="18">
        <v>0</v>
      </c>
      <c r="LV26" s="17">
        <v>0</v>
      </c>
      <c r="LW26" s="17">
        <v>0</v>
      </c>
      <c r="LX26" s="17">
        <v>0</v>
      </c>
      <c r="LY26" s="17">
        <v>0</v>
      </c>
      <c r="LZ26" s="17">
        <v>0</v>
      </c>
      <c r="MA26" s="17">
        <v>0</v>
      </c>
      <c r="MB26" s="17">
        <v>0</v>
      </c>
      <c r="MC26" s="17">
        <v>0</v>
      </c>
      <c r="MD26" s="17">
        <v>0</v>
      </c>
      <c r="ME26" s="17">
        <v>0</v>
      </c>
      <c r="MF26" s="17">
        <v>0</v>
      </c>
      <c r="MG26" s="17">
        <v>0</v>
      </c>
      <c r="MH26" s="17">
        <v>0</v>
      </c>
    </row>
    <row r="27" spans="1:346" ht="12.75" customHeight="1" x14ac:dyDescent="0.3">
      <c r="A27" s="61" t="s">
        <v>187</v>
      </c>
      <c r="B27" s="16">
        <v>1030</v>
      </c>
      <c r="C27" s="62" t="s">
        <v>148</v>
      </c>
      <c r="D27" s="18">
        <v>0</v>
      </c>
      <c r="E27" s="18">
        <v>0</v>
      </c>
      <c r="F27" s="18">
        <v>678765046.51999998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7644422.9299999997</v>
      </c>
      <c r="M27" s="17">
        <v>0</v>
      </c>
      <c r="N27" s="17">
        <v>0</v>
      </c>
      <c r="O27" s="17">
        <v>671120623.59000003</v>
      </c>
      <c r="P27" s="17">
        <v>0</v>
      </c>
      <c r="Q27" s="17">
        <v>0</v>
      </c>
      <c r="R27" s="17">
        <v>5982422.6500000004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47039525.539999999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480960290.07999998</v>
      </c>
      <c r="BC27" s="17">
        <v>0</v>
      </c>
      <c r="BD27" s="17">
        <v>0</v>
      </c>
      <c r="BE27" s="17">
        <v>6417851.1399999997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550729.79</v>
      </c>
      <c r="BR27" s="17">
        <v>0</v>
      </c>
      <c r="BS27" s="17">
        <v>0</v>
      </c>
      <c r="BT27" s="17">
        <v>285794336.35000002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17371.29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1751391.21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339090.6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67205320.709999993</v>
      </c>
      <c r="EC27" s="17">
        <v>0</v>
      </c>
      <c r="ED27" s="17">
        <v>0</v>
      </c>
      <c r="EE27" s="17">
        <v>2492660.42</v>
      </c>
      <c r="EF27" s="17">
        <v>0</v>
      </c>
      <c r="EG27" s="17">
        <v>0</v>
      </c>
      <c r="EH27" s="17">
        <v>97065.56</v>
      </c>
      <c r="EI27" s="17">
        <v>0</v>
      </c>
      <c r="EJ27" s="17">
        <v>0</v>
      </c>
      <c r="EK27" s="17">
        <v>0</v>
      </c>
      <c r="EL27" s="17">
        <v>0</v>
      </c>
      <c r="EM27" s="17">
        <v>0</v>
      </c>
      <c r="EN27" s="17">
        <v>95828.86</v>
      </c>
      <c r="EO27" s="17">
        <v>0</v>
      </c>
      <c r="EP27" s="17">
        <v>0</v>
      </c>
      <c r="EQ27" s="17">
        <v>0</v>
      </c>
      <c r="ER27" s="17">
        <v>0</v>
      </c>
      <c r="ES27" s="17">
        <v>0</v>
      </c>
      <c r="ET27" s="17">
        <v>0</v>
      </c>
      <c r="EU27" s="17">
        <v>0</v>
      </c>
      <c r="EV27" s="17">
        <v>0</v>
      </c>
      <c r="EW27" s="17">
        <v>0</v>
      </c>
      <c r="EX27" s="17">
        <v>0</v>
      </c>
      <c r="EY27" s="17">
        <v>0</v>
      </c>
      <c r="EZ27" s="17">
        <v>0</v>
      </c>
      <c r="FA27" s="17">
        <v>0</v>
      </c>
      <c r="FB27" s="17">
        <v>0</v>
      </c>
      <c r="FC27" s="17">
        <v>0</v>
      </c>
      <c r="FD27" s="17">
        <v>0</v>
      </c>
      <c r="FE27" s="17">
        <v>0</v>
      </c>
      <c r="FF27" s="17">
        <v>61093896.710000001</v>
      </c>
      <c r="FG27" s="17">
        <v>0</v>
      </c>
      <c r="FH27" s="17">
        <v>0</v>
      </c>
      <c r="FI27" s="17">
        <v>0</v>
      </c>
      <c r="FJ27" s="17">
        <v>0</v>
      </c>
      <c r="FK27" s="17">
        <v>0</v>
      </c>
      <c r="FL27" s="17">
        <v>0</v>
      </c>
      <c r="FM27" s="17">
        <v>0</v>
      </c>
      <c r="FN27" s="17">
        <v>0</v>
      </c>
      <c r="FO27" s="17">
        <v>0</v>
      </c>
      <c r="FP27" s="17">
        <v>0</v>
      </c>
      <c r="FQ27" s="17">
        <v>0</v>
      </c>
      <c r="FR27" s="17">
        <v>0</v>
      </c>
      <c r="FS27" s="17">
        <v>0</v>
      </c>
      <c r="FT27" s="17">
        <v>0</v>
      </c>
      <c r="FU27" s="17">
        <v>0</v>
      </c>
      <c r="FV27" s="17">
        <v>0</v>
      </c>
      <c r="FW27" s="17">
        <v>0</v>
      </c>
      <c r="FX27" s="17">
        <v>0</v>
      </c>
      <c r="FY27" s="17">
        <v>0</v>
      </c>
      <c r="FZ27" s="17">
        <v>0</v>
      </c>
      <c r="GA27" s="17">
        <v>0</v>
      </c>
      <c r="GB27" s="17">
        <v>0</v>
      </c>
      <c r="GC27" s="17">
        <v>0</v>
      </c>
      <c r="GD27" s="17">
        <v>0</v>
      </c>
      <c r="GE27" s="17">
        <v>0</v>
      </c>
      <c r="GF27" s="17">
        <v>0</v>
      </c>
      <c r="GG27" s="17">
        <v>26371109.73</v>
      </c>
      <c r="GH27" s="17">
        <v>0</v>
      </c>
      <c r="GI27" s="17">
        <v>0</v>
      </c>
      <c r="GJ27" s="17">
        <v>136209.82</v>
      </c>
      <c r="GK27" s="17">
        <v>0</v>
      </c>
      <c r="GL27" s="17">
        <v>0</v>
      </c>
      <c r="GM27" s="17">
        <v>0</v>
      </c>
      <c r="GN27" s="17">
        <v>0</v>
      </c>
      <c r="GO27" s="17">
        <v>0</v>
      </c>
      <c r="GP27" s="17">
        <v>10172450.609999999</v>
      </c>
      <c r="GQ27" s="17">
        <v>0</v>
      </c>
      <c r="GR27" s="17">
        <v>0</v>
      </c>
      <c r="GS27" s="17">
        <v>0</v>
      </c>
      <c r="GT27" s="17">
        <v>0</v>
      </c>
      <c r="GU27" s="17">
        <v>0</v>
      </c>
      <c r="GV27" s="17">
        <v>4595467.1500000004</v>
      </c>
      <c r="GW27" s="17">
        <v>0</v>
      </c>
      <c r="GX27" s="17">
        <v>0</v>
      </c>
      <c r="GY27" s="17">
        <v>702535.56</v>
      </c>
      <c r="GZ27" s="17">
        <v>0</v>
      </c>
      <c r="HA27" s="17">
        <v>0</v>
      </c>
      <c r="HB27" s="17">
        <v>0</v>
      </c>
      <c r="HC27" s="17">
        <v>0</v>
      </c>
      <c r="HD27" s="17">
        <v>0</v>
      </c>
      <c r="HE27" s="17">
        <v>0</v>
      </c>
      <c r="HF27" s="17">
        <v>0</v>
      </c>
      <c r="HG27" s="17">
        <v>0</v>
      </c>
      <c r="HH27" s="17">
        <v>0</v>
      </c>
      <c r="HI27" s="17">
        <v>0</v>
      </c>
      <c r="HJ27" s="17">
        <v>0</v>
      </c>
      <c r="HK27" s="17">
        <v>0</v>
      </c>
      <c r="HL27" s="17">
        <v>0</v>
      </c>
      <c r="HM27" s="17">
        <v>0</v>
      </c>
      <c r="HN27" s="17">
        <v>855327</v>
      </c>
      <c r="HO27" s="17">
        <v>0</v>
      </c>
      <c r="HP27" s="17">
        <v>0</v>
      </c>
      <c r="HQ27" s="17">
        <v>0</v>
      </c>
      <c r="HR27" s="17">
        <v>0</v>
      </c>
      <c r="HS27" s="17">
        <v>0</v>
      </c>
      <c r="HT27" s="17">
        <v>0</v>
      </c>
      <c r="HU27" s="17">
        <v>0</v>
      </c>
      <c r="HV27" s="17">
        <v>0</v>
      </c>
      <c r="HW27" s="17">
        <v>9288749.8200000003</v>
      </c>
      <c r="HX27" s="17">
        <v>0</v>
      </c>
      <c r="HY27" s="17">
        <v>0</v>
      </c>
      <c r="HZ27" s="17">
        <v>328171221.11000001</v>
      </c>
      <c r="IA27" s="17">
        <v>0</v>
      </c>
      <c r="IB27" s="17">
        <v>0</v>
      </c>
      <c r="IC27" s="17">
        <v>1779954.92</v>
      </c>
      <c r="ID27" s="17">
        <v>0</v>
      </c>
      <c r="IE27" s="17">
        <v>0</v>
      </c>
      <c r="IF27" s="17">
        <v>77017093.489999995</v>
      </c>
      <c r="IG27" s="17">
        <v>0</v>
      </c>
      <c r="IH27" s="17">
        <v>0</v>
      </c>
      <c r="II27" s="17">
        <v>0</v>
      </c>
      <c r="IJ27" s="17">
        <v>0</v>
      </c>
      <c r="IK27" s="17">
        <v>0</v>
      </c>
      <c r="IL27" s="17">
        <v>0</v>
      </c>
      <c r="IM27" s="17">
        <v>0</v>
      </c>
      <c r="IN27" s="17">
        <v>0</v>
      </c>
      <c r="IO27" s="17">
        <v>1789726.55</v>
      </c>
      <c r="IP27" s="17">
        <v>0</v>
      </c>
      <c r="IQ27" s="17">
        <v>0</v>
      </c>
      <c r="IR27" s="17">
        <v>13755610.6</v>
      </c>
      <c r="IS27" s="17">
        <v>0</v>
      </c>
      <c r="IT27" s="17">
        <v>0</v>
      </c>
      <c r="IU27" s="17">
        <v>0</v>
      </c>
      <c r="IV27" s="18">
        <v>0</v>
      </c>
      <c r="IW27" s="18">
        <v>0</v>
      </c>
      <c r="IX27" s="18">
        <v>0</v>
      </c>
      <c r="IY27" s="17">
        <v>0</v>
      </c>
      <c r="IZ27" s="17">
        <v>0</v>
      </c>
      <c r="JA27" s="17">
        <v>0</v>
      </c>
      <c r="JB27" s="17">
        <v>0</v>
      </c>
      <c r="JC27" s="17">
        <v>0</v>
      </c>
      <c r="JD27" s="17">
        <v>0</v>
      </c>
      <c r="JE27" s="18">
        <v>0</v>
      </c>
      <c r="JF27" s="18">
        <v>0</v>
      </c>
      <c r="JG27" s="18">
        <v>0</v>
      </c>
      <c r="JH27" s="17">
        <v>0</v>
      </c>
      <c r="JI27" s="17">
        <v>0</v>
      </c>
      <c r="JJ27" s="17">
        <v>0</v>
      </c>
      <c r="JK27" s="17">
        <v>0</v>
      </c>
      <c r="JL27" s="17">
        <v>0</v>
      </c>
      <c r="JM27" s="17">
        <v>0</v>
      </c>
      <c r="JN27" s="18">
        <v>0</v>
      </c>
      <c r="JO27" s="18">
        <v>0</v>
      </c>
      <c r="JP27" s="18">
        <v>0</v>
      </c>
      <c r="JQ27" s="17">
        <v>0</v>
      </c>
      <c r="JR27" s="17">
        <v>0</v>
      </c>
      <c r="JS27" s="17">
        <v>0</v>
      </c>
      <c r="JT27" s="17">
        <v>0</v>
      </c>
      <c r="JU27" s="17">
        <v>0</v>
      </c>
      <c r="JV27" s="17">
        <v>0</v>
      </c>
      <c r="JW27" s="17">
        <v>0</v>
      </c>
      <c r="JX27" s="17">
        <v>0</v>
      </c>
      <c r="JY27" s="17">
        <v>0</v>
      </c>
      <c r="JZ27" s="17">
        <v>0</v>
      </c>
      <c r="KA27" s="17">
        <v>0</v>
      </c>
      <c r="KB27" s="17">
        <v>0</v>
      </c>
      <c r="KC27" s="17">
        <v>0</v>
      </c>
      <c r="KD27" s="17">
        <v>0</v>
      </c>
      <c r="KE27" s="17">
        <v>0</v>
      </c>
      <c r="KF27" s="17">
        <v>0</v>
      </c>
      <c r="KG27" s="17">
        <v>0</v>
      </c>
      <c r="KH27" s="17">
        <v>0</v>
      </c>
      <c r="KI27" s="17">
        <v>0</v>
      </c>
      <c r="KJ27" s="17">
        <v>0</v>
      </c>
      <c r="KK27" s="17">
        <v>0</v>
      </c>
      <c r="KL27" s="17">
        <v>0</v>
      </c>
      <c r="KM27" s="17">
        <v>0</v>
      </c>
      <c r="KN27" s="17">
        <v>0</v>
      </c>
      <c r="KO27" s="17">
        <v>0</v>
      </c>
      <c r="KP27" s="17">
        <v>0</v>
      </c>
      <c r="KQ27" s="17">
        <v>0</v>
      </c>
      <c r="KR27" s="17">
        <v>0</v>
      </c>
      <c r="KS27" s="17">
        <v>0</v>
      </c>
      <c r="KT27" s="17">
        <v>0</v>
      </c>
      <c r="KU27" s="17">
        <v>0</v>
      </c>
      <c r="KV27" s="17">
        <v>0</v>
      </c>
      <c r="KW27" s="17">
        <v>0</v>
      </c>
      <c r="KX27" s="17">
        <v>0</v>
      </c>
      <c r="KY27" s="17">
        <v>0</v>
      </c>
      <c r="KZ27" s="17">
        <v>0</v>
      </c>
      <c r="LA27" s="18">
        <v>0</v>
      </c>
      <c r="LB27" s="18">
        <v>0</v>
      </c>
      <c r="LC27" s="18">
        <v>0</v>
      </c>
      <c r="LD27" s="17">
        <v>0</v>
      </c>
      <c r="LE27" s="17">
        <v>0</v>
      </c>
      <c r="LF27" s="17">
        <v>0</v>
      </c>
      <c r="LG27" s="17">
        <v>0</v>
      </c>
      <c r="LH27" s="17">
        <v>0</v>
      </c>
      <c r="LI27" s="17">
        <v>0</v>
      </c>
      <c r="LJ27" s="18">
        <v>0</v>
      </c>
      <c r="LK27" s="18">
        <v>0</v>
      </c>
      <c r="LL27" s="18">
        <v>0</v>
      </c>
      <c r="LM27" s="17">
        <v>0</v>
      </c>
      <c r="LN27" s="17">
        <v>0</v>
      </c>
      <c r="LO27" s="17">
        <v>0</v>
      </c>
      <c r="LP27" s="17">
        <v>0</v>
      </c>
      <c r="LQ27" s="17">
        <v>0</v>
      </c>
      <c r="LR27" s="17">
        <v>0</v>
      </c>
      <c r="LS27" s="18">
        <v>0</v>
      </c>
      <c r="LT27" s="18">
        <v>0</v>
      </c>
      <c r="LU27" s="18">
        <v>0</v>
      </c>
      <c r="LV27" s="17">
        <v>0</v>
      </c>
      <c r="LW27" s="17">
        <v>0</v>
      </c>
      <c r="LX27" s="17">
        <v>0</v>
      </c>
      <c r="LY27" s="17">
        <v>0</v>
      </c>
      <c r="LZ27" s="17">
        <v>0</v>
      </c>
      <c r="MA27" s="17">
        <v>0</v>
      </c>
      <c r="MB27" s="17">
        <v>0</v>
      </c>
      <c r="MC27" s="17">
        <v>0</v>
      </c>
      <c r="MD27" s="17">
        <v>0</v>
      </c>
      <c r="ME27" s="17">
        <v>0</v>
      </c>
      <c r="MF27" s="17">
        <v>0</v>
      </c>
      <c r="MG27" s="17">
        <v>2113238283.79</v>
      </c>
      <c r="MH27" s="17">
        <v>2113238283.79</v>
      </c>
    </row>
    <row r="28" spans="1:346" ht="12.75" customHeight="1" x14ac:dyDescent="0.3">
      <c r="A28" s="61" t="s">
        <v>189</v>
      </c>
      <c r="B28" s="16">
        <v>1031</v>
      </c>
      <c r="C28" s="62" t="s">
        <v>148</v>
      </c>
      <c r="D28" s="18">
        <v>0</v>
      </c>
      <c r="E28" s="18">
        <v>0</v>
      </c>
      <c r="F28" s="18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1350</v>
      </c>
      <c r="BI28" s="17">
        <v>0</v>
      </c>
      <c r="BJ28" s="17">
        <v>0</v>
      </c>
      <c r="BK28" s="17">
        <v>9835.7000000000007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7">
        <v>0</v>
      </c>
      <c r="DX28" s="17">
        <v>0</v>
      </c>
      <c r="DY28" s="17">
        <v>0</v>
      </c>
      <c r="DZ28" s="17">
        <v>0</v>
      </c>
      <c r="EA28" s="17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  <c r="EJ28" s="17">
        <v>0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  <c r="ES28" s="17">
        <v>0</v>
      </c>
      <c r="ET28" s="17">
        <v>0</v>
      </c>
      <c r="EU28" s="17">
        <v>0</v>
      </c>
      <c r="EV28" s="17">
        <v>0</v>
      </c>
      <c r="EW28" s="17">
        <v>0</v>
      </c>
      <c r="EX28" s="17">
        <v>0</v>
      </c>
      <c r="EY28" s="17">
        <v>0</v>
      </c>
      <c r="EZ28" s="17">
        <v>0</v>
      </c>
      <c r="FA28" s="17">
        <v>0</v>
      </c>
      <c r="FB28" s="17">
        <v>0</v>
      </c>
      <c r="FC28" s="17">
        <v>0</v>
      </c>
      <c r="FD28" s="17">
        <v>0</v>
      </c>
      <c r="FE28" s="17">
        <v>0</v>
      </c>
      <c r="FF28" s="17">
        <v>4.3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0</v>
      </c>
      <c r="FM28" s="17">
        <v>0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0</v>
      </c>
      <c r="FY28" s="17">
        <v>0</v>
      </c>
      <c r="FZ28" s="17">
        <v>0</v>
      </c>
      <c r="GA28" s="17">
        <v>0</v>
      </c>
      <c r="GB28" s="17">
        <v>0</v>
      </c>
      <c r="GC28" s="17">
        <v>0</v>
      </c>
      <c r="GD28" s="17">
        <v>0</v>
      </c>
      <c r="GE28" s="17">
        <v>0</v>
      </c>
      <c r="GF28" s="17">
        <v>0</v>
      </c>
      <c r="GG28" s="17">
        <v>0</v>
      </c>
      <c r="GH28" s="17">
        <v>0</v>
      </c>
      <c r="GI28" s="17">
        <v>0</v>
      </c>
      <c r="GJ28" s="17">
        <v>10</v>
      </c>
      <c r="GK28" s="17">
        <v>0</v>
      </c>
      <c r="GL28" s="17">
        <v>0</v>
      </c>
      <c r="GM28" s="17">
        <v>0</v>
      </c>
      <c r="GN28" s="17">
        <v>0</v>
      </c>
      <c r="GO28" s="17">
        <v>0</v>
      </c>
      <c r="GP28" s="17">
        <v>31986.74</v>
      </c>
      <c r="GQ28" s="17">
        <v>0</v>
      </c>
      <c r="GR28" s="17">
        <v>0</v>
      </c>
      <c r="GS28" s="17">
        <v>0</v>
      </c>
      <c r="GT28" s="17">
        <v>0</v>
      </c>
      <c r="GU28" s="17">
        <v>0</v>
      </c>
      <c r="GV28" s="17">
        <v>69992.05</v>
      </c>
      <c r="GW28" s="17">
        <v>0</v>
      </c>
      <c r="GX28" s="17">
        <v>0</v>
      </c>
      <c r="GY28" s="17">
        <v>0</v>
      </c>
      <c r="GZ28" s="17">
        <v>0</v>
      </c>
      <c r="HA28" s="17">
        <v>0</v>
      </c>
      <c r="HB28" s="17">
        <v>0</v>
      </c>
      <c r="HC28" s="17">
        <v>0</v>
      </c>
      <c r="HD28" s="17">
        <v>0</v>
      </c>
      <c r="HE28" s="17">
        <v>0</v>
      </c>
      <c r="HF28" s="17">
        <v>0</v>
      </c>
      <c r="HG28" s="17">
        <v>0</v>
      </c>
      <c r="HH28" s="17">
        <v>0</v>
      </c>
      <c r="HI28" s="17">
        <v>0</v>
      </c>
      <c r="HJ28" s="17">
        <v>0</v>
      </c>
      <c r="HK28" s="17">
        <v>0</v>
      </c>
      <c r="HL28" s="17">
        <v>0</v>
      </c>
      <c r="HM28" s="17">
        <v>0</v>
      </c>
      <c r="HN28" s="17">
        <v>0</v>
      </c>
      <c r="HO28" s="17">
        <v>0</v>
      </c>
      <c r="HP28" s="17">
        <v>0</v>
      </c>
      <c r="HQ28" s="17">
        <v>0</v>
      </c>
      <c r="HR28" s="17">
        <v>0</v>
      </c>
      <c r="HS28" s="17">
        <v>0</v>
      </c>
      <c r="HT28" s="17">
        <v>0</v>
      </c>
      <c r="HU28" s="17">
        <v>0</v>
      </c>
      <c r="HV28" s="17">
        <v>0</v>
      </c>
      <c r="HW28" s="17">
        <v>0</v>
      </c>
      <c r="HX28" s="17">
        <v>0</v>
      </c>
      <c r="HY28" s="17">
        <v>0</v>
      </c>
      <c r="HZ28" s="17">
        <v>0</v>
      </c>
      <c r="IA28" s="17">
        <v>0</v>
      </c>
      <c r="IB28" s="17">
        <v>0</v>
      </c>
      <c r="IC28" s="17">
        <v>0</v>
      </c>
      <c r="ID28" s="17">
        <v>0</v>
      </c>
      <c r="IE28" s="17">
        <v>0</v>
      </c>
      <c r="IF28" s="17">
        <v>0</v>
      </c>
      <c r="IG28" s="17">
        <v>0</v>
      </c>
      <c r="IH28" s="17">
        <v>0</v>
      </c>
      <c r="II28" s="17">
        <v>0</v>
      </c>
      <c r="IJ28" s="17">
        <v>0</v>
      </c>
      <c r="IK28" s="17">
        <v>0</v>
      </c>
      <c r="IL28" s="17">
        <v>0</v>
      </c>
      <c r="IM28" s="17">
        <v>0</v>
      </c>
      <c r="IN28" s="17">
        <v>0</v>
      </c>
      <c r="IO28" s="17">
        <v>0</v>
      </c>
      <c r="IP28" s="17">
        <v>0</v>
      </c>
      <c r="IQ28" s="17">
        <v>0</v>
      </c>
      <c r="IR28" s="17">
        <v>0</v>
      </c>
      <c r="IS28" s="17">
        <v>0</v>
      </c>
      <c r="IT28" s="17">
        <v>0</v>
      </c>
      <c r="IU28" s="17">
        <v>0</v>
      </c>
      <c r="IV28" s="18">
        <v>0</v>
      </c>
      <c r="IW28" s="18">
        <v>0</v>
      </c>
      <c r="IX28" s="18">
        <v>0</v>
      </c>
      <c r="IY28" s="17">
        <v>0</v>
      </c>
      <c r="IZ28" s="17">
        <v>0</v>
      </c>
      <c r="JA28" s="17">
        <v>0</v>
      </c>
      <c r="JB28" s="17">
        <v>0</v>
      </c>
      <c r="JC28" s="17">
        <v>0</v>
      </c>
      <c r="JD28" s="17">
        <v>0</v>
      </c>
      <c r="JE28" s="18">
        <v>0</v>
      </c>
      <c r="JF28" s="18">
        <v>0</v>
      </c>
      <c r="JG28" s="18">
        <v>0</v>
      </c>
      <c r="JH28" s="17">
        <v>0</v>
      </c>
      <c r="JI28" s="17">
        <v>0</v>
      </c>
      <c r="JJ28" s="17">
        <v>0</v>
      </c>
      <c r="JK28" s="17">
        <v>0</v>
      </c>
      <c r="JL28" s="17">
        <v>0</v>
      </c>
      <c r="JM28" s="17">
        <v>0</v>
      </c>
      <c r="JN28" s="18">
        <v>0</v>
      </c>
      <c r="JO28" s="18">
        <v>0</v>
      </c>
      <c r="JP28" s="18">
        <v>0</v>
      </c>
      <c r="JQ28" s="17">
        <v>0</v>
      </c>
      <c r="JR28" s="17">
        <v>0</v>
      </c>
      <c r="JS28" s="17">
        <v>0</v>
      </c>
      <c r="JT28" s="17">
        <v>0</v>
      </c>
      <c r="JU28" s="17">
        <v>0</v>
      </c>
      <c r="JV28" s="17">
        <v>0</v>
      </c>
      <c r="JW28" s="17">
        <v>0</v>
      </c>
      <c r="JX28" s="17">
        <v>0</v>
      </c>
      <c r="JY28" s="17">
        <v>0</v>
      </c>
      <c r="JZ28" s="17">
        <v>0</v>
      </c>
      <c r="KA28" s="17">
        <v>0</v>
      </c>
      <c r="KB28" s="17">
        <v>0</v>
      </c>
      <c r="KC28" s="17">
        <v>0</v>
      </c>
      <c r="KD28" s="17">
        <v>0</v>
      </c>
      <c r="KE28" s="17">
        <v>0</v>
      </c>
      <c r="KF28" s="17">
        <v>0</v>
      </c>
      <c r="KG28" s="17">
        <v>0</v>
      </c>
      <c r="KH28" s="17">
        <v>0</v>
      </c>
      <c r="KI28" s="17">
        <v>0</v>
      </c>
      <c r="KJ28" s="17">
        <v>0</v>
      </c>
      <c r="KK28" s="17">
        <v>0</v>
      </c>
      <c r="KL28" s="17">
        <v>0</v>
      </c>
      <c r="KM28" s="17">
        <v>0</v>
      </c>
      <c r="KN28" s="17">
        <v>0</v>
      </c>
      <c r="KO28" s="17">
        <v>0</v>
      </c>
      <c r="KP28" s="17">
        <v>0</v>
      </c>
      <c r="KQ28" s="17">
        <v>0</v>
      </c>
      <c r="KR28" s="17">
        <v>0</v>
      </c>
      <c r="KS28" s="17">
        <v>0</v>
      </c>
      <c r="KT28" s="17">
        <v>0</v>
      </c>
      <c r="KU28" s="17">
        <v>0</v>
      </c>
      <c r="KV28" s="17">
        <v>0</v>
      </c>
      <c r="KW28" s="17">
        <v>0</v>
      </c>
      <c r="KX28" s="17">
        <v>0</v>
      </c>
      <c r="KY28" s="17">
        <v>0</v>
      </c>
      <c r="KZ28" s="17">
        <v>0</v>
      </c>
      <c r="LA28" s="18">
        <v>0</v>
      </c>
      <c r="LB28" s="18">
        <v>0</v>
      </c>
      <c r="LC28" s="18">
        <v>0</v>
      </c>
      <c r="LD28" s="17">
        <v>0</v>
      </c>
      <c r="LE28" s="17">
        <v>0</v>
      </c>
      <c r="LF28" s="17">
        <v>0</v>
      </c>
      <c r="LG28" s="17">
        <v>0</v>
      </c>
      <c r="LH28" s="17">
        <v>0</v>
      </c>
      <c r="LI28" s="17">
        <v>0</v>
      </c>
      <c r="LJ28" s="18">
        <v>0</v>
      </c>
      <c r="LK28" s="18">
        <v>0</v>
      </c>
      <c r="LL28" s="18">
        <v>0</v>
      </c>
      <c r="LM28" s="17">
        <v>0</v>
      </c>
      <c r="LN28" s="17">
        <v>0</v>
      </c>
      <c r="LO28" s="17">
        <v>0</v>
      </c>
      <c r="LP28" s="17">
        <v>0</v>
      </c>
      <c r="LQ28" s="17">
        <v>0</v>
      </c>
      <c r="LR28" s="17">
        <v>0</v>
      </c>
      <c r="LS28" s="18">
        <v>0</v>
      </c>
      <c r="LT28" s="18">
        <v>0</v>
      </c>
      <c r="LU28" s="18">
        <v>0</v>
      </c>
      <c r="LV28" s="17">
        <v>0</v>
      </c>
      <c r="LW28" s="17">
        <v>0</v>
      </c>
      <c r="LX28" s="17">
        <v>0</v>
      </c>
      <c r="LY28" s="17">
        <v>0</v>
      </c>
      <c r="LZ28" s="17">
        <v>0</v>
      </c>
      <c r="MA28" s="17">
        <v>0</v>
      </c>
      <c r="MB28" s="17">
        <v>0</v>
      </c>
      <c r="MC28" s="17">
        <v>0</v>
      </c>
      <c r="MD28" s="17">
        <v>0</v>
      </c>
      <c r="ME28" s="17">
        <v>0</v>
      </c>
      <c r="MF28" s="17">
        <v>0</v>
      </c>
      <c r="MG28" s="17">
        <v>113178.79000000001</v>
      </c>
      <c r="MH28" s="17">
        <v>113178.79000000001</v>
      </c>
    </row>
    <row r="29" spans="1:346" ht="12.75" customHeight="1" x14ac:dyDescent="0.3">
      <c r="A29" s="61" t="s">
        <v>191</v>
      </c>
      <c r="B29" s="16">
        <v>1032</v>
      </c>
      <c r="C29" s="62" t="s">
        <v>148</v>
      </c>
      <c r="D29" s="18">
        <v>0</v>
      </c>
      <c r="E29" s="18">
        <v>0</v>
      </c>
      <c r="F29" s="18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7"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  <c r="DZ29" s="17">
        <v>0</v>
      </c>
      <c r="EA29" s="17">
        <v>0</v>
      </c>
      <c r="EB29" s="17">
        <v>0</v>
      </c>
      <c r="EC29" s="17">
        <v>0</v>
      </c>
      <c r="ED29" s="17">
        <v>0</v>
      </c>
      <c r="EE29" s="17">
        <v>0</v>
      </c>
      <c r="EF29" s="17">
        <v>0</v>
      </c>
      <c r="EG29" s="17">
        <v>0</v>
      </c>
      <c r="EH29" s="17">
        <v>0</v>
      </c>
      <c r="EI29" s="17">
        <v>0</v>
      </c>
      <c r="EJ29" s="17">
        <v>0</v>
      </c>
      <c r="EK29" s="17">
        <v>0</v>
      </c>
      <c r="EL29" s="17">
        <v>0</v>
      </c>
      <c r="EM29" s="17">
        <v>0</v>
      </c>
      <c r="EN29" s="17">
        <v>0</v>
      </c>
      <c r="EO29" s="17">
        <v>0</v>
      </c>
      <c r="EP29" s="17">
        <v>0</v>
      </c>
      <c r="EQ29" s="17">
        <v>0</v>
      </c>
      <c r="ER29" s="17">
        <v>0</v>
      </c>
      <c r="ES29" s="17">
        <v>0</v>
      </c>
      <c r="ET29" s="17">
        <v>0</v>
      </c>
      <c r="EU29" s="17">
        <v>0</v>
      </c>
      <c r="EV29" s="17">
        <v>0</v>
      </c>
      <c r="EW29" s="17">
        <v>0</v>
      </c>
      <c r="EX29" s="17">
        <v>0</v>
      </c>
      <c r="EY29" s="17">
        <v>0</v>
      </c>
      <c r="EZ29" s="17">
        <v>0</v>
      </c>
      <c r="FA29" s="17">
        <v>0</v>
      </c>
      <c r="FB29" s="17">
        <v>0</v>
      </c>
      <c r="FC29" s="17">
        <v>0</v>
      </c>
      <c r="FD29" s="17">
        <v>0</v>
      </c>
      <c r="FE29" s="17">
        <v>0</v>
      </c>
      <c r="FF29" s="17">
        <v>0</v>
      </c>
      <c r="FG29" s="17">
        <v>0</v>
      </c>
      <c r="FH29" s="17">
        <v>0</v>
      </c>
      <c r="FI29" s="17">
        <v>0</v>
      </c>
      <c r="FJ29" s="17">
        <v>0</v>
      </c>
      <c r="FK29" s="17">
        <v>0</v>
      </c>
      <c r="FL29" s="17">
        <v>0</v>
      </c>
      <c r="FM29" s="17">
        <v>0</v>
      </c>
      <c r="FN29" s="17">
        <v>0</v>
      </c>
      <c r="FO29" s="17">
        <v>0</v>
      </c>
      <c r="FP29" s="17">
        <v>0</v>
      </c>
      <c r="FQ29" s="17">
        <v>0</v>
      </c>
      <c r="FR29" s="17">
        <v>0</v>
      </c>
      <c r="FS29" s="17">
        <v>0</v>
      </c>
      <c r="FT29" s="17">
        <v>0</v>
      </c>
      <c r="FU29" s="17">
        <v>0</v>
      </c>
      <c r="FV29" s="17">
        <v>0</v>
      </c>
      <c r="FW29" s="17">
        <v>0</v>
      </c>
      <c r="FX29" s="17">
        <v>0</v>
      </c>
      <c r="FY29" s="17">
        <v>0</v>
      </c>
      <c r="FZ29" s="17">
        <v>0</v>
      </c>
      <c r="GA29" s="17">
        <v>0</v>
      </c>
      <c r="GB29" s="17">
        <v>0</v>
      </c>
      <c r="GC29" s="17">
        <v>0</v>
      </c>
      <c r="GD29" s="17">
        <v>0</v>
      </c>
      <c r="GE29" s="17">
        <v>0</v>
      </c>
      <c r="GF29" s="17">
        <v>0</v>
      </c>
      <c r="GG29" s="17">
        <v>0</v>
      </c>
      <c r="GH29" s="17">
        <v>0</v>
      </c>
      <c r="GI29" s="17">
        <v>0</v>
      </c>
      <c r="GJ29" s="17">
        <v>0</v>
      </c>
      <c r="GK29" s="17">
        <v>0</v>
      </c>
      <c r="GL29" s="17">
        <v>0</v>
      </c>
      <c r="GM29" s="17">
        <v>0</v>
      </c>
      <c r="GN29" s="17">
        <v>0</v>
      </c>
      <c r="GO29" s="17">
        <v>0</v>
      </c>
      <c r="GP29" s="17">
        <v>0</v>
      </c>
      <c r="GQ29" s="17">
        <v>0</v>
      </c>
      <c r="GR29" s="17">
        <v>0</v>
      </c>
      <c r="GS29" s="17">
        <v>0</v>
      </c>
      <c r="GT29" s="17">
        <v>0</v>
      </c>
      <c r="GU29" s="17">
        <v>0</v>
      </c>
      <c r="GV29" s="17">
        <v>0</v>
      </c>
      <c r="GW29" s="17">
        <v>0</v>
      </c>
      <c r="GX29" s="17">
        <v>0</v>
      </c>
      <c r="GY29" s="17">
        <v>0</v>
      </c>
      <c r="GZ29" s="17">
        <v>0</v>
      </c>
      <c r="HA29" s="17">
        <v>0</v>
      </c>
      <c r="HB29" s="17">
        <v>0</v>
      </c>
      <c r="HC29" s="17">
        <v>0</v>
      </c>
      <c r="HD29" s="17">
        <v>0</v>
      </c>
      <c r="HE29" s="17">
        <v>0</v>
      </c>
      <c r="HF29" s="17">
        <v>0</v>
      </c>
      <c r="HG29" s="17">
        <v>0</v>
      </c>
      <c r="HH29" s="17">
        <v>0</v>
      </c>
      <c r="HI29" s="17">
        <v>0</v>
      </c>
      <c r="HJ29" s="17">
        <v>0</v>
      </c>
      <c r="HK29" s="17">
        <v>0</v>
      </c>
      <c r="HL29" s="17">
        <v>0</v>
      </c>
      <c r="HM29" s="17">
        <v>0</v>
      </c>
      <c r="HN29" s="17">
        <v>0</v>
      </c>
      <c r="HO29" s="17">
        <v>0</v>
      </c>
      <c r="HP29" s="17">
        <v>0</v>
      </c>
      <c r="HQ29" s="17">
        <v>0</v>
      </c>
      <c r="HR29" s="17">
        <v>0</v>
      </c>
      <c r="HS29" s="17">
        <v>0</v>
      </c>
      <c r="HT29" s="17">
        <v>0</v>
      </c>
      <c r="HU29" s="17">
        <v>0</v>
      </c>
      <c r="HV29" s="17">
        <v>0</v>
      </c>
      <c r="HW29" s="17">
        <v>0</v>
      </c>
      <c r="HX29" s="17">
        <v>0</v>
      </c>
      <c r="HY29" s="17">
        <v>0</v>
      </c>
      <c r="HZ29" s="17">
        <v>0</v>
      </c>
      <c r="IA29" s="17">
        <v>0</v>
      </c>
      <c r="IB29" s="17">
        <v>0</v>
      </c>
      <c r="IC29" s="17">
        <v>0</v>
      </c>
      <c r="ID29" s="17">
        <v>0</v>
      </c>
      <c r="IE29" s="17">
        <v>0</v>
      </c>
      <c r="IF29" s="17">
        <v>0</v>
      </c>
      <c r="IG29" s="17">
        <v>0</v>
      </c>
      <c r="IH29" s="17">
        <v>0</v>
      </c>
      <c r="II29" s="17">
        <v>0</v>
      </c>
      <c r="IJ29" s="17">
        <v>0</v>
      </c>
      <c r="IK29" s="17">
        <v>0</v>
      </c>
      <c r="IL29" s="17">
        <v>0</v>
      </c>
      <c r="IM29" s="17">
        <v>0</v>
      </c>
      <c r="IN29" s="17">
        <v>0</v>
      </c>
      <c r="IO29" s="17">
        <v>0</v>
      </c>
      <c r="IP29" s="17">
        <v>0</v>
      </c>
      <c r="IQ29" s="17">
        <v>0</v>
      </c>
      <c r="IR29" s="17">
        <v>0</v>
      </c>
      <c r="IS29" s="17">
        <v>0</v>
      </c>
      <c r="IT29" s="17">
        <v>0</v>
      </c>
      <c r="IU29" s="17">
        <v>0</v>
      </c>
      <c r="IV29" s="18">
        <v>0</v>
      </c>
      <c r="IW29" s="18">
        <v>0</v>
      </c>
      <c r="IX29" s="18">
        <v>0</v>
      </c>
      <c r="IY29" s="17">
        <v>0</v>
      </c>
      <c r="IZ29" s="17">
        <v>0</v>
      </c>
      <c r="JA29" s="17">
        <v>0</v>
      </c>
      <c r="JB29" s="17">
        <v>0</v>
      </c>
      <c r="JC29" s="17">
        <v>0</v>
      </c>
      <c r="JD29" s="17">
        <v>0</v>
      </c>
      <c r="JE29" s="18">
        <v>0</v>
      </c>
      <c r="JF29" s="18">
        <v>0</v>
      </c>
      <c r="JG29" s="18">
        <v>0</v>
      </c>
      <c r="JH29" s="17">
        <v>0</v>
      </c>
      <c r="JI29" s="17">
        <v>0</v>
      </c>
      <c r="JJ29" s="17">
        <v>0</v>
      </c>
      <c r="JK29" s="17">
        <v>0</v>
      </c>
      <c r="JL29" s="17">
        <v>0</v>
      </c>
      <c r="JM29" s="17">
        <v>0</v>
      </c>
      <c r="JN29" s="18">
        <v>0</v>
      </c>
      <c r="JO29" s="18">
        <v>0</v>
      </c>
      <c r="JP29" s="18">
        <v>0</v>
      </c>
      <c r="JQ29" s="17">
        <v>0</v>
      </c>
      <c r="JR29" s="17">
        <v>0</v>
      </c>
      <c r="JS29" s="17">
        <v>0</v>
      </c>
      <c r="JT29" s="17">
        <v>0</v>
      </c>
      <c r="JU29" s="17">
        <v>0</v>
      </c>
      <c r="JV29" s="17">
        <v>0</v>
      </c>
      <c r="JW29" s="17">
        <v>0</v>
      </c>
      <c r="JX29" s="17">
        <v>0</v>
      </c>
      <c r="JY29" s="17">
        <v>0</v>
      </c>
      <c r="JZ29" s="17">
        <v>0</v>
      </c>
      <c r="KA29" s="17">
        <v>0</v>
      </c>
      <c r="KB29" s="17">
        <v>0</v>
      </c>
      <c r="KC29" s="17">
        <v>0</v>
      </c>
      <c r="KD29" s="17">
        <v>0</v>
      </c>
      <c r="KE29" s="17">
        <v>0</v>
      </c>
      <c r="KF29" s="17">
        <v>0</v>
      </c>
      <c r="KG29" s="17">
        <v>0</v>
      </c>
      <c r="KH29" s="17">
        <v>0</v>
      </c>
      <c r="KI29" s="17">
        <v>0</v>
      </c>
      <c r="KJ29" s="17">
        <v>0</v>
      </c>
      <c r="KK29" s="17">
        <v>0</v>
      </c>
      <c r="KL29" s="17">
        <v>0</v>
      </c>
      <c r="KM29" s="17">
        <v>0</v>
      </c>
      <c r="KN29" s="17">
        <v>0</v>
      </c>
      <c r="KO29" s="17">
        <v>0</v>
      </c>
      <c r="KP29" s="17">
        <v>0</v>
      </c>
      <c r="KQ29" s="17">
        <v>0</v>
      </c>
      <c r="KR29" s="17">
        <v>0</v>
      </c>
      <c r="KS29" s="17">
        <v>0</v>
      </c>
      <c r="KT29" s="17">
        <v>0</v>
      </c>
      <c r="KU29" s="17">
        <v>0</v>
      </c>
      <c r="KV29" s="17">
        <v>0</v>
      </c>
      <c r="KW29" s="17">
        <v>0</v>
      </c>
      <c r="KX29" s="17">
        <v>0</v>
      </c>
      <c r="KY29" s="17">
        <v>0</v>
      </c>
      <c r="KZ29" s="17">
        <v>0</v>
      </c>
      <c r="LA29" s="18">
        <v>0</v>
      </c>
      <c r="LB29" s="18">
        <v>0</v>
      </c>
      <c r="LC29" s="18">
        <v>0</v>
      </c>
      <c r="LD29" s="17">
        <v>0</v>
      </c>
      <c r="LE29" s="17">
        <v>0</v>
      </c>
      <c r="LF29" s="17">
        <v>0</v>
      </c>
      <c r="LG29" s="17">
        <v>0</v>
      </c>
      <c r="LH29" s="17">
        <v>0</v>
      </c>
      <c r="LI29" s="17">
        <v>0</v>
      </c>
      <c r="LJ29" s="18">
        <v>0</v>
      </c>
      <c r="LK29" s="18">
        <v>0</v>
      </c>
      <c r="LL29" s="18">
        <v>0</v>
      </c>
      <c r="LM29" s="17">
        <v>0</v>
      </c>
      <c r="LN29" s="17">
        <v>0</v>
      </c>
      <c r="LO29" s="17">
        <v>0</v>
      </c>
      <c r="LP29" s="17">
        <v>0</v>
      </c>
      <c r="LQ29" s="17">
        <v>0</v>
      </c>
      <c r="LR29" s="17">
        <v>0</v>
      </c>
      <c r="LS29" s="18">
        <v>0</v>
      </c>
      <c r="LT29" s="18">
        <v>0</v>
      </c>
      <c r="LU29" s="18">
        <v>0</v>
      </c>
      <c r="LV29" s="17">
        <v>0</v>
      </c>
      <c r="LW29" s="17">
        <v>0</v>
      </c>
      <c r="LX29" s="17">
        <v>0</v>
      </c>
      <c r="LY29" s="17">
        <v>0</v>
      </c>
      <c r="LZ29" s="17">
        <v>0</v>
      </c>
      <c r="MA29" s="17">
        <v>0</v>
      </c>
      <c r="MB29" s="17">
        <v>0</v>
      </c>
      <c r="MC29" s="17">
        <v>0</v>
      </c>
      <c r="MD29" s="17">
        <v>0</v>
      </c>
      <c r="ME29" s="17">
        <v>0</v>
      </c>
      <c r="MF29" s="17">
        <v>0</v>
      </c>
      <c r="MG29" s="17">
        <v>0</v>
      </c>
      <c r="MH29" s="17">
        <v>0</v>
      </c>
    </row>
    <row r="30" spans="1:346" ht="12.75" customHeight="1" x14ac:dyDescent="0.3">
      <c r="A30" s="61" t="s">
        <v>193</v>
      </c>
      <c r="B30" s="16">
        <v>1034</v>
      </c>
      <c r="C30" s="62" t="s">
        <v>148</v>
      </c>
      <c r="D30" s="18">
        <v>0</v>
      </c>
      <c r="E30" s="18">
        <v>0</v>
      </c>
      <c r="F30" s="18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0</v>
      </c>
      <c r="CV30" s="17">
        <v>0</v>
      </c>
      <c r="CW30" s="17">
        <v>0</v>
      </c>
      <c r="CX30" s="17"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0</v>
      </c>
      <c r="DE30" s="17">
        <v>0</v>
      </c>
      <c r="DF30" s="17">
        <v>0</v>
      </c>
      <c r="DG30" s="17">
        <v>0</v>
      </c>
      <c r="DH30" s="17">
        <v>0</v>
      </c>
      <c r="DI30" s="17">
        <v>0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0</v>
      </c>
      <c r="EC30" s="17">
        <v>0</v>
      </c>
      <c r="ED30" s="17">
        <v>0</v>
      </c>
      <c r="EE30" s="17">
        <v>0</v>
      </c>
      <c r="EF30" s="17">
        <v>0</v>
      </c>
      <c r="EG30" s="17">
        <v>0</v>
      </c>
      <c r="EH30" s="17">
        <v>0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0</v>
      </c>
      <c r="EO30" s="17">
        <v>0</v>
      </c>
      <c r="EP30" s="17">
        <v>0</v>
      </c>
      <c r="EQ30" s="17">
        <v>0</v>
      </c>
      <c r="ER30" s="17">
        <v>0</v>
      </c>
      <c r="ES30" s="17">
        <v>0</v>
      </c>
      <c r="ET30" s="17">
        <v>0</v>
      </c>
      <c r="EU30" s="17">
        <v>0</v>
      </c>
      <c r="EV30" s="17">
        <v>0</v>
      </c>
      <c r="EW30" s="17">
        <v>0</v>
      </c>
      <c r="EX30" s="17">
        <v>0</v>
      </c>
      <c r="EY30" s="17">
        <v>0</v>
      </c>
      <c r="EZ30" s="17">
        <v>0</v>
      </c>
      <c r="FA30" s="17">
        <v>0</v>
      </c>
      <c r="FB30" s="17">
        <v>0</v>
      </c>
      <c r="FC30" s="17">
        <v>0</v>
      </c>
      <c r="FD30" s="17">
        <v>0</v>
      </c>
      <c r="FE30" s="17">
        <v>0</v>
      </c>
      <c r="FF30" s="17">
        <v>0</v>
      </c>
      <c r="FG30" s="17">
        <v>0</v>
      </c>
      <c r="FH30" s="17">
        <v>0</v>
      </c>
      <c r="FI30" s="17">
        <v>0</v>
      </c>
      <c r="FJ30" s="17">
        <v>0</v>
      </c>
      <c r="FK30" s="17">
        <v>0</v>
      </c>
      <c r="FL30" s="17">
        <v>0</v>
      </c>
      <c r="FM30" s="17">
        <v>0</v>
      </c>
      <c r="FN30" s="17">
        <v>0</v>
      </c>
      <c r="FO30" s="17">
        <v>0</v>
      </c>
      <c r="FP30" s="17">
        <v>0</v>
      </c>
      <c r="FQ30" s="17">
        <v>0</v>
      </c>
      <c r="FR30" s="17">
        <v>0</v>
      </c>
      <c r="FS30" s="17">
        <v>0</v>
      </c>
      <c r="FT30" s="17">
        <v>0</v>
      </c>
      <c r="FU30" s="17">
        <v>0</v>
      </c>
      <c r="FV30" s="17">
        <v>0</v>
      </c>
      <c r="FW30" s="17">
        <v>0</v>
      </c>
      <c r="FX30" s="17">
        <v>0</v>
      </c>
      <c r="FY30" s="17">
        <v>0</v>
      </c>
      <c r="FZ30" s="17">
        <v>0</v>
      </c>
      <c r="GA30" s="17">
        <v>0</v>
      </c>
      <c r="GB30" s="17">
        <v>0</v>
      </c>
      <c r="GC30" s="17">
        <v>0</v>
      </c>
      <c r="GD30" s="17">
        <v>0</v>
      </c>
      <c r="GE30" s="17">
        <v>0</v>
      </c>
      <c r="GF30" s="17">
        <v>0</v>
      </c>
      <c r="GG30" s="17">
        <v>0</v>
      </c>
      <c r="GH30" s="17">
        <v>0</v>
      </c>
      <c r="GI30" s="17">
        <v>0</v>
      </c>
      <c r="GJ30" s="17">
        <v>0</v>
      </c>
      <c r="GK30" s="17">
        <v>0</v>
      </c>
      <c r="GL30" s="17">
        <v>0</v>
      </c>
      <c r="GM30" s="17">
        <v>0</v>
      </c>
      <c r="GN30" s="17">
        <v>0</v>
      </c>
      <c r="GO30" s="17">
        <v>0</v>
      </c>
      <c r="GP30" s="17">
        <v>0</v>
      </c>
      <c r="GQ30" s="17">
        <v>0</v>
      </c>
      <c r="GR30" s="17">
        <v>0</v>
      </c>
      <c r="GS30" s="17">
        <v>0</v>
      </c>
      <c r="GT30" s="17">
        <v>0</v>
      </c>
      <c r="GU30" s="17">
        <v>0</v>
      </c>
      <c r="GV30" s="17">
        <v>0</v>
      </c>
      <c r="GW30" s="17">
        <v>0</v>
      </c>
      <c r="GX30" s="17">
        <v>0</v>
      </c>
      <c r="GY30" s="17">
        <v>0</v>
      </c>
      <c r="GZ30" s="17">
        <v>0</v>
      </c>
      <c r="HA30" s="17">
        <v>0</v>
      </c>
      <c r="HB30" s="17">
        <v>0</v>
      </c>
      <c r="HC30" s="17">
        <v>0</v>
      </c>
      <c r="HD30" s="17">
        <v>0</v>
      </c>
      <c r="HE30" s="17">
        <v>0</v>
      </c>
      <c r="HF30" s="17">
        <v>0</v>
      </c>
      <c r="HG30" s="17">
        <v>0</v>
      </c>
      <c r="HH30" s="17">
        <v>0</v>
      </c>
      <c r="HI30" s="17">
        <v>0</v>
      </c>
      <c r="HJ30" s="17">
        <v>0</v>
      </c>
      <c r="HK30" s="17">
        <v>0</v>
      </c>
      <c r="HL30" s="17">
        <v>0</v>
      </c>
      <c r="HM30" s="17">
        <v>0</v>
      </c>
      <c r="HN30" s="17">
        <v>0</v>
      </c>
      <c r="HO30" s="17">
        <v>0</v>
      </c>
      <c r="HP30" s="17">
        <v>0</v>
      </c>
      <c r="HQ30" s="17">
        <v>0</v>
      </c>
      <c r="HR30" s="17">
        <v>0</v>
      </c>
      <c r="HS30" s="17">
        <v>0</v>
      </c>
      <c r="HT30" s="17">
        <v>0</v>
      </c>
      <c r="HU30" s="17">
        <v>0</v>
      </c>
      <c r="HV30" s="17">
        <v>0</v>
      </c>
      <c r="HW30" s="17">
        <v>0</v>
      </c>
      <c r="HX30" s="17">
        <v>0</v>
      </c>
      <c r="HY30" s="17">
        <v>0</v>
      </c>
      <c r="HZ30" s="17">
        <v>0</v>
      </c>
      <c r="IA30" s="17">
        <v>0</v>
      </c>
      <c r="IB30" s="17">
        <v>0</v>
      </c>
      <c r="IC30" s="17">
        <v>0</v>
      </c>
      <c r="ID30" s="17">
        <v>0</v>
      </c>
      <c r="IE30" s="17">
        <v>0</v>
      </c>
      <c r="IF30" s="17">
        <v>0</v>
      </c>
      <c r="IG30" s="17">
        <v>0</v>
      </c>
      <c r="IH30" s="17">
        <v>0</v>
      </c>
      <c r="II30" s="17">
        <v>0</v>
      </c>
      <c r="IJ30" s="17">
        <v>0</v>
      </c>
      <c r="IK30" s="17">
        <v>0</v>
      </c>
      <c r="IL30" s="17">
        <v>0</v>
      </c>
      <c r="IM30" s="17">
        <v>0</v>
      </c>
      <c r="IN30" s="17">
        <v>0</v>
      </c>
      <c r="IO30" s="17">
        <v>0</v>
      </c>
      <c r="IP30" s="17">
        <v>0</v>
      </c>
      <c r="IQ30" s="17">
        <v>0</v>
      </c>
      <c r="IR30" s="17">
        <v>0</v>
      </c>
      <c r="IS30" s="17">
        <v>0</v>
      </c>
      <c r="IT30" s="17">
        <v>0</v>
      </c>
      <c r="IU30" s="17">
        <v>0</v>
      </c>
      <c r="IV30" s="18">
        <v>0</v>
      </c>
      <c r="IW30" s="18">
        <v>0</v>
      </c>
      <c r="IX30" s="18">
        <v>0</v>
      </c>
      <c r="IY30" s="17">
        <v>0</v>
      </c>
      <c r="IZ30" s="17">
        <v>0</v>
      </c>
      <c r="JA30" s="17">
        <v>0</v>
      </c>
      <c r="JB30" s="17">
        <v>0</v>
      </c>
      <c r="JC30" s="17">
        <v>0</v>
      </c>
      <c r="JD30" s="17">
        <v>0</v>
      </c>
      <c r="JE30" s="18">
        <v>0</v>
      </c>
      <c r="JF30" s="18">
        <v>0</v>
      </c>
      <c r="JG30" s="18">
        <v>0</v>
      </c>
      <c r="JH30" s="17">
        <v>0</v>
      </c>
      <c r="JI30" s="17">
        <v>0</v>
      </c>
      <c r="JJ30" s="17">
        <v>0</v>
      </c>
      <c r="JK30" s="17">
        <v>0</v>
      </c>
      <c r="JL30" s="17">
        <v>0</v>
      </c>
      <c r="JM30" s="17">
        <v>0</v>
      </c>
      <c r="JN30" s="18">
        <v>0</v>
      </c>
      <c r="JO30" s="18">
        <v>0</v>
      </c>
      <c r="JP30" s="18">
        <v>0</v>
      </c>
      <c r="JQ30" s="17">
        <v>0</v>
      </c>
      <c r="JR30" s="17">
        <v>0</v>
      </c>
      <c r="JS30" s="17">
        <v>0</v>
      </c>
      <c r="JT30" s="17">
        <v>0</v>
      </c>
      <c r="JU30" s="17">
        <v>0</v>
      </c>
      <c r="JV30" s="17">
        <v>0</v>
      </c>
      <c r="JW30" s="17">
        <v>0</v>
      </c>
      <c r="JX30" s="17">
        <v>0</v>
      </c>
      <c r="JY30" s="17">
        <v>0</v>
      </c>
      <c r="JZ30" s="17">
        <v>0</v>
      </c>
      <c r="KA30" s="17">
        <v>0</v>
      </c>
      <c r="KB30" s="17">
        <v>0</v>
      </c>
      <c r="KC30" s="17">
        <v>0</v>
      </c>
      <c r="KD30" s="17">
        <v>0</v>
      </c>
      <c r="KE30" s="17">
        <v>0</v>
      </c>
      <c r="KF30" s="17">
        <v>0</v>
      </c>
      <c r="KG30" s="17">
        <v>0</v>
      </c>
      <c r="KH30" s="17">
        <v>0</v>
      </c>
      <c r="KI30" s="17">
        <v>0</v>
      </c>
      <c r="KJ30" s="17">
        <v>0</v>
      </c>
      <c r="KK30" s="17">
        <v>0</v>
      </c>
      <c r="KL30" s="17">
        <v>0</v>
      </c>
      <c r="KM30" s="17">
        <v>0</v>
      </c>
      <c r="KN30" s="17">
        <v>0</v>
      </c>
      <c r="KO30" s="17">
        <v>0</v>
      </c>
      <c r="KP30" s="17">
        <v>0</v>
      </c>
      <c r="KQ30" s="17">
        <v>0</v>
      </c>
      <c r="KR30" s="17">
        <v>0</v>
      </c>
      <c r="KS30" s="17">
        <v>0</v>
      </c>
      <c r="KT30" s="17">
        <v>0</v>
      </c>
      <c r="KU30" s="17">
        <v>0</v>
      </c>
      <c r="KV30" s="17">
        <v>0</v>
      </c>
      <c r="KW30" s="17">
        <v>0</v>
      </c>
      <c r="KX30" s="17">
        <v>0</v>
      </c>
      <c r="KY30" s="17">
        <v>0</v>
      </c>
      <c r="KZ30" s="17">
        <v>0</v>
      </c>
      <c r="LA30" s="18">
        <v>0</v>
      </c>
      <c r="LB30" s="18">
        <v>0</v>
      </c>
      <c r="LC30" s="18">
        <v>0</v>
      </c>
      <c r="LD30" s="17">
        <v>0</v>
      </c>
      <c r="LE30" s="17">
        <v>0</v>
      </c>
      <c r="LF30" s="17">
        <v>0</v>
      </c>
      <c r="LG30" s="17">
        <v>0</v>
      </c>
      <c r="LH30" s="17">
        <v>0</v>
      </c>
      <c r="LI30" s="17">
        <v>0</v>
      </c>
      <c r="LJ30" s="18">
        <v>0</v>
      </c>
      <c r="LK30" s="18">
        <v>0</v>
      </c>
      <c r="LL30" s="18">
        <v>0</v>
      </c>
      <c r="LM30" s="17">
        <v>0</v>
      </c>
      <c r="LN30" s="17">
        <v>0</v>
      </c>
      <c r="LO30" s="17">
        <v>0</v>
      </c>
      <c r="LP30" s="17">
        <v>0</v>
      </c>
      <c r="LQ30" s="17">
        <v>0</v>
      </c>
      <c r="LR30" s="17">
        <v>0</v>
      </c>
      <c r="LS30" s="18">
        <v>0</v>
      </c>
      <c r="LT30" s="18">
        <v>0</v>
      </c>
      <c r="LU30" s="18">
        <v>0</v>
      </c>
      <c r="LV30" s="17">
        <v>0</v>
      </c>
      <c r="LW30" s="17">
        <v>0</v>
      </c>
      <c r="LX30" s="17">
        <v>0</v>
      </c>
      <c r="LY30" s="17">
        <v>0</v>
      </c>
      <c r="LZ30" s="17">
        <v>0</v>
      </c>
      <c r="MA30" s="17">
        <v>0</v>
      </c>
      <c r="MB30" s="17">
        <v>0</v>
      </c>
      <c r="MC30" s="17">
        <v>0</v>
      </c>
      <c r="MD30" s="17">
        <v>0</v>
      </c>
      <c r="ME30" s="17">
        <v>0</v>
      </c>
      <c r="MF30" s="17">
        <v>0</v>
      </c>
      <c r="MG30" s="17">
        <v>0</v>
      </c>
      <c r="MH30" s="17">
        <v>0</v>
      </c>
    </row>
    <row r="31" spans="1:346" ht="12.75" customHeight="1" x14ac:dyDescent="0.3">
      <c r="A31" s="61" t="s">
        <v>195</v>
      </c>
      <c r="B31" s="16">
        <v>1035</v>
      </c>
      <c r="C31" s="62" t="s">
        <v>148</v>
      </c>
      <c r="D31" s="18">
        <v>0</v>
      </c>
      <c r="E31" s="18">
        <v>0</v>
      </c>
      <c r="F31" s="18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636194903.99000001</v>
      </c>
      <c r="BC31" s="17">
        <v>0</v>
      </c>
      <c r="BD31" s="17">
        <v>0</v>
      </c>
      <c r="BE31" s="17">
        <v>40634671.508950002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7">
        <v>3605788.55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0</v>
      </c>
      <c r="DE31" s="17">
        <v>0</v>
      </c>
      <c r="DF31" s="17">
        <v>0</v>
      </c>
      <c r="DG31" s="17">
        <v>0</v>
      </c>
      <c r="DH31" s="17">
        <v>0</v>
      </c>
      <c r="DI31" s="17">
        <v>0</v>
      </c>
      <c r="DJ31" s="17">
        <v>0</v>
      </c>
      <c r="DK31" s="17">
        <v>0</v>
      </c>
      <c r="DL31" s="17">
        <v>0</v>
      </c>
      <c r="DM31" s="17">
        <v>0</v>
      </c>
      <c r="DN31" s="17">
        <v>0</v>
      </c>
      <c r="DO31" s="17">
        <v>0</v>
      </c>
      <c r="DP31" s="17">
        <v>0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  <c r="ED31" s="17">
        <v>0</v>
      </c>
      <c r="EE31" s="17">
        <v>0</v>
      </c>
      <c r="EF31" s="17">
        <v>0</v>
      </c>
      <c r="EG31" s="17">
        <v>0</v>
      </c>
      <c r="EH31" s="17">
        <v>0</v>
      </c>
      <c r="EI31" s="17">
        <v>0</v>
      </c>
      <c r="EJ31" s="17">
        <v>0</v>
      </c>
      <c r="EK31" s="17">
        <v>0</v>
      </c>
      <c r="EL31" s="17">
        <v>0</v>
      </c>
      <c r="EM31" s="17">
        <v>0</v>
      </c>
      <c r="EN31" s="17">
        <v>0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0</v>
      </c>
      <c r="EU31" s="17">
        <v>0</v>
      </c>
      <c r="EV31" s="17">
        <v>0</v>
      </c>
      <c r="EW31" s="17">
        <v>0</v>
      </c>
      <c r="EX31" s="17">
        <v>0</v>
      </c>
      <c r="EY31" s="17">
        <v>0</v>
      </c>
      <c r="EZ31" s="17">
        <v>0</v>
      </c>
      <c r="FA31" s="17">
        <v>0</v>
      </c>
      <c r="FB31" s="17">
        <v>0</v>
      </c>
      <c r="FC31" s="17">
        <v>0</v>
      </c>
      <c r="FD31" s="17">
        <v>0</v>
      </c>
      <c r="FE31" s="17">
        <v>0</v>
      </c>
      <c r="FF31" s="17">
        <v>0</v>
      </c>
      <c r="FG31" s="17">
        <v>0</v>
      </c>
      <c r="FH31" s="17">
        <v>0</v>
      </c>
      <c r="FI31" s="17">
        <v>0</v>
      </c>
      <c r="FJ31" s="17">
        <v>0</v>
      </c>
      <c r="FK31" s="17">
        <v>0</v>
      </c>
      <c r="FL31" s="17">
        <v>0</v>
      </c>
      <c r="FM31" s="17">
        <v>0</v>
      </c>
      <c r="FN31" s="17">
        <v>0</v>
      </c>
      <c r="FO31" s="17">
        <v>0</v>
      </c>
      <c r="FP31" s="17">
        <v>0</v>
      </c>
      <c r="FQ31" s="17">
        <v>0</v>
      </c>
      <c r="FR31" s="17">
        <v>0</v>
      </c>
      <c r="FS31" s="17">
        <v>0</v>
      </c>
      <c r="FT31" s="17">
        <v>0</v>
      </c>
      <c r="FU31" s="17">
        <v>0</v>
      </c>
      <c r="FV31" s="17">
        <v>0</v>
      </c>
      <c r="FW31" s="17">
        <v>0</v>
      </c>
      <c r="FX31" s="17">
        <v>0</v>
      </c>
      <c r="FY31" s="17">
        <v>0</v>
      </c>
      <c r="FZ31" s="17">
        <v>0</v>
      </c>
      <c r="GA31" s="17">
        <v>0</v>
      </c>
      <c r="GB31" s="17">
        <v>0</v>
      </c>
      <c r="GC31" s="17">
        <v>0</v>
      </c>
      <c r="GD31" s="17">
        <v>0</v>
      </c>
      <c r="GE31" s="17">
        <v>0</v>
      </c>
      <c r="GF31" s="17">
        <v>0</v>
      </c>
      <c r="GG31" s="17">
        <v>0</v>
      </c>
      <c r="GH31" s="17">
        <v>0</v>
      </c>
      <c r="GI31" s="17">
        <v>0</v>
      </c>
      <c r="GJ31" s="17">
        <v>0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0</v>
      </c>
      <c r="GQ31" s="17">
        <v>0</v>
      </c>
      <c r="GR31" s="17">
        <v>0</v>
      </c>
      <c r="GS31" s="17">
        <v>0</v>
      </c>
      <c r="GT31" s="17">
        <v>0</v>
      </c>
      <c r="GU31" s="17">
        <v>0</v>
      </c>
      <c r="GV31" s="17">
        <v>0</v>
      </c>
      <c r="GW31" s="17">
        <v>0</v>
      </c>
      <c r="GX31" s="17">
        <v>0</v>
      </c>
      <c r="GY31" s="17">
        <v>0</v>
      </c>
      <c r="GZ31" s="17">
        <v>0</v>
      </c>
      <c r="HA31" s="17">
        <v>0</v>
      </c>
      <c r="HB31" s="17">
        <v>0</v>
      </c>
      <c r="HC31" s="17">
        <v>0</v>
      </c>
      <c r="HD31" s="17">
        <v>0</v>
      </c>
      <c r="HE31" s="17">
        <v>0</v>
      </c>
      <c r="HF31" s="17">
        <v>0</v>
      </c>
      <c r="HG31" s="17">
        <v>0</v>
      </c>
      <c r="HH31" s="17">
        <v>0</v>
      </c>
      <c r="HI31" s="17">
        <v>0</v>
      </c>
      <c r="HJ31" s="17">
        <v>0</v>
      </c>
      <c r="HK31" s="17">
        <v>0</v>
      </c>
      <c r="HL31" s="17">
        <v>0</v>
      </c>
      <c r="HM31" s="17">
        <v>0</v>
      </c>
      <c r="HN31" s="17">
        <v>0</v>
      </c>
      <c r="HO31" s="17">
        <v>0</v>
      </c>
      <c r="HP31" s="17">
        <v>0</v>
      </c>
      <c r="HQ31" s="17">
        <v>0</v>
      </c>
      <c r="HR31" s="17">
        <v>0</v>
      </c>
      <c r="HS31" s="17">
        <v>0</v>
      </c>
      <c r="HT31" s="17">
        <v>0</v>
      </c>
      <c r="HU31" s="17">
        <v>0</v>
      </c>
      <c r="HV31" s="17">
        <v>0</v>
      </c>
      <c r="HW31" s="17">
        <v>0</v>
      </c>
      <c r="HX31" s="17">
        <v>0</v>
      </c>
      <c r="HY31" s="17">
        <v>0</v>
      </c>
      <c r="HZ31" s="17">
        <v>0</v>
      </c>
      <c r="IA31" s="17">
        <v>0</v>
      </c>
      <c r="IB31" s="17">
        <v>0</v>
      </c>
      <c r="IC31" s="17">
        <v>0</v>
      </c>
      <c r="ID31" s="17">
        <v>0</v>
      </c>
      <c r="IE31" s="17">
        <v>0</v>
      </c>
      <c r="IF31" s="17">
        <v>0</v>
      </c>
      <c r="IG31" s="17">
        <v>0</v>
      </c>
      <c r="IH31" s="17">
        <v>0</v>
      </c>
      <c r="II31" s="17">
        <v>0</v>
      </c>
      <c r="IJ31" s="17">
        <v>0</v>
      </c>
      <c r="IK31" s="17">
        <v>0</v>
      </c>
      <c r="IL31" s="17">
        <v>0</v>
      </c>
      <c r="IM31" s="17">
        <v>0</v>
      </c>
      <c r="IN31" s="17">
        <v>0</v>
      </c>
      <c r="IO31" s="17">
        <v>0</v>
      </c>
      <c r="IP31" s="17">
        <v>0</v>
      </c>
      <c r="IQ31" s="17">
        <v>0</v>
      </c>
      <c r="IR31" s="17">
        <v>0</v>
      </c>
      <c r="IS31" s="17">
        <v>0</v>
      </c>
      <c r="IT31" s="17">
        <v>0</v>
      </c>
      <c r="IU31" s="17">
        <v>0</v>
      </c>
      <c r="IV31" s="18">
        <v>0</v>
      </c>
      <c r="IW31" s="18">
        <v>0</v>
      </c>
      <c r="IX31" s="18">
        <v>0</v>
      </c>
      <c r="IY31" s="17">
        <v>0</v>
      </c>
      <c r="IZ31" s="17">
        <v>0</v>
      </c>
      <c r="JA31" s="17">
        <v>0</v>
      </c>
      <c r="JB31" s="17">
        <v>0</v>
      </c>
      <c r="JC31" s="17">
        <v>0</v>
      </c>
      <c r="JD31" s="17">
        <v>0</v>
      </c>
      <c r="JE31" s="18">
        <v>0</v>
      </c>
      <c r="JF31" s="18">
        <v>0</v>
      </c>
      <c r="JG31" s="18">
        <v>0</v>
      </c>
      <c r="JH31" s="17">
        <v>0</v>
      </c>
      <c r="JI31" s="17">
        <v>0</v>
      </c>
      <c r="JJ31" s="17">
        <v>0</v>
      </c>
      <c r="JK31" s="17">
        <v>0</v>
      </c>
      <c r="JL31" s="17">
        <v>0</v>
      </c>
      <c r="JM31" s="17">
        <v>0</v>
      </c>
      <c r="JN31" s="18">
        <v>0</v>
      </c>
      <c r="JO31" s="18">
        <v>0</v>
      </c>
      <c r="JP31" s="18">
        <v>0</v>
      </c>
      <c r="JQ31" s="17">
        <v>0</v>
      </c>
      <c r="JR31" s="17">
        <v>0</v>
      </c>
      <c r="JS31" s="17">
        <v>0</v>
      </c>
      <c r="JT31" s="17">
        <v>0</v>
      </c>
      <c r="JU31" s="17">
        <v>0</v>
      </c>
      <c r="JV31" s="17">
        <v>0</v>
      </c>
      <c r="JW31" s="17">
        <v>0</v>
      </c>
      <c r="JX31" s="17">
        <v>0</v>
      </c>
      <c r="JY31" s="17">
        <v>0</v>
      </c>
      <c r="JZ31" s="17">
        <v>0</v>
      </c>
      <c r="KA31" s="17">
        <v>0</v>
      </c>
      <c r="KB31" s="17">
        <v>0</v>
      </c>
      <c r="KC31" s="17">
        <v>0</v>
      </c>
      <c r="KD31" s="17">
        <v>0</v>
      </c>
      <c r="KE31" s="17">
        <v>0</v>
      </c>
      <c r="KF31" s="17">
        <v>0</v>
      </c>
      <c r="KG31" s="17">
        <v>0</v>
      </c>
      <c r="KH31" s="17">
        <v>0</v>
      </c>
      <c r="KI31" s="17">
        <v>0</v>
      </c>
      <c r="KJ31" s="17">
        <v>0</v>
      </c>
      <c r="KK31" s="17">
        <v>0</v>
      </c>
      <c r="KL31" s="17">
        <v>0</v>
      </c>
      <c r="KM31" s="17">
        <v>0</v>
      </c>
      <c r="KN31" s="17">
        <v>0</v>
      </c>
      <c r="KO31" s="17">
        <v>0</v>
      </c>
      <c r="KP31" s="17">
        <v>0</v>
      </c>
      <c r="KQ31" s="17">
        <v>0</v>
      </c>
      <c r="KR31" s="17">
        <v>0</v>
      </c>
      <c r="KS31" s="17">
        <v>0</v>
      </c>
      <c r="KT31" s="17">
        <v>0</v>
      </c>
      <c r="KU31" s="17">
        <v>0</v>
      </c>
      <c r="KV31" s="17">
        <v>0</v>
      </c>
      <c r="KW31" s="17">
        <v>0</v>
      </c>
      <c r="KX31" s="17">
        <v>0</v>
      </c>
      <c r="KY31" s="17">
        <v>0</v>
      </c>
      <c r="KZ31" s="17">
        <v>0</v>
      </c>
      <c r="LA31" s="18">
        <v>0</v>
      </c>
      <c r="LB31" s="18">
        <v>0</v>
      </c>
      <c r="LC31" s="18">
        <v>0</v>
      </c>
      <c r="LD31" s="17">
        <v>0</v>
      </c>
      <c r="LE31" s="17">
        <v>0</v>
      </c>
      <c r="LF31" s="17">
        <v>0</v>
      </c>
      <c r="LG31" s="17">
        <v>0</v>
      </c>
      <c r="LH31" s="17">
        <v>0</v>
      </c>
      <c r="LI31" s="17">
        <v>0</v>
      </c>
      <c r="LJ31" s="18">
        <v>0</v>
      </c>
      <c r="LK31" s="18">
        <v>0</v>
      </c>
      <c r="LL31" s="18">
        <v>0</v>
      </c>
      <c r="LM31" s="17">
        <v>0</v>
      </c>
      <c r="LN31" s="17">
        <v>0</v>
      </c>
      <c r="LO31" s="17">
        <v>0</v>
      </c>
      <c r="LP31" s="17">
        <v>0</v>
      </c>
      <c r="LQ31" s="17">
        <v>0</v>
      </c>
      <c r="LR31" s="17">
        <v>0</v>
      </c>
      <c r="LS31" s="18">
        <v>0</v>
      </c>
      <c r="LT31" s="18">
        <v>0</v>
      </c>
      <c r="LU31" s="18">
        <v>0</v>
      </c>
      <c r="LV31" s="17">
        <v>0</v>
      </c>
      <c r="LW31" s="17">
        <v>0</v>
      </c>
      <c r="LX31" s="17">
        <v>0</v>
      </c>
      <c r="LY31" s="17">
        <v>0</v>
      </c>
      <c r="LZ31" s="17">
        <v>0</v>
      </c>
      <c r="MA31" s="17">
        <v>0</v>
      </c>
      <c r="MB31" s="17">
        <v>0</v>
      </c>
      <c r="MC31" s="17">
        <v>0</v>
      </c>
      <c r="MD31" s="17">
        <v>0</v>
      </c>
      <c r="ME31" s="17">
        <v>0</v>
      </c>
      <c r="MF31" s="17">
        <v>0</v>
      </c>
      <c r="MG31" s="17">
        <v>680435364.04894996</v>
      </c>
      <c r="MH31" s="17">
        <v>680435364.04894996</v>
      </c>
    </row>
    <row r="32" spans="1:346" ht="12.75" customHeight="1" x14ac:dyDescent="0.3">
      <c r="A32" s="61" t="s">
        <v>197</v>
      </c>
      <c r="B32" s="16">
        <v>1036</v>
      </c>
      <c r="C32" s="62" t="s">
        <v>148</v>
      </c>
      <c r="D32" s="18">
        <v>0</v>
      </c>
      <c r="E32" s="18">
        <v>0</v>
      </c>
      <c r="F32" s="18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0</v>
      </c>
      <c r="DN32" s="17">
        <v>0</v>
      </c>
      <c r="DO32" s="17">
        <v>0</v>
      </c>
      <c r="DP32" s="17">
        <v>0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0</v>
      </c>
      <c r="EF32" s="17">
        <v>0</v>
      </c>
      <c r="EG32" s="17">
        <v>0</v>
      </c>
      <c r="EH32" s="17">
        <v>0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0</v>
      </c>
      <c r="EU32" s="17">
        <v>0</v>
      </c>
      <c r="EV32" s="17">
        <v>0</v>
      </c>
      <c r="EW32" s="17">
        <v>0</v>
      </c>
      <c r="EX32" s="17">
        <v>0</v>
      </c>
      <c r="EY32" s="17">
        <v>0</v>
      </c>
      <c r="EZ32" s="17">
        <v>0</v>
      </c>
      <c r="FA32" s="17">
        <v>0</v>
      </c>
      <c r="FB32" s="17">
        <v>0</v>
      </c>
      <c r="FC32" s="17">
        <v>0</v>
      </c>
      <c r="FD32" s="17">
        <v>0</v>
      </c>
      <c r="FE32" s="17">
        <v>0</v>
      </c>
      <c r="FF32" s="17">
        <v>0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0</v>
      </c>
      <c r="FM32" s="17">
        <v>0</v>
      </c>
      <c r="FN32" s="17">
        <v>0</v>
      </c>
      <c r="FO32" s="17">
        <v>0</v>
      </c>
      <c r="FP32" s="17">
        <v>0</v>
      </c>
      <c r="FQ32" s="17">
        <v>0</v>
      </c>
      <c r="FR32" s="17">
        <v>0</v>
      </c>
      <c r="FS32" s="17">
        <v>0</v>
      </c>
      <c r="FT32" s="17">
        <v>0</v>
      </c>
      <c r="FU32" s="17">
        <v>0</v>
      </c>
      <c r="FV32" s="17">
        <v>0</v>
      </c>
      <c r="FW32" s="17">
        <v>0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0</v>
      </c>
      <c r="GE32" s="17">
        <v>0</v>
      </c>
      <c r="GF32" s="17">
        <v>0</v>
      </c>
      <c r="GG32" s="17">
        <v>0</v>
      </c>
      <c r="GH32" s="17">
        <v>0</v>
      </c>
      <c r="GI32" s="17">
        <v>0</v>
      </c>
      <c r="GJ32" s="17">
        <v>0</v>
      </c>
      <c r="GK32" s="17">
        <v>0</v>
      </c>
      <c r="GL32" s="17">
        <v>0</v>
      </c>
      <c r="GM32" s="17">
        <v>0</v>
      </c>
      <c r="GN32" s="17">
        <v>0</v>
      </c>
      <c r="GO32" s="17">
        <v>0</v>
      </c>
      <c r="GP32" s="17">
        <v>0</v>
      </c>
      <c r="GQ32" s="17">
        <v>0</v>
      </c>
      <c r="GR32" s="17">
        <v>0</v>
      </c>
      <c r="GS32" s="17">
        <v>0</v>
      </c>
      <c r="GT32" s="17">
        <v>0</v>
      </c>
      <c r="GU32" s="17">
        <v>0</v>
      </c>
      <c r="GV32" s="17">
        <v>0</v>
      </c>
      <c r="GW32" s="17">
        <v>0</v>
      </c>
      <c r="GX32" s="17">
        <v>0</v>
      </c>
      <c r="GY32" s="17">
        <v>0</v>
      </c>
      <c r="GZ32" s="17">
        <v>0</v>
      </c>
      <c r="HA32" s="17">
        <v>0</v>
      </c>
      <c r="HB32" s="17">
        <v>0</v>
      </c>
      <c r="HC32" s="17">
        <v>0</v>
      </c>
      <c r="HD32" s="17">
        <v>0</v>
      </c>
      <c r="HE32" s="17">
        <v>0</v>
      </c>
      <c r="HF32" s="17">
        <v>0</v>
      </c>
      <c r="HG32" s="17">
        <v>0</v>
      </c>
      <c r="HH32" s="17">
        <v>0</v>
      </c>
      <c r="HI32" s="17">
        <v>0</v>
      </c>
      <c r="HJ32" s="17">
        <v>0</v>
      </c>
      <c r="HK32" s="17">
        <v>0</v>
      </c>
      <c r="HL32" s="17">
        <v>0</v>
      </c>
      <c r="HM32" s="17">
        <v>0</v>
      </c>
      <c r="HN32" s="17">
        <v>0</v>
      </c>
      <c r="HO32" s="17">
        <v>0</v>
      </c>
      <c r="HP32" s="17">
        <v>0</v>
      </c>
      <c r="HQ32" s="17">
        <v>0</v>
      </c>
      <c r="HR32" s="17">
        <v>0</v>
      </c>
      <c r="HS32" s="17">
        <v>0</v>
      </c>
      <c r="HT32" s="17">
        <v>0</v>
      </c>
      <c r="HU32" s="17">
        <v>0</v>
      </c>
      <c r="HV32" s="17">
        <v>0</v>
      </c>
      <c r="HW32" s="17">
        <v>0</v>
      </c>
      <c r="HX32" s="17">
        <v>0</v>
      </c>
      <c r="HY32" s="17">
        <v>0</v>
      </c>
      <c r="HZ32" s="17">
        <v>0</v>
      </c>
      <c r="IA32" s="17">
        <v>0</v>
      </c>
      <c r="IB32" s="17">
        <v>0</v>
      </c>
      <c r="IC32" s="17">
        <v>0</v>
      </c>
      <c r="ID32" s="17">
        <v>0</v>
      </c>
      <c r="IE32" s="17">
        <v>0</v>
      </c>
      <c r="IF32" s="17">
        <v>0</v>
      </c>
      <c r="IG32" s="17">
        <v>0</v>
      </c>
      <c r="IH32" s="17">
        <v>0</v>
      </c>
      <c r="II32" s="17">
        <v>0</v>
      </c>
      <c r="IJ32" s="17">
        <v>0</v>
      </c>
      <c r="IK32" s="17">
        <v>0</v>
      </c>
      <c r="IL32" s="17">
        <v>0</v>
      </c>
      <c r="IM32" s="17">
        <v>0</v>
      </c>
      <c r="IN32" s="17">
        <v>0</v>
      </c>
      <c r="IO32" s="17">
        <v>0</v>
      </c>
      <c r="IP32" s="17">
        <v>0</v>
      </c>
      <c r="IQ32" s="17">
        <v>0</v>
      </c>
      <c r="IR32" s="17">
        <v>0</v>
      </c>
      <c r="IS32" s="17">
        <v>0</v>
      </c>
      <c r="IT32" s="17">
        <v>0</v>
      </c>
      <c r="IU32" s="17">
        <v>0</v>
      </c>
      <c r="IV32" s="18">
        <v>0</v>
      </c>
      <c r="IW32" s="18">
        <v>0</v>
      </c>
      <c r="IX32" s="18">
        <v>0</v>
      </c>
      <c r="IY32" s="17">
        <v>0</v>
      </c>
      <c r="IZ32" s="17">
        <v>0</v>
      </c>
      <c r="JA32" s="17">
        <v>0</v>
      </c>
      <c r="JB32" s="17">
        <v>0</v>
      </c>
      <c r="JC32" s="17">
        <v>0</v>
      </c>
      <c r="JD32" s="17">
        <v>0</v>
      </c>
      <c r="JE32" s="18">
        <v>0</v>
      </c>
      <c r="JF32" s="18">
        <v>0</v>
      </c>
      <c r="JG32" s="18">
        <v>0</v>
      </c>
      <c r="JH32" s="17">
        <v>0</v>
      </c>
      <c r="JI32" s="17">
        <v>0</v>
      </c>
      <c r="JJ32" s="17">
        <v>0</v>
      </c>
      <c r="JK32" s="17">
        <v>0</v>
      </c>
      <c r="JL32" s="17">
        <v>0</v>
      </c>
      <c r="JM32" s="17">
        <v>0</v>
      </c>
      <c r="JN32" s="18">
        <v>0</v>
      </c>
      <c r="JO32" s="18">
        <v>0</v>
      </c>
      <c r="JP32" s="18">
        <v>0</v>
      </c>
      <c r="JQ32" s="17">
        <v>0</v>
      </c>
      <c r="JR32" s="17">
        <v>0</v>
      </c>
      <c r="JS32" s="17">
        <v>0</v>
      </c>
      <c r="JT32" s="17">
        <v>0</v>
      </c>
      <c r="JU32" s="17">
        <v>0</v>
      </c>
      <c r="JV32" s="17">
        <v>0</v>
      </c>
      <c r="JW32" s="17">
        <v>0</v>
      </c>
      <c r="JX32" s="17">
        <v>0</v>
      </c>
      <c r="JY32" s="17">
        <v>0</v>
      </c>
      <c r="JZ32" s="17">
        <v>0</v>
      </c>
      <c r="KA32" s="17">
        <v>0</v>
      </c>
      <c r="KB32" s="17">
        <v>0</v>
      </c>
      <c r="KC32" s="17">
        <v>0</v>
      </c>
      <c r="KD32" s="17">
        <v>0</v>
      </c>
      <c r="KE32" s="17">
        <v>0</v>
      </c>
      <c r="KF32" s="17">
        <v>0</v>
      </c>
      <c r="KG32" s="17">
        <v>0</v>
      </c>
      <c r="KH32" s="17">
        <v>0</v>
      </c>
      <c r="KI32" s="17">
        <v>0</v>
      </c>
      <c r="KJ32" s="17">
        <v>0</v>
      </c>
      <c r="KK32" s="17">
        <v>0</v>
      </c>
      <c r="KL32" s="17">
        <v>0</v>
      </c>
      <c r="KM32" s="17">
        <v>0</v>
      </c>
      <c r="KN32" s="17">
        <v>0</v>
      </c>
      <c r="KO32" s="17">
        <v>0</v>
      </c>
      <c r="KP32" s="17">
        <v>0</v>
      </c>
      <c r="KQ32" s="17">
        <v>0</v>
      </c>
      <c r="KR32" s="17">
        <v>0</v>
      </c>
      <c r="KS32" s="17">
        <v>0</v>
      </c>
      <c r="KT32" s="17">
        <v>0</v>
      </c>
      <c r="KU32" s="17">
        <v>0</v>
      </c>
      <c r="KV32" s="17">
        <v>0</v>
      </c>
      <c r="KW32" s="17">
        <v>0</v>
      </c>
      <c r="KX32" s="17">
        <v>0</v>
      </c>
      <c r="KY32" s="17">
        <v>0</v>
      </c>
      <c r="KZ32" s="17">
        <v>0</v>
      </c>
      <c r="LA32" s="18">
        <v>0</v>
      </c>
      <c r="LB32" s="18">
        <v>0</v>
      </c>
      <c r="LC32" s="18">
        <v>0</v>
      </c>
      <c r="LD32" s="17">
        <v>0</v>
      </c>
      <c r="LE32" s="17">
        <v>0</v>
      </c>
      <c r="LF32" s="17">
        <v>0</v>
      </c>
      <c r="LG32" s="17">
        <v>0</v>
      </c>
      <c r="LH32" s="17">
        <v>0</v>
      </c>
      <c r="LI32" s="17">
        <v>0</v>
      </c>
      <c r="LJ32" s="18">
        <v>0</v>
      </c>
      <c r="LK32" s="18">
        <v>0</v>
      </c>
      <c r="LL32" s="18">
        <v>0</v>
      </c>
      <c r="LM32" s="17">
        <v>0</v>
      </c>
      <c r="LN32" s="17">
        <v>0</v>
      </c>
      <c r="LO32" s="17">
        <v>0</v>
      </c>
      <c r="LP32" s="17">
        <v>0</v>
      </c>
      <c r="LQ32" s="17">
        <v>0</v>
      </c>
      <c r="LR32" s="17">
        <v>0</v>
      </c>
      <c r="LS32" s="18">
        <v>0</v>
      </c>
      <c r="LT32" s="18">
        <v>0</v>
      </c>
      <c r="LU32" s="18">
        <v>0</v>
      </c>
      <c r="LV32" s="17">
        <v>0</v>
      </c>
      <c r="LW32" s="17">
        <v>0</v>
      </c>
      <c r="LX32" s="17">
        <v>0</v>
      </c>
      <c r="LY32" s="17">
        <v>0</v>
      </c>
      <c r="LZ32" s="17">
        <v>0</v>
      </c>
      <c r="MA32" s="17">
        <v>0</v>
      </c>
      <c r="MB32" s="17">
        <v>0</v>
      </c>
      <c r="MC32" s="17">
        <v>0</v>
      </c>
      <c r="MD32" s="17">
        <v>0</v>
      </c>
      <c r="ME32" s="17">
        <v>0</v>
      </c>
      <c r="MF32" s="17">
        <v>0</v>
      </c>
      <c r="MG32" s="17">
        <v>0</v>
      </c>
      <c r="MH32" s="17">
        <v>0</v>
      </c>
    </row>
    <row r="33" spans="1:346" ht="12.75" customHeight="1" x14ac:dyDescent="0.3">
      <c r="A33" s="61" t="s">
        <v>199</v>
      </c>
      <c r="B33" s="16">
        <v>1037</v>
      </c>
      <c r="C33" s="62" t="s">
        <v>148</v>
      </c>
      <c r="D33" s="18">
        <v>0</v>
      </c>
      <c r="E33" s="18">
        <v>0</v>
      </c>
      <c r="F33" s="18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148872115.40000001</v>
      </c>
      <c r="BC33" s="17">
        <v>0</v>
      </c>
      <c r="BD33" s="17">
        <v>0</v>
      </c>
      <c r="BE33" s="17">
        <v>6710909.0300000003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2014084.1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>
        <v>0</v>
      </c>
      <c r="EA33" s="17">
        <v>0</v>
      </c>
      <c r="EB33" s="17">
        <v>0</v>
      </c>
      <c r="EC33" s="17">
        <v>0</v>
      </c>
      <c r="ED33" s="17">
        <v>0</v>
      </c>
      <c r="EE33" s="17">
        <v>0</v>
      </c>
      <c r="EF33" s="17">
        <v>0</v>
      </c>
      <c r="EG33" s="17">
        <v>0</v>
      </c>
      <c r="EH33" s="17">
        <v>0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0</v>
      </c>
      <c r="EO33" s="17">
        <v>0</v>
      </c>
      <c r="EP33" s="17">
        <v>0</v>
      </c>
      <c r="EQ33" s="17">
        <v>0</v>
      </c>
      <c r="ER33" s="17">
        <v>0</v>
      </c>
      <c r="ES33" s="17">
        <v>0</v>
      </c>
      <c r="ET33" s="17">
        <v>0</v>
      </c>
      <c r="EU33" s="17">
        <v>0</v>
      </c>
      <c r="EV33" s="17">
        <v>0</v>
      </c>
      <c r="EW33" s="17">
        <v>0</v>
      </c>
      <c r="EX33" s="17">
        <v>0</v>
      </c>
      <c r="EY33" s="17">
        <v>0</v>
      </c>
      <c r="EZ33" s="17">
        <v>0</v>
      </c>
      <c r="FA33" s="17">
        <v>0</v>
      </c>
      <c r="FB33" s="17">
        <v>0</v>
      </c>
      <c r="FC33" s="17">
        <v>0</v>
      </c>
      <c r="FD33" s="17">
        <v>0</v>
      </c>
      <c r="FE33" s="17">
        <v>0</v>
      </c>
      <c r="FF33" s="17">
        <v>0</v>
      </c>
      <c r="FG33" s="17">
        <v>0</v>
      </c>
      <c r="FH33" s="17">
        <v>0</v>
      </c>
      <c r="FI33" s="17">
        <v>0</v>
      </c>
      <c r="FJ33" s="17">
        <v>0</v>
      </c>
      <c r="FK33" s="17">
        <v>0</v>
      </c>
      <c r="FL33" s="17">
        <v>0</v>
      </c>
      <c r="FM33" s="17">
        <v>0</v>
      </c>
      <c r="FN33" s="17">
        <v>0</v>
      </c>
      <c r="FO33" s="17">
        <v>0</v>
      </c>
      <c r="FP33" s="17">
        <v>0</v>
      </c>
      <c r="FQ33" s="17">
        <v>0</v>
      </c>
      <c r="FR33" s="17">
        <v>0</v>
      </c>
      <c r="FS33" s="17">
        <v>0</v>
      </c>
      <c r="FT33" s="17">
        <v>0</v>
      </c>
      <c r="FU33" s="17">
        <v>0</v>
      </c>
      <c r="FV33" s="17">
        <v>0</v>
      </c>
      <c r="FW33" s="17">
        <v>0</v>
      </c>
      <c r="FX33" s="17">
        <v>0</v>
      </c>
      <c r="FY33" s="17">
        <v>0</v>
      </c>
      <c r="FZ33" s="17">
        <v>0</v>
      </c>
      <c r="GA33" s="17">
        <v>0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0</v>
      </c>
      <c r="GH33" s="17">
        <v>0</v>
      </c>
      <c r="GI33" s="17">
        <v>0</v>
      </c>
      <c r="GJ33" s="17">
        <v>0</v>
      </c>
      <c r="GK33" s="17">
        <v>0</v>
      </c>
      <c r="GL33" s="17">
        <v>0</v>
      </c>
      <c r="GM33" s="17">
        <v>0</v>
      </c>
      <c r="GN33" s="17">
        <v>0</v>
      </c>
      <c r="GO33" s="17">
        <v>0</v>
      </c>
      <c r="GP33" s="17">
        <v>0</v>
      </c>
      <c r="GQ33" s="17">
        <v>0</v>
      </c>
      <c r="GR33" s="17">
        <v>0</v>
      </c>
      <c r="GS33" s="17">
        <v>0</v>
      </c>
      <c r="GT33" s="17">
        <v>0</v>
      </c>
      <c r="GU33" s="17">
        <v>0</v>
      </c>
      <c r="GV33" s="17">
        <v>0</v>
      </c>
      <c r="GW33" s="17">
        <v>0</v>
      </c>
      <c r="GX33" s="17">
        <v>0</v>
      </c>
      <c r="GY33" s="17">
        <v>0</v>
      </c>
      <c r="GZ33" s="17">
        <v>0</v>
      </c>
      <c r="HA33" s="17">
        <v>0</v>
      </c>
      <c r="HB33" s="17">
        <v>0</v>
      </c>
      <c r="HC33" s="17">
        <v>0</v>
      </c>
      <c r="HD33" s="17">
        <v>0</v>
      </c>
      <c r="HE33" s="17">
        <v>0</v>
      </c>
      <c r="HF33" s="17">
        <v>0</v>
      </c>
      <c r="HG33" s="17">
        <v>0</v>
      </c>
      <c r="HH33" s="17">
        <v>0</v>
      </c>
      <c r="HI33" s="17">
        <v>0</v>
      </c>
      <c r="HJ33" s="17">
        <v>0</v>
      </c>
      <c r="HK33" s="17">
        <v>0</v>
      </c>
      <c r="HL33" s="17">
        <v>0</v>
      </c>
      <c r="HM33" s="17">
        <v>0</v>
      </c>
      <c r="HN33" s="17">
        <v>0</v>
      </c>
      <c r="HO33" s="17">
        <v>0</v>
      </c>
      <c r="HP33" s="17">
        <v>0</v>
      </c>
      <c r="HQ33" s="17">
        <v>0</v>
      </c>
      <c r="HR33" s="17">
        <v>0</v>
      </c>
      <c r="HS33" s="17">
        <v>0</v>
      </c>
      <c r="HT33" s="17">
        <v>0</v>
      </c>
      <c r="HU33" s="17">
        <v>0</v>
      </c>
      <c r="HV33" s="17">
        <v>0</v>
      </c>
      <c r="HW33" s="17">
        <v>0</v>
      </c>
      <c r="HX33" s="17">
        <v>0</v>
      </c>
      <c r="HY33" s="17">
        <v>0</v>
      </c>
      <c r="HZ33" s="17">
        <v>0</v>
      </c>
      <c r="IA33" s="17">
        <v>0</v>
      </c>
      <c r="IB33" s="17">
        <v>0</v>
      </c>
      <c r="IC33" s="17">
        <v>0</v>
      </c>
      <c r="ID33" s="17">
        <v>0</v>
      </c>
      <c r="IE33" s="17">
        <v>0</v>
      </c>
      <c r="IF33" s="17">
        <v>0</v>
      </c>
      <c r="IG33" s="17">
        <v>0</v>
      </c>
      <c r="IH33" s="17">
        <v>0</v>
      </c>
      <c r="II33" s="17">
        <v>0</v>
      </c>
      <c r="IJ33" s="17">
        <v>0</v>
      </c>
      <c r="IK33" s="17">
        <v>0</v>
      </c>
      <c r="IL33" s="17">
        <v>0</v>
      </c>
      <c r="IM33" s="17">
        <v>0</v>
      </c>
      <c r="IN33" s="17">
        <v>0</v>
      </c>
      <c r="IO33" s="17">
        <v>0</v>
      </c>
      <c r="IP33" s="17">
        <v>0</v>
      </c>
      <c r="IQ33" s="17">
        <v>0</v>
      </c>
      <c r="IR33" s="17">
        <v>0</v>
      </c>
      <c r="IS33" s="17">
        <v>0</v>
      </c>
      <c r="IT33" s="17">
        <v>0</v>
      </c>
      <c r="IU33" s="17">
        <v>0</v>
      </c>
      <c r="IV33" s="18">
        <v>0</v>
      </c>
      <c r="IW33" s="18">
        <v>0</v>
      </c>
      <c r="IX33" s="18">
        <v>0</v>
      </c>
      <c r="IY33" s="17">
        <v>0</v>
      </c>
      <c r="IZ33" s="17">
        <v>0</v>
      </c>
      <c r="JA33" s="17">
        <v>0</v>
      </c>
      <c r="JB33" s="17">
        <v>0</v>
      </c>
      <c r="JC33" s="17">
        <v>0</v>
      </c>
      <c r="JD33" s="17">
        <v>0</v>
      </c>
      <c r="JE33" s="18">
        <v>0</v>
      </c>
      <c r="JF33" s="18">
        <v>0</v>
      </c>
      <c r="JG33" s="18">
        <v>0</v>
      </c>
      <c r="JH33" s="17">
        <v>0</v>
      </c>
      <c r="JI33" s="17">
        <v>0</v>
      </c>
      <c r="JJ33" s="17">
        <v>0</v>
      </c>
      <c r="JK33" s="17">
        <v>0</v>
      </c>
      <c r="JL33" s="17">
        <v>0</v>
      </c>
      <c r="JM33" s="17">
        <v>0</v>
      </c>
      <c r="JN33" s="18">
        <v>0</v>
      </c>
      <c r="JO33" s="18">
        <v>0</v>
      </c>
      <c r="JP33" s="18">
        <v>0</v>
      </c>
      <c r="JQ33" s="17">
        <v>0</v>
      </c>
      <c r="JR33" s="17">
        <v>0</v>
      </c>
      <c r="JS33" s="17">
        <v>0</v>
      </c>
      <c r="JT33" s="17">
        <v>0</v>
      </c>
      <c r="JU33" s="17">
        <v>0</v>
      </c>
      <c r="JV33" s="17">
        <v>0</v>
      </c>
      <c r="JW33" s="17">
        <v>0</v>
      </c>
      <c r="JX33" s="17">
        <v>0</v>
      </c>
      <c r="JY33" s="17">
        <v>0</v>
      </c>
      <c r="JZ33" s="17">
        <v>0</v>
      </c>
      <c r="KA33" s="17">
        <v>0</v>
      </c>
      <c r="KB33" s="17">
        <v>0</v>
      </c>
      <c r="KC33" s="17">
        <v>0</v>
      </c>
      <c r="KD33" s="17">
        <v>0</v>
      </c>
      <c r="KE33" s="17">
        <v>0</v>
      </c>
      <c r="KF33" s="17">
        <v>0</v>
      </c>
      <c r="KG33" s="17">
        <v>0</v>
      </c>
      <c r="KH33" s="17">
        <v>0</v>
      </c>
      <c r="KI33" s="17">
        <v>0</v>
      </c>
      <c r="KJ33" s="17">
        <v>0</v>
      </c>
      <c r="KK33" s="17">
        <v>0</v>
      </c>
      <c r="KL33" s="17">
        <v>0</v>
      </c>
      <c r="KM33" s="17">
        <v>0</v>
      </c>
      <c r="KN33" s="17">
        <v>0</v>
      </c>
      <c r="KO33" s="17">
        <v>0</v>
      </c>
      <c r="KP33" s="17">
        <v>0</v>
      </c>
      <c r="KQ33" s="17">
        <v>0</v>
      </c>
      <c r="KR33" s="17">
        <v>0</v>
      </c>
      <c r="KS33" s="17">
        <v>0</v>
      </c>
      <c r="KT33" s="17">
        <v>0</v>
      </c>
      <c r="KU33" s="17">
        <v>0</v>
      </c>
      <c r="KV33" s="17">
        <v>0</v>
      </c>
      <c r="KW33" s="17">
        <v>0</v>
      </c>
      <c r="KX33" s="17">
        <v>0</v>
      </c>
      <c r="KY33" s="17">
        <v>0</v>
      </c>
      <c r="KZ33" s="17">
        <v>0</v>
      </c>
      <c r="LA33" s="18">
        <v>0</v>
      </c>
      <c r="LB33" s="18">
        <v>0</v>
      </c>
      <c r="LC33" s="18">
        <v>0</v>
      </c>
      <c r="LD33" s="17">
        <v>0</v>
      </c>
      <c r="LE33" s="17">
        <v>0</v>
      </c>
      <c r="LF33" s="17">
        <v>0</v>
      </c>
      <c r="LG33" s="17">
        <v>0</v>
      </c>
      <c r="LH33" s="17">
        <v>0</v>
      </c>
      <c r="LI33" s="17">
        <v>0</v>
      </c>
      <c r="LJ33" s="18">
        <v>0</v>
      </c>
      <c r="LK33" s="18">
        <v>0</v>
      </c>
      <c r="LL33" s="18">
        <v>0</v>
      </c>
      <c r="LM33" s="17">
        <v>0</v>
      </c>
      <c r="LN33" s="17">
        <v>0</v>
      </c>
      <c r="LO33" s="17">
        <v>0</v>
      </c>
      <c r="LP33" s="17">
        <v>0</v>
      </c>
      <c r="LQ33" s="17">
        <v>0</v>
      </c>
      <c r="LR33" s="17">
        <v>0</v>
      </c>
      <c r="LS33" s="18">
        <v>0</v>
      </c>
      <c r="LT33" s="18">
        <v>0</v>
      </c>
      <c r="LU33" s="18">
        <v>0</v>
      </c>
      <c r="LV33" s="17">
        <v>0</v>
      </c>
      <c r="LW33" s="17">
        <v>0</v>
      </c>
      <c r="LX33" s="17">
        <v>0</v>
      </c>
      <c r="LY33" s="17">
        <v>0</v>
      </c>
      <c r="LZ33" s="17">
        <v>0</v>
      </c>
      <c r="MA33" s="17">
        <v>0</v>
      </c>
      <c r="MB33" s="17">
        <v>0</v>
      </c>
      <c r="MC33" s="17">
        <v>0</v>
      </c>
      <c r="MD33" s="17">
        <v>0</v>
      </c>
      <c r="ME33" s="17">
        <v>0</v>
      </c>
      <c r="MF33" s="17">
        <v>0</v>
      </c>
      <c r="MG33" s="17">
        <v>157597108.53</v>
      </c>
      <c r="MH33" s="17">
        <v>157597108.53</v>
      </c>
    </row>
    <row r="34" spans="1:346" ht="12.75" customHeight="1" x14ac:dyDescent="0.3">
      <c r="A34" s="61" t="s">
        <v>201</v>
      </c>
      <c r="B34" s="16">
        <v>1038</v>
      </c>
      <c r="C34" s="62" t="s">
        <v>148</v>
      </c>
      <c r="D34" s="18">
        <v>0</v>
      </c>
      <c r="E34" s="18">
        <v>0</v>
      </c>
      <c r="F34" s="18">
        <v>79820131.340000033</v>
      </c>
      <c r="G34" s="17">
        <v>0</v>
      </c>
      <c r="H34" s="17">
        <v>0</v>
      </c>
      <c r="I34" s="17">
        <v>14391009.001183949</v>
      </c>
      <c r="J34" s="17">
        <v>0</v>
      </c>
      <c r="K34" s="17">
        <v>0</v>
      </c>
      <c r="L34" s="17">
        <v>65429122.338816077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11414392.849999996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15658841.029999999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445385.36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1764394.17</v>
      </c>
      <c r="BR34" s="17">
        <v>0</v>
      </c>
      <c r="BS34" s="17">
        <v>0</v>
      </c>
      <c r="BT34" s="17">
        <v>1298412.4300000002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101613.62999999996</v>
      </c>
      <c r="CD34" s="17">
        <v>0</v>
      </c>
      <c r="CE34" s="17">
        <v>0</v>
      </c>
      <c r="CF34" s="17">
        <v>729680.89000000013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1859666.21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569354.5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545340.93999999994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204760288.95999995</v>
      </c>
      <c r="EC34" s="17">
        <v>0</v>
      </c>
      <c r="ED34" s="17">
        <v>0</v>
      </c>
      <c r="EE34" s="17">
        <v>3307688.48</v>
      </c>
      <c r="EF34" s="17">
        <v>0</v>
      </c>
      <c r="EG34" s="17">
        <v>0</v>
      </c>
      <c r="EH34" s="17">
        <v>6602136.7799999975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3224014.13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148332.87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7">
        <v>0</v>
      </c>
      <c r="FR34" s="17">
        <v>0</v>
      </c>
      <c r="FS34" s="17">
        <v>0</v>
      </c>
      <c r="FT34" s="17">
        <v>0</v>
      </c>
      <c r="FU34" s="17">
        <v>0</v>
      </c>
      <c r="FV34" s="17">
        <v>0</v>
      </c>
      <c r="FW34" s="17">
        <v>0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0</v>
      </c>
      <c r="GI34" s="17">
        <v>0</v>
      </c>
      <c r="GJ34" s="17">
        <v>209.9</v>
      </c>
      <c r="GK34" s="17">
        <v>0</v>
      </c>
      <c r="GL34" s="17">
        <v>0</v>
      </c>
      <c r="GM34" s="17">
        <v>0</v>
      </c>
      <c r="GN34" s="17">
        <v>0</v>
      </c>
      <c r="GO34" s="17">
        <v>0</v>
      </c>
      <c r="GP34" s="17">
        <v>95066.989999999991</v>
      </c>
      <c r="GQ34" s="17">
        <v>0</v>
      </c>
      <c r="GR34" s="17">
        <v>0</v>
      </c>
      <c r="GS34" s="17">
        <v>0</v>
      </c>
      <c r="GT34" s="17">
        <v>0</v>
      </c>
      <c r="GU34" s="17">
        <v>0</v>
      </c>
      <c r="GV34" s="17">
        <v>1703736.8299999998</v>
      </c>
      <c r="GW34" s="17">
        <v>0</v>
      </c>
      <c r="GX34" s="17">
        <v>0</v>
      </c>
      <c r="GY34" s="17">
        <v>6087591.4000000004</v>
      </c>
      <c r="GZ34" s="17">
        <v>0</v>
      </c>
      <c r="HA34" s="17">
        <v>0</v>
      </c>
      <c r="HB34" s="17">
        <v>0</v>
      </c>
      <c r="HC34" s="17">
        <v>0</v>
      </c>
      <c r="HD34" s="17">
        <v>0</v>
      </c>
      <c r="HE34" s="17">
        <v>0</v>
      </c>
      <c r="HF34" s="17">
        <v>0</v>
      </c>
      <c r="HG34" s="17">
        <v>0</v>
      </c>
      <c r="HH34" s="17">
        <v>87171.72</v>
      </c>
      <c r="HI34" s="17">
        <v>0</v>
      </c>
      <c r="HJ34" s="17">
        <v>0</v>
      </c>
      <c r="HK34" s="17">
        <v>0</v>
      </c>
      <c r="HL34" s="17">
        <v>0</v>
      </c>
      <c r="HM34" s="17">
        <v>0</v>
      </c>
      <c r="HN34" s="17">
        <v>0</v>
      </c>
      <c r="HO34" s="17">
        <v>0</v>
      </c>
      <c r="HP34" s="17">
        <v>0</v>
      </c>
      <c r="HQ34" s="17">
        <v>0</v>
      </c>
      <c r="HR34" s="17">
        <v>0</v>
      </c>
      <c r="HS34" s="17">
        <v>0</v>
      </c>
      <c r="HT34" s="17">
        <v>0</v>
      </c>
      <c r="HU34" s="17">
        <v>0</v>
      </c>
      <c r="HV34" s="17">
        <v>0</v>
      </c>
      <c r="HW34" s="17">
        <v>0</v>
      </c>
      <c r="HX34" s="17">
        <v>0</v>
      </c>
      <c r="HY34" s="17">
        <v>0</v>
      </c>
      <c r="HZ34" s="17">
        <v>0</v>
      </c>
      <c r="IA34" s="17">
        <v>0</v>
      </c>
      <c r="IB34" s="17">
        <v>0</v>
      </c>
      <c r="IC34" s="17">
        <v>0</v>
      </c>
      <c r="ID34" s="17">
        <v>0</v>
      </c>
      <c r="IE34" s="17">
        <v>0</v>
      </c>
      <c r="IF34" s="17">
        <v>0</v>
      </c>
      <c r="IG34" s="17">
        <v>0</v>
      </c>
      <c r="IH34" s="17">
        <v>0</v>
      </c>
      <c r="II34" s="17">
        <v>0</v>
      </c>
      <c r="IJ34" s="17">
        <v>0</v>
      </c>
      <c r="IK34" s="17">
        <v>0</v>
      </c>
      <c r="IL34" s="17">
        <v>0</v>
      </c>
      <c r="IM34" s="17">
        <v>0</v>
      </c>
      <c r="IN34" s="17">
        <v>0</v>
      </c>
      <c r="IO34" s="17">
        <v>0</v>
      </c>
      <c r="IP34" s="17">
        <v>0</v>
      </c>
      <c r="IQ34" s="17">
        <v>0</v>
      </c>
      <c r="IR34" s="17">
        <v>0</v>
      </c>
      <c r="IS34" s="17">
        <v>0</v>
      </c>
      <c r="IT34" s="17">
        <v>0</v>
      </c>
      <c r="IU34" s="17">
        <v>0</v>
      </c>
      <c r="IV34" s="18">
        <v>0</v>
      </c>
      <c r="IW34" s="18">
        <v>0</v>
      </c>
      <c r="IX34" s="18">
        <v>0</v>
      </c>
      <c r="IY34" s="17">
        <v>0</v>
      </c>
      <c r="IZ34" s="17">
        <v>0</v>
      </c>
      <c r="JA34" s="17">
        <v>0</v>
      </c>
      <c r="JB34" s="17">
        <v>0</v>
      </c>
      <c r="JC34" s="17">
        <v>0</v>
      </c>
      <c r="JD34" s="17">
        <v>0</v>
      </c>
      <c r="JE34" s="18">
        <v>0</v>
      </c>
      <c r="JF34" s="18">
        <v>0</v>
      </c>
      <c r="JG34" s="18">
        <v>0</v>
      </c>
      <c r="JH34" s="17">
        <v>0</v>
      </c>
      <c r="JI34" s="17">
        <v>0</v>
      </c>
      <c r="JJ34" s="17">
        <v>0</v>
      </c>
      <c r="JK34" s="17">
        <v>0</v>
      </c>
      <c r="JL34" s="17">
        <v>0</v>
      </c>
      <c r="JM34" s="17">
        <v>0</v>
      </c>
      <c r="JN34" s="18">
        <v>0</v>
      </c>
      <c r="JO34" s="18">
        <v>0</v>
      </c>
      <c r="JP34" s="18">
        <v>0</v>
      </c>
      <c r="JQ34" s="17">
        <v>0</v>
      </c>
      <c r="JR34" s="17">
        <v>0</v>
      </c>
      <c r="JS34" s="17">
        <v>0</v>
      </c>
      <c r="JT34" s="17">
        <v>0</v>
      </c>
      <c r="JU34" s="17">
        <v>0</v>
      </c>
      <c r="JV34" s="17">
        <v>0</v>
      </c>
      <c r="JW34" s="17">
        <v>0</v>
      </c>
      <c r="JX34" s="17">
        <v>0</v>
      </c>
      <c r="JY34" s="17">
        <v>357.39999999999986</v>
      </c>
      <c r="JZ34" s="17">
        <v>0</v>
      </c>
      <c r="KA34" s="17">
        <v>0</v>
      </c>
      <c r="KB34" s="17">
        <v>0</v>
      </c>
      <c r="KC34" s="17">
        <v>0</v>
      </c>
      <c r="KD34" s="17">
        <v>0</v>
      </c>
      <c r="KE34" s="17">
        <v>0</v>
      </c>
      <c r="KF34" s="17">
        <v>0</v>
      </c>
      <c r="KG34" s="17">
        <v>0</v>
      </c>
      <c r="KH34" s="17">
        <v>0</v>
      </c>
      <c r="KI34" s="17">
        <v>0</v>
      </c>
      <c r="KJ34" s="17">
        <v>0</v>
      </c>
      <c r="KK34" s="17">
        <v>0</v>
      </c>
      <c r="KL34" s="17">
        <v>0</v>
      </c>
      <c r="KM34" s="17">
        <v>0</v>
      </c>
      <c r="KN34" s="17">
        <v>0</v>
      </c>
      <c r="KO34" s="17">
        <v>0</v>
      </c>
      <c r="KP34" s="17">
        <v>0</v>
      </c>
      <c r="KQ34" s="17">
        <v>0</v>
      </c>
      <c r="KR34" s="17">
        <v>0</v>
      </c>
      <c r="KS34" s="17">
        <v>0</v>
      </c>
      <c r="KT34" s="17">
        <v>0</v>
      </c>
      <c r="KU34" s="17">
        <v>0</v>
      </c>
      <c r="KV34" s="17">
        <v>0</v>
      </c>
      <c r="KW34" s="17">
        <v>0</v>
      </c>
      <c r="KX34" s="17">
        <v>0</v>
      </c>
      <c r="KY34" s="17">
        <v>0</v>
      </c>
      <c r="KZ34" s="17">
        <v>0</v>
      </c>
      <c r="LA34" s="18">
        <v>0</v>
      </c>
      <c r="LB34" s="18">
        <v>0</v>
      </c>
      <c r="LC34" s="18">
        <v>0</v>
      </c>
      <c r="LD34" s="17">
        <v>0</v>
      </c>
      <c r="LE34" s="17">
        <v>0</v>
      </c>
      <c r="LF34" s="17">
        <v>0</v>
      </c>
      <c r="LG34" s="17">
        <v>0</v>
      </c>
      <c r="LH34" s="17">
        <v>0</v>
      </c>
      <c r="LI34" s="17">
        <v>0</v>
      </c>
      <c r="LJ34" s="18">
        <v>0</v>
      </c>
      <c r="LK34" s="18">
        <v>0</v>
      </c>
      <c r="LL34" s="18">
        <v>0</v>
      </c>
      <c r="LM34" s="17">
        <v>0</v>
      </c>
      <c r="LN34" s="17">
        <v>0</v>
      </c>
      <c r="LO34" s="17">
        <v>0</v>
      </c>
      <c r="LP34" s="17">
        <v>0</v>
      </c>
      <c r="LQ34" s="17">
        <v>0</v>
      </c>
      <c r="LR34" s="17">
        <v>0</v>
      </c>
      <c r="LS34" s="18">
        <v>0</v>
      </c>
      <c r="LT34" s="18">
        <v>0</v>
      </c>
      <c r="LU34" s="18">
        <v>0</v>
      </c>
      <c r="LV34" s="17">
        <v>0</v>
      </c>
      <c r="LW34" s="17">
        <v>0</v>
      </c>
      <c r="LX34" s="17">
        <v>0</v>
      </c>
      <c r="LY34" s="17">
        <v>0</v>
      </c>
      <c r="LZ34" s="17">
        <v>0</v>
      </c>
      <c r="MA34" s="17">
        <v>0</v>
      </c>
      <c r="MB34" s="17">
        <v>0</v>
      </c>
      <c r="MC34" s="17">
        <v>0</v>
      </c>
      <c r="MD34" s="17">
        <v>0</v>
      </c>
      <c r="ME34" s="17">
        <v>0</v>
      </c>
      <c r="MF34" s="17">
        <v>0</v>
      </c>
      <c r="MG34" s="17">
        <v>340223808.80999988</v>
      </c>
      <c r="MH34" s="17">
        <v>340223808.80999988</v>
      </c>
    </row>
    <row r="35" spans="1:346" ht="12.75" customHeight="1" x14ac:dyDescent="0.3">
      <c r="A35" s="61" t="s">
        <v>203</v>
      </c>
      <c r="B35" s="16">
        <v>1039</v>
      </c>
      <c r="C35" s="62" t="s">
        <v>148</v>
      </c>
      <c r="D35" s="18">
        <v>0</v>
      </c>
      <c r="E35" s="18">
        <v>0</v>
      </c>
      <c r="F35" s="18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46148873</v>
      </c>
      <c r="BC35" s="17">
        <v>0</v>
      </c>
      <c r="BD35" s="17">
        <v>0</v>
      </c>
      <c r="BE35" s="17">
        <v>6739306.0999999996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2227643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0</v>
      </c>
      <c r="EG35" s="17">
        <v>0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0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0</v>
      </c>
      <c r="GW35" s="17">
        <v>0</v>
      </c>
      <c r="GX35" s="17">
        <v>0</v>
      </c>
      <c r="GY35" s="17">
        <v>0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17">
        <v>0</v>
      </c>
      <c r="HN35" s="17">
        <v>0</v>
      </c>
      <c r="HO35" s="17">
        <v>0</v>
      </c>
      <c r="HP35" s="17">
        <v>0</v>
      </c>
      <c r="HQ35" s="17">
        <v>0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17">
        <v>0</v>
      </c>
      <c r="ID35" s="17">
        <v>0</v>
      </c>
      <c r="IE35" s="17">
        <v>0</v>
      </c>
      <c r="IF35" s="17">
        <v>0</v>
      </c>
      <c r="IG35" s="17">
        <v>0</v>
      </c>
      <c r="IH35" s="17">
        <v>0</v>
      </c>
      <c r="II35" s="17">
        <v>0</v>
      </c>
      <c r="IJ35" s="17">
        <v>0</v>
      </c>
      <c r="IK35" s="17">
        <v>0</v>
      </c>
      <c r="IL35" s="17">
        <v>0</v>
      </c>
      <c r="IM35" s="17">
        <v>0</v>
      </c>
      <c r="IN35" s="17">
        <v>0</v>
      </c>
      <c r="IO35" s="17">
        <v>0</v>
      </c>
      <c r="IP35" s="17">
        <v>0</v>
      </c>
      <c r="IQ35" s="17">
        <v>0</v>
      </c>
      <c r="IR35" s="17">
        <v>0</v>
      </c>
      <c r="IS35" s="17">
        <v>0</v>
      </c>
      <c r="IT35" s="17">
        <v>0</v>
      </c>
      <c r="IU35" s="17">
        <v>0</v>
      </c>
      <c r="IV35" s="18">
        <v>0</v>
      </c>
      <c r="IW35" s="18">
        <v>0</v>
      </c>
      <c r="IX35" s="18">
        <v>0</v>
      </c>
      <c r="IY35" s="17">
        <v>0</v>
      </c>
      <c r="IZ35" s="17">
        <v>0</v>
      </c>
      <c r="JA35" s="17">
        <v>0</v>
      </c>
      <c r="JB35" s="17">
        <v>0</v>
      </c>
      <c r="JC35" s="17">
        <v>0</v>
      </c>
      <c r="JD35" s="17">
        <v>0</v>
      </c>
      <c r="JE35" s="18">
        <v>0</v>
      </c>
      <c r="JF35" s="18">
        <v>0</v>
      </c>
      <c r="JG35" s="18">
        <v>0</v>
      </c>
      <c r="JH35" s="17">
        <v>0</v>
      </c>
      <c r="JI35" s="17">
        <v>0</v>
      </c>
      <c r="JJ35" s="17">
        <v>0</v>
      </c>
      <c r="JK35" s="17">
        <v>0</v>
      </c>
      <c r="JL35" s="17">
        <v>0</v>
      </c>
      <c r="JM35" s="17">
        <v>0</v>
      </c>
      <c r="JN35" s="18">
        <v>0</v>
      </c>
      <c r="JO35" s="18">
        <v>0</v>
      </c>
      <c r="JP35" s="18">
        <v>0</v>
      </c>
      <c r="JQ35" s="17">
        <v>0</v>
      </c>
      <c r="JR35" s="17">
        <v>0</v>
      </c>
      <c r="JS35" s="17">
        <v>0</v>
      </c>
      <c r="JT35" s="17">
        <v>0</v>
      </c>
      <c r="JU35" s="17">
        <v>0</v>
      </c>
      <c r="JV35" s="17">
        <v>0</v>
      </c>
      <c r="JW35" s="17">
        <v>0</v>
      </c>
      <c r="JX35" s="17">
        <v>0</v>
      </c>
      <c r="JY35" s="17">
        <v>0</v>
      </c>
      <c r="JZ35" s="17">
        <v>0</v>
      </c>
      <c r="KA35" s="17">
        <v>0</v>
      </c>
      <c r="KB35" s="17">
        <v>0</v>
      </c>
      <c r="KC35" s="17">
        <v>0</v>
      </c>
      <c r="KD35" s="17">
        <v>0</v>
      </c>
      <c r="KE35" s="17">
        <v>0</v>
      </c>
      <c r="KF35" s="17">
        <v>0</v>
      </c>
      <c r="KG35" s="17">
        <v>0</v>
      </c>
      <c r="KH35" s="17">
        <v>0</v>
      </c>
      <c r="KI35" s="17">
        <v>0</v>
      </c>
      <c r="KJ35" s="17">
        <v>0</v>
      </c>
      <c r="KK35" s="17">
        <v>0</v>
      </c>
      <c r="KL35" s="17">
        <v>0</v>
      </c>
      <c r="KM35" s="17">
        <v>0</v>
      </c>
      <c r="KN35" s="17">
        <v>0</v>
      </c>
      <c r="KO35" s="17">
        <v>0</v>
      </c>
      <c r="KP35" s="17">
        <v>0</v>
      </c>
      <c r="KQ35" s="17">
        <v>0</v>
      </c>
      <c r="KR35" s="17">
        <v>0</v>
      </c>
      <c r="KS35" s="17">
        <v>0</v>
      </c>
      <c r="KT35" s="17">
        <v>0</v>
      </c>
      <c r="KU35" s="17">
        <v>0</v>
      </c>
      <c r="KV35" s="17">
        <v>0</v>
      </c>
      <c r="KW35" s="17">
        <v>0</v>
      </c>
      <c r="KX35" s="17">
        <v>0</v>
      </c>
      <c r="KY35" s="17">
        <v>0</v>
      </c>
      <c r="KZ35" s="17">
        <v>0</v>
      </c>
      <c r="LA35" s="18">
        <v>0</v>
      </c>
      <c r="LB35" s="18">
        <v>0</v>
      </c>
      <c r="LC35" s="18">
        <v>0</v>
      </c>
      <c r="LD35" s="17">
        <v>0</v>
      </c>
      <c r="LE35" s="17">
        <v>0</v>
      </c>
      <c r="LF35" s="17">
        <v>0</v>
      </c>
      <c r="LG35" s="17">
        <v>0</v>
      </c>
      <c r="LH35" s="17">
        <v>0</v>
      </c>
      <c r="LI35" s="17">
        <v>0</v>
      </c>
      <c r="LJ35" s="18">
        <v>0</v>
      </c>
      <c r="LK35" s="18">
        <v>0</v>
      </c>
      <c r="LL35" s="18">
        <v>0</v>
      </c>
      <c r="LM35" s="17">
        <v>0</v>
      </c>
      <c r="LN35" s="17">
        <v>0</v>
      </c>
      <c r="LO35" s="17">
        <v>0</v>
      </c>
      <c r="LP35" s="17">
        <v>0</v>
      </c>
      <c r="LQ35" s="17">
        <v>0</v>
      </c>
      <c r="LR35" s="17">
        <v>0</v>
      </c>
      <c r="LS35" s="18">
        <v>0</v>
      </c>
      <c r="LT35" s="18">
        <v>0</v>
      </c>
      <c r="LU35" s="18">
        <v>0</v>
      </c>
      <c r="LV35" s="17">
        <v>0</v>
      </c>
      <c r="LW35" s="17">
        <v>0</v>
      </c>
      <c r="LX35" s="17">
        <v>0</v>
      </c>
      <c r="LY35" s="17">
        <v>0</v>
      </c>
      <c r="LZ35" s="17">
        <v>0</v>
      </c>
      <c r="MA35" s="17">
        <v>0</v>
      </c>
      <c r="MB35" s="17">
        <v>0</v>
      </c>
      <c r="MC35" s="17">
        <v>0</v>
      </c>
      <c r="MD35" s="17">
        <v>0</v>
      </c>
      <c r="ME35" s="17">
        <v>0</v>
      </c>
      <c r="MF35" s="17">
        <v>0</v>
      </c>
      <c r="MG35" s="17">
        <v>55115822.100000001</v>
      </c>
      <c r="MH35" s="17">
        <v>55115822.100000001</v>
      </c>
    </row>
    <row r="36" spans="1:346" ht="12.75" customHeight="1" x14ac:dyDescent="0.3">
      <c r="A36" s="61" t="s">
        <v>205</v>
      </c>
      <c r="B36" s="16">
        <v>1040</v>
      </c>
      <c r="C36" s="62" t="s">
        <v>148</v>
      </c>
      <c r="D36" s="18">
        <v>0</v>
      </c>
      <c r="E36" s="18">
        <v>0</v>
      </c>
      <c r="F36" s="18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0</v>
      </c>
      <c r="ED36" s="17">
        <v>0</v>
      </c>
      <c r="EE36" s="17">
        <v>0</v>
      </c>
      <c r="EF36" s="17">
        <v>0</v>
      </c>
      <c r="EG36" s="17">
        <v>0</v>
      </c>
      <c r="EH36" s="17">
        <v>0</v>
      </c>
      <c r="EI36" s="17">
        <v>0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  <c r="ES36" s="17">
        <v>0</v>
      </c>
      <c r="ET36" s="17">
        <v>0</v>
      </c>
      <c r="EU36" s="17">
        <v>0</v>
      </c>
      <c r="EV36" s="17">
        <v>0</v>
      </c>
      <c r="EW36" s="17">
        <v>0</v>
      </c>
      <c r="EX36" s="17">
        <v>0</v>
      </c>
      <c r="EY36" s="17">
        <v>0</v>
      </c>
      <c r="EZ36" s="17">
        <v>0</v>
      </c>
      <c r="FA36" s="17">
        <v>0</v>
      </c>
      <c r="FB36" s="17">
        <v>0</v>
      </c>
      <c r="FC36" s="17">
        <v>0</v>
      </c>
      <c r="FD36" s="17">
        <v>0</v>
      </c>
      <c r="FE36" s="17">
        <v>0</v>
      </c>
      <c r="FF36" s="17">
        <v>0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17">
        <v>0</v>
      </c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0</v>
      </c>
      <c r="GW36" s="17">
        <v>0</v>
      </c>
      <c r="GX36" s="17">
        <v>0</v>
      </c>
      <c r="GY36" s="17">
        <v>0</v>
      </c>
      <c r="GZ36" s="17">
        <v>0</v>
      </c>
      <c r="HA36" s="17">
        <v>0</v>
      </c>
      <c r="HB36" s="17">
        <v>0</v>
      </c>
      <c r="HC36" s="17">
        <v>0</v>
      </c>
      <c r="HD36" s="17">
        <v>0</v>
      </c>
      <c r="HE36" s="17">
        <v>0</v>
      </c>
      <c r="HF36" s="17">
        <v>0</v>
      </c>
      <c r="HG36" s="17">
        <v>0</v>
      </c>
      <c r="HH36" s="17">
        <v>0</v>
      </c>
      <c r="HI36" s="17">
        <v>0</v>
      </c>
      <c r="HJ36" s="17">
        <v>0</v>
      </c>
      <c r="HK36" s="17">
        <v>0</v>
      </c>
      <c r="HL36" s="17">
        <v>0</v>
      </c>
      <c r="HM36" s="17">
        <v>0</v>
      </c>
      <c r="HN36" s="17">
        <v>0</v>
      </c>
      <c r="HO36" s="17">
        <v>0</v>
      </c>
      <c r="HP36" s="17">
        <v>0</v>
      </c>
      <c r="HQ36" s="17">
        <v>0</v>
      </c>
      <c r="HR36" s="17">
        <v>0</v>
      </c>
      <c r="HS36" s="17">
        <v>0</v>
      </c>
      <c r="HT36" s="17">
        <v>0</v>
      </c>
      <c r="HU36" s="17">
        <v>0</v>
      </c>
      <c r="HV36" s="17">
        <v>0</v>
      </c>
      <c r="HW36" s="17">
        <v>0</v>
      </c>
      <c r="HX36" s="17">
        <v>0</v>
      </c>
      <c r="HY36" s="17">
        <v>0</v>
      </c>
      <c r="HZ36" s="17">
        <v>0</v>
      </c>
      <c r="IA36" s="17">
        <v>0</v>
      </c>
      <c r="IB36" s="17">
        <v>0</v>
      </c>
      <c r="IC36" s="17">
        <v>0</v>
      </c>
      <c r="ID36" s="17">
        <v>0</v>
      </c>
      <c r="IE36" s="17">
        <v>0</v>
      </c>
      <c r="IF36" s="17">
        <v>0</v>
      </c>
      <c r="IG36" s="17">
        <v>0</v>
      </c>
      <c r="IH36" s="17">
        <v>0</v>
      </c>
      <c r="II36" s="17">
        <v>0</v>
      </c>
      <c r="IJ36" s="17">
        <v>0</v>
      </c>
      <c r="IK36" s="17">
        <v>0</v>
      </c>
      <c r="IL36" s="17">
        <v>0</v>
      </c>
      <c r="IM36" s="17">
        <v>0</v>
      </c>
      <c r="IN36" s="17">
        <v>0</v>
      </c>
      <c r="IO36" s="17">
        <v>0</v>
      </c>
      <c r="IP36" s="17">
        <v>0</v>
      </c>
      <c r="IQ36" s="17">
        <v>0</v>
      </c>
      <c r="IR36" s="17">
        <v>0</v>
      </c>
      <c r="IS36" s="17">
        <v>0</v>
      </c>
      <c r="IT36" s="17">
        <v>0</v>
      </c>
      <c r="IU36" s="17">
        <v>0</v>
      </c>
      <c r="IV36" s="18">
        <v>0</v>
      </c>
      <c r="IW36" s="18">
        <v>0</v>
      </c>
      <c r="IX36" s="18">
        <v>0</v>
      </c>
      <c r="IY36" s="17">
        <v>0</v>
      </c>
      <c r="IZ36" s="17">
        <v>0</v>
      </c>
      <c r="JA36" s="17">
        <v>0</v>
      </c>
      <c r="JB36" s="17">
        <v>0</v>
      </c>
      <c r="JC36" s="17">
        <v>0</v>
      </c>
      <c r="JD36" s="17">
        <v>0</v>
      </c>
      <c r="JE36" s="18">
        <v>0</v>
      </c>
      <c r="JF36" s="18">
        <v>0</v>
      </c>
      <c r="JG36" s="18">
        <v>0</v>
      </c>
      <c r="JH36" s="17">
        <v>0</v>
      </c>
      <c r="JI36" s="17">
        <v>0</v>
      </c>
      <c r="JJ36" s="17">
        <v>0</v>
      </c>
      <c r="JK36" s="17">
        <v>0</v>
      </c>
      <c r="JL36" s="17">
        <v>0</v>
      </c>
      <c r="JM36" s="17">
        <v>0</v>
      </c>
      <c r="JN36" s="18">
        <v>0</v>
      </c>
      <c r="JO36" s="18">
        <v>0</v>
      </c>
      <c r="JP36" s="18">
        <v>0</v>
      </c>
      <c r="JQ36" s="17">
        <v>0</v>
      </c>
      <c r="JR36" s="17">
        <v>0</v>
      </c>
      <c r="JS36" s="17">
        <v>0</v>
      </c>
      <c r="JT36" s="17">
        <v>0</v>
      </c>
      <c r="JU36" s="17">
        <v>0</v>
      </c>
      <c r="JV36" s="17">
        <v>0</v>
      </c>
      <c r="JW36" s="17">
        <v>0</v>
      </c>
      <c r="JX36" s="17">
        <v>0</v>
      </c>
      <c r="JY36" s="17">
        <v>0</v>
      </c>
      <c r="JZ36" s="17">
        <v>0</v>
      </c>
      <c r="KA36" s="17">
        <v>0</v>
      </c>
      <c r="KB36" s="17">
        <v>0</v>
      </c>
      <c r="KC36" s="17">
        <v>0</v>
      </c>
      <c r="KD36" s="17">
        <v>0</v>
      </c>
      <c r="KE36" s="17">
        <v>0</v>
      </c>
      <c r="KF36" s="17">
        <v>0</v>
      </c>
      <c r="KG36" s="17">
        <v>0</v>
      </c>
      <c r="KH36" s="17">
        <v>0</v>
      </c>
      <c r="KI36" s="17">
        <v>0</v>
      </c>
      <c r="KJ36" s="17">
        <v>0</v>
      </c>
      <c r="KK36" s="17">
        <v>0</v>
      </c>
      <c r="KL36" s="17">
        <v>0</v>
      </c>
      <c r="KM36" s="17">
        <v>0</v>
      </c>
      <c r="KN36" s="17">
        <v>0</v>
      </c>
      <c r="KO36" s="17">
        <v>0</v>
      </c>
      <c r="KP36" s="17">
        <v>0</v>
      </c>
      <c r="KQ36" s="17">
        <v>0</v>
      </c>
      <c r="KR36" s="17">
        <v>0</v>
      </c>
      <c r="KS36" s="17">
        <v>0</v>
      </c>
      <c r="KT36" s="17">
        <v>0</v>
      </c>
      <c r="KU36" s="17">
        <v>0</v>
      </c>
      <c r="KV36" s="17">
        <v>0</v>
      </c>
      <c r="KW36" s="17">
        <v>0</v>
      </c>
      <c r="KX36" s="17">
        <v>0</v>
      </c>
      <c r="KY36" s="17">
        <v>0</v>
      </c>
      <c r="KZ36" s="17">
        <v>0</v>
      </c>
      <c r="LA36" s="18">
        <v>0</v>
      </c>
      <c r="LB36" s="18">
        <v>0</v>
      </c>
      <c r="LC36" s="18">
        <v>0</v>
      </c>
      <c r="LD36" s="17">
        <v>0</v>
      </c>
      <c r="LE36" s="17">
        <v>0</v>
      </c>
      <c r="LF36" s="17">
        <v>0</v>
      </c>
      <c r="LG36" s="17">
        <v>0</v>
      </c>
      <c r="LH36" s="17">
        <v>0</v>
      </c>
      <c r="LI36" s="17">
        <v>0</v>
      </c>
      <c r="LJ36" s="18">
        <v>0</v>
      </c>
      <c r="LK36" s="18">
        <v>0</v>
      </c>
      <c r="LL36" s="18">
        <v>0</v>
      </c>
      <c r="LM36" s="17">
        <v>0</v>
      </c>
      <c r="LN36" s="17">
        <v>0</v>
      </c>
      <c r="LO36" s="17">
        <v>0</v>
      </c>
      <c r="LP36" s="17">
        <v>0</v>
      </c>
      <c r="LQ36" s="17">
        <v>0</v>
      </c>
      <c r="LR36" s="17">
        <v>0</v>
      </c>
      <c r="LS36" s="18">
        <v>0</v>
      </c>
      <c r="LT36" s="18">
        <v>0</v>
      </c>
      <c r="LU36" s="18">
        <v>0</v>
      </c>
      <c r="LV36" s="17">
        <v>0</v>
      </c>
      <c r="LW36" s="17">
        <v>0</v>
      </c>
      <c r="LX36" s="17">
        <v>0</v>
      </c>
      <c r="LY36" s="17">
        <v>0</v>
      </c>
      <c r="LZ36" s="17">
        <v>0</v>
      </c>
      <c r="MA36" s="17">
        <v>0</v>
      </c>
      <c r="MB36" s="17">
        <v>0</v>
      </c>
      <c r="MC36" s="17">
        <v>0</v>
      </c>
      <c r="MD36" s="17">
        <v>0</v>
      </c>
      <c r="ME36" s="17">
        <v>0</v>
      </c>
      <c r="MF36" s="17">
        <v>0</v>
      </c>
      <c r="MG36" s="17">
        <v>0</v>
      </c>
      <c r="MH36" s="17">
        <v>0</v>
      </c>
    </row>
    <row r="37" spans="1:346" ht="12.75" customHeight="1" x14ac:dyDescent="0.3">
      <c r="A37" s="61" t="s">
        <v>207</v>
      </c>
      <c r="B37" s="16">
        <v>1043</v>
      </c>
      <c r="C37" s="62" t="s">
        <v>148</v>
      </c>
      <c r="D37" s="18">
        <v>0</v>
      </c>
      <c r="E37" s="18">
        <v>0</v>
      </c>
      <c r="F37" s="18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0</v>
      </c>
      <c r="EG37" s="17">
        <v>0</v>
      </c>
      <c r="EH37" s="17">
        <v>0</v>
      </c>
      <c r="EI37" s="17">
        <v>0</v>
      </c>
      <c r="EJ37" s="17">
        <v>0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0</v>
      </c>
      <c r="FD37" s="17">
        <v>0</v>
      </c>
      <c r="FE37" s="17">
        <v>0</v>
      </c>
      <c r="FF37" s="17">
        <v>0</v>
      </c>
      <c r="FG37" s="17">
        <v>0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0</v>
      </c>
      <c r="FQ37" s="17">
        <v>0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0</v>
      </c>
      <c r="GK37" s="17">
        <v>0</v>
      </c>
      <c r="GL37" s="17">
        <v>0</v>
      </c>
      <c r="GM37" s="17">
        <v>0</v>
      </c>
      <c r="GN37" s="17">
        <v>0</v>
      </c>
      <c r="GO37" s="17">
        <v>0</v>
      </c>
      <c r="GP37" s="17">
        <v>0</v>
      </c>
      <c r="GQ37" s="17">
        <v>0</v>
      </c>
      <c r="GR37" s="17">
        <v>0</v>
      </c>
      <c r="GS37" s="17">
        <v>0</v>
      </c>
      <c r="GT37" s="17">
        <v>0</v>
      </c>
      <c r="GU37" s="17">
        <v>0</v>
      </c>
      <c r="GV37" s="17">
        <v>0</v>
      </c>
      <c r="GW37" s="17">
        <v>0</v>
      </c>
      <c r="GX37" s="17">
        <v>0</v>
      </c>
      <c r="GY37" s="17">
        <v>0</v>
      </c>
      <c r="GZ37" s="17">
        <v>0</v>
      </c>
      <c r="HA37" s="17">
        <v>0</v>
      </c>
      <c r="HB37" s="17">
        <v>0</v>
      </c>
      <c r="HC37" s="17">
        <v>0</v>
      </c>
      <c r="HD37" s="17">
        <v>0</v>
      </c>
      <c r="HE37" s="17">
        <v>0</v>
      </c>
      <c r="HF37" s="17">
        <v>0</v>
      </c>
      <c r="HG37" s="17">
        <v>0</v>
      </c>
      <c r="HH37" s="17">
        <v>0</v>
      </c>
      <c r="HI37" s="17">
        <v>0</v>
      </c>
      <c r="HJ37" s="17">
        <v>0</v>
      </c>
      <c r="HK37" s="17">
        <v>0</v>
      </c>
      <c r="HL37" s="17">
        <v>0</v>
      </c>
      <c r="HM37" s="17">
        <v>0</v>
      </c>
      <c r="HN37" s="17">
        <v>0</v>
      </c>
      <c r="HO37" s="17">
        <v>0</v>
      </c>
      <c r="HP37" s="17">
        <v>0</v>
      </c>
      <c r="HQ37" s="17">
        <v>0</v>
      </c>
      <c r="HR37" s="17">
        <v>0</v>
      </c>
      <c r="HS37" s="17">
        <v>0</v>
      </c>
      <c r="HT37" s="17">
        <v>0</v>
      </c>
      <c r="HU37" s="17">
        <v>0</v>
      </c>
      <c r="HV37" s="17">
        <v>0</v>
      </c>
      <c r="HW37" s="17">
        <v>0</v>
      </c>
      <c r="HX37" s="17">
        <v>0</v>
      </c>
      <c r="HY37" s="17">
        <v>0</v>
      </c>
      <c r="HZ37" s="17">
        <v>0</v>
      </c>
      <c r="IA37" s="17">
        <v>0</v>
      </c>
      <c r="IB37" s="17">
        <v>0</v>
      </c>
      <c r="IC37" s="17">
        <v>0</v>
      </c>
      <c r="ID37" s="17">
        <v>0</v>
      </c>
      <c r="IE37" s="17">
        <v>0</v>
      </c>
      <c r="IF37" s="17">
        <v>0</v>
      </c>
      <c r="IG37" s="17">
        <v>0</v>
      </c>
      <c r="IH37" s="17">
        <v>0</v>
      </c>
      <c r="II37" s="17">
        <v>0</v>
      </c>
      <c r="IJ37" s="17">
        <v>0</v>
      </c>
      <c r="IK37" s="17">
        <v>0</v>
      </c>
      <c r="IL37" s="17">
        <v>0</v>
      </c>
      <c r="IM37" s="17">
        <v>0</v>
      </c>
      <c r="IN37" s="17">
        <v>0</v>
      </c>
      <c r="IO37" s="17">
        <v>0</v>
      </c>
      <c r="IP37" s="17">
        <v>0</v>
      </c>
      <c r="IQ37" s="17">
        <v>0</v>
      </c>
      <c r="IR37" s="17">
        <v>0</v>
      </c>
      <c r="IS37" s="17">
        <v>0</v>
      </c>
      <c r="IT37" s="17">
        <v>0</v>
      </c>
      <c r="IU37" s="17">
        <v>0</v>
      </c>
      <c r="IV37" s="18">
        <v>0</v>
      </c>
      <c r="IW37" s="18">
        <v>0</v>
      </c>
      <c r="IX37" s="18">
        <v>0</v>
      </c>
      <c r="IY37" s="17">
        <v>0</v>
      </c>
      <c r="IZ37" s="17">
        <v>0</v>
      </c>
      <c r="JA37" s="17">
        <v>0</v>
      </c>
      <c r="JB37" s="17">
        <v>0</v>
      </c>
      <c r="JC37" s="17">
        <v>0</v>
      </c>
      <c r="JD37" s="17">
        <v>0</v>
      </c>
      <c r="JE37" s="18">
        <v>0</v>
      </c>
      <c r="JF37" s="18">
        <v>0</v>
      </c>
      <c r="JG37" s="18">
        <v>0</v>
      </c>
      <c r="JH37" s="17">
        <v>0</v>
      </c>
      <c r="JI37" s="17">
        <v>0</v>
      </c>
      <c r="JJ37" s="17">
        <v>0</v>
      </c>
      <c r="JK37" s="17">
        <v>0</v>
      </c>
      <c r="JL37" s="17">
        <v>0</v>
      </c>
      <c r="JM37" s="17">
        <v>0</v>
      </c>
      <c r="JN37" s="18">
        <v>0</v>
      </c>
      <c r="JO37" s="18">
        <v>0</v>
      </c>
      <c r="JP37" s="18">
        <v>0</v>
      </c>
      <c r="JQ37" s="17">
        <v>0</v>
      </c>
      <c r="JR37" s="17">
        <v>0</v>
      </c>
      <c r="JS37" s="17">
        <v>0</v>
      </c>
      <c r="JT37" s="17">
        <v>0</v>
      </c>
      <c r="JU37" s="17">
        <v>0</v>
      </c>
      <c r="JV37" s="17">
        <v>0</v>
      </c>
      <c r="JW37" s="17">
        <v>0</v>
      </c>
      <c r="JX37" s="17">
        <v>0</v>
      </c>
      <c r="JY37" s="17">
        <v>0</v>
      </c>
      <c r="JZ37" s="17">
        <v>0</v>
      </c>
      <c r="KA37" s="17">
        <v>0</v>
      </c>
      <c r="KB37" s="17">
        <v>0</v>
      </c>
      <c r="KC37" s="17">
        <v>0</v>
      </c>
      <c r="KD37" s="17">
        <v>0</v>
      </c>
      <c r="KE37" s="17">
        <v>0</v>
      </c>
      <c r="KF37" s="17">
        <v>0</v>
      </c>
      <c r="KG37" s="17">
        <v>0</v>
      </c>
      <c r="KH37" s="17">
        <v>0</v>
      </c>
      <c r="KI37" s="17">
        <v>0</v>
      </c>
      <c r="KJ37" s="17">
        <v>0</v>
      </c>
      <c r="KK37" s="17">
        <v>0</v>
      </c>
      <c r="KL37" s="17">
        <v>0</v>
      </c>
      <c r="KM37" s="17">
        <v>0</v>
      </c>
      <c r="KN37" s="17">
        <v>0</v>
      </c>
      <c r="KO37" s="17">
        <v>0</v>
      </c>
      <c r="KP37" s="17">
        <v>0</v>
      </c>
      <c r="KQ37" s="17">
        <v>0</v>
      </c>
      <c r="KR37" s="17">
        <v>0</v>
      </c>
      <c r="KS37" s="17">
        <v>0</v>
      </c>
      <c r="KT37" s="17">
        <v>0</v>
      </c>
      <c r="KU37" s="17">
        <v>0</v>
      </c>
      <c r="KV37" s="17">
        <v>0</v>
      </c>
      <c r="KW37" s="17">
        <v>0</v>
      </c>
      <c r="KX37" s="17">
        <v>0</v>
      </c>
      <c r="KY37" s="17">
        <v>0</v>
      </c>
      <c r="KZ37" s="17">
        <v>0</v>
      </c>
      <c r="LA37" s="18">
        <v>0</v>
      </c>
      <c r="LB37" s="18">
        <v>0</v>
      </c>
      <c r="LC37" s="18">
        <v>0</v>
      </c>
      <c r="LD37" s="17">
        <v>0</v>
      </c>
      <c r="LE37" s="17">
        <v>0</v>
      </c>
      <c r="LF37" s="17">
        <v>0</v>
      </c>
      <c r="LG37" s="17">
        <v>0</v>
      </c>
      <c r="LH37" s="17">
        <v>0</v>
      </c>
      <c r="LI37" s="17">
        <v>0</v>
      </c>
      <c r="LJ37" s="18">
        <v>0</v>
      </c>
      <c r="LK37" s="18">
        <v>0</v>
      </c>
      <c r="LL37" s="18">
        <v>0</v>
      </c>
      <c r="LM37" s="17">
        <v>0</v>
      </c>
      <c r="LN37" s="17">
        <v>0</v>
      </c>
      <c r="LO37" s="17">
        <v>0</v>
      </c>
      <c r="LP37" s="17">
        <v>0</v>
      </c>
      <c r="LQ37" s="17">
        <v>0</v>
      </c>
      <c r="LR37" s="17">
        <v>0</v>
      </c>
      <c r="LS37" s="18">
        <v>0</v>
      </c>
      <c r="LT37" s="18">
        <v>0</v>
      </c>
      <c r="LU37" s="18">
        <v>0</v>
      </c>
      <c r="LV37" s="17">
        <v>0</v>
      </c>
      <c r="LW37" s="17">
        <v>0</v>
      </c>
      <c r="LX37" s="17">
        <v>0</v>
      </c>
      <c r="LY37" s="17">
        <v>0</v>
      </c>
      <c r="LZ37" s="17">
        <v>0</v>
      </c>
      <c r="MA37" s="17">
        <v>0</v>
      </c>
      <c r="MB37" s="17">
        <v>0</v>
      </c>
      <c r="MC37" s="17">
        <v>0</v>
      </c>
      <c r="MD37" s="17">
        <v>0</v>
      </c>
      <c r="ME37" s="17">
        <v>0</v>
      </c>
      <c r="MF37" s="17">
        <v>0</v>
      </c>
      <c r="MG37" s="17">
        <v>0</v>
      </c>
      <c r="MH37" s="17">
        <v>0</v>
      </c>
    </row>
    <row r="38" spans="1:346" ht="12.75" customHeight="1" x14ac:dyDescent="0.3">
      <c r="A38" s="61" t="s">
        <v>209</v>
      </c>
      <c r="B38" s="16">
        <v>1044</v>
      </c>
      <c r="C38" s="62" t="s">
        <v>148</v>
      </c>
      <c r="D38" s="18">
        <v>0</v>
      </c>
      <c r="E38" s="18">
        <v>0</v>
      </c>
      <c r="F38" s="18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427449660</v>
      </c>
      <c r="BC38" s="17">
        <v>0</v>
      </c>
      <c r="BD38" s="17">
        <v>0</v>
      </c>
      <c r="BE38" s="17">
        <v>6499633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1732223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7">
        <v>0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>
        <v>0</v>
      </c>
      <c r="DS38" s="17">
        <v>0</v>
      </c>
      <c r="DT38" s="17">
        <v>0</v>
      </c>
      <c r="DU38" s="17">
        <v>0</v>
      </c>
      <c r="DV38" s="17">
        <v>0</v>
      </c>
      <c r="DW38" s="17">
        <v>0</v>
      </c>
      <c r="DX38" s="17">
        <v>0</v>
      </c>
      <c r="DY38" s="17">
        <v>0</v>
      </c>
      <c r="DZ38" s="17">
        <v>0</v>
      </c>
      <c r="EA38" s="17">
        <v>0</v>
      </c>
      <c r="EB38" s="17">
        <v>0</v>
      </c>
      <c r="EC38" s="17">
        <v>0</v>
      </c>
      <c r="ED38" s="17">
        <v>0</v>
      </c>
      <c r="EE38" s="17">
        <v>0</v>
      </c>
      <c r="EF38" s="17">
        <v>0</v>
      </c>
      <c r="EG38" s="17">
        <v>0</v>
      </c>
      <c r="EH38" s="17">
        <v>0</v>
      </c>
      <c r="EI38" s="17">
        <v>0</v>
      </c>
      <c r="EJ38" s="17">
        <v>0</v>
      </c>
      <c r="EK38" s="17">
        <v>0</v>
      </c>
      <c r="EL38" s="17">
        <v>0</v>
      </c>
      <c r="EM38" s="17">
        <v>0</v>
      </c>
      <c r="EN38" s="17">
        <v>0</v>
      </c>
      <c r="EO38" s="17">
        <v>0</v>
      </c>
      <c r="EP38" s="17">
        <v>0</v>
      </c>
      <c r="EQ38" s="17">
        <v>0</v>
      </c>
      <c r="ER38" s="17">
        <v>0</v>
      </c>
      <c r="ES38" s="17">
        <v>0</v>
      </c>
      <c r="ET38" s="17">
        <v>0</v>
      </c>
      <c r="EU38" s="17">
        <v>0</v>
      </c>
      <c r="EV38" s="17">
        <v>0</v>
      </c>
      <c r="EW38" s="17">
        <v>0</v>
      </c>
      <c r="EX38" s="17">
        <v>0</v>
      </c>
      <c r="EY38" s="17">
        <v>0</v>
      </c>
      <c r="EZ38" s="17">
        <v>0</v>
      </c>
      <c r="FA38" s="17">
        <v>0</v>
      </c>
      <c r="FB38" s="17">
        <v>0</v>
      </c>
      <c r="FC38" s="17">
        <v>0</v>
      </c>
      <c r="FD38" s="17">
        <v>0</v>
      </c>
      <c r="FE38" s="17">
        <v>0</v>
      </c>
      <c r="FF38" s="17">
        <v>0</v>
      </c>
      <c r="FG38" s="17">
        <v>0</v>
      </c>
      <c r="FH38" s="17">
        <v>0</v>
      </c>
      <c r="FI38" s="17">
        <v>0</v>
      </c>
      <c r="FJ38" s="17">
        <v>0</v>
      </c>
      <c r="FK38" s="17">
        <v>0</v>
      </c>
      <c r="FL38" s="17">
        <v>0</v>
      </c>
      <c r="FM38" s="17">
        <v>0</v>
      </c>
      <c r="FN38" s="17">
        <v>0</v>
      </c>
      <c r="FO38" s="17">
        <v>0</v>
      </c>
      <c r="FP38" s="17">
        <v>0</v>
      </c>
      <c r="FQ38" s="17">
        <v>0</v>
      </c>
      <c r="FR38" s="17">
        <v>0</v>
      </c>
      <c r="FS38" s="17">
        <v>0</v>
      </c>
      <c r="FT38" s="17">
        <v>0</v>
      </c>
      <c r="FU38" s="17">
        <v>0</v>
      </c>
      <c r="FV38" s="17">
        <v>0</v>
      </c>
      <c r="FW38" s="17">
        <v>0</v>
      </c>
      <c r="FX38" s="17">
        <v>0</v>
      </c>
      <c r="FY38" s="17">
        <v>0</v>
      </c>
      <c r="FZ38" s="17">
        <v>0</v>
      </c>
      <c r="GA38" s="17">
        <v>0</v>
      </c>
      <c r="GB38" s="17">
        <v>0</v>
      </c>
      <c r="GC38" s="17">
        <v>0</v>
      </c>
      <c r="GD38" s="17">
        <v>0</v>
      </c>
      <c r="GE38" s="17">
        <v>0</v>
      </c>
      <c r="GF38" s="17">
        <v>0</v>
      </c>
      <c r="GG38" s="17">
        <v>0</v>
      </c>
      <c r="GH38" s="17">
        <v>0</v>
      </c>
      <c r="GI38" s="17">
        <v>0</v>
      </c>
      <c r="GJ38" s="17">
        <v>0</v>
      </c>
      <c r="GK38" s="17">
        <v>0</v>
      </c>
      <c r="GL38" s="17">
        <v>0</v>
      </c>
      <c r="GM38" s="17">
        <v>0</v>
      </c>
      <c r="GN38" s="17">
        <v>0</v>
      </c>
      <c r="GO38" s="17">
        <v>0</v>
      </c>
      <c r="GP38" s="17">
        <v>0</v>
      </c>
      <c r="GQ38" s="17">
        <v>0</v>
      </c>
      <c r="GR38" s="17">
        <v>0</v>
      </c>
      <c r="GS38" s="17">
        <v>0</v>
      </c>
      <c r="GT38" s="17">
        <v>0</v>
      </c>
      <c r="GU38" s="17">
        <v>0</v>
      </c>
      <c r="GV38" s="17">
        <v>0</v>
      </c>
      <c r="GW38" s="17">
        <v>0</v>
      </c>
      <c r="GX38" s="17">
        <v>0</v>
      </c>
      <c r="GY38" s="17">
        <v>0</v>
      </c>
      <c r="GZ38" s="17">
        <v>0</v>
      </c>
      <c r="HA38" s="17">
        <v>0</v>
      </c>
      <c r="HB38" s="17">
        <v>0</v>
      </c>
      <c r="HC38" s="17">
        <v>0</v>
      </c>
      <c r="HD38" s="17">
        <v>0</v>
      </c>
      <c r="HE38" s="17">
        <v>0</v>
      </c>
      <c r="HF38" s="17">
        <v>0</v>
      </c>
      <c r="HG38" s="17">
        <v>0</v>
      </c>
      <c r="HH38" s="17">
        <v>0</v>
      </c>
      <c r="HI38" s="17">
        <v>0</v>
      </c>
      <c r="HJ38" s="17">
        <v>0</v>
      </c>
      <c r="HK38" s="17">
        <v>0</v>
      </c>
      <c r="HL38" s="17">
        <v>0</v>
      </c>
      <c r="HM38" s="17">
        <v>0</v>
      </c>
      <c r="HN38" s="17">
        <v>0</v>
      </c>
      <c r="HO38" s="17">
        <v>0</v>
      </c>
      <c r="HP38" s="17">
        <v>0</v>
      </c>
      <c r="HQ38" s="17">
        <v>0</v>
      </c>
      <c r="HR38" s="17">
        <v>0</v>
      </c>
      <c r="HS38" s="17">
        <v>0</v>
      </c>
      <c r="HT38" s="17">
        <v>0</v>
      </c>
      <c r="HU38" s="17">
        <v>0</v>
      </c>
      <c r="HV38" s="17">
        <v>0</v>
      </c>
      <c r="HW38" s="17">
        <v>0</v>
      </c>
      <c r="HX38" s="17">
        <v>0</v>
      </c>
      <c r="HY38" s="17">
        <v>0</v>
      </c>
      <c r="HZ38" s="17">
        <v>0</v>
      </c>
      <c r="IA38" s="17">
        <v>0</v>
      </c>
      <c r="IB38" s="17">
        <v>0</v>
      </c>
      <c r="IC38" s="17">
        <v>0</v>
      </c>
      <c r="ID38" s="17">
        <v>0</v>
      </c>
      <c r="IE38" s="17">
        <v>0</v>
      </c>
      <c r="IF38" s="17">
        <v>0</v>
      </c>
      <c r="IG38" s="17">
        <v>0</v>
      </c>
      <c r="IH38" s="17">
        <v>0</v>
      </c>
      <c r="II38" s="17">
        <v>0</v>
      </c>
      <c r="IJ38" s="17">
        <v>0</v>
      </c>
      <c r="IK38" s="17">
        <v>0</v>
      </c>
      <c r="IL38" s="17">
        <v>0</v>
      </c>
      <c r="IM38" s="17">
        <v>0</v>
      </c>
      <c r="IN38" s="17">
        <v>0</v>
      </c>
      <c r="IO38" s="17">
        <v>0</v>
      </c>
      <c r="IP38" s="17">
        <v>0</v>
      </c>
      <c r="IQ38" s="17">
        <v>0</v>
      </c>
      <c r="IR38" s="17">
        <v>0</v>
      </c>
      <c r="IS38" s="17">
        <v>0</v>
      </c>
      <c r="IT38" s="17">
        <v>0</v>
      </c>
      <c r="IU38" s="17">
        <v>0</v>
      </c>
      <c r="IV38" s="18">
        <v>0</v>
      </c>
      <c r="IW38" s="18">
        <v>0</v>
      </c>
      <c r="IX38" s="18">
        <v>0</v>
      </c>
      <c r="IY38" s="17">
        <v>0</v>
      </c>
      <c r="IZ38" s="17">
        <v>0</v>
      </c>
      <c r="JA38" s="17">
        <v>0</v>
      </c>
      <c r="JB38" s="17">
        <v>0</v>
      </c>
      <c r="JC38" s="17">
        <v>0</v>
      </c>
      <c r="JD38" s="17">
        <v>0</v>
      </c>
      <c r="JE38" s="18">
        <v>0</v>
      </c>
      <c r="JF38" s="18">
        <v>0</v>
      </c>
      <c r="JG38" s="18">
        <v>0</v>
      </c>
      <c r="JH38" s="17">
        <v>0</v>
      </c>
      <c r="JI38" s="17">
        <v>0</v>
      </c>
      <c r="JJ38" s="17">
        <v>0</v>
      </c>
      <c r="JK38" s="17">
        <v>0</v>
      </c>
      <c r="JL38" s="17">
        <v>0</v>
      </c>
      <c r="JM38" s="17">
        <v>0</v>
      </c>
      <c r="JN38" s="18">
        <v>0</v>
      </c>
      <c r="JO38" s="18">
        <v>0</v>
      </c>
      <c r="JP38" s="18">
        <v>0</v>
      </c>
      <c r="JQ38" s="17">
        <v>0</v>
      </c>
      <c r="JR38" s="17">
        <v>0</v>
      </c>
      <c r="JS38" s="17">
        <v>0</v>
      </c>
      <c r="JT38" s="17">
        <v>0</v>
      </c>
      <c r="JU38" s="17">
        <v>0</v>
      </c>
      <c r="JV38" s="17">
        <v>0</v>
      </c>
      <c r="JW38" s="17">
        <v>0</v>
      </c>
      <c r="JX38" s="17">
        <v>0</v>
      </c>
      <c r="JY38" s="17">
        <v>0</v>
      </c>
      <c r="JZ38" s="17">
        <v>0</v>
      </c>
      <c r="KA38" s="17">
        <v>0</v>
      </c>
      <c r="KB38" s="17">
        <v>0</v>
      </c>
      <c r="KC38" s="17">
        <v>0</v>
      </c>
      <c r="KD38" s="17">
        <v>0</v>
      </c>
      <c r="KE38" s="17">
        <v>0</v>
      </c>
      <c r="KF38" s="17">
        <v>0</v>
      </c>
      <c r="KG38" s="17">
        <v>0</v>
      </c>
      <c r="KH38" s="17">
        <v>0</v>
      </c>
      <c r="KI38" s="17">
        <v>0</v>
      </c>
      <c r="KJ38" s="17">
        <v>0</v>
      </c>
      <c r="KK38" s="17">
        <v>0</v>
      </c>
      <c r="KL38" s="17">
        <v>0</v>
      </c>
      <c r="KM38" s="17">
        <v>0</v>
      </c>
      <c r="KN38" s="17">
        <v>0</v>
      </c>
      <c r="KO38" s="17">
        <v>0</v>
      </c>
      <c r="KP38" s="17">
        <v>0</v>
      </c>
      <c r="KQ38" s="17">
        <v>0</v>
      </c>
      <c r="KR38" s="17">
        <v>0</v>
      </c>
      <c r="KS38" s="17">
        <v>0</v>
      </c>
      <c r="KT38" s="17">
        <v>0</v>
      </c>
      <c r="KU38" s="17">
        <v>0</v>
      </c>
      <c r="KV38" s="17">
        <v>0</v>
      </c>
      <c r="KW38" s="17">
        <v>0</v>
      </c>
      <c r="KX38" s="17">
        <v>0</v>
      </c>
      <c r="KY38" s="17">
        <v>0</v>
      </c>
      <c r="KZ38" s="17">
        <v>0</v>
      </c>
      <c r="LA38" s="18">
        <v>0</v>
      </c>
      <c r="LB38" s="18">
        <v>0</v>
      </c>
      <c r="LC38" s="18">
        <v>0</v>
      </c>
      <c r="LD38" s="17">
        <v>0</v>
      </c>
      <c r="LE38" s="17">
        <v>0</v>
      </c>
      <c r="LF38" s="17">
        <v>0</v>
      </c>
      <c r="LG38" s="17">
        <v>0</v>
      </c>
      <c r="LH38" s="17">
        <v>0</v>
      </c>
      <c r="LI38" s="17">
        <v>0</v>
      </c>
      <c r="LJ38" s="18">
        <v>0</v>
      </c>
      <c r="LK38" s="18">
        <v>0</v>
      </c>
      <c r="LL38" s="18">
        <v>0</v>
      </c>
      <c r="LM38" s="17">
        <v>0</v>
      </c>
      <c r="LN38" s="17">
        <v>0</v>
      </c>
      <c r="LO38" s="17">
        <v>0</v>
      </c>
      <c r="LP38" s="17">
        <v>0</v>
      </c>
      <c r="LQ38" s="17">
        <v>0</v>
      </c>
      <c r="LR38" s="17">
        <v>0</v>
      </c>
      <c r="LS38" s="18">
        <v>0</v>
      </c>
      <c r="LT38" s="18">
        <v>0</v>
      </c>
      <c r="LU38" s="18">
        <v>0</v>
      </c>
      <c r="LV38" s="17">
        <v>0</v>
      </c>
      <c r="LW38" s="17">
        <v>0</v>
      </c>
      <c r="LX38" s="17">
        <v>0</v>
      </c>
      <c r="LY38" s="17">
        <v>0</v>
      </c>
      <c r="LZ38" s="17">
        <v>0</v>
      </c>
      <c r="MA38" s="17">
        <v>0</v>
      </c>
      <c r="MB38" s="17">
        <v>0</v>
      </c>
      <c r="MC38" s="17">
        <v>0</v>
      </c>
      <c r="MD38" s="17">
        <v>0</v>
      </c>
      <c r="ME38" s="17">
        <v>0</v>
      </c>
      <c r="MF38" s="17">
        <v>0</v>
      </c>
      <c r="MG38" s="17">
        <v>435681516</v>
      </c>
      <c r="MH38" s="17">
        <v>435681516</v>
      </c>
    </row>
    <row r="39" spans="1:346" ht="12.75" customHeight="1" x14ac:dyDescent="0.3">
      <c r="A39" s="61" t="s">
        <v>211</v>
      </c>
      <c r="B39" s="16">
        <v>1045</v>
      </c>
      <c r="C39" s="62" t="s">
        <v>148</v>
      </c>
      <c r="D39" s="18">
        <v>0</v>
      </c>
      <c r="E39" s="18">
        <v>10296.41</v>
      </c>
      <c r="F39" s="18">
        <v>0</v>
      </c>
      <c r="G39" s="17">
        <v>0</v>
      </c>
      <c r="H39" s="17">
        <v>10296.41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2828593.74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22494633.550000001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2427201.23</v>
      </c>
      <c r="BH39" s="17">
        <v>0</v>
      </c>
      <c r="BI39" s="17">
        <v>0</v>
      </c>
      <c r="BJ39" s="17">
        <v>4472785.95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168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258.10000000000002</v>
      </c>
      <c r="CC39" s="17">
        <v>0</v>
      </c>
      <c r="CD39" s="17">
        <v>0</v>
      </c>
      <c r="CE39" s="17">
        <v>105.47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0</v>
      </c>
      <c r="CM39" s="17">
        <v>0</v>
      </c>
      <c r="CN39" s="17">
        <v>0</v>
      </c>
      <c r="CO39" s="17">
        <v>0</v>
      </c>
      <c r="CP39" s="17">
        <v>0</v>
      </c>
      <c r="CQ39" s="17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0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0</v>
      </c>
      <c r="DH39" s="17">
        <v>0</v>
      </c>
      <c r="DI39" s="17">
        <v>0</v>
      </c>
      <c r="DJ39" s="17">
        <v>0</v>
      </c>
      <c r="DK39" s="17">
        <v>0</v>
      </c>
      <c r="DL39" s="17">
        <v>0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0</v>
      </c>
      <c r="DS39" s="17">
        <v>0</v>
      </c>
      <c r="DT39" s="17">
        <v>0</v>
      </c>
      <c r="DU39" s="17">
        <v>0</v>
      </c>
      <c r="DV39" s="17">
        <v>0</v>
      </c>
      <c r="DW39" s="17">
        <v>0</v>
      </c>
      <c r="DX39" s="17">
        <v>0</v>
      </c>
      <c r="DY39" s="17">
        <v>0</v>
      </c>
      <c r="DZ39" s="17">
        <v>0</v>
      </c>
      <c r="EA39" s="17">
        <v>30993.82</v>
      </c>
      <c r="EB39" s="17">
        <v>0</v>
      </c>
      <c r="EC39" s="17">
        <v>0</v>
      </c>
      <c r="ED39" s="17">
        <v>776.58</v>
      </c>
      <c r="EE39" s="17">
        <v>0</v>
      </c>
      <c r="EF39" s="17">
        <v>0</v>
      </c>
      <c r="EG39" s="17">
        <v>0</v>
      </c>
      <c r="EH39" s="17">
        <v>0</v>
      </c>
      <c r="EI39" s="17">
        <v>0</v>
      </c>
      <c r="EJ39" s="17">
        <v>0</v>
      </c>
      <c r="EK39" s="17">
        <v>0</v>
      </c>
      <c r="EL39" s="17">
        <v>0</v>
      </c>
      <c r="EM39" s="17">
        <v>776.58</v>
      </c>
      <c r="EN39" s="17">
        <v>0</v>
      </c>
      <c r="EO39" s="17">
        <v>0</v>
      </c>
      <c r="EP39" s="17">
        <v>0</v>
      </c>
      <c r="EQ39" s="17">
        <v>0</v>
      </c>
      <c r="ER39" s="17">
        <v>0</v>
      </c>
      <c r="ES39" s="17">
        <v>0</v>
      </c>
      <c r="ET39" s="17">
        <v>0</v>
      </c>
      <c r="EU39" s="17">
        <v>0</v>
      </c>
      <c r="EV39" s="17">
        <v>0</v>
      </c>
      <c r="EW39" s="17">
        <v>0</v>
      </c>
      <c r="EX39" s="17">
        <v>0</v>
      </c>
      <c r="EY39" s="17">
        <v>0</v>
      </c>
      <c r="EZ39" s="17">
        <v>0</v>
      </c>
      <c r="FA39" s="17">
        <v>0</v>
      </c>
      <c r="FB39" s="17">
        <v>0</v>
      </c>
      <c r="FC39" s="17">
        <v>0</v>
      </c>
      <c r="FD39" s="17">
        <v>0</v>
      </c>
      <c r="FE39" s="17">
        <v>18069.05</v>
      </c>
      <c r="FF39" s="17">
        <v>0</v>
      </c>
      <c r="FG39" s="17">
        <v>0</v>
      </c>
      <c r="FH39" s="17">
        <v>0</v>
      </c>
      <c r="FI39" s="17">
        <v>0</v>
      </c>
      <c r="FJ39" s="17">
        <v>0</v>
      </c>
      <c r="FK39" s="17">
        <v>0</v>
      </c>
      <c r="FL39" s="17">
        <v>0</v>
      </c>
      <c r="FM39" s="17">
        <v>0</v>
      </c>
      <c r="FN39" s="17">
        <v>0</v>
      </c>
      <c r="FO39" s="17">
        <v>0</v>
      </c>
      <c r="FP39" s="17">
        <v>0</v>
      </c>
      <c r="FQ39" s="17">
        <v>0</v>
      </c>
      <c r="FR39" s="17">
        <v>0</v>
      </c>
      <c r="FS39" s="17">
        <v>0</v>
      </c>
      <c r="FT39" s="17">
        <v>0</v>
      </c>
      <c r="FU39" s="17">
        <v>0</v>
      </c>
      <c r="FV39" s="17">
        <v>0</v>
      </c>
      <c r="FW39" s="17">
        <v>0</v>
      </c>
      <c r="FX39" s="17">
        <v>0</v>
      </c>
      <c r="FY39" s="17">
        <v>0</v>
      </c>
      <c r="FZ39" s="17">
        <v>0</v>
      </c>
      <c r="GA39" s="17">
        <v>0</v>
      </c>
      <c r="GB39" s="17">
        <v>0</v>
      </c>
      <c r="GC39" s="17">
        <v>0</v>
      </c>
      <c r="GD39" s="17">
        <v>0</v>
      </c>
      <c r="GE39" s="17">
        <v>0</v>
      </c>
      <c r="GF39" s="17">
        <v>0</v>
      </c>
      <c r="GG39" s="17">
        <v>0</v>
      </c>
      <c r="GH39" s="17">
        <v>0</v>
      </c>
      <c r="GI39" s="17">
        <v>41128.6</v>
      </c>
      <c r="GJ39" s="17">
        <v>0</v>
      </c>
      <c r="GK39" s="17">
        <v>0</v>
      </c>
      <c r="GL39" s="17">
        <v>0</v>
      </c>
      <c r="GM39" s="17">
        <v>0</v>
      </c>
      <c r="GN39" s="17">
        <v>0</v>
      </c>
      <c r="GO39" s="17">
        <v>0</v>
      </c>
      <c r="GP39" s="17">
        <v>0</v>
      </c>
      <c r="GQ39" s="17">
        <v>0</v>
      </c>
      <c r="GR39" s="17">
        <v>0</v>
      </c>
      <c r="GS39" s="17">
        <v>0</v>
      </c>
      <c r="GT39" s="17">
        <v>0</v>
      </c>
      <c r="GU39" s="17">
        <v>0</v>
      </c>
      <c r="GV39" s="17">
        <v>0</v>
      </c>
      <c r="GW39" s="17">
        <v>0</v>
      </c>
      <c r="GX39" s="17">
        <v>425.4</v>
      </c>
      <c r="GY39" s="17">
        <v>0</v>
      </c>
      <c r="GZ39" s="17">
        <v>0</v>
      </c>
      <c r="HA39" s="17">
        <v>0</v>
      </c>
      <c r="HB39" s="17">
        <v>0</v>
      </c>
      <c r="HC39" s="17">
        <v>0</v>
      </c>
      <c r="HD39" s="17">
        <v>0</v>
      </c>
      <c r="HE39" s="17">
        <v>0</v>
      </c>
      <c r="HF39" s="17">
        <v>0</v>
      </c>
      <c r="HG39" s="17">
        <v>0</v>
      </c>
      <c r="HH39" s="17">
        <v>0</v>
      </c>
      <c r="HI39" s="17">
        <v>0</v>
      </c>
      <c r="HJ39" s="17">
        <v>0</v>
      </c>
      <c r="HK39" s="17">
        <v>0</v>
      </c>
      <c r="HL39" s="17">
        <v>0</v>
      </c>
      <c r="HM39" s="17">
        <v>0</v>
      </c>
      <c r="HN39" s="17">
        <v>0</v>
      </c>
      <c r="HO39" s="17">
        <v>0</v>
      </c>
      <c r="HP39" s="17">
        <v>0</v>
      </c>
      <c r="HQ39" s="17">
        <v>0</v>
      </c>
      <c r="HR39" s="17">
        <v>0</v>
      </c>
      <c r="HS39" s="17">
        <v>0</v>
      </c>
      <c r="HT39" s="17">
        <v>0</v>
      </c>
      <c r="HU39" s="17">
        <v>0</v>
      </c>
      <c r="HV39" s="17">
        <v>0</v>
      </c>
      <c r="HW39" s="17">
        <v>0</v>
      </c>
      <c r="HX39" s="17">
        <v>0</v>
      </c>
      <c r="HY39" s="17">
        <v>0</v>
      </c>
      <c r="HZ39" s="17">
        <v>0</v>
      </c>
      <c r="IA39" s="17">
        <v>0</v>
      </c>
      <c r="IB39" s="17">
        <v>0</v>
      </c>
      <c r="IC39" s="17">
        <v>0</v>
      </c>
      <c r="ID39" s="17">
        <v>0</v>
      </c>
      <c r="IE39" s="17">
        <v>0</v>
      </c>
      <c r="IF39" s="17">
        <v>0</v>
      </c>
      <c r="IG39" s="17">
        <v>0</v>
      </c>
      <c r="IH39" s="17">
        <v>0</v>
      </c>
      <c r="II39" s="17">
        <v>0</v>
      </c>
      <c r="IJ39" s="17">
        <v>0</v>
      </c>
      <c r="IK39" s="17">
        <v>0</v>
      </c>
      <c r="IL39" s="17">
        <v>0</v>
      </c>
      <c r="IM39" s="17">
        <v>0</v>
      </c>
      <c r="IN39" s="17">
        <v>0</v>
      </c>
      <c r="IO39" s="17">
        <v>0</v>
      </c>
      <c r="IP39" s="17">
        <v>0</v>
      </c>
      <c r="IQ39" s="17">
        <v>0</v>
      </c>
      <c r="IR39" s="17">
        <v>0</v>
      </c>
      <c r="IS39" s="17">
        <v>0</v>
      </c>
      <c r="IT39" s="17">
        <v>0</v>
      </c>
      <c r="IU39" s="17">
        <v>0</v>
      </c>
      <c r="IV39" s="18">
        <v>0</v>
      </c>
      <c r="IW39" s="18">
        <v>461132.36</v>
      </c>
      <c r="IX39" s="18">
        <v>0</v>
      </c>
      <c r="IY39" s="17">
        <v>0</v>
      </c>
      <c r="IZ39" s="17">
        <v>0</v>
      </c>
      <c r="JA39" s="17">
        <v>0</v>
      </c>
      <c r="JB39" s="17">
        <v>0</v>
      </c>
      <c r="JC39" s="17">
        <v>0</v>
      </c>
      <c r="JD39" s="17">
        <v>0</v>
      </c>
      <c r="JE39" s="18">
        <v>0</v>
      </c>
      <c r="JF39" s="18">
        <v>461132.36</v>
      </c>
      <c r="JG39" s="18">
        <v>0</v>
      </c>
      <c r="JH39" s="17">
        <v>0</v>
      </c>
      <c r="JI39" s="17">
        <v>0</v>
      </c>
      <c r="JJ39" s="17">
        <v>0</v>
      </c>
      <c r="JK39" s="17">
        <v>0</v>
      </c>
      <c r="JL39" s="17">
        <v>461132.36</v>
      </c>
      <c r="JM39" s="17">
        <v>0</v>
      </c>
      <c r="JN39" s="18">
        <v>0</v>
      </c>
      <c r="JO39" s="18">
        <v>0</v>
      </c>
      <c r="JP39" s="18">
        <v>0</v>
      </c>
      <c r="JQ39" s="17">
        <v>0</v>
      </c>
      <c r="JR39" s="17">
        <v>0</v>
      </c>
      <c r="JS39" s="17">
        <v>0</v>
      </c>
      <c r="JT39" s="17">
        <v>0</v>
      </c>
      <c r="JU39" s="17">
        <v>0</v>
      </c>
      <c r="JV39" s="17">
        <v>0</v>
      </c>
      <c r="JW39" s="17">
        <v>0</v>
      </c>
      <c r="JX39" s="17">
        <v>2589946.0165499998</v>
      </c>
      <c r="JY39" s="17">
        <v>0</v>
      </c>
      <c r="JZ39" s="17">
        <v>0</v>
      </c>
      <c r="KA39" s="17">
        <v>2021566.28</v>
      </c>
      <c r="KB39" s="17">
        <v>0</v>
      </c>
      <c r="KC39" s="17">
        <v>0</v>
      </c>
      <c r="KD39" s="17">
        <v>0</v>
      </c>
      <c r="KE39" s="17">
        <v>0</v>
      </c>
      <c r="KF39" s="17">
        <v>0</v>
      </c>
      <c r="KG39" s="17">
        <v>0</v>
      </c>
      <c r="KH39" s="17">
        <v>0</v>
      </c>
      <c r="KI39" s="17">
        <v>0</v>
      </c>
      <c r="KJ39" s="17">
        <v>0</v>
      </c>
      <c r="KK39" s="17">
        <v>0</v>
      </c>
      <c r="KL39" s="17">
        <v>0</v>
      </c>
      <c r="KM39" s="17">
        <v>0</v>
      </c>
      <c r="KN39" s="17">
        <v>0</v>
      </c>
      <c r="KO39" s="17">
        <v>0</v>
      </c>
      <c r="KP39" s="17">
        <v>0</v>
      </c>
      <c r="KQ39" s="17">
        <v>0</v>
      </c>
      <c r="KR39" s="17">
        <v>0</v>
      </c>
      <c r="KS39" s="17">
        <v>0</v>
      </c>
      <c r="KT39" s="17">
        <v>0</v>
      </c>
      <c r="KU39" s="17">
        <v>0</v>
      </c>
      <c r="KV39" s="17">
        <v>0</v>
      </c>
      <c r="KW39" s="17">
        <v>0</v>
      </c>
      <c r="KX39" s="17">
        <v>0</v>
      </c>
      <c r="KY39" s="17">
        <v>0</v>
      </c>
      <c r="KZ39" s="17">
        <v>0</v>
      </c>
      <c r="LA39" s="18">
        <v>0</v>
      </c>
      <c r="LB39" s="18">
        <v>0</v>
      </c>
      <c r="LC39" s="18">
        <v>0</v>
      </c>
      <c r="LD39" s="17">
        <v>0</v>
      </c>
      <c r="LE39" s="17">
        <v>0</v>
      </c>
      <c r="LF39" s="17">
        <v>0</v>
      </c>
      <c r="LG39" s="17">
        <v>0</v>
      </c>
      <c r="LH39" s="17">
        <v>0</v>
      </c>
      <c r="LI39" s="17">
        <v>0</v>
      </c>
      <c r="LJ39" s="18">
        <v>0</v>
      </c>
      <c r="LK39" s="18">
        <v>0</v>
      </c>
      <c r="LL39" s="18">
        <v>0</v>
      </c>
      <c r="LM39" s="17">
        <v>0</v>
      </c>
      <c r="LN39" s="17">
        <v>0</v>
      </c>
      <c r="LO39" s="17">
        <v>0</v>
      </c>
      <c r="LP39" s="17">
        <v>0</v>
      </c>
      <c r="LQ39" s="17">
        <v>0</v>
      </c>
      <c r="LR39" s="17">
        <v>0</v>
      </c>
      <c r="LS39" s="18">
        <v>0</v>
      </c>
      <c r="LT39" s="18">
        <v>0</v>
      </c>
      <c r="LU39" s="18">
        <v>0</v>
      </c>
      <c r="LV39" s="17">
        <v>0</v>
      </c>
      <c r="LW39" s="17">
        <v>0</v>
      </c>
      <c r="LX39" s="17">
        <v>0</v>
      </c>
      <c r="LY39" s="17">
        <v>0</v>
      </c>
      <c r="LZ39" s="17">
        <v>0</v>
      </c>
      <c r="MA39" s="17">
        <v>0</v>
      </c>
      <c r="MB39" s="17">
        <v>0</v>
      </c>
      <c r="MC39" s="17">
        <v>0</v>
      </c>
      <c r="MD39" s="17">
        <v>0</v>
      </c>
      <c r="ME39" s="17">
        <v>0</v>
      </c>
      <c r="MF39" s="17">
        <v>37398857.136550002</v>
      </c>
      <c r="MG39" s="17">
        <v>0</v>
      </c>
      <c r="MH39" s="17">
        <v>37398857.136550002</v>
      </c>
    </row>
    <row r="40" spans="1:346" ht="12.75" customHeight="1" x14ac:dyDescent="0.3">
      <c r="A40" s="61" t="s">
        <v>213</v>
      </c>
      <c r="B40" s="16">
        <v>1046</v>
      </c>
      <c r="C40" s="62" t="s">
        <v>148</v>
      </c>
      <c r="D40" s="18">
        <v>0</v>
      </c>
      <c r="E40" s="18">
        <v>0</v>
      </c>
      <c r="F40" s="18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68354.73</v>
      </c>
      <c r="EC40" s="17">
        <v>0</v>
      </c>
      <c r="ED40" s="17">
        <v>0</v>
      </c>
      <c r="EE40" s="17">
        <v>0</v>
      </c>
      <c r="EF40" s="17">
        <v>0</v>
      </c>
      <c r="EG40" s="17">
        <v>0</v>
      </c>
      <c r="EH40" s="17">
        <v>0</v>
      </c>
      <c r="EI40" s="17">
        <v>0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>
        <v>0</v>
      </c>
      <c r="EQ40" s="17">
        <v>0</v>
      </c>
      <c r="ER40" s="17">
        <v>0</v>
      </c>
      <c r="ES40" s="17">
        <v>0</v>
      </c>
      <c r="ET40" s="17">
        <v>0</v>
      </c>
      <c r="EU40" s="17">
        <v>0</v>
      </c>
      <c r="EV40" s="17">
        <v>0</v>
      </c>
      <c r="EW40" s="17">
        <v>0</v>
      </c>
      <c r="EX40" s="17">
        <v>0</v>
      </c>
      <c r="EY40" s="17">
        <v>0</v>
      </c>
      <c r="EZ40" s="17">
        <v>0</v>
      </c>
      <c r="FA40" s="17">
        <v>0</v>
      </c>
      <c r="FB40" s="17">
        <v>0</v>
      </c>
      <c r="FC40" s="17">
        <v>0</v>
      </c>
      <c r="FD40" s="17">
        <v>0</v>
      </c>
      <c r="FE40" s="17">
        <v>0</v>
      </c>
      <c r="FF40" s="17">
        <v>0</v>
      </c>
      <c r="FG40" s="17">
        <v>0</v>
      </c>
      <c r="FH40" s="17">
        <v>0</v>
      </c>
      <c r="FI40" s="17">
        <v>0</v>
      </c>
      <c r="FJ40" s="17">
        <v>0</v>
      </c>
      <c r="FK40" s="17">
        <v>0</v>
      </c>
      <c r="FL40" s="17">
        <v>0</v>
      </c>
      <c r="FM40" s="17">
        <v>0</v>
      </c>
      <c r="FN40" s="17">
        <v>0</v>
      </c>
      <c r="FO40" s="17">
        <v>0</v>
      </c>
      <c r="FP40" s="17">
        <v>0</v>
      </c>
      <c r="FQ40" s="17">
        <v>0</v>
      </c>
      <c r="FR40" s="17">
        <v>0</v>
      </c>
      <c r="FS40" s="17">
        <v>0</v>
      </c>
      <c r="FT40" s="17">
        <v>0</v>
      </c>
      <c r="FU40" s="17">
        <v>0</v>
      </c>
      <c r="FV40" s="17">
        <v>0</v>
      </c>
      <c r="FW40" s="17">
        <v>0</v>
      </c>
      <c r="FX40" s="17">
        <v>0</v>
      </c>
      <c r="FY40" s="17">
        <v>0</v>
      </c>
      <c r="FZ40" s="17">
        <v>0</v>
      </c>
      <c r="GA40" s="17">
        <v>0</v>
      </c>
      <c r="GB40" s="17">
        <v>0</v>
      </c>
      <c r="GC40" s="17">
        <v>0</v>
      </c>
      <c r="GD40" s="17">
        <v>0</v>
      </c>
      <c r="GE40" s="17">
        <v>0</v>
      </c>
      <c r="GF40" s="17">
        <v>0</v>
      </c>
      <c r="GG40" s="17">
        <v>0</v>
      </c>
      <c r="GH40" s="17">
        <v>0</v>
      </c>
      <c r="GI40" s="17">
        <v>0</v>
      </c>
      <c r="GJ40" s="17">
        <v>0</v>
      </c>
      <c r="GK40" s="17">
        <v>0</v>
      </c>
      <c r="GL40" s="17">
        <v>0</v>
      </c>
      <c r="GM40" s="17">
        <v>0</v>
      </c>
      <c r="GN40" s="17">
        <v>0</v>
      </c>
      <c r="GO40" s="17">
        <v>0</v>
      </c>
      <c r="GP40" s="17">
        <v>0</v>
      </c>
      <c r="GQ40" s="17">
        <v>0</v>
      </c>
      <c r="GR40" s="17">
        <v>0</v>
      </c>
      <c r="GS40" s="17">
        <v>0</v>
      </c>
      <c r="GT40" s="17">
        <v>0</v>
      </c>
      <c r="GU40" s="17">
        <v>0</v>
      </c>
      <c r="GV40" s="17">
        <v>0</v>
      </c>
      <c r="GW40" s="17">
        <v>0</v>
      </c>
      <c r="GX40" s="17">
        <v>0</v>
      </c>
      <c r="GY40" s="17">
        <v>0</v>
      </c>
      <c r="GZ40" s="17">
        <v>0</v>
      </c>
      <c r="HA40" s="17">
        <v>0</v>
      </c>
      <c r="HB40" s="17">
        <v>0</v>
      </c>
      <c r="HC40" s="17">
        <v>0</v>
      </c>
      <c r="HD40" s="17">
        <v>0</v>
      </c>
      <c r="HE40" s="17">
        <v>0</v>
      </c>
      <c r="HF40" s="17">
        <v>0</v>
      </c>
      <c r="HG40" s="17">
        <v>0</v>
      </c>
      <c r="HH40" s="17">
        <v>0</v>
      </c>
      <c r="HI40" s="17">
        <v>0</v>
      </c>
      <c r="HJ40" s="17">
        <v>0</v>
      </c>
      <c r="HK40" s="17">
        <v>0</v>
      </c>
      <c r="HL40" s="17">
        <v>0</v>
      </c>
      <c r="HM40" s="17">
        <v>0</v>
      </c>
      <c r="HN40" s="17">
        <v>0</v>
      </c>
      <c r="HO40" s="17">
        <v>0</v>
      </c>
      <c r="HP40" s="17">
        <v>0</v>
      </c>
      <c r="HQ40" s="17">
        <v>0</v>
      </c>
      <c r="HR40" s="17">
        <v>0</v>
      </c>
      <c r="HS40" s="17">
        <v>0</v>
      </c>
      <c r="HT40" s="17">
        <v>0</v>
      </c>
      <c r="HU40" s="17">
        <v>0</v>
      </c>
      <c r="HV40" s="17">
        <v>0</v>
      </c>
      <c r="HW40" s="17">
        <v>0</v>
      </c>
      <c r="HX40" s="17">
        <v>0</v>
      </c>
      <c r="HY40" s="17">
        <v>0</v>
      </c>
      <c r="HZ40" s="17">
        <v>0</v>
      </c>
      <c r="IA40" s="17">
        <v>0</v>
      </c>
      <c r="IB40" s="17">
        <v>0</v>
      </c>
      <c r="IC40" s="17">
        <v>0</v>
      </c>
      <c r="ID40" s="17">
        <v>0</v>
      </c>
      <c r="IE40" s="17">
        <v>0</v>
      </c>
      <c r="IF40" s="17">
        <v>0</v>
      </c>
      <c r="IG40" s="17">
        <v>0</v>
      </c>
      <c r="IH40" s="17">
        <v>0</v>
      </c>
      <c r="II40" s="17">
        <v>0</v>
      </c>
      <c r="IJ40" s="17">
        <v>0</v>
      </c>
      <c r="IK40" s="17">
        <v>0</v>
      </c>
      <c r="IL40" s="17">
        <v>0</v>
      </c>
      <c r="IM40" s="17">
        <v>0</v>
      </c>
      <c r="IN40" s="17">
        <v>0</v>
      </c>
      <c r="IO40" s="17">
        <v>0</v>
      </c>
      <c r="IP40" s="17">
        <v>0</v>
      </c>
      <c r="IQ40" s="17">
        <v>0</v>
      </c>
      <c r="IR40" s="17">
        <v>0</v>
      </c>
      <c r="IS40" s="17">
        <v>0</v>
      </c>
      <c r="IT40" s="17">
        <v>0</v>
      </c>
      <c r="IU40" s="17">
        <v>0</v>
      </c>
      <c r="IV40" s="18">
        <v>0</v>
      </c>
      <c r="IW40" s="18">
        <v>0</v>
      </c>
      <c r="IX40" s="18">
        <v>0</v>
      </c>
      <c r="IY40" s="17">
        <v>0</v>
      </c>
      <c r="IZ40" s="17">
        <v>0</v>
      </c>
      <c r="JA40" s="17">
        <v>0</v>
      </c>
      <c r="JB40" s="17">
        <v>0</v>
      </c>
      <c r="JC40" s="17">
        <v>0</v>
      </c>
      <c r="JD40" s="17">
        <v>0</v>
      </c>
      <c r="JE40" s="18">
        <v>0</v>
      </c>
      <c r="JF40" s="18">
        <v>0</v>
      </c>
      <c r="JG40" s="18">
        <v>0</v>
      </c>
      <c r="JH40" s="17">
        <v>0</v>
      </c>
      <c r="JI40" s="17">
        <v>0</v>
      </c>
      <c r="JJ40" s="17">
        <v>0</v>
      </c>
      <c r="JK40" s="17">
        <v>0</v>
      </c>
      <c r="JL40" s="17">
        <v>0</v>
      </c>
      <c r="JM40" s="17">
        <v>0</v>
      </c>
      <c r="JN40" s="18">
        <v>0</v>
      </c>
      <c r="JO40" s="18">
        <v>0</v>
      </c>
      <c r="JP40" s="18">
        <v>0</v>
      </c>
      <c r="JQ40" s="17">
        <v>0</v>
      </c>
      <c r="JR40" s="17">
        <v>0</v>
      </c>
      <c r="JS40" s="17">
        <v>0</v>
      </c>
      <c r="JT40" s="17">
        <v>0</v>
      </c>
      <c r="JU40" s="17">
        <v>0</v>
      </c>
      <c r="JV40" s="17">
        <v>0</v>
      </c>
      <c r="JW40" s="17">
        <v>0</v>
      </c>
      <c r="JX40" s="17">
        <v>0</v>
      </c>
      <c r="JY40" s="17">
        <v>0</v>
      </c>
      <c r="JZ40" s="17">
        <v>0</v>
      </c>
      <c r="KA40" s="17">
        <v>0</v>
      </c>
      <c r="KB40" s="17">
        <v>0</v>
      </c>
      <c r="KC40" s="17">
        <v>0</v>
      </c>
      <c r="KD40" s="17">
        <v>0</v>
      </c>
      <c r="KE40" s="17">
        <v>0</v>
      </c>
      <c r="KF40" s="17">
        <v>0</v>
      </c>
      <c r="KG40" s="17">
        <v>0</v>
      </c>
      <c r="KH40" s="17">
        <v>0</v>
      </c>
      <c r="KI40" s="17">
        <v>0</v>
      </c>
      <c r="KJ40" s="17">
        <v>0</v>
      </c>
      <c r="KK40" s="17">
        <v>0</v>
      </c>
      <c r="KL40" s="17">
        <v>0</v>
      </c>
      <c r="KM40" s="17">
        <v>0</v>
      </c>
      <c r="KN40" s="17">
        <v>0</v>
      </c>
      <c r="KO40" s="17">
        <v>0</v>
      </c>
      <c r="KP40" s="17">
        <v>0</v>
      </c>
      <c r="KQ40" s="17">
        <v>0</v>
      </c>
      <c r="KR40" s="17">
        <v>0</v>
      </c>
      <c r="KS40" s="17">
        <v>0</v>
      </c>
      <c r="KT40" s="17">
        <v>0</v>
      </c>
      <c r="KU40" s="17">
        <v>0</v>
      </c>
      <c r="KV40" s="17">
        <v>0</v>
      </c>
      <c r="KW40" s="17">
        <v>0</v>
      </c>
      <c r="KX40" s="17">
        <v>0</v>
      </c>
      <c r="KY40" s="17">
        <v>0</v>
      </c>
      <c r="KZ40" s="17">
        <v>0</v>
      </c>
      <c r="LA40" s="18">
        <v>0</v>
      </c>
      <c r="LB40" s="18">
        <v>0</v>
      </c>
      <c r="LC40" s="18">
        <v>0</v>
      </c>
      <c r="LD40" s="17">
        <v>0</v>
      </c>
      <c r="LE40" s="17">
        <v>0</v>
      </c>
      <c r="LF40" s="17">
        <v>0</v>
      </c>
      <c r="LG40" s="17">
        <v>0</v>
      </c>
      <c r="LH40" s="17">
        <v>0</v>
      </c>
      <c r="LI40" s="17">
        <v>0</v>
      </c>
      <c r="LJ40" s="18">
        <v>0</v>
      </c>
      <c r="LK40" s="18">
        <v>0</v>
      </c>
      <c r="LL40" s="18">
        <v>0</v>
      </c>
      <c r="LM40" s="17">
        <v>0</v>
      </c>
      <c r="LN40" s="17">
        <v>0</v>
      </c>
      <c r="LO40" s="17">
        <v>0</v>
      </c>
      <c r="LP40" s="17">
        <v>0</v>
      </c>
      <c r="LQ40" s="17">
        <v>0</v>
      </c>
      <c r="LR40" s="17">
        <v>0</v>
      </c>
      <c r="LS40" s="18">
        <v>0</v>
      </c>
      <c r="LT40" s="18">
        <v>0</v>
      </c>
      <c r="LU40" s="18">
        <v>0</v>
      </c>
      <c r="LV40" s="17">
        <v>0</v>
      </c>
      <c r="LW40" s="17">
        <v>0</v>
      </c>
      <c r="LX40" s="17">
        <v>0</v>
      </c>
      <c r="LY40" s="17">
        <v>0</v>
      </c>
      <c r="LZ40" s="17">
        <v>0</v>
      </c>
      <c r="MA40" s="17">
        <v>0</v>
      </c>
      <c r="MB40" s="17">
        <v>0</v>
      </c>
      <c r="MC40" s="17">
        <v>0</v>
      </c>
      <c r="MD40" s="17">
        <v>0</v>
      </c>
      <c r="ME40" s="17">
        <v>0</v>
      </c>
      <c r="MF40" s="17">
        <v>0</v>
      </c>
      <c r="MG40" s="17">
        <v>68354.73</v>
      </c>
      <c r="MH40" s="17">
        <v>68354.73</v>
      </c>
    </row>
    <row r="41" spans="1:346" ht="12.75" customHeight="1" x14ac:dyDescent="0.3">
      <c r="A41" s="61" t="s">
        <v>215</v>
      </c>
      <c r="B41" s="16">
        <v>1048</v>
      </c>
      <c r="C41" s="62" t="s">
        <v>148</v>
      </c>
      <c r="D41" s="18">
        <v>0</v>
      </c>
      <c r="E41" s="18">
        <v>0</v>
      </c>
      <c r="F41" s="18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0</v>
      </c>
      <c r="EC41" s="17">
        <v>0</v>
      </c>
      <c r="ED41" s="17">
        <v>0</v>
      </c>
      <c r="EE41" s="17">
        <v>0</v>
      </c>
      <c r="EF41" s="17">
        <v>0</v>
      </c>
      <c r="EG41" s="17">
        <v>0</v>
      </c>
      <c r="EH41" s="17">
        <v>0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0</v>
      </c>
      <c r="EO41" s="17">
        <v>0</v>
      </c>
      <c r="EP41" s="17">
        <v>0</v>
      </c>
      <c r="EQ41" s="17">
        <v>0</v>
      </c>
      <c r="ER41" s="17">
        <v>0</v>
      </c>
      <c r="ES41" s="17">
        <v>0</v>
      </c>
      <c r="ET41" s="17">
        <v>0</v>
      </c>
      <c r="EU41" s="17">
        <v>0</v>
      </c>
      <c r="EV41" s="17">
        <v>0</v>
      </c>
      <c r="EW41" s="17">
        <v>0</v>
      </c>
      <c r="EX41" s="17">
        <v>0</v>
      </c>
      <c r="EY41" s="17">
        <v>0</v>
      </c>
      <c r="EZ41" s="17">
        <v>0</v>
      </c>
      <c r="FA41" s="17">
        <v>0</v>
      </c>
      <c r="FB41" s="17">
        <v>0</v>
      </c>
      <c r="FC41" s="17">
        <v>0</v>
      </c>
      <c r="FD41" s="17">
        <v>0</v>
      </c>
      <c r="FE41" s="17">
        <v>0</v>
      </c>
      <c r="FF41" s="17">
        <v>0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0</v>
      </c>
      <c r="FM41" s="17">
        <v>0</v>
      </c>
      <c r="FN41" s="17">
        <v>0</v>
      </c>
      <c r="FO41" s="17">
        <v>0</v>
      </c>
      <c r="FP41" s="17">
        <v>0</v>
      </c>
      <c r="FQ41" s="17">
        <v>0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0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0</v>
      </c>
      <c r="GK41" s="17">
        <v>0</v>
      </c>
      <c r="GL41" s="17">
        <v>0</v>
      </c>
      <c r="GM41" s="17">
        <v>0</v>
      </c>
      <c r="GN41" s="17">
        <v>0</v>
      </c>
      <c r="GO41" s="17">
        <v>0</v>
      </c>
      <c r="GP41" s="17">
        <v>0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0</v>
      </c>
      <c r="GW41" s="17">
        <v>0</v>
      </c>
      <c r="GX41" s="17">
        <v>0</v>
      </c>
      <c r="GY41" s="17">
        <v>0</v>
      </c>
      <c r="GZ41" s="17">
        <v>0</v>
      </c>
      <c r="HA41" s="17">
        <v>0</v>
      </c>
      <c r="HB41" s="17">
        <v>0</v>
      </c>
      <c r="HC41" s="17">
        <v>0</v>
      </c>
      <c r="HD41" s="17">
        <v>0</v>
      </c>
      <c r="HE41" s="17">
        <v>0</v>
      </c>
      <c r="HF41" s="17">
        <v>0</v>
      </c>
      <c r="HG41" s="17">
        <v>0</v>
      </c>
      <c r="HH41" s="17">
        <v>0</v>
      </c>
      <c r="HI41" s="17">
        <v>0</v>
      </c>
      <c r="HJ41" s="17">
        <v>0</v>
      </c>
      <c r="HK41" s="17">
        <v>0</v>
      </c>
      <c r="HL41" s="17">
        <v>0</v>
      </c>
      <c r="HM41" s="17">
        <v>0</v>
      </c>
      <c r="HN41" s="17">
        <v>0</v>
      </c>
      <c r="HO41" s="17">
        <v>0</v>
      </c>
      <c r="HP41" s="17">
        <v>0</v>
      </c>
      <c r="HQ41" s="17">
        <v>0</v>
      </c>
      <c r="HR41" s="17">
        <v>0</v>
      </c>
      <c r="HS41" s="17">
        <v>0</v>
      </c>
      <c r="HT41" s="17">
        <v>0</v>
      </c>
      <c r="HU41" s="17">
        <v>0</v>
      </c>
      <c r="HV41" s="17">
        <v>0</v>
      </c>
      <c r="HW41" s="17">
        <v>0</v>
      </c>
      <c r="HX41" s="17">
        <v>0</v>
      </c>
      <c r="HY41" s="17">
        <v>0</v>
      </c>
      <c r="HZ41" s="17">
        <v>0</v>
      </c>
      <c r="IA41" s="17">
        <v>0</v>
      </c>
      <c r="IB41" s="17">
        <v>0</v>
      </c>
      <c r="IC41" s="17">
        <v>0</v>
      </c>
      <c r="ID41" s="17">
        <v>0</v>
      </c>
      <c r="IE41" s="17">
        <v>0</v>
      </c>
      <c r="IF41" s="17">
        <v>0</v>
      </c>
      <c r="IG41" s="17">
        <v>0</v>
      </c>
      <c r="IH41" s="17">
        <v>0</v>
      </c>
      <c r="II41" s="17">
        <v>0</v>
      </c>
      <c r="IJ41" s="17">
        <v>0</v>
      </c>
      <c r="IK41" s="17">
        <v>0</v>
      </c>
      <c r="IL41" s="17">
        <v>0</v>
      </c>
      <c r="IM41" s="17">
        <v>0</v>
      </c>
      <c r="IN41" s="17">
        <v>0</v>
      </c>
      <c r="IO41" s="17">
        <v>0</v>
      </c>
      <c r="IP41" s="17">
        <v>0</v>
      </c>
      <c r="IQ41" s="17">
        <v>0</v>
      </c>
      <c r="IR41" s="17">
        <v>0</v>
      </c>
      <c r="IS41" s="17">
        <v>0</v>
      </c>
      <c r="IT41" s="17">
        <v>0</v>
      </c>
      <c r="IU41" s="17">
        <v>0</v>
      </c>
      <c r="IV41" s="18">
        <v>0</v>
      </c>
      <c r="IW41" s="18">
        <v>0</v>
      </c>
      <c r="IX41" s="18">
        <v>0</v>
      </c>
      <c r="IY41" s="17">
        <v>0</v>
      </c>
      <c r="IZ41" s="17">
        <v>0</v>
      </c>
      <c r="JA41" s="17">
        <v>0</v>
      </c>
      <c r="JB41" s="17">
        <v>0</v>
      </c>
      <c r="JC41" s="17">
        <v>0</v>
      </c>
      <c r="JD41" s="17">
        <v>0</v>
      </c>
      <c r="JE41" s="18">
        <v>0</v>
      </c>
      <c r="JF41" s="18">
        <v>0</v>
      </c>
      <c r="JG41" s="18">
        <v>0</v>
      </c>
      <c r="JH41" s="17">
        <v>0</v>
      </c>
      <c r="JI41" s="17">
        <v>0</v>
      </c>
      <c r="JJ41" s="17">
        <v>0</v>
      </c>
      <c r="JK41" s="17">
        <v>0</v>
      </c>
      <c r="JL41" s="17">
        <v>0</v>
      </c>
      <c r="JM41" s="17">
        <v>0</v>
      </c>
      <c r="JN41" s="18">
        <v>0</v>
      </c>
      <c r="JO41" s="18">
        <v>0</v>
      </c>
      <c r="JP41" s="18">
        <v>0</v>
      </c>
      <c r="JQ41" s="17">
        <v>0</v>
      </c>
      <c r="JR41" s="17">
        <v>0</v>
      </c>
      <c r="JS41" s="17">
        <v>0</v>
      </c>
      <c r="JT41" s="17">
        <v>0</v>
      </c>
      <c r="JU41" s="17">
        <v>0</v>
      </c>
      <c r="JV41" s="17">
        <v>0</v>
      </c>
      <c r="JW41" s="17">
        <v>0</v>
      </c>
      <c r="JX41" s="17">
        <v>0</v>
      </c>
      <c r="JY41" s="17">
        <v>0</v>
      </c>
      <c r="JZ41" s="17">
        <v>0</v>
      </c>
      <c r="KA41" s="17">
        <v>0</v>
      </c>
      <c r="KB41" s="17">
        <v>0</v>
      </c>
      <c r="KC41" s="17">
        <v>0</v>
      </c>
      <c r="KD41" s="17">
        <v>0</v>
      </c>
      <c r="KE41" s="17">
        <v>0</v>
      </c>
      <c r="KF41" s="17">
        <v>0</v>
      </c>
      <c r="KG41" s="17">
        <v>0</v>
      </c>
      <c r="KH41" s="17">
        <v>0</v>
      </c>
      <c r="KI41" s="17">
        <v>0</v>
      </c>
      <c r="KJ41" s="17">
        <v>0</v>
      </c>
      <c r="KK41" s="17">
        <v>0</v>
      </c>
      <c r="KL41" s="17">
        <v>0</v>
      </c>
      <c r="KM41" s="17">
        <v>0</v>
      </c>
      <c r="KN41" s="17">
        <v>0</v>
      </c>
      <c r="KO41" s="17">
        <v>0</v>
      </c>
      <c r="KP41" s="17">
        <v>0</v>
      </c>
      <c r="KQ41" s="17">
        <v>0</v>
      </c>
      <c r="KR41" s="17">
        <v>0</v>
      </c>
      <c r="KS41" s="17">
        <v>0</v>
      </c>
      <c r="KT41" s="17">
        <v>0</v>
      </c>
      <c r="KU41" s="17">
        <v>0</v>
      </c>
      <c r="KV41" s="17">
        <v>0</v>
      </c>
      <c r="KW41" s="17">
        <v>0</v>
      </c>
      <c r="KX41" s="17">
        <v>0</v>
      </c>
      <c r="KY41" s="17">
        <v>0</v>
      </c>
      <c r="KZ41" s="17">
        <v>0</v>
      </c>
      <c r="LA41" s="18">
        <v>0</v>
      </c>
      <c r="LB41" s="18">
        <v>0</v>
      </c>
      <c r="LC41" s="18">
        <v>0</v>
      </c>
      <c r="LD41" s="17">
        <v>0</v>
      </c>
      <c r="LE41" s="17">
        <v>0</v>
      </c>
      <c r="LF41" s="17">
        <v>0</v>
      </c>
      <c r="LG41" s="17">
        <v>0</v>
      </c>
      <c r="LH41" s="17">
        <v>0</v>
      </c>
      <c r="LI41" s="17">
        <v>0</v>
      </c>
      <c r="LJ41" s="18">
        <v>0</v>
      </c>
      <c r="LK41" s="18">
        <v>0</v>
      </c>
      <c r="LL41" s="18">
        <v>0</v>
      </c>
      <c r="LM41" s="17">
        <v>0</v>
      </c>
      <c r="LN41" s="17">
        <v>0</v>
      </c>
      <c r="LO41" s="17">
        <v>0</v>
      </c>
      <c r="LP41" s="17">
        <v>0</v>
      </c>
      <c r="LQ41" s="17">
        <v>0</v>
      </c>
      <c r="LR41" s="17">
        <v>0</v>
      </c>
      <c r="LS41" s="18">
        <v>0</v>
      </c>
      <c r="LT41" s="18">
        <v>0</v>
      </c>
      <c r="LU41" s="18">
        <v>0</v>
      </c>
      <c r="LV41" s="17">
        <v>0</v>
      </c>
      <c r="LW41" s="17">
        <v>0</v>
      </c>
      <c r="LX41" s="17">
        <v>0</v>
      </c>
      <c r="LY41" s="17">
        <v>0</v>
      </c>
      <c r="LZ41" s="17">
        <v>0</v>
      </c>
      <c r="MA41" s="17">
        <v>0</v>
      </c>
      <c r="MB41" s="17">
        <v>0</v>
      </c>
      <c r="MC41" s="17">
        <v>0</v>
      </c>
      <c r="MD41" s="17">
        <v>0</v>
      </c>
      <c r="ME41" s="17">
        <v>0</v>
      </c>
      <c r="MF41" s="17">
        <v>0</v>
      </c>
      <c r="MG41" s="17">
        <v>0</v>
      </c>
      <c r="MH41" s="17">
        <v>0</v>
      </c>
    </row>
    <row r="42" spans="1:346" ht="14.1" customHeight="1" x14ac:dyDescent="0.3">
      <c r="A42" s="61" t="s">
        <v>217</v>
      </c>
      <c r="B42" s="16">
        <v>1049</v>
      </c>
      <c r="C42" s="62" t="s">
        <v>148</v>
      </c>
      <c r="D42" s="18">
        <v>0</v>
      </c>
      <c r="E42" s="18">
        <v>0</v>
      </c>
      <c r="F42" s="18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83675411.960000008</v>
      </c>
      <c r="BC42" s="17">
        <v>0</v>
      </c>
      <c r="BD42" s="17">
        <v>0</v>
      </c>
      <c r="BE42" s="17">
        <v>29730015.18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1570380.1900000002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0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0</v>
      </c>
      <c r="EO42" s="17">
        <v>0</v>
      </c>
      <c r="EP42" s="17">
        <v>0</v>
      </c>
      <c r="EQ42" s="17">
        <v>0</v>
      </c>
      <c r="ER42" s="17">
        <v>0</v>
      </c>
      <c r="ES42" s="17">
        <v>0</v>
      </c>
      <c r="ET42" s="17">
        <v>0</v>
      </c>
      <c r="EU42" s="17">
        <v>0</v>
      </c>
      <c r="EV42" s="17">
        <v>0</v>
      </c>
      <c r="EW42" s="17">
        <v>0</v>
      </c>
      <c r="EX42" s="17">
        <v>0</v>
      </c>
      <c r="EY42" s="17">
        <v>0</v>
      </c>
      <c r="EZ42" s="17">
        <v>0</v>
      </c>
      <c r="FA42" s="17">
        <v>0</v>
      </c>
      <c r="FB42" s="17">
        <v>0</v>
      </c>
      <c r="FC42" s="17">
        <v>0</v>
      </c>
      <c r="FD42" s="17">
        <v>0</v>
      </c>
      <c r="FE42" s="17">
        <v>0</v>
      </c>
      <c r="FF42" s="17">
        <v>0</v>
      </c>
      <c r="FG42" s="17">
        <v>0</v>
      </c>
      <c r="FH42" s="17">
        <v>0</v>
      </c>
      <c r="FI42" s="17">
        <v>0</v>
      </c>
      <c r="FJ42" s="17">
        <v>0</v>
      </c>
      <c r="FK42" s="17">
        <v>0</v>
      </c>
      <c r="FL42" s="17">
        <v>0</v>
      </c>
      <c r="FM42" s="17">
        <v>0</v>
      </c>
      <c r="FN42" s="17">
        <v>0</v>
      </c>
      <c r="FO42" s="17">
        <v>0</v>
      </c>
      <c r="FP42" s="17">
        <v>0</v>
      </c>
      <c r="FQ42" s="17">
        <v>0</v>
      </c>
      <c r="FR42" s="17">
        <v>0</v>
      </c>
      <c r="FS42" s="17">
        <v>0</v>
      </c>
      <c r="FT42" s="17">
        <v>0</v>
      </c>
      <c r="FU42" s="17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0</v>
      </c>
      <c r="GK42" s="17">
        <v>0</v>
      </c>
      <c r="GL42" s="17">
        <v>0</v>
      </c>
      <c r="GM42" s="17">
        <v>0</v>
      </c>
      <c r="GN42" s="17">
        <v>0</v>
      </c>
      <c r="GO42" s="17">
        <v>0</v>
      </c>
      <c r="GP42" s="17">
        <v>0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0</v>
      </c>
      <c r="GW42" s="17">
        <v>0</v>
      </c>
      <c r="GX42" s="17">
        <v>0</v>
      </c>
      <c r="GY42" s="17">
        <v>0</v>
      </c>
      <c r="GZ42" s="17">
        <v>0</v>
      </c>
      <c r="HA42" s="17">
        <v>0</v>
      </c>
      <c r="HB42" s="17">
        <v>0</v>
      </c>
      <c r="HC42" s="17">
        <v>0</v>
      </c>
      <c r="HD42" s="17">
        <v>0</v>
      </c>
      <c r="HE42" s="17">
        <v>0</v>
      </c>
      <c r="HF42" s="17">
        <v>0</v>
      </c>
      <c r="HG42" s="17">
        <v>0</v>
      </c>
      <c r="HH42" s="17">
        <v>0</v>
      </c>
      <c r="HI42" s="17">
        <v>0</v>
      </c>
      <c r="HJ42" s="17">
        <v>0</v>
      </c>
      <c r="HK42" s="17">
        <v>0</v>
      </c>
      <c r="HL42" s="17">
        <v>0</v>
      </c>
      <c r="HM42" s="17">
        <v>0</v>
      </c>
      <c r="HN42" s="17">
        <v>0</v>
      </c>
      <c r="HO42" s="17">
        <v>0</v>
      </c>
      <c r="HP42" s="17">
        <v>0</v>
      </c>
      <c r="HQ42" s="17">
        <v>0</v>
      </c>
      <c r="HR42" s="17">
        <v>0</v>
      </c>
      <c r="HS42" s="17">
        <v>0</v>
      </c>
      <c r="HT42" s="17">
        <v>0</v>
      </c>
      <c r="HU42" s="17">
        <v>0</v>
      </c>
      <c r="HV42" s="17">
        <v>0</v>
      </c>
      <c r="HW42" s="17">
        <v>0</v>
      </c>
      <c r="HX42" s="17">
        <v>0</v>
      </c>
      <c r="HY42" s="17">
        <v>0</v>
      </c>
      <c r="HZ42" s="17">
        <v>0</v>
      </c>
      <c r="IA42" s="17">
        <v>0</v>
      </c>
      <c r="IB42" s="17">
        <v>0</v>
      </c>
      <c r="IC42" s="17">
        <v>0</v>
      </c>
      <c r="ID42" s="17">
        <v>0</v>
      </c>
      <c r="IE42" s="17">
        <v>0</v>
      </c>
      <c r="IF42" s="17">
        <v>0</v>
      </c>
      <c r="IG42" s="17">
        <v>0</v>
      </c>
      <c r="IH42" s="17">
        <v>0</v>
      </c>
      <c r="II42" s="17">
        <v>0</v>
      </c>
      <c r="IJ42" s="17">
        <v>0</v>
      </c>
      <c r="IK42" s="17">
        <v>0</v>
      </c>
      <c r="IL42" s="17">
        <v>0</v>
      </c>
      <c r="IM42" s="17">
        <v>0</v>
      </c>
      <c r="IN42" s="17">
        <v>0</v>
      </c>
      <c r="IO42" s="17">
        <v>0</v>
      </c>
      <c r="IP42" s="17">
        <v>0</v>
      </c>
      <c r="IQ42" s="17">
        <v>0</v>
      </c>
      <c r="IR42" s="17">
        <v>0</v>
      </c>
      <c r="IS42" s="17">
        <v>0</v>
      </c>
      <c r="IT42" s="17">
        <v>0</v>
      </c>
      <c r="IU42" s="17">
        <v>0</v>
      </c>
      <c r="IV42" s="18">
        <v>0</v>
      </c>
      <c r="IW42" s="18">
        <v>0</v>
      </c>
      <c r="IX42" s="18">
        <v>0</v>
      </c>
      <c r="IY42" s="17">
        <v>0</v>
      </c>
      <c r="IZ42" s="17">
        <v>0</v>
      </c>
      <c r="JA42" s="17">
        <v>0</v>
      </c>
      <c r="JB42" s="17">
        <v>0</v>
      </c>
      <c r="JC42" s="17">
        <v>0</v>
      </c>
      <c r="JD42" s="17">
        <v>0</v>
      </c>
      <c r="JE42" s="18">
        <v>0</v>
      </c>
      <c r="JF42" s="18">
        <v>0</v>
      </c>
      <c r="JG42" s="18">
        <v>0</v>
      </c>
      <c r="JH42" s="17">
        <v>0</v>
      </c>
      <c r="JI42" s="17">
        <v>0</v>
      </c>
      <c r="JJ42" s="17">
        <v>0</v>
      </c>
      <c r="JK42" s="17">
        <v>0</v>
      </c>
      <c r="JL42" s="17">
        <v>0</v>
      </c>
      <c r="JM42" s="17">
        <v>0</v>
      </c>
      <c r="JN42" s="18">
        <v>0</v>
      </c>
      <c r="JO42" s="18">
        <v>0</v>
      </c>
      <c r="JP42" s="18">
        <v>0</v>
      </c>
      <c r="JQ42" s="17">
        <v>0</v>
      </c>
      <c r="JR42" s="17">
        <v>0</v>
      </c>
      <c r="JS42" s="17">
        <v>0</v>
      </c>
      <c r="JT42" s="17">
        <v>0</v>
      </c>
      <c r="JU42" s="17">
        <v>0</v>
      </c>
      <c r="JV42" s="17">
        <v>0</v>
      </c>
      <c r="JW42" s="17">
        <v>0</v>
      </c>
      <c r="JX42" s="17">
        <v>0</v>
      </c>
      <c r="JY42" s="17">
        <v>0</v>
      </c>
      <c r="JZ42" s="17">
        <v>0</v>
      </c>
      <c r="KA42" s="17">
        <v>0</v>
      </c>
      <c r="KB42" s="17">
        <v>0</v>
      </c>
      <c r="KC42" s="17">
        <v>0</v>
      </c>
      <c r="KD42" s="17">
        <v>0</v>
      </c>
      <c r="KE42" s="17">
        <v>0</v>
      </c>
      <c r="KF42" s="17">
        <v>0</v>
      </c>
      <c r="KG42" s="17">
        <v>0</v>
      </c>
      <c r="KH42" s="17">
        <v>0</v>
      </c>
      <c r="KI42" s="17">
        <v>0</v>
      </c>
      <c r="KJ42" s="17">
        <v>0</v>
      </c>
      <c r="KK42" s="17">
        <v>0</v>
      </c>
      <c r="KL42" s="17">
        <v>0</v>
      </c>
      <c r="KM42" s="17">
        <v>0</v>
      </c>
      <c r="KN42" s="17">
        <v>0</v>
      </c>
      <c r="KO42" s="17">
        <v>0</v>
      </c>
      <c r="KP42" s="17">
        <v>0</v>
      </c>
      <c r="KQ42" s="17">
        <v>0</v>
      </c>
      <c r="KR42" s="17">
        <v>0</v>
      </c>
      <c r="KS42" s="17">
        <v>0</v>
      </c>
      <c r="KT42" s="17">
        <v>0</v>
      </c>
      <c r="KU42" s="17">
        <v>0</v>
      </c>
      <c r="KV42" s="17">
        <v>0</v>
      </c>
      <c r="KW42" s="17">
        <v>0</v>
      </c>
      <c r="KX42" s="17">
        <v>0</v>
      </c>
      <c r="KY42" s="17">
        <v>0</v>
      </c>
      <c r="KZ42" s="17">
        <v>0</v>
      </c>
      <c r="LA42" s="18">
        <v>0</v>
      </c>
      <c r="LB42" s="18">
        <v>0</v>
      </c>
      <c r="LC42" s="18">
        <v>0</v>
      </c>
      <c r="LD42" s="17">
        <v>0</v>
      </c>
      <c r="LE42" s="17">
        <v>0</v>
      </c>
      <c r="LF42" s="17">
        <v>0</v>
      </c>
      <c r="LG42" s="17">
        <v>0</v>
      </c>
      <c r="LH42" s="17">
        <v>0</v>
      </c>
      <c r="LI42" s="17">
        <v>0</v>
      </c>
      <c r="LJ42" s="18">
        <v>0</v>
      </c>
      <c r="LK42" s="18">
        <v>0</v>
      </c>
      <c r="LL42" s="18">
        <v>0</v>
      </c>
      <c r="LM42" s="17">
        <v>0</v>
      </c>
      <c r="LN42" s="17">
        <v>0</v>
      </c>
      <c r="LO42" s="17">
        <v>0</v>
      </c>
      <c r="LP42" s="17">
        <v>0</v>
      </c>
      <c r="LQ42" s="17">
        <v>0</v>
      </c>
      <c r="LR42" s="17">
        <v>0</v>
      </c>
      <c r="LS42" s="18">
        <v>0</v>
      </c>
      <c r="LT42" s="18">
        <v>0</v>
      </c>
      <c r="LU42" s="18">
        <v>0</v>
      </c>
      <c r="LV42" s="17">
        <v>0</v>
      </c>
      <c r="LW42" s="17">
        <v>0</v>
      </c>
      <c r="LX42" s="17">
        <v>0</v>
      </c>
      <c r="LY42" s="17">
        <v>0</v>
      </c>
      <c r="LZ42" s="17">
        <v>0</v>
      </c>
      <c r="MA42" s="17">
        <v>0</v>
      </c>
      <c r="MB42" s="17">
        <v>0</v>
      </c>
      <c r="MC42" s="17">
        <v>0</v>
      </c>
      <c r="MD42" s="17">
        <v>0</v>
      </c>
      <c r="ME42" s="17">
        <v>0</v>
      </c>
      <c r="MF42" s="17">
        <v>0</v>
      </c>
      <c r="MG42" s="17">
        <v>114975807.33000001</v>
      </c>
      <c r="MH42" s="17">
        <v>114975807.33000001</v>
      </c>
    </row>
    <row r="43" spans="1:346" ht="12.75" customHeight="1" x14ac:dyDescent="0.3">
      <c r="A43" s="61" t="s">
        <v>219</v>
      </c>
      <c r="B43" s="16">
        <v>1051</v>
      </c>
      <c r="C43" s="62" t="s">
        <v>148</v>
      </c>
      <c r="D43" s="18">
        <v>0</v>
      </c>
      <c r="E43" s="18">
        <v>0</v>
      </c>
      <c r="F43" s="18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>
        <v>0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>
        <v>0</v>
      </c>
      <c r="EQ43" s="17">
        <v>0</v>
      </c>
      <c r="ER43" s="17">
        <v>0</v>
      </c>
      <c r="ES43" s="17">
        <v>0</v>
      </c>
      <c r="ET43" s="17">
        <v>0</v>
      </c>
      <c r="EU43" s="17">
        <v>0</v>
      </c>
      <c r="EV43" s="17">
        <v>0</v>
      </c>
      <c r="EW43" s="17">
        <v>0</v>
      </c>
      <c r="EX43" s="17">
        <v>0</v>
      </c>
      <c r="EY43" s="17">
        <v>0</v>
      </c>
      <c r="EZ43" s="17">
        <v>0</v>
      </c>
      <c r="FA43" s="17">
        <v>0</v>
      </c>
      <c r="FB43" s="17">
        <v>0</v>
      </c>
      <c r="FC43" s="17">
        <v>0</v>
      </c>
      <c r="FD43" s="17">
        <v>0</v>
      </c>
      <c r="FE43" s="17">
        <v>0</v>
      </c>
      <c r="FF43" s="17">
        <v>0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0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0</v>
      </c>
      <c r="GK43" s="17">
        <v>0</v>
      </c>
      <c r="GL43" s="17">
        <v>0</v>
      </c>
      <c r="GM43" s="17">
        <v>0</v>
      </c>
      <c r="GN43" s="17">
        <v>0</v>
      </c>
      <c r="GO43" s="17">
        <v>0</v>
      </c>
      <c r="GP43" s="17">
        <v>0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0</v>
      </c>
      <c r="GX43" s="17">
        <v>0</v>
      </c>
      <c r="GY43" s="17">
        <v>0</v>
      </c>
      <c r="GZ43" s="17">
        <v>0</v>
      </c>
      <c r="HA43" s="17">
        <v>0</v>
      </c>
      <c r="HB43" s="17">
        <v>0</v>
      </c>
      <c r="HC43" s="17">
        <v>0</v>
      </c>
      <c r="HD43" s="17">
        <v>0</v>
      </c>
      <c r="HE43" s="17">
        <v>0</v>
      </c>
      <c r="HF43" s="17">
        <v>0</v>
      </c>
      <c r="HG43" s="17">
        <v>0</v>
      </c>
      <c r="HH43" s="17">
        <v>0</v>
      </c>
      <c r="HI43" s="17">
        <v>0</v>
      </c>
      <c r="HJ43" s="17">
        <v>0</v>
      </c>
      <c r="HK43" s="17">
        <v>0</v>
      </c>
      <c r="HL43" s="17">
        <v>0</v>
      </c>
      <c r="HM43" s="17">
        <v>0</v>
      </c>
      <c r="HN43" s="17">
        <v>0</v>
      </c>
      <c r="HO43" s="17">
        <v>0</v>
      </c>
      <c r="HP43" s="17">
        <v>0</v>
      </c>
      <c r="HQ43" s="17">
        <v>0</v>
      </c>
      <c r="HR43" s="17">
        <v>0</v>
      </c>
      <c r="HS43" s="17">
        <v>0</v>
      </c>
      <c r="HT43" s="17">
        <v>0</v>
      </c>
      <c r="HU43" s="17">
        <v>0</v>
      </c>
      <c r="HV43" s="17">
        <v>0</v>
      </c>
      <c r="HW43" s="17">
        <v>0</v>
      </c>
      <c r="HX43" s="17">
        <v>0</v>
      </c>
      <c r="HY43" s="17">
        <v>0</v>
      </c>
      <c r="HZ43" s="17">
        <v>0</v>
      </c>
      <c r="IA43" s="17">
        <v>0</v>
      </c>
      <c r="IB43" s="17">
        <v>0</v>
      </c>
      <c r="IC43" s="17">
        <v>0</v>
      </c>
      <c r="ID43" s="17">
        <v>0</v>
      </c>
      <c r="IE43" s="17">
        <v>0</v>
      </c>
      <c r="IF43" s="17">
        <v>0</v>
      </c>
      <c r="IG43" s="17">
        <v>0</v>
      </c>
      <c r="IH43" s="17">
        <v>0</v>
      </c>
      <c r="II43" s="17">
        <v>0</v>
      </c>
      <c r="IJ43" s="17">
        <v>0</v>
      </c>
      <c r="IK43" s="17">
        <v>0</v>
      </c>
      <c r="IL43" s="17">
        <v>0</v>
      </c>
      <c r="IM43" s="17">
        <v>0</v>
      </c>
      <c r="IN43" s="17">
        <v>0</v>
      </c>
      <c r="IO43" s="17">
        <v>0</v>
      </c>
      <c r="IP43" s="17">
        <v>0</v>
      </c>
      <c r="IQ43" s="17">
        <v>0</v>
      </c>
      <c r="IR43" s="17">
        <v>0</v>
      </c>
      <c r="IS43" s="17">
        <v>0</v>
      </c>
      <c r="IT43" s="17">
        <v>0</v>
      </c>
      <c r="IU43" s="17">
        <v>0</v>
      </c>
      <c r="IV43" s="18">
        <v>0</v>
      </c>
      <c r="IW43" s="18">
        <v>0</v>
      </c>
      <c r="IX43" s="18">
        <v>0</v>
      </c>
      <c r="IY43" s="17">
        <v>0</v>
      </c>
      <c r="IZ43" s="17">
        <v>0</v>
      </c>
      <c r="JA43" s="17">
        <v>0</v>
      </c>
      <c r="JB43" s="17">
        <v>0</v>
      </c>
      <c r="JC43" s="17">
        <v>0</v>
      </c>
      <c r="JD43" s="17">
        <v>0</v>
      </c>
      <c r="JE43" s="18">
        <v>0</v>
      </c>
      <c r="JF43" s="18">
        <v>0</v>
      </c>
      <c r="JG43" s="18">
        <v>0</v>
      </c>
      <c r="JH43" s="17">
        <v>0</v>
      </c>
      <c r="JI43" s="17">
        <v>0</v>
      </c>
      <c r="JJ43" s="17">
        <v>0</v>
      </c>
      <c r="JK43" s="17">
        <v>0</v>
      </c>
      <c r="JL43" s="17">
        <v>0</v>
      </c>
      <c r="JM43" s="17">
        <v>0</v>
      </c>
      <c r="JN43" s="18">
        <v>0</v>
      </c>
      <c r="JO43" s="18">
        <v>0</v>
      </c>
      <c r="JP43" s="18">
        <v>0</v>
      </c>
      <c r="JQ43" s="17">
        <v>0</v>
      </c>
      <c r="JR43" s="17">
        <v>0</v>
      </c>
      <c r="JS43" s="17">
        <v>0</v>
      </c>
      <c r="JT43" s="17">
        <v>0</v>
      </c>
      <c r="JU43" s="17">
        <v>0</v>
      </c>
      <c r="JV43" s="17">
        <v>0</v>
      </c>
      <c r="JW43" s="17">
        <v>0</v>
      </c>
      <c r="JX43" s="17">
        <v>0</v>
      </c>
      <c r="JY43" s="17">
        <v>0</v>
      </c>
      <c r="JZ43" s="17">
        <v>0</v>
      </c>
      <c r="KA43" s="17">
        <v>0</v>
      </c>
      <c r="KB43" s="17">
        <v>0</v>
      </c>
      <c r="KC43" s="17">
        <v>0</v>
      </c>
      <c r="KD43" s="17">
        <v>0</v>
      </c>
      <c r="KE43" s="17">
        <v>0</v>
      </c>
      <c r="KF43" s="17">
        <v>0</v>
      </c>
      <c r="KG43" s="17">
        <v>0</v>
      </c>
      <c r="KH43" s="17">
        <v>0</v>
      </c>
      <c r="KI43" s="17">
        <v>0</v>
      </c>
      <c r="KJ43" s="17">
        <v>0</v>
      </c>
      <c r="KK43" s="17">
        <v>0</v>
      </c>
      <c r="KL43" s="17">
        <v>0</v>
      </c>
      <c r="KM43" s="17">
        <v>0</v>
      </c>
      <c r="KN43" s="17">
        <v>0</v>
      </c>
      <c r="KO43" s="17">
        <v>0</v>
      </c>
      <c r="KP43" s="17">
        <v>0</v>
      </c>
      <c r="KQ43" s="17">
        <v>0</v>
      </c>
      <c r="KR43" s="17">
        <v>0</v>
      </c>
      <c r="KS43" s="17">
        <v>0</v>
      </c>
      <c r="KT43" s="17">
        <v>0</v>
      </c>
      <c r="KU43" s="17">
        <v>0</v>
      </c>
      <c r="KV43" s="17">
        <v>0</v>
      </c>
      <c r="KW43" s="17">
        <v>0</v>
      </c>
      <c r="KX43" s="17">
        <v>0</v>
      </c>
      <c r="KY43" s="17">
        <v>0</v>
      </c>
      <c r="KZ43" s="17">
        <v>0</v>
      </c>
      <c r="LA43" s="18">
        <v>0</v>
      </c>
      <c r="LB43" s="18">
        <v>0</v>
      </c>
      <c r="LC43" s="18">
        <v>0</v>
      </c>
      <c r="LD43" s="17">
        <v>0</v>
      </c>
      <c r="LE43" s="17">
        <v>0</v>
      </c>
      <c r="LF43" s="17">
        <v>0</v>
      </c>
      <c r="LG43" s="17">
        <v>0</v>
      </c>
      <c r="LH43" s="17">
        <v>0</v>
      </c>
      <c r="LI43" s="17">
        <v>0</v>
      </c>
      <c r="LJ43" s="18">
        <v>0</v>
      </c>
      <c r="LK43" s="18">
        <v>0</v>
      </c>
      <c r="LL43" s="18">
        <v>0</v>
      </c>
      <c r="LM43" s="17">
        <v>0</v>
      </c>
      <c r="LN43" s="17">
        <v>0</v>
      </c>
      <c r="LO43" s="17">
        <v>0</v>
      </c>
      <c r="LP43" s="17">
        <v>0</v>
      </c>
      <c r="LQ43" s="17">
        <v>0</v>
      </c>
      <c r="LR43" s="17">
        <v>0</v>
      </c>
      <c r="LS43" s="18">
        <v>0</v>
      </c>
      <c r="LT43" s="18">
        <v>0</v>
      </c>
      <c r="LU43" s="18">
        <v>0</v>
      </c>
      <c r="LV43" s="17">
        <v>0</v>
      </c>
      <c r="LW43" s="17">
        <v>0</v>
      </c>
      <c r="LX43" s="17">
        <v>0</v>
      </c>
      <c r="LY43" s="17">
        <v>0</v>
      </c>
      <c r="LZ43" s="17">
        <v>0</v>
      </c>
      <c r="MA43" s="17">
        <v>0</v>
      </c>
      <c r="MB43" s="17">
        <v>0</v>
      </c>
      <c r="MC43" s="17">
        <v>0</v>
      </c>
      <c r="MD43" s="17">
        <v>0</v>
      </c>
      <c r="ME43" s="17">
        <v>0</v>
      </c>
      <c r="MF43" s="17">
        <v>0</v>
      </c>
      <c r="MG43" s="17">
        <v>0</v>
      </c>
      <c r="MH43" s="17">
        <v>0</v>
      </c>
    </row>
    <row r="44" spans="1:346" ht="12.75" customHeight="1" x14ac:dyDescent="0.3">
      <c r="A44" s="61" t="s">
        <v>221</v>
      </c>
      <c r="B44" s="16">
        <v>1052</v>
      </c>
      <c r="C44" s="62" t="s">
        <v>148</v>
      </c>
      <c r="D44" s="18">
        <v>0</v>
      </c>
      <c r="E44" s="18">
        <v>0</v>
      </c>
      <c r="F44" s="18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937298.25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0</v>
      </c>
      <c r="DZ44" s="17">
        <v>0</v>
      </c>
      <c r="EA44" s="17">
        <v>0</v>
      </c>
      <c r="EB44" s="17">
        <v>0</v>
      </c>
      <c r="EC44" s="17">
        <v>0</v>
      </c>
      <c r="ED44" s="17">
        <v>0</v>
      </c>
      <c r="EE44" s="17">
        <v>0</v>
      </c>
      <c r="EF44" s="17">
        <v>0</v>
      </c>
      <c r="EG44" s="17">
        <v>0</v>
      </c>
      <c r="EH44" s="17">
        <v>0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0</v>
      </c>
      <c r="EO44" s="17">
        <v>0</v>
      </c>
      <c r="EP44" s="17">
        <v>0</v>
      </c>
      <c r="EQ44" s="17">
        <v>0</v>
      </c>
      <c r="ER44" s="17">
        <v>0</v>
      </c>
      <c r="ES44" s="17">
        <v>0</v>
      </c>
      <c r="ET44" s="17">
        <v>0</v>
      </c>
      <c r="EU44" s="17">
        <v>0</v>
      </c>
      <c r="EV44" s="17">
        <v>0</v>
      </c>
      <c r="EW44" s="17">
        <v>0</v>
      </c>
      <c r="EX44" s="17">
        <v>0</v>
      </c>
      <c r="EY44" s="17">
        <v>0</v>
      </c>
      <c r="EZ44" s="17">
        <v>0</v>
      </c>
      <c r="FA44" s="17">
        <v>0</v>
      </c>
      <c r="FB44" s="17">
        <v>0</v>
      </c>
      <c r="FC44" s="17">
        <v>0</v>
      </c>
      <c r="FD44" s="17">
        <v>0</v>
      </c>
      <c r="FE44" s="17">
        <v>0</v>
      </c>
      <c r="FF44" s="17">
        <v>0</v>
      </c>
      <c r="FG44" s="17">
        <v>0</v>
      </c>
      <c r="FH44" s="17">
        <v>0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7">
        <v>0</v>
      </c>
      <c r="FR44" s="17">
        <v>0</v>
      </c>
      <c r="FS44" s="17">
        <v>0</v>
      </c>
      <c r="FT44" s="17">
        <v>0</v>
      </c>
      <c r="FU44" s="17">
        <v>0</v>
      </c>
      <c r="FV44" s="17">
        <v>0</v>
      </c>
      <c r="FW44" s="17">
        <v>0</v>
      </c>
      <c r="FX44" s="17">
        <v>0</v>
      </c>
      <c r="FY44" s="17">
        <v>0</v>
      </c>
      <c r="FZ44" s="17">
        <v>0</v>
      </c>
      <c r="GA44" s="17">
        <v>0</v>
      </c>
      <c r="GB44" s="17">
        <v>0</v>
      </c>
      <c r="GC44" s="17">
        <v>0</v>
      </c>
      <c r="GD44" s="17">
        <v>0</v>
      </c>
      <c r="GE44" s="17">
        <v>0</v>
      </c>
      <c r="GF44" s="17">
        <v>0</v>
      </c>
      <c r="GG44" s="17">
        <v>0</v>
      </c>
      <c r="GH44" s="17">
        <v>0</v>
      </c>
      <c r="GI44" s="17">
        <v>0</v>
      </c>
      <c r="GJ44" s="17">
        <v>0</v>
      </c>
      <c r="GK44" s="17">
        <v>0</v>
      </c>
      <c r="GL44" s="17">
        <v>0</v>
      </c>
      <c r="GM44" s="17">
        <v>0</v>
      </c>
      <c r="GN44" s="17">
        <v>0</v>
      </c>
      <c r="GO44" s="17">
        <v>0</v>
      </c>
      <c r="GP44" s="17">
        <v>0</v>
      </c>
      <c r="GQ44" s="17">
        <v>0</v>
      </c>
      <c r="GR44" s="17">
        <v>0</v>
      </c>
      <c r="GS44" s="17">
        <v>0</v>
      </c>
      <c r="GT44" s="17">
        <v>0</v>
      </c>
      <c r="GU44" s="17">
        <v>0</v>
      </c>
      <c r="GV44" s="17">
        <v>0</v>
      </c>
      <c r="GW44" s="17">
        <v>0</v>
      </c>
      <c r="GX44" s="17">
        <v>0</v>
      </c>
      <c r="GY44" s="17">
        <v>0</v>
      </c>
      <c r="GZ44" s="17">
        <v>0</v>
      </c>
      <c r="HA44" s="17">
        <v>0</v>
      </c>
      <c r="HB44" s="17">
        <v>0</v>
      </c>
      <c r="HC44" s="17">
        <v>0</v>
      </c>
      <c r="HD44" s="17">
        <v>0</v>
      </c>
      <c r="HE44" s="17">
        <v>0</v>
      </c>
      <c r="HF44" s="17">
        <v>0</v>
      </c>
      <c r="HG44" s="17">
        <v>0</v>
      </c>
      <c r="HH44" s="17">
        <v>0</v>
      </c>
      <c r="HI44" s="17">
        <v>0</v>
      </c>
      <c r="HJ44" s="17">
        <v>0</v>
      </c>
      <c r="HK44" s="17">
        <v>0</v>
      </c>
      <c r="HL44" s="17">
        <v>0</v>
      </c>
      <c r="HM44" s="17">
        <v>0</v>
      </c>
      <c r="HN44" s="17">
        <v>0</v>
      </c>
      <c r="HO44" s="17">
        <v>0</v>
      </c>
      <c r="HP44" s="17">
        <v>0</v>
      </c>
      <c r="HQ44" s="17">
        <v>0</v>
      </c>
      <c r="HR44" s="17">
        <v>0</v>
      </c>
      <c r="HS44" s="17">
        <v>0</v>
      </c>
      <c r="HT44" s="17">
        <v>0</v>
      </c>
      <c r="HU44" s="17">
        <v>0</v>
      </c>
      <c r="HV44" s="17">
        <v>0</v>
      </c>
      <c r="HW44" s="17">
        <v>0</v>
      </c>
      <c r="HX44" s="17">
        <v>0</v>
      </c>
      <c r="HY44" s="17">
        <v>0</v>
      </c>
      <c r="HZ44" s="17">
        <v>0</v>
      </c>
      <c r="IA44" s="17">
        <v>0</v>
      </c>
      <c r="IB44" s="17">
        <v>0</v>
      </c>
      <c r="IC44" s="17">
        <v>0</v>
      </c>
      <c r="ID44" s="17">
        <v>0</v>
      </c>
      <c r="IE44" s="17">
        <v>0</v>
      </c>
      <c r="IF44" s="17">
        <v>0</v>
      </c>
      <c r="IG44" s="17">
        <v>0</v>
      </c>
      <c r="IH44" s="17">
        <v>0</v>
      </c>
      <c r="II44" s="17">
        <v>0</v>
      </c>
      <c r="IJ44" s="17">
        <v>0</v>
      </c>
      <c r="IK44" s="17">
        <v>0</v>
      </c>
      <c r="IL44" s="17">
        <v>0</v>
      </c>
      <c r="IM44" s="17">
        <v>0</v>
      </c>
      <c r="IN44" s="17">
        <v>0</v>
      </c>
      <c r="IO44" s="17">
        <v>0</v>
      </c>
      <c r="IP44" s="17">
        <v>0</v>
      </c>
      <c r="IQ44" s="17">
        <v>0</v>
      </c>
      <c r="IR44" s="17">
        <v>0</v>
      </c>
      <c r="IS44" s="17">
        <v>0</v>
      </c>
      <c r="IT44" s="17">
        <v>0</v>
      </c>
      <c r="IU44" s="17">
        <v>0</v>
      </c>
      <c r="IV44" s="18">
        <v>0</v>
      </c>
      <c r="IW44" s="18">
        <v>0</v>
      </c>
      <c r="IX44" s="18">
        <v>0</v>
      </c>
      <c r="IY44" s="17">
        <v>0</v>
      </c>
      <c r="IZ44" s="17">
        <v>0</v>
      </c>
      <c r="JA44" s="17">
        <v>0</v>
      </c>
      <c r="JB44" s="17">
        <v>0</v>
      </c>
      <c r="JC44" s="17">
        <v>0</v>
      </c>
      <c r="JD44" s="17">
        <v>0</v>
      </c>
      <c r="JE44" s="18">
        <v>0</v>
      </c>
      <c r="JF44" s="18">
        <v>0</v>
      </c>
      <c r="JG44" s="18">
        <v>0</v>
      </c>
      <c r="JH44" s="17">
        <v>0</v>
      </c>
      <c r="JI44" s="17">
        <v>0</v>
      </c>
      <c r="JJ44" s="17">
        <v>0</v>
      </c>
      <c r="JK44" s="17">
        <v>0</v>
      </c>
      <c r="JL44" s="17">
        <v>0</v>
      </c>
      <c r="JM44" s="17">
        <v>0</v>
      </c>
      <c r="JN44" s="18">
        <v>0</v>
      </c>
      <c r="JO44" s="18">
        <v>0</v>
      </c>
      <c r="JP44" s="18">
        <v>0</v>
      </c>
      <c r="JQ44" s="17">
        <v>0</v>
      </c>
      <c r="JR44" s="17">
        <v>0</v>
      </c>
      <c r="JS44" s="17">
        <v>0</v>
      </c>
      <c r="JT44" s="17">
        <v>0</v>
      </c>
      <c r="JU44" s="17">
        <v>0</v>
      </c>
      <c r="JV44" s="17">
        <v>0</v>
      </c>
      <c r="JW44" s="17">
        <v>0</v>
      </c>
      <c r="JX44" s="17">
        <v>0</v>
      </c>
      <c r="JY44" s="17">
        <v>0</v>
      </c>
      <c r="JZ44" s="17">
        <v>0</v>
      </c>
      <c r="KA44" s="17">
        <v>0</v>
      </c>
      <c r="KB44" s="17">
        <v>0</v>
      </c>
      <c r="KC44" s="17">
        <v>0</v>
      </c>
      <c r="KD44" s="17">
        <v>0</v>
      </c>
      <c r="KE44" s="17">
        <v>0</v>
      </c>
      <c r="KF44" s="17">
        <v>0</v>
      </c>
      <c r="KG44" s="17">
        <v>0</v>
      </c>
      <c r="KH44" s="17">
        <v>0</v>
      </c>
      <c r="KI44" s="17">
        <v>0</v>
      </c>
      <c r="KJ44" s="17">
        <v>0</v>
      </c>
      <c r="KK44" s="17">
        <v>0</v>
      </c>
      <c r="KL44" s="17">
        <v>0</v>
      </c>
      <c r="KM44" s="17">
        <v>0</v>
      </c>
      <c r="KN44" s="17">
        <v>0</v>
      </c>
      <c r="KO44" s="17">
        <v>0</v>
      </c>
      <c r="KP44" s="17">
        <v>0</v>
      </c>
      <c r="KQ44" s="17">
        <v>0</v>
      </c>
      <c r="KR44" s="17">
        <v>0</v>
      </c>
      <c r="KS44" s="17">
        <v>0</v>
      </c>
      <c r="KT44" s="17">
        <v>0</v>
      </c>
      <c r="KU44" s="17">
        <v>0</v>
      </c>
      <c r="KV44" s="17">
        <v>0</v>
      </c>
      <c r="KW44" s="17">
        <v>0</v>
      </c>
      <c r="KX44" s="17">
        <v>0</v>
      </c>
      <c r="KY44" s="17">
        <v>0</v>
      </c>
      <c r="KZ44" s="17">
        <v>0</v>
      </c>
      <c r="LA44" s="18">
        <v>0</v>
      </c>
      <c r="LB44" s="18">
        <v>0</v>
      </c>
      <c r="LC44" s="18">
        <v>0</v>
      </c>
      <c r="LD44" s="17">
        <v>0</v>
      </c>
      <c r="LE44" s="17">
        <v>0</v>
      </c>
      <c r="LF44" s="17">
        <v>0</v>
      </c>
      <c r="LG44" s="17">
        <v>0</v>
      </c>
      <c r="LH44" s="17">
        <v>0</v>
      </c>
      <c r="LI44" s="17">
        <v>0</v>
      </c>
      <c r="LJ44" s="18">
        <v>0</v>
      </c>
      <c r="LK44" s="18">
        <v>0</v>
      </c>
      <c r="LL44" s="18">
        <v>0</v>
      </c>
      <c r="LM44" s="17">
        <v>0</v>
      </c>
      <c r="LN44" s="17">
        <v>0</v>
      </c>
      <c r="LO44" s="17">
        <v>0</v>
      </c>
      <c r="LP44" s="17">
        <v>0</v>
      </c>
      <c r="LQ44" s="17">
        <v>0</v>
      </c>
      <c r="LR44" s="17">
        <v>0</v>
      </c>
      <c r="LS44" s="18">
        <v>0</v>
      </c>
      <c r="LT44" s="18">
        <v>0</v>
      </c>
      <c r="LU44" s="18">
        <v>0</v>
      </c>
      <c r="LV44" s="17">
        <v>0</v>
      </c>
      <c r="LW44" s="17">
        <v>0</v>
      </c>
      <c r="LX44" s="17">
        <v>0</v>
      </c>
      <c r="LY44" s="17">
        <v>0</v>
      </c>
      <c r="LZ44" s="17">
        <v>0</v>
      </c>
      <c r="MA44" s="17">
        <v>0</v>
      </c>
      <c r="MB44" s="17">
        <v>0</v>
      </c>
      <c r="MC44" s="17">
        <v>0</v>
      </c>
      <c r="MD44" s="17">
        <v>0</v>
      </c>
      <c r="ME44" s="17">
        <v>0</v>
      </c>
      <c r="MF44" s="17">
        <v>0</v>
      </c>
      <c r="MG44" s="17">
        <v>937298.25</v>
      </c>
      <c r="MH44" s="17">
        <v>937298.25</v>
      </c>
    </row>
    <row r="45" spans="1:346" ht="12.75" customHeight="1" x14ac:dyDescent="0.3">
      <c r="A45" s="61" t="s">
        <v>223</v>
      </c>
      <c r="B45" s="16">
        <v>1053</v>
      </c>
      <c r="C45" s="62" t="s">
        <v>148</v>
      </c>
      <c r="D45" s="18">
        <v>0</v>
      </c>
      <c r="E45" s="18">
        <v>0</v>
      </c>
      <c r="F45" s="18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667518678.97000206</v>
      </c>
      <c r="BC45" s="17">
        <v>0</v>
      </c>
      <c r="BD45" s="17">
        <v>0</v>
      </c>
      <c r="BE45" s="17">
        <v>4457316.6700010002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0</v>
      </c>
      <c r="DW45" s="17">
        <v>0</v>
      </c>
      <c r="DX45" s="17">
        <v>0</v>
      </c>
      <c r="DY45" s="17">
        <v>0</v>
      </c>
      <c r="DZ45" s="17">
        <v>0</v>
      </c>
      <c r="EA45" s="17">
        <v>0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>
        <v>0</v>
      </c>
      <c r="EQ45" s="17">
        <v>0</v>
      </c>
      <c r="ER45" s="17">
        <v>0</v>
      </c>
      <c r="ES45" s="17">
        <v>0</v>
      </c>
      <c r="ET45" s="17">
        <v>0</v>
      </c>
      <c r="EU45" s="17">
        <v>0</v>
      </c>
      <c r="EV45" s="17">
        <v>0</v>
      </c>
      <c r="EW45" s="17">
        <v>0</v>
      </c>
      <c r="EX45" s="17">
        <v>0</v>
      </c>
      <c r="EY45" s="17">
        <v>0</v>
      </c>
      <c r="EZ45" s="17">
        <v>0</v>
      </c>
      <c r="FA45" s="17">
        <v>0</v>
      </c>
      <c r="FB45" s="17">
        <v>0</v>
      </c>
      <c r="FC45" s="17">
        <v>0</v>
      </c>
      <c r="FD45" s="17">
        <v>0</v>
      </c>
      <c r="FE45" s="17">
        <v>0</v>
      </c>
      <c r="FF45" s="17">
        <v>0</v>
      </c>
      <c r="FG45" s="17">
        <v>0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0</v>
      </c>
      <c r="FP45" s="17">
        <v>0</v>
      </c>
      <c r="FQ45" s="17">
        <v>0</v>
      </c>
      <c r="FR45" s="17">
        <v>0</v>
      </c>
      <c r="FS45" s="17">
        <v>0</v>
      </c>
      <c r="FT45" s="17">
        <v>0</v>
      </c>
      <c r="FU45" s="17">
        <v>0</v>
      </c>
      <c r="FV45" s="17">
        <v>0</v>
      </c>
      <c r="FW45" s="17">
        <v>0</v>
      </c>
      <c r="FX45" s="17">
        <v>0</v>
      </c>
      <c r="FY45" s="17">
        <v>0</v>
      </c>
      <c r="FZ45" s="17">
        <v>0</v>
      </c>
      <c r="GA45" s="17">
        <v>0</v>
      </c>
      <c r="GB45" s="17">
        <v>0</v>
      </c>
      <c r="GC45" s="17">
        <v>0</v>
      </c>
      <c r="GD45" s="17">
        <v>0</v>
      </c>
      <c r="GE45" s="17">
        <v>0</v>
      </c>
      <c r="GF45" s="17">
        <v>0</v>
      </c>
      <c r="GG45" s="17">
        <v>0</v>
      </c>
      <c r="GH45" s="17">
        <v>0</v>
      </c>
      <c r="GI45" s="17">
        <v>0</v>
      </c>
      <c r="GJ45" s="17">
        <v>0</v>
      </c>
      <c r="GK45" s="17">
        <v>0</v>
      </c>
      <c r="GL45" s="17">
        <v>0</v>
      </c>
      <c r="GM45" s="17">
        <v>0</v>
      </c>
      <c r="GN45" s="17">
        <v>0</v>
      </c>
      <c r="GO45" s="17">
        <v>0</v>
      </c>
      <c r="GP45" s="17">
        <v>0</v>
      </c>
      <c r="GQ45" s="17">
        <v>0</v>
      </c>
      <c r="GR45" s="17">
        <v>0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0</v>
      </c>
      <c r="GZ45" s="17">
        <v>0</v>
      </c>
      <c r="HA45" s="17">
        <v>0</v>
      </c>
      <c r="HB45" s="17">
        <v>0</v>
      </c>
      <c r="HC45" s="17">
        <v>0</v>
      </c>
      <c r="HD45" s="17">
        <v>0</v>
      </c>
      <c r="HE45" s="17">
        <v>0</v>
      </c>
      <c r="HF45" s="17">
        <v>0</v>
      </c>
      <c r="HG45" s="17">
        <v>0</v>
      </c>
      <c r="HH45" s="17">
        <v>0</v>
      </c>
      <c r="HI45" s="17">
        <v>0</v>
      </c>
      <c r="HJ45" s="17">
        <v>0</v>
      </c>
      <c r="HK45" s="17">
        <v>0</v>
      </c>
      <c r="HL45" s="17">
        <v>0</v>
      </c>
      <c r="HM45" s="17">
        <v>0</v>
      </c>
      <c r="HN45" s="17">
        <v>0</v>
      </c>
      <c r="HO45" s="17">
        <v>0</v>
      </c>
      <c r="HP45" s="17">
        <v>0</v>
      </c>
      <c r="HQ45" s="17">
        <v>0</v>
      </c>
      <c r="HR45" s="17">
        <v>0</v>
      </c>
      <c r="HS45" s="17">
        <v>0</v>
      </c>
      <c r="HT45" s="17">
        <v>0</v>
      </c>
      <c r="HU45" s="17">
        <v>0</v>
      </c>
      <c r="HV45" s="17">
        <v>0</v>
      </c>
      <c r="HW45" s="17">
        <v>0</v>
      </c>
      <c r="HX45" s="17">
        <v>0</v>
      </c>
      <c r="HY45" s="17">
        <v>0</v>
      </c>
      <c r="HZ45" s="17">
        <v>0</v>
      </c>
      <c r="IA45" s="17">
        <v>0</v>
      </c>
      <c r="IB45" s="17">
        <v>0</v>
      </c>
      <c r="IC45" s="17">
        <v>0</v>
      </c>
      <c r="ID45" s="17">
        <v>0</v>
      </c>
      <c r="IE45" s="17">
        <v>0</v>
      </c>
      <c r="IF45" s="17">
        <v>0</v>
      </c>
      <c r="IG45" s="17">
        <v>0</v>
      </c>
      <c r="IH45" s="17">
        <v>0</v>
      </c>
      <c r="II45" s="17">
        <v>0</v>
      </c>
      <c r="IJ45" s="17">
        <v>0</v>
      </c>
      <c r="IK45" s="17">
        <v>0</v>
      </c>
      <c r="IL45" s="17">
        <v>0</v>
      </c>
      <c r="IM45" s="17">
        <v>0</v>
      </c>
      <c r="IN45" s="17">
        <v>0</v>
      </c>
      <c r="IO45" s="17">
        <v>0</v>
      </c>
      <c r="IP45" s="17">
        <v>0</v>
      </c>
      <c r="IQ45" s="17">
        <v>0</v>
      </c>
      <c r="IR45" s="17">
        <v>0</v>
      </c>
      <c r="IS45" s="17">
        <v>0</v>
      </c>
      <c r="IT45" s="17">
        <v>0</v>
      </c>
      <c r="IU45" s="17">
        <v>0</v>
      </c>
      <c r="IV45" s="18">
        <v>0</v>
      </c>
      <c r="IW45" s="18">
        <v>0</v>
      </c>
      <c r="IX45" s="18">
        <v>0</v>
      </c>
      <c r="IY45" s="17">
        <v>0</v>
      </c>
      <c r="IZ45" s="17">
        <v>0</v>
      </c>
      <c r="JA45" s="17">
        <v>0</v>
      </c>
      <c r="JB45" s="17">
        <v>0</v>
      </c>
      <c r="JC45" s="17">
        <v>0</v>
      </c>
      <c r="JD45" s="17">
        <v>0</v>
      </c>
      <c r="JE45" s="18">
        <v>0</v>
      </c>
      <c r="JF45" s="18">
        <v>0</v>
      </c>
      <c r="JG45" s="18">
        <v>0</v>
      </c>
      <c r="JH45" s="17">
        <v>0</v>
      </c>
      <c r="JI45" s="17">
        <v>0</v>
      </c>
      <c r="JJ45" s="17">
        <v>0</v>
      </c>
      <c r="JK45" s="17">
        <v>0</v>
      </c>
      <c r="JL45" s="17">
        <v>0</v>
      </c>
      <c r="JM45" s="17">
        <v>0</v>
      </c>
      <c r="JN45" s="18">
        <v>0</v>
      </c>
      <c r="JO45" s="18">
        <v>0</v>
      </c>
      <c r="JP45" s="18">
        <v>0</v>
      </c>
      <c r="JQ45" s="17">
        <v>0</v>
      </c>
      <c r="JR45" s="17">
        <v>0</v>
      </c>
      <c r="JS45" s="17">
        <v>0</v>
      </c>
      <c r="JT45" s="17">
        <v>0</v>
      </c>
      <c r="JU45" s="17">
        <v>0</v>
      </c>
      <c r="JV45" s="17">
        <v>0</v>
      </c>
      <c r="JW45" s="17">
        <v>0</v>
      </c>
      <c r="JX45" s="17">
        <v>0</v>
      </c>
      <c r="JY45" s="17">
        <v>0</v>
      </c>
      <c r="JZ45" s="17">
        <v>0</v>
      </c>
      <c r="KA45" s="17">
        <v>0</v>
      </c>
      <c r="KB45" s="17">
        <v>0</v>
      </c>
      <c r="KC45" s="17">
        <v>0</v>
      </c>
      <c r="KD45" s="17">
        <v>0</v>
      </c>
      <c r="KE45" s="17">
        <v>0</v>
      </c>
      <c r="KF45" s="17">
        <v>0</v>
      </c>
      <c r="KG45" s="17">
        <v>0</v>
      </c>
      <c r="KH45" s="17">
        <v>0</v>
      </c>
      <c r="KI45" s="17">
        <v>0</v>
      </c>
      <c r="KJ45" s="17">
        <v>0</v>
      </c>
      <c r="KK45" s="17">
        <v>0</v>
      </c>
      <c r="KL45" s="17">
        <v>0</v>
      </c>
      <c r="KM45" s="17">
        <v>0</v>
      </c>
      <c r="KN45" s="17">
        <v>0</v>
      </c>
      <c r="KO45" s="17">
        <v>0</v>
      </c>
      <c r="KP45" s="17">
        <v>0</v>
      </c>
      <c r="KQ45" s="17">
        <v>0</v>
      </c>
      <c r="KR45" s="17">
        <v>0</v>
      </c>
      <c r="KS45" s="17">
        <v>0</v>
      </c>
      <c r="KT45" s="17">
        <v>0</v>
      </c>
      <c r="KU45" s="17">
        <v>0</v>
      </c>
      <c r="KV45" s="17">
        <v>0</v>
      </c>
      <c r="KW45" s="17">
        <v>0</v>
      </c>
      <c r="KX45" s="17">
        <v>0</v>
      </c>
      <c r="KY45" s="17">
        <v>0</v>
      </c>
      <c r="KZ45" s="17">
        <v>0</v>
      </c>
      <c r="LA45" s="18">
        <v>0</v>
      </c>
      <c r="LB45" s="18">
        <v>0</v>
      </c>
      <c r="LC45" s="18">
        <v>0</v>
      </c>
      <c r="LD45" s="17">
        <v>0</v>
      </c>
      <c r="LE45" s="17">
        <v>0</v>
      </c>
      <c r="LF45" s="17">
        <v>0</v>
      </c>
      <c r="LG45" s="17">
        <v>0</v>
      </c>
      <c r="LH45" s="17">
        <v>0</v>
      </c>
      <c r="LI45" s="17">
        <v>0</v>
      </c>
      <c r="LJ45" s="18">
        <v>0</v>
      </c>
      <c r="LK45" s="18">
        <v>0</v>
      </c>
      <c r="LL45" s="18">
        <v>0</v>
      </c>
      <c r="LM45" s="17">
        <v>0</v>
      </c>
      <c r="LN45" s="17">
        <v>0</v>
      </c>
      <c r="LO45" s="17">
        <v>0</v>
      </c>
      <c r="LP45" s="17">
        <v>0</v>
      </c>
      <c r="LQ45" s="17">
        <v>0</v>
      </c>
      <c r="LR45" s="17">
        <v>0</v>
      </c>
      <c r="LS45" s="18">
        <v>0</v>
      </c>
      <c r="LT45" s="18">
        <v>0</v>
      </c>
      <c r="LU45" s="18">
        <v>0</v>
      </c>
      <c r="LV45" s="17">
        <v>0</v>
      </c>
      <c r="LW45" s="17">
        <v>0</v>
      </c>
      <c r="LX45" s="17">
        <v>0</v>
      </c>
      <c r="LY45" s="17">
        <v>0</v>
      </c>
      <c r="LZ45" s="17">
        <v>0</v>
      </c>
      <c r="MA45" s="17">
        <v>0</v>
      </c>
      <c r="MB45" s="17">
        <v>0</v>
      </c>
      <c r="MC45" s="17">
        <v>0</v>
      </c>
      <c r="MD45" s="17">
        <v>0</v>
      </c>
      <c r="ME45" s="17">
        <v>0</v>
      </c>
      <c r="MF45" s="17">
        <v>0</v>
      </c>
      <c r="MG45" s="17">
        <v>671975995.64000309</v>
      </c>
      <c r="MH45" s="17">
        <v>671975995.64000309</v>
      </c>
    </row>
    <row r="46" spans="1:346" ht="12.75" customHeight="1" x14ac:dyDescent="0.3">
      <c r="A46" s="61" t="s">
        <v>225</v>
      </c>
      <c r="B46" s="16">
        <v>1055</v>
      </c>
      <c r="C46" s="62" t="s">
        <v>148</v>
      </c>
      <c r="D46" s="18">
        <v>0</v>
      </c>
      <c r="E46" s="18">
        <v>0</v>
      </c>
      <c r="F46" s="18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7">
        <v>0</v>
      </c>
      <c r="DT46" s="17">
        <v>0</v>
      </c>
      <c r="DU46" s="17">
        <v>0</v>
      </c>
      <c r="DV46" s="17">
        <v>0</v>
      </c>
      <c r="DW46" s="17">
        <v>0</v>
      </c>
      <c r="DX46" s="17">
        <v>0</v>
      </c>
      <c r="DY46" s="17">
        <v>0</v>
      </c>
      <c r="DZ46" s="17">
        <v>0</v>
      </c>
      <c r="EA46" s="17">
        <v>0</v>
      </c>
      <c r="EB46" s="17">
        <v>0</v>
      </c>
      <c r="EC46" s="17">
        <v>0</v>
      </c>
      <c r="ED46" s="17">
        <v>0</v>
      </c>
      <c r="EE46" s="17">
        <v>0</v>
      </c>
      <c r="EF46" s="17">
        <v>0</v>
      </c>
      <c r="EG46" s="17">
        <v>0</v>
      </c>
      <c r="EH46" s="17">
        <v>0</v>
      </c>
      <c r="EI46" s="17">
        <v>0</v>
      </c>
      <c r="EJ46" s="17">
        <v>0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0</v>
      </c>
      <c r="EQ46" s="17">
        <v>0</v>
      </c>
      <c r="ER46" s="17">
        <v>0</v>
      </c>
      <c r="ES46" s="17">
        <v>0</v>
      </c>
      <c r="ET46" s="17">
        <v>0</v>
      </c>
      <c r="EU46" s="17">
        <v>0</v>
      </c>
      <c r="EV46" s="17">
        <v>0</v>
      </c>
      <c r="EW46" s="17">
        <v>0</v>
      </c>
      <c r="EX46" s="17">
        <v>0</v>
      </c>
      <c r="EY46" s="17">
        <v>0</v>
      </c>
      <c r="EZ46" s="17">
        <v>0</v>
      </c>
      <c r="FA46" s="17">
        <v>0</v>
      </c>
      <c r="FB46" s="17">
        <v>0</v>
      </c>
      <c r="FC46" s="17">
        <v>0</v>
      </c>
      <c r="FD46" s="17">
        <v>0</v>
      </c>
      <c r="FE46" s="17">
        <v>0</v>
      </c>
      <c r="FF46" s="17">
        <v>0</v>
      </c>
      <c r="FG46" s="17">
        <v>0</v>
      </c>
      <c r="FH46" s="17">
        <v>0</v>
      </c>
      <c r="FI46" s="17">
        <v>0</v>
      </c>
      <c r="FJ46" s="17">
        <v>0</v>
      </c>
      <c r="FK46" s="17">
        <v>0</v>
      </c>
      <c r="FL46" s="17">
        <v>0</v>
      </c>
      <c r="FM46" s="17">
        <v>0</v>
      </c>
      <c r="FN46" s="17">
        <v>0</v>
      </c>
      <c r="FO46" s="17">
        <v>0</v>
      </c>
      <c r="FP46" s="17">
        <v>0</v>
      </c>
      <c r="FQ46" s="17">
        <v>0</v>
      </c>
      <c r="FR46" s="17">
        <v>0</v>
      </c>
      <c r="FS46" s="17">
        <v>0</v>
      </c>
      <c r="FT46" s="17">
        <v>0</v>
      </c>
      <c r="FU46" s="17">
        <v>0</v>
      </c>
      <c r="FV46" s="17">
        <v>0</v>
      </c>
      <c r="FW46" s="17">
        <v>0</v>
      </c>
      <c r="FX46" s="17">
        <v>0</v>
      </c>
      <c r="FY46" s="17">
        <v>0</v>
      </c>
      <c r="FZ46" s="17">
        <v>0</v>
      </c>
      <c r="GA46" s="17">
        <v>0</v>
      </c>
      <c r="GB46" s="17">
        <v>0</v>
      </c>
      <c r="GC46" s="17">
        <v>0</v>
      </c>
      <c r="GD46" s="17">
        <v>0</v>
      </c>
      <c r="GE46" s="17">
        <v>0</v>
      </c>
      <c r="GF46" s="17">
        <v>0</v>
      </c>
      <c r="GG46" s="17">
        <v>0</v>
      </c>
      <c r="GH46" s="17">
        <v>0</v>
      </c>
      <c r="GI46" s="17">
        <v>0</v>
      </c>
      <c r="GJ46" s="17">
        <v>0</v>
      </c>
      <c r="GK46" s="17">
        <v>0</v>
      </c>
      <c r="GL46" s="17">
        <v>0</v>
      </c>
      <c r="GM46" s="17">
        <v>0</v>
      </c>
      <c r="GN46" s="17">
        <v>0</v>
      </c>
      <c r="GO46" s="17">
        <v>0</v>
      </c>
      <c r="GP46" s="17">
        <v>0</v>
      </c>
      <c r="GQ46" s="17">
        <v>0</v>
      </c>
      <c r="GR46" s="17">
        <v>0</v>
      </c>
      <c r="GS46" s="17">
        <v>0</v>
      </c>
      <c r="GT46" s="17">
        <v>0</v>
      </c>
      <c r="GU46" s="17">
        <v>0</v>
      </c>
      <c r="GV46" s="17">
        <v>0</v>
      </c>
      <c r="GW46" s="17">
        <v>0</v>
      </c>
      <c r="GX46" s="17">
        <v>0</v>
      </c>
      <c r="GY46" s="17">
        <v>0</v>
      </c>
      <c r="GZ46" s="17">
        <v>0</v>
      </c>
      <c r="HA46" s="17">
        <v>0</v>
      </c>
      <c r="HB46" s="17">
        <v>0</v>
      </c>
      <c r="HC46" s="17">
        <v>0</v>
      </c>
      <c r="HD46" s="17">
        <v>0</v>
      </c>
      <c r="HE46" s="17">
        <v>0</v>
      </c>
      <c r="HF46" s="17">
        <v>0</v>
      </c>
      <c r="HG46" s="17">
        <v>0</v>
      </c>
      <c r="HH46" s="17">
        <v>0</v>
      </c>
      <c r="HI46" s="17">
        <v>0</v>
      </c>
      <c r="HJ46" s="17">
        <v>0</v>
      </c>
      <c r="HK46" s="17">
        <v>0</v>
      </c>
      <c r="HL46" s="17">
        <v>0</v>
      </c>
      <c r="HM46" s="17">
        <v>0</v>
      </c>
      <c r="HN46" s="17">
        <v>0</v>
      </c>
      <c r="HO46" s="17">
        <v>0</v>
      </c>
      <c r="HP46" s="17">
        <v>0</v>
      </c>
      <c r="HQ46" s="17">
        <v>0</v>
      </c>
      <c r="HR46" s="17">
        <v>0</v>
      </c>
      <c r="HS46" s="17">
        <v>0</v>
      </c>
      <c r="HT46" s="17">
        <v>0</v>
      </c>
      <c r="HU46" s="17">
        <v>0</v>
      </c>
      <c r="HV46" s="17">
        <v>0</v>
      </c>
      <c r="HW46" s="17">
        <v>0</v>
      </c>
      <c r="HX46" s="17">
        <v>0</v>
      </c>
      <c r="HY46" s="17">
        <v>0</v>
      </c>
      <c r="HZ46" s="17">
        <v>0</v>
      </c>
      <c r="IA46" s="17">
        <v>0</v>
      </c>
      <c r="IB46" s="17">
        <v>0</v>
      </c>
      <c r="IC46" s="17">
        <v>0</v>
      </c>
      <c r="ID46" s="17">
        <v>0</v>
      </c>
      <c r="IE46" s="17">
        <v>0</v>
      </c>
      <c r="IF46" s="17">
        <v>0</v>
      </c>
      <c r="IG46" s="17">
        <v>0</v>
      </c>
      <c r="IH46" s="17">
        <v>0</v>
      </c>
      <c r="II46" s="17">
        <v>0</v>
      </c>
      <c r="IJ46" s="17">
        <v>0</v>
      </c>
      <c r="IK46" s="17">
        <v>0</v>
      </c>
      <c r="IL46" s="17">
        <v>0</v>
      </c>
      <c r="IM46" s="17">
        <v>0</v>
      </c>
      <c r="IN46" s="17">
        <v>0</v>
      </c>
      <c r="IO46" s="17">
        <v>0</v>
      </c>
      <c r="IP46" s="17">
        <v>0</v>
      </c>
      <c r="IQ46" s="17">
        <v>0</v>
      </c>
      <c r="IR46" s="17">
        <v>0</v>
      </c>
      <c r="IS46" s="17">
        <v>0</v>
      </c>
      <c r="IT46" s="17">
        <v>0</v>
      </c>
      <c r="IU46" s="17">
        <v>0</v>
      </c>
      <c r="IV46" s="18">
        <v>0</v>
      </c>
      <c r="IW46" s="18">
        <v>0</v>
      </c>
      <c r="IX46" s="18">
        <v>0</v>
      </c>
      <c r="IY46" s="17">
        <v>0</v>
      </c>
      <c r="IZ46" s="17">
        <v>0</v>
      </c>
      <c r="JA46" s="17">
        <v>0</v>
      </c>
      <c r="JB46" s="17">
        <v>0</v>
      </c>
      <c r="JC46" s="17">
        <v>0</v>
      </c>
      <c r="JD46" s="17">
        <v>0</v>
      </c>
      <c r="JE46" s="18">
        <v>0</v>
      </c>
      <c r="JF46" s="18">
        <v>0</v>
      </c>
      <c r="JG46" s="18">
        <v>0</v>
      </c>
      <c r="JH46" s="17">
        <v>0</v>
      </c>
      <c r="JI46" s="17">
        <v>0</v>
      </c>
      <c r="JJ46" s="17">
        <v>0</v>
      </c>
      <c r="JK46" s="17">
        <v>0</v>
      </c>
      <c r="JL46" s="17">
        <v>0</v>
      </c>
      <c r="JM46" s="17">
        <v>0</v>
      </c>
      <c r="JN46" s="18">
        <v>0</v>
      </c>
      <c r="JO46" s="18">
        <v>0</v>
      </c>
      <c r="JP46" s="18">
        <v>0</v>
      </c>
      <c r="JQ46" s="17">
        <v>0</v>
      </c>
      <c r="JR46" s="17">
        <v>0</v>
      </c>
      <c r="JS46" s="17">
        <v>0</v>
      </c>
      <c r="JT46" s="17">
        <v>0</v>
      </c>
      <c r="JU46" s="17">
        <v>0</v>
      </c>
      <c r="JV46" s="17">
        <v>0</v>
      </c>
      <c r="JW46" s="17">
        <v>0</v>
      </c>
      <c r="JX46" s="17">
        <v>0</v>
      </c>
      <c r="JY46" s="17">
        <v>0</v>
      </c>
      <c r="JZ46" s="17">
        <v>0</v>
      </c>
      <c r="KA46" s="17">
        <v>0</v>
      </c>
      <c r="KB46" s="17">
        <v>0</v>
      </c>
      <c r="KC46" s="17">
        <v>0</v>
      </c>
      <c r="KD46" s="17">
        <v>0</v>
      </c>
      <c r="KE46" s="17">
        <v>0</v>
      </c>
      <c r="KF46" s="17">
        <v>0</v>
      </c>
      <c r="KG46" s="17">
        <v>0</v>
      </c>
      <c r="KH46" s="17">
        <v>0</v>
      </c>
      <c r="KI46" s="17">
        <v>0</v>
      </c>
      <c r="KJ46" s="17">
        <v>0</v>
      </c>
      <c r="KK46" s="17">
        <v>0</v>
      </c>
      <c r="KL46" s="17">
        <v>0</v>
      </c>
      <c r="KM46" s="17">
        <v>0</v>
      </c>
      <c r="KN46" s="17">
        <v>0</v>
      </c>
      <c r="KO46" s="17">
        <v>0</v>
      </c>
      <c r="KP46" s="17">
        <v>0</v>
      </c>
      <c r="KQ46" s="17">
        <v>0</v>
      </c>
      <c r="KR46" s="17">
        <v>0</v>
      </c>
      <c r="KS46" s="17">
        <v>0</v>
      </c>
      <c r="KT46" s="17">
        <v>0</v>
      </c>
      <c r="KU46" s="17">
        <v>0</v>
      </c>
      <c r="KV46" s="17">
        <v>0</v>
      </c>
      <c r="KW46" s="17">
        <v>0</v>
      </c>
      <c r="KX46" s="17">
        <v>0</v>
      </c>
      <c r="KY46" s="17">
        <v>0</v>
      </c>
      <c r="KZ46" s="17">
        <v>0</v>
      </c>
      <c r="LA46" s="18">
        <v>0</v>
      </c>
      <c r="LB46" s="18">
        <v>0</v>
      </c>
      <c r="LC46" s="18">
        <v>0</v>
      </c>
      <c r="LD46" s="17">
        <v>0</v>
      </c>
      <c r="LE46" s="17">
        <v>0</v>
      </c>
      <c r="LF46" s="17">
        <v>0</v>
      </c>
      <c r="LG46" s="17">
        <v>0</v>
      </c>
      <c r="LH46" s="17">
        <v>0</v>
      </c>
      <c r="LI46" s="17">
        <v>0</v>
      </c>
      <c r="LJ46" s="18">
        <v>0</v>
      </c>
      <c r="LK46" s="18">
        <v>0</v>
      </c>
      <c r="LL46" s="18">
        <v>0</v>
      </c>
      <c r="LM46" s="17">
        <v>0</v>
      </c>
      <c r="LN46" s="17">
        <v>0</v>
      </c>
      <c r="LO46" s="17">
        <v>0</v>
      </c>
      <c r="LP46" s="17">
        <v>0</v>
      </c>
      <c r="LQ46" s="17">
        <v>0</v>
      </c>
      <c r="LR46" s="17">
        <v>0</v>
      </c>
      <c r="LS46" s="18">
        <v>0</v>
      </c>
      <c r="LT46" s="18">
        <v>0</v>
      </c>
      <c r="LU46" s="18">
        <v>0</v>
      </c>
      <c r="LV46" s="17">
        <v>0</v>
      </c>
      <c r="LW46" s="17">
        <v>0</v>
      </c>
      <c r="LX46" s="17">
        <v>0</v>
      </c>
      <c r="LY46" s="17">
        <v>0</v>
      </c>
      <c r="LZ46" s="17">
        <v>0</v>
      </c>
      <c r="MA46" s="17">
        <v>0</v>
      </c>
      <c r="MB46" s="17">
        <v>0</v>
      </c>
      <c r="MC46" s="17">
        <v>0</v>
      </c>
      <c r="MD46" s="17">
        <v>0</v>
      </c>
      <c r="ME46" s="17">
        <v>0</v>
      </c>
      <c r="MF46" s="17">
        <v>0</v>
      </c>
      <c r="MG46" s="17">
        <v>0</v>
      </c>
      <c r="MH46" s="17">
        <v>0</v>
      </c>
    </row>
    <row r="47" spans="1:346" ht="12.75" customHeight="1" x14ac:dyDescent="0.3">
      <c r="A47" s="61" t="s">
        <v>227</v>
      </c>
      <c r="B47" s="16">
        <v>1056</v>
      </c>
      <c r="C47" s="62" t="s">
        <v>148</v>
      </c>
      <c r="D47" s="18">
        <v>0</v>
      </c>
      <c r="E47" s="18">
        <v>0</v>
      </c>
      <c r="F47" s="18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7"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7">
        <v>0</v>
      </c>
      <c r="CY47" s="17">
        <v>0</v>
      </c>
      <c r="CZ47" s="17">
        <v>0</v>
      </c>
      <c r="DA47" s="17">
        <v>0</v>
      </c>
      <c r="DB47" s="17">
        <v>0</v>
      </c>
      <c r="DC47" s="17">
        <v>0</v>
      </c>
      <c r="DD47" s="17">
        <v>0</v>
      </c>
      <c r="DE47" s="17">
        <v>0</v>
      </c>
      <c r="DF47" s="17">
        <v>0</v>
      </c>
      <c r="DG47" s="17">
        <v>0</v>
      </c>
      <c r="DH47" s="17">
        <v>0</v>
      </c>
      <c r="DI47" s="17">
        <v>0</v>
      </c>
      <c r="DJ47" s="17">
        <v>0</v>
      </c>
      <c r="DK47" s="17">
        <v>0</v>
      </c>
      <c r="DL47" s="17">
        <v>0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>
        <v>0</v>
      </c>
      <c r="DS47" s="17">
        <v>0</v>
      </c>
      <c r="DT47" s="17">
        <v>0</v>
      </c>
      <c r="DU47" s="17">
        <v>0</v>
      </c>
      <c r="DV47" s="17">
        <v>0</v>
      </c>
      <c r="DW47" s="17">
        <v>0</v>
      </c>
      <c r="DX47" s="17">
        <v>0</v>
      </c>
      <c r="DY47" s="17">
        <v>0</v>
      </c>
      <c r="DZ47" s="17">
        <v>0</v>
      </c>
      <c r="EA47" s="17">
        <v>0</v>
      </c>
      <c r="EB47" s="17">
        <v>0</v>
      </c>
      <c r="EC47" s="17">
        <v>0</v>
      </c>
      <c r="ED47" s="17">
        <v>0</v>
      </c>
      <c r="EE47" s="17">
        <v>0</v>
      </c>
      <c r="EF47" s="17">
        <v>0</v>
      </c>
      <c r="EG47" s="17">
        <v>0</v>
      </c>
      <c r="EH47" s="17">
        <v>0</v>
      </c>
      <c r="EI47" s="17">
        <v>0</v>
      </c>
      <c r="EJ47" s="17">
        <v>0</v>
      </c>
      <c r="EK47" s="17">
        <v>0</v>
      </c>
      <c r="EL47" s="17">
        <v>0</v>
      </c>
      <c r="EM47" s="17">
        <v>0</v>
      </c>
      <c r="EN47" s="17">
        <v>0</v>
      </c>
      <c r="EO47" s="17">
        <v>0</v>
      </c>
      <c r="EP47" s="17">
        <v>0</v>
      </c>
      <c r="EQ47" s="17">
        <v>0</v>
      </c>
      <c r="ER47" s="17">
        <v>0</v>
      </c>
      <c r="ES47" s="17">
        <v>0</v>
      </c>
      <c r="ET47" s="17">
        <v>0</v>
      </c>
      <c r="EU47" s="17">
        <v>0</v>
      </c>
      <c r="EV47" s="17">
        <v>0</v>
      </c>
      <c r="EW47" s="17">
        <v>0</v>
      </c>
      <c r="EX47" s="17">
        <v>0</v>
      </c>
      <c r="EY47" s="17">
        <v>0</v>
      </c>
      <c r="EZ47" s="17">
        <v>0</v>
      </c>
      <c r="FA47" s="17">
        <v>0</v>
      </c>
      <c r="FB47" s="17">
        <v>0</v>
      </c>
      <c r="FC47" s="17">
        <v>0</v>
      </c>
      <c r="FD47" s="17">
        <v>0</v>
      </c>
      <c r="FE47" s="17">
        <v>0</v>
      </c>
      <c r="FF47" s="17">
        <v>0</v>
      </c>
      <c r="FG47" s="17">
        <v>0</v>
      </c>
      <c r="FH47" s="17">
        <v>0</v>
      </c>
      <c r="FI47" s="17">
        <v>0</v>
      </c>
      <c r="FJ47" s="17">
        <v>0</v>
      </c>
      <c r="FK47" s="17">
        <v>0</v>
      </c>
      <c r="FL47" s="17">
        <v>0</v>
      </c>
      <c r="FM47" s="17">
        <v>0</v>
      </c>
      <c r="FN47" s="17">
        <v>0</v>
      </c>
      <c r="FO47" s="17">
        <v>0</v>
      </c>
      <c r="FP47" s="17">
        <v>0</v>
      </c>
      <c r="FQ47" s="17">
        <v>0</v>
      </c>
      <c r="FR47" s="17">
        <v>0</v>
      </c>
      <c r="FS47" s="17">
        <v>0</v>
      </c>
      <c r="FT47" s="17">
        <v>0</v>
      </c>
      <c r="FU47" s="17">
        <v>0</v>
      </c>
      <c r="FV47" s="17">
        <v>0</v>
      </c>
      <c r="FW47" s="17">
        <v>0</v>
      </c>
      <c r="FX47" s="17">
        <v>0</v>
      </c>
      <c r="FY47" s="17">
        <v>0</v>
      </c>
      <c r="FZ47" s="17">
        <v>0</v>
      </c>
      <c r="GA47" s="17">
        <v>0</v>
      </c>
      <c r="GB47" s="17">
        <v>0</v>
      </c>
      <c r="GC47" s="17">
        <v>0</v>
      </c>
      <c r="GD47" s="17">
        <v>0</v>
      </c>
      <c r="GE47" s="17">
        <v>0</v>
      </c>
      <c r="GF47" s="17">
        <v>0</v>
      </c>
      <c r="GG47" s="17">
        <v>0</v>
      </c>
      <c r="GH47" s="17">
        <v>0</v>
      </c>
      <c r="GI47" s="17">
        <v>0</v>
      </c>
      <c r="GJ47" s="17">
        <v>0</v>
      </c>
      <c r="GK47" s="17">
        <v>0</v>
      </c>
      <c r="GL47" s="17">
        <v>0</v>
      </c>
      <c r="GM47" s="17">
        <v>0</v>
      </c>
      <c r="GN47" s="17">
        <v>0</v>
      </c>
      <c r="GO47" s="17">
        <v>0</v>
      </c>
      <c r="GP47" s="17">
        <v>0</v>
      </c>
      <c r="GQ47" s="17">
        <v>0</v>
      </c>
      <c r="GR47" s="17">
        <v>0</v>
      </c>
      <c r="GS47" s="17">
        <v>0</v>
      </c>
      <c r="GT47" s="17">
        <v>0</v>
      </c>
      <c r="GU47" s="17">
        <v>0</v>
      </c>
      <c r="GV47" s="17">
        <v>0</v>
      </c>
      <c r="GW47" s="17">
        <v>0</v>
      </c>
      <c r="GX47" s="17">
        <v>0</v>
      </c>
      <c r="GY47" s="17">
        <v>0</v>
      </c>
      <c r="GZ47" s="17">
        <v>0</v>
      </c>
      <c r="HA47" s="17">
        <v>0</v>
      </c>
      <c r="HB47" s="17">
        <v>0</v>
      </c>
      <c r="HC47" s="17">
        <v>0</v>
      </c>
      <c r="HD47" s="17">
        <v>0</v>
      </c>
      <c r="HE47" s="17">
        <v>0</v>
      </c>
      <c r="HF47" s="17">
        <v>0</v>
      </c>
      <c r="HG47" s="17">
        <v>0</v>
      </c>
      <c r="HH47" s="17">
        <v>0</v>
      </c>
      <c r="HI47" s="17">
        <v>0</v>
      </c>
      <c r="HJ47" s="17">
        <v>0</v>
      </c>
      <c r="HK47" s="17">
        <v>0</v>
      </c>
      <c r="HL47" s="17">
        <v>0</v>
      </c>
      <c r="HM47" s="17">
        <v>0</v>
      </c>
      <c r="HN47" s="17">
        <v>0</v>
      </c>
      <c r="HO47" s="17">
        <v>0</v>
      </c>
      <c r="HP47" s="17">
        <v>0</v>
      </c>
      <c r="HQ47" s="17">
        <v>0</v>
      </c>
      <c r="HR47" s="17">
        <v>0</v>
      </c>
      <c r="HS47" s="17">
        <v>0</v>
      </c>
      <c r="HT47" s="17">
        <v>0</v>
      </c>
      <c r="HU47" s="17">
        <v>0</v>
      </c>
      <c r="HV47" s="17">
        <v>0</v>
      </c>
      <c r="HW47" s="17">
        <v>0</v>
      </c>
      <c r="HX47" s="17">
        <v>0</v>
      </c>
      <c r="HY47" s="17">
        <v>0</v>
      </c>
      <c r="HZ47" s="17">
        <v>0</v>
      </c>
      <c r="IA47" s="17">
        <v>0</v>
      </c>
      <c r="IB47" s="17">
        <v>0</v>
      </c>
      <c r="IC47" s="17">
        <v>0</v>
      </c>
      <c r="ID47" s="17">
        <v>0</v>
      </c>
      <c r="IE47" s="17">
        <v>0</v>
      </c>
      <c r="IF47" s="17">
        <v>0</v>
      </c>
      <c r="IG47" s="17">
        <v>0</v>
      </c>
      <c r="IH47" s="17">
        <v>0</v>
      </c>
      <c r="II47" s="17">
        <v>0</v>
      </c>
      <c r="IJ47" s="17">
        <v>0</v>
      </c>
      <c r="IK47" s="17">
        <v>0</v>
      </c>
      <c r="IL47" s="17">
        <v>0</v>
      </c>
      <c r="IM47" s="17">
        <v>0</v>
      </c>
      <c r="IN47" s="17">
        <v>0</v>
      </c>
      <c r="IO47" s="17">
        <v>0</v>
      </c>
      <c r="IP47" s="17">
        <v>0</v>
      </c>
      <c r="IQ47" s="17">
        <v>0</v>
      </c>
      <c r="IR47" s="17">
        <v>0</v>
      </c>
      <c r="IS47" s="17">
        <v>0</v>
      </c>
      <c r="IT47" s="17">
        <v>0</v>
      </c>
      <c r="IU47" s="17">
        <v>0</v>
      </c>
      <c r="IV47" s="18">
        <v>0</v>
      </c>
      <c r="IW47" s="18">
        <v>0</v>
      </c>
      <c r="IX47" s="18">
        <v>0</v>
      </c>
      <c r="IY47" s="17">
        <v>0</v>
      </c>
      <c r="IZ47" s="17">
        <v>0</v>
      </c>
      <c r="JA47" s="17">
        <v>0</v>
      </c>
      <c r="JB47" s="17">
        <v>0</v>
      </c>
      <c r="JC47" s="17">
        <v>0</v>
      </c>
      <c r="JD47" s="17">
        <v>0</v>
      </c>
      <c r="JE47" s="18">
        <v>0</v>
      </c>
      <c r="JF47" s="18">
        <v>0</v>
      </c>
      <c r="JG47" s="18">
        <v>0</v>
      </c>
      <c r="JH47" s="17">
        <v>0</v>
      </c>
      <c r="JI47" s="17">
        <v>0</v>
      </c>
      <c r="JJ47" s="17">
        <v>0</v>
      </c>
      <c r="JK47" s="17">
        <v>0</v>
      </c>
      <c r="JL47" s="17">
        <v>0</v>
      </c>
      <c r="JM47" s="17">
        <v>0</v>
      </c>
      <c r="JN47" s="18">
        <v>0</v>
      </c>
      <c r="JO47" s="18">
        <v>0</v>
      </c>
      <c r="JP47" s="18">
        <v>0</v>
      </c>
      <c r="JQ47" s="17">
        <v>0</v>
      </c>
      <c r="JR47" s="17">
        <v>0</v>
      </c>
      <c r="JS47" s="17">
        <v>0</v>
      </c>
      <c r="JT47" s="17">
        <v>0</v>
      </c>
      <c r="JU47" s="17">
        <v>0</v>
      </c>
      <c r="JV47" s="17">
        <v>0</v>
      </c>
      <c r="JW47" s="17">
        <v>0</v>
      </c>
      <c r="JX47" s="17">
        <v>0</v>
      </c>
      <c r="JY47" s="17">
        <v>0</v>
      </c>
      <c r="JZ47" s="17">
        <v>0</v>
      </c>
      <c r="KA47" s="17">
        <v>0</v>
      </c>
      <c r="KB47" s="17">
        <v>0</v>
      </c>
      <c r="KC47" s="17">
        <v>0</v>
      </c>
      <c r="KD47" s="17">
        <v>0</v>
      </c>
      <c r="KE47" s="17">
        <v>0</v>
      </c>
      <c r="KF47" s="17">
        <v>0</v>
      </c>
      <c r="KG47" s="17">
        <v>0</v>
      </c>
      <c r="KH47" s="17">
        <v>0</v>
      </c>
      <c r="KI47" s="17">
        <v>0</v>
      </c>
      <c r="KJ47" s="17">
        <v>0</v>
      </c>
      <c r="KK47" s="17">
        <v>0</v>
      </c>
      <c r="KL47" s="17">
        <v>0</v>
      </c>
      <c r="KM47" s="17">
        <v>0</v>
      </c>
      <c r="KN47" s="17">
        <v>0</v>
      </c>
      <c r="KO47" s="17">
        <v>0</v>
      </c>
      <c r="KP47" s="17">
        <v>0</v>
      </c>
      <c r="KQ47" s="17">
        <v>0</v>
      </c>
      <c r="KR47" s="17">
        <v>0</v>
      </c>
      <c r="KS47" s="17">
        <v>0</v>
      </c>
      <c r="KT47" s="17">
        <v>0</v>
      </c>
      <c r="KU47" s="17">
        <v>0</v>
      </c>
      <c r="KV47" s="17">
        <v>0</v>
      </c>
      <c r="KW47" s="17">
        <v>0</v>
      </c>
      <c r="KX47" s="17">
        <v>0</v>
      </c>
      <c r="KY47" s="17">
        <v>0</v>
      </c>
      <c r="KZ47" s="17">
        <v>0</v>
      </c>
      <c r="LA47" s="18">
        <v>0</v>
      </c>
      <c r="LB47" s="18">
        <v>0</v>
      </c>
      <c r="LC47" s="18">
        <v>0</v>
      </c>
      <c r="LD47" s="17">
        <v>0</v>
      </c>
      <c r="LE47" s="17">
        <v>0</v>
      </c>
      <c r="LF47" s="17">
        <v>0</v>
      </c>
      <c r="LG47" s="17">
        <v>0</v>
      </c>
      <c r="LH47" s="17">
        <v>0</v>
      </c>
      <c r="LI47" s="17">
        <v>0</v>
      </c>
      <c r="LJ47" s="18">
        <v>0</v>
      </c>
      <c r="LK47" s="18">
        <v>0</v>
      </c>
      <c r="LL47" s="18">
        <v>0</v>
      </c>
      <c r="LM47" s="17">
        <v>0</v>
      </c>
      <c r="LN47" s="17">
        <v>0</v>
      </c>
      <c r="LO47" s="17">
        <v>0</v>
      </c>
      <c r="LP47" s="17">
        <v>0</v>
      </c>
      <c r="LQ47" s="17">
        <v>0</v>
      </c>
      <c r="LR47" s="17">
        <v>0</v>
      </c>
      <c r="LS47" s="18">
        <v>0</v>
      </c>
      <c r="LT47" s="18">
        <v>0</v>
      </c>
      <c r="LU47" s="18">
        <v>0</v>
      </c>
      <c r="LV47" s="17">
        <v>0</v>
      </c>
      <c r="LW47" s="17">
        <v>0</v>
      </c>
      <c r="LX47" s="17">
        <v>0</v>
      </c>
      <c r="LY47" s="17">
        <v>0</v>
      </c>
      <c r="LZ47" s="17">
        <v>0</v>
      </c>
      <c r="MA47" s="17">
        <v>0</v>
      </c>
      <c r="MB47" s="17">
        <v>0</v>
      </c>
      <c r="MC47" s="17">
        <v>0</v>
      </c>
      <c r="MD47" s="17">
        <v>0</v>
      </c>
      <c r="ME47" s="17">
        <v>0</v>
      </c>
      <c r="MF47" s="17">
        <v>0</v>
      </c>
      <c r="MG47" s="17">
        <v>0</v>
      </c>
      <c r="MH47" s="17">
        <v>0</v>
      </c>
    </row>
    <row r="48" spans="1:346" ht="12.75" customHeight="1" x14ac:dyDescent="0.3">
      <c r="A48" s="61" t="s">
        <v>229</v>
      </c>
      <c r="B48" s="16">
        <v>1057</v>
      </c>
      <c r="C48" s="62" t="s">
        <v>148</v>
      </c>
      <c r="D48" s="18">
        <v>0</v>
      </c>
      <c r="E48" s="18">
        <v>0</v>
      </c>
      <c r="F48" s="18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0</v>
      </c>
      <c r="EC48" s="17">
        <v>0</v>
      </c>
      <c r="ED48" s="17">
        <v>0</v>
      </c>
      <c r="EE48" s="17">
        <v>0</v>
      </c>
      <c r="EF48" s="17">
        <v>0</v>
      </c>
      <c r="EG48" s="17">
        <v>0</v>
      </c>
      <c r="EH48" s="17">
        <v>0</v>
      </c>
      <c r="EI48" s="17">
        <v>0</v>
      </c>
      <c r="EJ48" s="17">
        <v>0</v>
      </c>
      <c r="EK48" s="17">
        <v>0</v>
      </c>
      <c r="EL48" s="17">
        <v>0</v>
      </c>
      <c r="EM48" s="17">
        <v>0</v>
      </c>
      <c r="EN48" s="17">
        <v>0</v>
      </c>
      <c r="EO48" s="17">
        <v>0</v>
      </c>
      <c r="EP48" s="17">
        <v>0</v>
      </c>
      <c r="EQ48" s="17">
        <v>0</v>
      </c>
      <c r="ER48" s="17">
        <v>0</v>
      </c>
      <c r="ES48" s="17">
        <v>0</v>
      </c>
      <c r="ET48" s="17">
        <v>0</v>
      </c>
      <c r="EU48" s="17">
        <v>0</v>
      </c>
      <c r="EV48" s="17">
        <v>0</v>
      </c>
      <c r="EW48" s="17">
        <v>0</v>
      </c>
      <c r="EX48" s="17">
        <v>0</v>
      </c>
      <c r="EY48" s="17">
        <v>0</v>
      </c>
      <c r="EZ48" s="17">
        <v>0</v>
      </c>
      <c r="FA48" s="17">
        <v>0</v>
      </c>
      <c r="FB48" s="17">
        <v>0</v>
      </c>
      <c r="FC48" s="17">
        <v>0</v>
      </c>
      <c r="FD48" s="17">
        <v>0</v>
      </c>
      <c r="FE48" s="17">
        <v>0</v>
      </c>
      <c r="FF48" s="17">
        <v>0</v>
      </c>
      <c r="FG48" s="17">
        <v>0</v>
      </c>
      <c r="FH48" s="17">
        <v>0</v>
      </c>
      <c r="FI48" s="17">
        <v>0</v>
      </c>
      <c r="FJ48" s="17">
        <v>0</v>
      </c>
      <c r="FK48" s="17">
        <v>0</v>
      </c>
      <c r="FL48" s="17">
        <v>0</v>
      </c>
      <c r="FM48" s="17">
        <v>0</v>
      </c>
      <c r="FN48" s="17">
        <v>0</v>
      </c>
      <c r="FO48" s="17">
        <v>0</v>
      </c>
      <c r="FP48" s="17">
        <v>0</v>
      </c>
      <c r="FQ48" s="17">
        <v>0</v>
      </c>
      <c r="FR48" s="17">
        <v>0</v>
      </c>
      <c r="FS48" s="17">
        <v>0</v>
      </c>
      <c r="FT48" s="17">
        <v>0</v>
      </c>
      <c r="FU48" s="17">
        <v>0</v>
      </c>
      <c r="FV48" s="17">
        <v>0</v>
      </c>
      <c r="FW48" s="17">
        <v>0</v>
      </c>
      <c r="FX48" s="17">
        <v>0</v>
      </c>
      <c r="FY48" s="17">
        <v>0</v>
      </c>
      <c r="FZ48" s="17">
        <v>0</v>
      </c>
      <c r="GA48" s="17">
        <v>0</v>
      </c>
      <c r="GB48" s="17">
        <v>0</v>
      </c>
      <c r="GC48" s="17">
        <v>0</v>
      </c>
      <c r="GD48" s="17">
        <v>0</v>
      </c>
      <c r="GE48" s="17">
        <v>0</v>
      </c>
      <c r="GF48" s="17">
        <v>0</v>
      </c>
      <c r="GG48" s="17">
        <v>0</v>
      </c>
      <c r="GH48" s="17">
        <v>0</v>
      </c>
      <c r="GI48" s="17">
        <v>0</v>
      </c>
      <c r="GJ48" s="17">
        <v>0</v>
      </c>
      <c r="GK48" s="17">
        <v>0</v>
      </c>
      <c r="GL48" s="17">
        <v>0</v>
      </c>
      <c r="GM48" s="17">
        <v>0</v>
      </c>
      <c r="GN48" s="17">
        <v>0</v>
      </c>
      <c r="GO48" s="17">
        <v>0</v>
      </c>
      <c r="GP48" s="17">
        <v>0</v>
      </c>
      <c r="GQ48" s="17">
        <v>0</v>
      </c>
      <c r="GR48" s="17">
        <v>0</v>
      </c>
      <c r="GS48" s="17">
        <v>0</v>
      </c>
      <c r="GT48" s="17">
        <v>0</v>
      </c>
      <c r="GU48" s="17">
        <v>0</v>
      </c>
      <c r="GV48" s="17">
        <v>0</v>
      </c>
      <c r="GW48" s="17">
        <v>0</v>
      </c>
      <c r="GX48" s="17">
        <v>0</v>
      </c>
      <c r="GY48" s="17">
        <v>0</v>
      </c>
      <c r="GZ48" s="17">
        <v>0</v>
      </c>
      <c r="HA48" s="17">
        <v>0</v>
      </c>
      <c r="HB48" s="17">
        <v>0</v>
      </c>
      <c r="HC48" s="17">
        <v>0</v>
      </c>
      <c r="HD48" s="17">
        <v>0</v>
      </c>
      <c r="HE48" s="17">
        <v>0</v>
      </c>
      <c r="HF48" s="17">
        <v>0</v>
      </c>
      <c r="HG48" s="17">
        <v>0</v>
      </c>
      <c r="HH48" s="17">
        <v>0</v>
      </c>
      <c r="HI48" s="17">
        <v>0</v>
      </c>
      <c r="HJ48" s="17">
        <v>0</v>
      </c>
      <c r="HK48" s="17">
        <v>0</v>
      </c>
      <c r="HL48" s="17">
        <v>0</v>
      </c>
      <c r="HM48" s="17">
        <v>0</v>
      </c>
      <c r="HN48" s="17">
        <v>0</v>
      </c>
      <c r="HO48" s="17">
        <v>0</v>
      </c>
      <c r="HP48" s="17">
        <v>0</v>
      </c>
      <c r="HQ48" s="17">
        <v>0</v>
      </c>
      <c r="HR48" s="17">
        <v>0</v>
      </c>
      <c r="HS48" s="17">
        <v>0</v>
      </c>
      <c r="HT48" s="17">
        <v>0</v>
      </c>
      <c r="HU48" s="17">
        <v>0</v>
      </c>
      <c r="HV48" s="17">
        <v>0</v>
      </c>
      <c r="HW48" s="17">
        <v>0</v>
      </c>
      <c r="HX48" s="17">
        <v>0</v>
      </c>
      <c r="HY48" s="17">
        <v>0</v>
      </c>
      <c r="HZ48" s="17">
        <v>0</v>
      </c>
      <c r="IA48" s="17">
        <v>0</v>
      </c>
      <c r="IB48" s="17">
        <v>0</v>
      </c>
      <c r="IC48" s="17">
        <v>0</v>
      </c>
      <c r="ID48" s="17">
        <v>0</v>
      </c>
      <c r="IE48" s="17">
        <v>0</v>
      </c>
      <c r="IF48" s="17">
        <v>0</v>
      </c>
      <c r="IG48" s="17">
        <v>0</v>
      </c>
      <c r="IH48" s="17">
        <v>0</v>
      </c>
      <c r="II48" s="17">
        <v>0</v>
      </c>
      <c r="IJ48" s="17">
        <v>0</v>
      </c>
      <c r="IK48" s="17">
        <v>0</v>
      </c>
      <c r="IL48" s="17">
        <v>0</v>
      </c>
      <c r="IM48" s="17">
        <v>0</v>
      </c>
      <c r="IN48" s="17">
        <v>0</v>
      </c>
      <c r="IO48" s="17">
        <v>0</v>
      </c>
      <c r="IP48" s="17">
        <v>0</v>
      </c>
      <c r="IQ48" s="17">
        <v>0</v>
      </c>
      <c r="IR48" s="17">
        <v>0</v>
      </c>
      <c r="IS48" s="17">
        <v>0</v>
      </c>
      <c r="IT48" s="17">
        <v>0</v>
      </c>
      <c r="IU48" s="17">
        <v>0</v>
      </c>
      <c r="IV48" s="18">
        <v>0</v>
      </c>
      <c r="IW48" s="18">
        <v>0</v>
      </c>
      <c r="IX48" s="18">
        <v>0</v>
      </c>
      <c r="IY48" s="17">
        <v>0</v>
      </c>
      <c r="IZ48" s="17">
        <v>0</v>
      </c>
      <c r="JA48" s="17">
        <v>0</v>
      </c>
      <c r="JB48" s="17">
        <v>0</v>
      </c>
      <c r="JC48" s="17">
        <v>0</v>
      </c>
      <c r="JD48" s="17">
        <v>0</v>
      </c>
      <c r="JE48" s="18">
        <v>0</v>
      </c>
      <c r="JF48" s="18">
        <v>0</v>
      </c>
      <c r="JG48" s="18">
        <v>0</v>
      </c>
      <c r="JH48" s="17">
        <v>0</v>
      </c>
      <c r="JI48" s="17">
        <v>0</v>
      </c>
      <c r="JJ48" s="17">
        <v>0</v>
      </c>
      <c r="JK48" s="17">
        <v>0</v>
      </c>
      <c r="JL48" s="17">
        <v>0</v>
      </c>
      <c r="JM48" s="17">
        <v>0</v>
      </c>
      <c r="JN48" s="18">
        <v>0</v>
      </c>
      <c r="JO48" s="18">
        <v>0</v>
      </c>
      <c r="JP48" s="18">
        <v>0</v>
      </c>
      <c r="JQ48" s="17">
        <v>0</v>
      </c>
      <c r="JR48" s="17">
        <v>0</v>
      </c>
      <c r="JS48" s="17">
        <v>0</v>
      </c>
      <c r="JT48" s="17">
        <v>0</v>
      </c>
      <c r="JU48" s="17">
        <v>0</v>
      </c>
      <c r="JV48" s="17">
        <v>0</v>
      </c>
      <c r="JW48" s="17">
        <v>0</v>
      </c>
      <c r="JX48" s="17">
        <v>0</v>
      </c>
      <c r="JY48" s="17">
        <v>0</v>
      </c>
      <c r="JZ48" s="17">
        <v>0</v>
      </c>
      <c r="KA48" s="17">
        <v>0</v>
      </c>
      <c r="KB48" s="17">
        <v>0</v>
      </c>
      <c r="KC48" s="17">
        <v>0</v>
      </c>
      <c r="KD48" s="17">
        <v>0</v>
      </c>
      <c r="KE48" s="17">
        <v>0</v>
      </c>
      <c r="KF48" s="17">
        <v>0</v>
      </c>
      <c r="KG48" s="17">
        <v>0</v>
      </c>
      <c r="KH48" s="17">
        <v>0</v>
      </c>
      <c r="KI48" s="17">
        <v>0</v>
      </c>
      <c r="KJ48" s="17">
        <v>0</v>
      </c>
      <c r="KK48" s="17">
        <v>0</v>
      </c>
      <c r="KL48" s="17">
        <v>0</v>
      </c>
      <c r="KM48" s="17">
        <v>0</v>
      </c>
      <c r="KN48" s="17">
        <v>0</v>
      </c>
      <c r="KO48" s="17">
        <v>0</v>
      </c>
      <c r="KP48" s="17">
        <v>0</v>
      </c>
      <c r="KQ48" s="17">
        <v>0</v>
      </c>
      <c r="KR48" s="17">
        <v>0</v>
      </c>
      <c r="KS48" s="17">
        <v>0</v>
      </c>
      <c r="KT48" s="17">
        <v>0</v>
      </c>
      <c r="KU48" s="17">
        <v>0</v>
      </c>
      <c r="KV48" s="17">
        <v>0</v>
      </c>
      <c r="KW48" s="17">
        <v>0</v>
      </c>
      <c r="KX48" s="17">
        <v>0</v>
      </c>
      <c r="KY48" s="17">
        <v>0</v>
      </c>
      <c r="KZ48" s="17">
        <v>0</v>
      </c>
      <c r="LA48" s="18">
        <v>0</v>
      </c>
      <c r="LB48" s="18">
        <v>0</v>
      </c>
      <c r="LC48" s="18">
        <v>0</v>
      </c>
      <c r="LD48" s="17">
        <v>0</v>
      </c>
      <c r="LE48" s="17">
        <v>0</v>
      </c>
      <c r="LF48" s="17">
        <v>0</v>
      </c>
      <c r="LG48" s="17">
        <v>0</v>
      </c>
      <c r="LH48" s="17">
        <v>0</v>
      </c>
      <c r="LI48" s="17">
        <v>0</v>
      </c>
      <c r="LJ48" s="18">
        <v>0</v>
      </c>
      <c r="LK48" s="18">
        <v>0</v>
      </c>
      <c r="LL48" s="18">
        <v>0</v>
      </c>
      <c r="LM48" s="17">
        <v>0</v>
      </c>
      <c r="LN48" s="17">
        <v>0</v>
      </c>
      <c r="LO48" s="17">
        <v>0</v>
      </c>
      <c r="LP48" s="17">
        <v>0</v>
      </c>
      <c r="LQ48" s="17">
        <v>0</v>
      </c>
      <c r="LR48" s="17">
        <v>0</v>
      </c>
      <c r="LS48" s="18">
        <v>0</v>
      </c>
      <c r="LT48" s="18">
        <v>0</v>
      </c>
      <c r="LU48" s="18">
        <v>0</v>
      </c>
      <c r="LV48" s="17">
        <v>0</v>
      </c>
      <c r="LW48" s="17">
        <v>0</v>
      </c>
      <c r="LX48" s="17">
        <v>0</v>
      </c>
      <c r="LY48" s="17">
        <v>0</v>
      </c>
      <c r="LZ48" s="17">
        <v>0</v>
      </c>
      <c r="MA48" s="17">
        <v>0</v>
      </c>
      <c r="MB48" s="17">
        <v>0</v>
      </c>
      <c r="MC48" s="17">
        <v>0</v>
      </c>
      <c r="MD48" s="17">
        <v>0</v>
      </c>
      <c r="ME48" s="17">
        <v>0</v>
      </c>
      <c r="MF48" s="17">
        <v>0</v>
      </c>
      <c r="MG48" s="17">
        <v>0</v>
      </c>
      <c r="MH48" s="17">
        <v>0</v>
      </c>
    </row>
    <row r="49" spans="1:346" ht="12.75" customHeight="1" x14ac:dyDescent="0.3">
      <c r="A49" s="61" t="s">
        <v>231</v>
      </c>
      <c r="B49" s="16">
        <v>1058</v>
      </c>
      <c r="C49" s="62" t="s">
        <v>148</v>
      </c>
      <c r="D49" s="18">
        <v>0</v>
      </c>
      <c r="E49" s="18">
        <v>0</v>
      </c>
      <c r="F49" s="18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1663853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0</v>
      </c>
      <c r="EA49" s="17">
        <v>0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0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0</v>
      </c>
      <c r="GH49" s="17">
        <v>0</v>
      </c>
      <c r="GI49" s="17">
        <v>0</v>
      </c>
      <c r="GJ49" s="17">
        <v>0</v>
      </c>
      <c r="GK49" s="17">
        <v>0</v>
      </c>
      <c r="GL49" s="17">
        <v>0</v>
      </c>
      <c r="GM49" s="17">
        <v>0</v>
      </c>
      <c r="GN49" s="17">
        <v>0</v>
      </c>
      <c r="GO49" s="17">
        <v>0</v>
      </c>
      <c r="GP49" s="17">
        <v>0</v>
      </c>
      <c r="GQ49" s="17">
        <v>0</v>
      </c>
      <c r="GR49" s="17">
        <v>0</v>
      </c>
      <c r="GS49" s="17">
        <v>0</v>
      </c>
      <c r="GT49" s="17">
        <v>0</v>
      </c>
      <c r="GU49" s="17">
        <v>0</v>
      </c>
      <c r="GV49" s="17">
        <v>0</v>
      </c>
      <c r="GW49" s="17">
        <v>0</v>
      </c>
      <c r="GX49" s="17">
        <v>0</v>
      </c>
      <c r="GY49" s="17">
        <v>0</v>
      </c>
      <c r="GZ49" s="17">
        <v>0</v>
      </c>
      <c r="HA49" s="17">
        <v>0</v>
      </c>
      <c r="HB49" s="17">
        <v>0</v>
      </c>
      <c r="HC49" s="17">
        <v>0</v>
      </c>
      <c r="HD49" s="17">
        <v>0</v>
      </c>
      <c r="HE49" s="17">
        <v>0</v>
      </c>
      <c r="HF49" s="17">
        <v>0</v>
      </c>
      <c r="HG49" s="17">
        <v>0</v>
      </c>
      <c r="HH49" s="17">
        <v>0</v>
      </c>
      <c r="HI49" s="17">
        <v>0</v>
      </c>
      <c r="HJ49" s="17">
        <v>0</v>
      </c>
      <c r="HK49" s="17">
        <v>0</v>
      </c>
      <c r="HL49" s="17">
        <v>0</v>
      </c>
      <c r="HM49" s="17">
        <v>0</v>
      </c>
      <c r="HN49" s="17">
        <v>0</v>
      </c>
      <c r="HO49" s="17">
        <v>0</v>
      </c>
      <c r="HP49" s="17">
        <v>0</v>
      </c>
      <c r="HQ49" s="17">
        <v>0</v>
      </c>
      <c r="HR49" s="17">
        <v>0</v>
      </c>
      <c r="HS49" s="17">
        <v>0</v>
      </c>
      <c r="HT49" s="17">
        <v>0</v>
      </c>
      <c r="HU49" s="17">
        <v>0</v>
      </c>
      <c r="HV49" s="17">
        <v>0</v>
      </c>
      <c r="HW49" s="17">
        <v>0</v>
      </c>
      <c r="HX49" s="17">
        <v>0</v>
      </c>
      <c r="HY49" s="17">
        <v>0</v>
      </c>
      <c r="HZ49" s="17">
        <v>0</v>
      </c>
      <c r="IA49" s="17">
        <v>0</v>
      </c>
      <c r="IB49" s="17">
        <v>0</v>
      </c>
      <c r="IC49" s="17">
        <v>0</v>
      </c>
      <c r="ID49" s="17">
        <v>0</v>
      </c>
      <c r="IE49" s="17">
        <v>0</v>
      </c>
      <c r="IF49" s="17">
        <v>0</v>
      </c>
      <c r="IG49" s="17">
        <v>0</v>
      </c>
      <c r="IH49" s="17">
        <v>0</v>
      </c>
      <c r="II49" s="17">
        <v>0</v>
      </c>
      <c r="IJ49" s="17">
        <v>0</v>
      </c>
      <c r="IK49" s="17">
        <v>0</v>
      </c>
      <c r="IL49" s="17">
        <v>0</v>
      </c>
      <c r="IM49" s="17">
        <v>0</v>
      </c>
      <c r="IN49" s="17">
        <v>0</v>
      </c>
      <c r="IO49" s="17">
        <v>0</v>
      </c>
      <c r="IP49" s="17">
        <v>0</v>
      </c>
      <c r="IQ49" s="17">
        <v>0</v>
      </c>
      <c r="IR49" s="17">
        <v>0</v>
      </c>
      <c r="IS49" s="17">
        <v>0</v>
      </c>
      <c r="IT49" s="17">
        <v>0</v>
      </c>
      <c r="IU49" s="17">
        <v>0</v>
      </c>
      <c r="IV49" s="18">
        <v>0</v>
      </c>
      <c r="IW49" s="18">
        <v>0</v>
      </c>
      <c r="IX49" s="18">
        <v>0</v>
      </c>
      <c r="IY49" s="17">
        <v>0</v>
      </c>
      <c r="IZ49" s="17">
        <v>0</v>
      </c>
      <c r="JA49" s="17">
        <v>0</v>
      </c>
      <c r="JB49" s="17">
        <v>0</v>
      </c>
      <c r="JC49" s="17">
        <v>0</v>
      </c>
      <c r="JD49" s="17">
        <v>0</v>
      </c>
      <c r="JE49" s="18">
        <v>0</v>
      </c>
      <c r="JF49" s="18">
        <v>0</v>
      </c>
      <c r="JG49" s="18">
        <v>0</v>
      </c>
      <c r="JH49" s="17">
        <v>0</v>
      </c>
      <c r="JI49" s="17">
        <v>0</v>
      </c>
      <c r="JJ49" s="17">
        <v>0</v>
      </c>
      <c r="JK49" s="17">
        <v>0</v>
      </c>
      <c r="JL49" s="17">
        <v>0</v>
      </c>
      <c r="JM49" s="17">
        <v>0</v>
      </c>
      <c r="JN49" s="18">
        <v>0</v>
      </c>
      <c r="JO49" s="18">
        <v>0</v>
      </c>
      <c r="JP49" s="18">
        <v>0</v>
      </c>
      <c r="JQ49" s="17">
        <v>0</v>
      </c>
      <c r="JR49" s="17">
        <v>0</v>
      </c>
      <c r="JS49" s="17">
        <v>0</v>
      </c>
      <c r="JT49" s="17">
        <v>0</v>
      </c>
      <c r="JU49" s="17">
        <v>0</v>
      </c>
      <c r="JV49" s="17">
        <v>0</v>
      </c>
      <c r="JW49" s="17">
        <v>0</v>
      </c>
      <c r="JX49" s="17">
        <v>0</v>
      </c>
      <c r="JY49" s="17">
        <v>0</v>
      </c>
      <c r="JZ49" s="17">
        <v>0</v>
      </c>
      <c r="KA49" s="17">
        <v>0</v>
      </c>
      <c r="KB49" s="17">
        <v>0</v>
      </c>
      <c r="KC49" s="17">
        <v>0</v>
      </c>
      <c r="KD49" s="17">
        <v>0</v>
      </c>
      <c r="KE49" s="17">
        <v>0</v>
      </c>
      <c r="KF49" s="17">
        <v>0</v>
      </c>
      <c r="KG49" s="17">
        <v>0</v>
      </c>
      <c r="KH49" s="17">
        <v>0</v>
      </c>
      <c r="KI49" s="17">
        <v>0</v>
      </c>
      <c r="KJ49" s="17">
        <v>0</v>
      </c>
      <c r="KK49" s="17">
        <v>0</v>
      </c>
      <c r="KL49" s="17">
        <v>0</v>
      </c>
      <c r="KM49" s="17">
        <v>0</v>
      </c>
      <c r="KN49" s="17">
        <v>0</v>
      </c>
      <c r="KO49" s="17">
        <v>0</v>
      </c>
      <c r="KP49" s="17">
        <v>0</v>
      </c>
      <c r="KQ49" s="17">
        <v>0</v>
      </c>
      <c r="KR49" s="17">
        <v>0</v>
      </c>
      <c r="KS49" s="17">
        <v>0</v>
      </c>
      <c r="KT49" s="17">
        <v>0</v>
      </c>
      <c r="KU49" s="17">
        <v>0</v>
      </c>
      <c r="KV49" s="17">
        <v>0</v>
      </c>
      <c r="KW49" s="17">
        <v>0</v>
      </c>
      <c r="KX49" s="17">
        <v>0</v>
      </c>
      <c r="KY49" s="17">
        <v>0</v>
      </c>
      <c r="KZ49" s="17">
        <v>0</v>
      </c>
      <c r="LA49" s="18">
        <v>0</v>
      </c>
      <c r="LB49" s="18">
        <v>0</v>
      </c>
      <c r="LC49" s="18">
        <v>0</v>
      </c>
      <c r="LD49" s="17">
        <v>0</v>
      </c>
      <c r="LE49" s="17">
        <v>0</v>
      </c>
      <c r="LF49" s="17">
        <v>0</v>
      </c>
      <c r="LG49" s="17">
        <v>0</v>
      </c>
      <c r="LH49" s="17">
        <v>0</v>
      </c>
      <c r="LI49" s="17">
        <v>0</v>
      </c>
      <c r="LJ49" s="18">
        <v>0</v>
      </c>
      <c r="LK49" s="18">
        <v>0</v>
      </c>
      <c r="LL49" s="18">
        <v>0</v>
      </c>
      <c r="LM49" s="17">
        <v>0</v>
      </c>
      <c r="LN49" s="17">
        <v>0</v>
      </c>
      <c r="LO49" s="17">
        <v>0</v>
      </c>
      <c r="LP49" s="17">
        <v>0</v>
      </c>
      <c r="LQ49" s="17">
        <v>0</v>
      </c>
      <c r="LR49" s="17">
        <v>0</v>
      </c>
      <c r="LS49" s="18">
        <v>0</v>
      </c>
      <c r="LT49" s="18">
        <v>0</v>
      </c>
      <c r="LU49" s="18">
        <v>0</v>
      </c>
      <c r="LV49" s="17">
        <v>0</v>
      </c>
      <c r="LW49" s="17">
        <v>0</v>
      </c>
      <c r="LX49" s="17">
        <v>0</v>
      </c>
      <c r="LY49" s="17">
        <v>0</v>
      </c>
      <c r="LZ49" s="17">
        <v>0</v>
      </c>
      <c r="MA49" s="17">
        <v>0</v>
      </c>
      <c r="MB49" s="17">
        <v>0</v>
      </c>
      <c r="MC49" s="17">
        <v>0</v>
      </c>
      <c r="MD49" s="17">
        <v>0</v>
      </c>
      <c r="ME49" s="17">
        <v>0</v>
      </c>
      <c r="MF49" s="17">
        <v>0</v>
      </c>
      <c r="MG49" s="17">
        <v>1663853</v>
      </c>
      <c r="MH49" s="17">
        <v>1663853</v>
      </c>
    </row>
    <row r="50" spans="1:346" ht="12.75" customHeight="1" x14ac:dyDescent="0.3">
      <c r="A50" s="61" t="s">
        <v>233</v>
      </c>
      <c r="B50" s="16">
        <v>1059</v>
      </c>
      <c r="C50" s="62" t="s">
        <v>148</v>
      </c>
      <c r="D50" s="18">
        <v>0</v>
      </c>
      <c r="E50" s="18">
        <v>0</v>
      </c>
      <c r="F50" s="18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1459534.9710794047</v>
      </c>
      <c r="CY50" s="17">
        <v>0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7"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0</v>
      </c>
      <c r="DL50" s="17"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  <c r="DZ50" s="17">
        <v>0</v>
      </c>
      <c r="EA50" s="17">
        <v>0</v>
      </c>
      <c r="EB50" s="17">
        <v>0</v>
      </c>
      <c r="EC50" s="17">
        <v>0</v>
      </c>
      <c r="ED50" s="17">
        <v>0</v>
      </c>
      <c r="EE50" s="17">
        <v>0</v>
      </c>
      <c r="EF50" s="17">
        <v>0</v>
      </c>
      <c r="EG50" s="17">
        <v>0</v>
      </c>
      <c r="EH50" s="17">
        <v>0</v>
      </c>
      <c r="EI50" s="17">
        <v>0</v>
      </c>
      <c r="EJ50" s="17">
        <v>0</v>
      </c>
      <c r="EK50" s="17">
        <v>0</v>
      </c>
      <c r="EL50" s="17">
        <v>0</v>
      </c>
      <c r="EM50" s="17">
        <v>0</v>
      </c>
      <c r="EN50" s="17">
        <v>0</v>
      </c>
      <c r="EO50" s="17">
        <v>0</v>
      </c>
      <c r="EP50" s="17">
        <v>0</v>
      </c>
      <c r="EQ50" s="17">
        <v>0</v>
      </c>
      <c r="ER50" s="17">
        <v>0</v>
      </c>
      <c r="ES50" s="17">
        <v>0</v>
      </c>
      <c r="ET50" s="17">
        <v>0</v>
      </c>
      <c r="EU50" s="17">
        <v>0</v>
      </c>
      <c r="EV50" s="17">
        <v>0</v>
      </c>
      <c r="EW50" s="17">
        <v>0</v>
      </c>
      <c r="EX50" s="17">
        <v>0</v>
      </c>
      <c r="EY50" s="17">
        <v>0</v>
      </c>
      <c r="EZ50" s="17">
        <v>0</v>
      </c>
      <c r="FA50" s="17">
        <v>0</v>
      </c>
      <c r="FB50" s="17">
        <v>0</v>
      </c>
      <c r="FC50" s="17">
        <v>0</v>
      </c>
      <c r="FD50" s="17">
        <v>0</v>
      </c>
      <c r="FE50" s="17">
        <v>0</v>
      </c>
      <c r="FF50" s="17">
        <v>0</v>
      </c>
      <c r="FG50" s="17">
        <v>0</v>
      </c>
      <c r="FH50" s="17">
        <v>0</v>
      </c>
      <c r="FI50" s="17">
        <v>0</v>
      </c>
      <c r="FJ50" s="17">
        <v>0</v>
      </c>
      <c r="FK50" s="17">
        <v>0</v>
      </c>
      <c r="FL50" s="17">
        <v>0</v>
      </c>
      <c r="FM50" s="17">
        <v>0</v>
      </c>
      <c r="FN50" s="17">
        <v>0</v>
      </c>
      <c r="FO50" s="17">
        <v>0</v>
      </c>
      <c r="FP50" s="17">
        <v>0</v>
      </c>
      <c r="FQ50" s="17">
        <v>0</v>
      </c>
      <c r="FR50" s="17">
        <v>0</v>
      </c>
      <c r="FS50" s="17">
        <v>0</v>
      </c>
      <c r="FT50" s="17">
        <v>0</v>
      </c>
      <c r="FU50" s="17">
        <v>0</v>
      </c>
      <c r="FV50" s="17">
        <v>0</v>
      </c>
      <c r="FW50" s="17">
        <v>0</v>
      </c>
      <c r="FX50" s="17">
        <v>0</v>
      </c>
      <c r="FY50" s="17">
        <v>0</v>
      </c>
      <c r="FZ50" s="17">
        <v>0</v>
      </c>
      <c r="GA50" s="17">
        <v>0</v>
      </c>
      <c r="GB50" s="17">
        <v>0</v>
      </c>
      <c r="GC50" s="17">
        <v>0</v>
      </c>
      <c r="GD50" s="17">
        <v>0</v>
      </c>
      <c r="GE50" s="17">
        <v>0</v>
      </c>
      <c r="GF50" s="17">
        <v>0</v>
      </c>
      <c r="GG50" s="17">
        <v>0</v>
      </c>
      <c r="GH50" s="17">
        <v>0</v>
      </c>
      <c r="GI50" s="17">
        <v>0</v>
      </c>
      <c r="GJ50" s="17">
        <v>0</v>
      </c>
      <c r="GK50" s="17">
        <v>0</v>
      </c>
      <c r="GL50" s="17">
        <v>0</v>
      </c>
      <c r="GM50" s="17">
        <v>0</v>
      </c>
      <c r="GN50" s="17">
        <v>0</v>
      </c>
      <c r="GO50" s="17">
        <v>0</v>
      </c>
      <c r="GP50" s="17">
        <v>0</v>
      </c>
      <c r="GQ50" s="17">
        <v>0</v>
      </c>
      <c r="GR50" s="17">
        <v>0</v>
      </c>
      <c r="GS50" s="17">
        <v>0</v>
      </c>
      <c r="GT50" s="17">
        <v>0</v>
      </c>
      <c r="GU50" s="17">
        <v>0</v>
      </c>
      <c r="GV50" s="17">
        <v>0</v>
      </c>
      <c r="GW50" s="17">
        <v>0</v>
      </c>
      <c r="GX50" s="17">
        <v>0</v>
      </c>
      <c r="GY50" s="17">
        <v>0</v>
      </c>
      <c r="GZ50" s="17">
        <v>0</v>
      </c>
      <c r="HA50" s="17">
        <v>0</v>
      </c>
      <c r="HB50" s="17">
        <v>0</v>
      </c>
      <c r="HC50" s="17">
        <v>0</v>
      </c>
      <c r="HD50" s="17">
        <v>0</v>
      </c>
      <c r="HE50" s="17">
        <v>0</v>
      </c>
      <c r="HF50" s="17">
        <v>0</v>
      </c>
      <c r="HG50" s="17">
        <v>0</v>
      </c>
      <c r="HH50" s="17">
        <v>0</v>
      </c>
      <c r="HI50" s="17">
        <v>0</v>
      </c>
      <c r="HJ50" s="17">
        <v>0</v>
      </c>
      <c r="HK50" s="17">
        <v>0</v>
      </c>
      <c r="HL50" s="17">
        <v>0</v>
      </c>
      <c r="HM50" s="17">
        <v>0</v>
      </c>
      <c r="HN50" s="17">
        <v>0</v>
      </c>
      <c r="HO50" s="17">
        <v>0</v>
      </c>
      <c r="HP50" s="17">
        <v>0</v>
      </c>
      <c r="HQ50" s="17">
        <v>0</v>
      </c>
      <c r="HR50" s="17">
        <v>0</v>
      </c>
      <c r="HS50" s="17">
        <v>0</v>
      </c>
      <c r="HT50" s="17">
        <v>0</v>
      </c>
      <c r="HU50" s="17">
        <v>0</v>
      </c>
      <c r="HV50" s="17">
        <v>0</v>
      </c>
      <c r="HW50" s="17">
        <v>0</v>
      </c>
      <c r="HX50" s="17">
        <v>0</v>
      </c>
      <c r="HY50" s="17">
        <v>0</v>
      </c>
      <c r="HZ50" s="17">
        <v>0</v>
      </c>
      <c r="IA50" s="17">
        <v>0</v>
      </c>
      <c r="IB50" s="17">
        <v>0</v>
      </c>
      <c r="IC50" s="17">
        <v>0</v>
      </c>
      <c r="ID50" s="17">
        <v>0</v>
      </c>
      <c r="IE50" s="17">
        <v>0</v>
      </c>
      <c r="IF50" s="17">
        <v>0</v>
      </c>
      <c r="IG50" s="17">
        <v>0</v>
      </c>
      <c r="IH50" s="17">
        <v>0</v>
      </c>
      <c r="II50" s="17">
        <v>0</v>
      </c>
      <c r="IJ50" s="17">
        <v>0</v>
      </c>
      <c r="IK50" s="17">
        <v>0</v>
      </c>
      <c r="IL50" s="17">
        <v>0</v>
      </c>
      <c r="IM50" s="17">
        <v>0</v>
      </c>
      <c r="IN50" s="17">
        <v>0</v>
      </c>
      <c r="IO50" s="17">
        <v>0</v>
      </c>
      <c r="IP50" s="17">
        <v>0</v>
      </c>
      <c r="IQ50" s="17">
        <v>0</v>
      </c>
      <c r="IR50" s="17">
        <v>0</v>
      </c>
      <c r="IS50" s="17">
        <v>0</v>
      </c>
      <c r="IT50" s="17">
        <v>0</v>
      </c>
      <c r="IU50" s="17">
        <v>0</v>
      </c>
      <c r="IV50" s="18">
        <v>0</v>
      </c>
      <c r="IW50" s="18">
        <v>0</v>
      </c>
      <c r="IX50" s="18">
        <v>0</v>
      </c>
      <c r="IY50" s="17">
        <v>0</v>
      </c>
      <c r="IZ50" s="17">
        <v>0</v>
      </c>
      <c r="JA50" s="17">
        <v>0</v>
      </c>
      <c r="JB50" s="17">
        <v>0</v>
      </c>
      <c r="JC50" s="17">
        <v>0</v>
      </c>
      <c r="JD50" s="17">
        <v>0</v>
      </c>
      <c r="JE50" s="18">
        <v>0</v>
      </c>
      <c r="JF50" s="18">
        <v>0</v>
      </c>
      <c r="JG50" s="18">
        <v>0</v>
      </c>
      <c r="JH50" s="17">
        <v>0</v>
      </c>
      <c r="JI50" s="17">
        <v>0</v>
      </c>
      <c r="JJ50" s="17">
        <v>0</v>
      </c>
      <c r="JK50" s="17">
        <v>0</v>
      </c>
      <c r="JL50" s="17">
        <v>0</v>
      </c>
      <c r="JM50" s="17">
        <v>0</v>
      </c>
      <c r="JN50" s="18">
        <v>0</v>
      </c>
      <c r="JO50" s="18">
        <v>0</v>
      </c>
      <c r="JP50" s="18">
        <v>0</v>
      </c>
      <c r="JQ50" s="17">
        <v>0</v>
      </c>
      <c r="JR50" s="17">
        <v>0</v>
      </c>
      <c r="JS50" s="17">
        <v>0</v>
      </c>
      <c r="JT50" s="17">
        <v>0</v>
      </c>
      <c r="JU50" s="17">
        <v>0</v>
      </c>
      <c r="JV50" s="17">
        <v>0</v>
      </c>
      <c r="JW50" s="17">
        <v>0</v>
      </c>
      <c r="JX50" s="17">
        <v>0</v>
      </c>
      <c r="JY50" s="17">
        <v>0</v>
      </c>
      <c r="JZ50" s="17">
        <v>0</v>
      </c>
      <c r="KA50" s="17">
        <v>0</v>
      </c>
      <c r="KB50" s="17">
        <v>0</v>
      </c>
      <c r="KC50" s="17">
        <v>0</v>
      </c>
      <c r="KD50" s="17">
        <v>0</v>
      </c>
      <c r="KE50" s="17">
        <v>0</v>
      </c>
      <c r="KF50" s="17">
        <v>0</v>
      </c>
      <c r="KG50" s="17">
        <v>0</v>
      </c>
      <c r="KH50" s="17">
        <v>0</v>
      </c>
      <c r="KI50" s="17">
        <v>0</v>
      </c>
      <c r="KJ50" s="17">
        <v>0</v>
      </c>
      <c r="KK50" s="17">
        <v>0</v>
      </c>
      <c r="KL50" s="17">
        <v>0</v>
      </c>
      <c r="KM50" s="17">
        <v>0</v>
      </c>
      <c r="KN50" s="17">
        <v>0</v>
      </c>
      <c r="KO50" s="17">
        <v>0</v>
      </c>
      <c r="KP50" s="17">
        <v>0</v>
      </c>
      <c r="KQ50" s="17">
        <v>0</v>
      </c>
      <c r="KR50" s="17">
        <v>0</v>
      </c>
      <c r="KS50" s="17">
        <v>0</v>
      </c>
      <c r="KT50" s="17">
        <v>0</v>
      </c>
      <c r="KU50" s="17">
        <v>0</v>
      </c>
      <c r="KV50" s="17">
        <v>0</v>
      </c>
      <c r="KW50" s="17">
        <v>0</v>
      </c>
      <c r="KX50" s="17">
        <v>0</v>
      </c>
      <c r="KY50" s="17">
        <v>0</v>
      </c>
      <c r="KZ50" s="17">
        <v>0</v>
      </c>
      <c r="LA50" s="18">
        <v>0</v>
      </c>
      <c r="LB50" s="18">
        <v>0</v>
      </c>
      <c r="LC50" s="18">
        <v>0</v>
      </c>
      <c r="LD50" s="17">
        <v>0</v>
      </c>
      <c r="LE50" s="17">
        <v>0</v>
      </c>
      <c r="LF50" s="17">
        <v>0</v>
      </c>
      <c r="LG50" s="17">
        <v>0</v>
      </c>
      <c r="LH50" s="17">
        <v>0</v>
      </c>
      <c r="LI50" s="17">
        <v>0</v>
      </c>
      <c r="LJ50" s="18">
        <v>0</v>
      </c>
      <c r="LK50" s="18">
        <v>0</v>
      </c>
      <c r="LL50" s="18">
        <v>0</v>
      </c>
      <c r="LM50" s="17">
        <v>0</v>
      </c>
      <c r="LN50" s="17">
        <v>0</v>
      </c>
      <c r="LO50" s="17">
        <v>0</v>
      </c>
      <c r="LP50" s="17">
        <v>0</v>
      </c>
      <c r="LQ50" s="17">
        <v>0</v>
      </c>
      <c r="LR50" s="17">
        <v>0</v>
      </c>
      <c r="LS50" s="18">
        <v>0</v>
      </c>
      <c r="LT50" s="18">
        <v>0</v>
      </c>
      <c r="LU50" s="18">
        <v>0</v>
      </c>
      <c r="LV50" s="17">
        <v>0</v>
      </c>
      <c r="LW50" s="17">
        <v>0</v>
      </c>
      <c r="LX50" s="17">
        <v>0</v>
      </c>
      <c r="LY50" s="17">
        <v>0</v>
      </c>
      <c r="LZ50" s="17">
        <v>0</v>
      </c>
      <c r="MA50" s="17">
        <v>0</v>
      </c>
      <c r="MB50" s="17">
        <v>0</v>
      </c>
      <c r="MC50" s="17">
        <v>0</v>
      </c>
      <c r="MD50" s="17">
        <v>0</v>
      </c>
      <c r="ME50" s="17">
        <v>0</v>
      </c>
      <c r="MF50" s="17">
        <v>0</v>
      </c>
      <c r="MG50" s="17">
        <v>1459534.9710794047</v>
      </c>
      <c r="MH50" s="17">
        <v>1459534.9710794047</v>
      </c>
    </row>
    <row r="51" spans="1:346" ht="12.75" customHeight="1" x14ac:dyDescent="0.3">
      <c r="A51" s="61" t="s">
        <v>235</v>
      </c>
      <c r="B51" s="16">
        <v>1060</v>
      </c>
      <c r="C51" s="62" t="s">
        <v>148</v>
      </c>
      <c r="D51" s="18">
        <v>0</v>
      </c>
      <c r="E51" s="18">
        <v>0</v>
      </c>
      <c r="F51" s="18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0</v>
      </c>
      <c r="CP51" s="17">
        <v>0</v>
      </c>
      <c r="CQ51" s="17"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0</v>
      </c>
      <c r="DE51" s="17">
        <v>0</v>
      </c>
      <c r="DF51" s="17">
        <v>0</v>
      </c>
      <c r="DG51" s="17">
        <v>0</v>
      </c>
      <c r="DH51" s="17">
        <v>0</v>
      </c>
      <c r="DI51" s="17">
        <v>0</v>
      </c>
      <c r="DJ51" s="17">
        <v>0</v>
      </c>
      <c r="DK51" s="17">
        <v>0</v>
      </c>
      <c r="DL51" s="17">
        <v>0</v>
      </c>
      <c r="DM51" s="17">
        <v>0</v>
      </c>
      <c r="DN51" s="17">
        <v>0</v>
      </c>
      <c r="DO51" s="17">
        <v>0</v>
      </c>
      <c r="DP51" s="17">
        <v>0</v>
      </c>
      <c r="DQ51" s="17">
        <v>0</v>
      </c>
      <c r="DR51" s="17">
        <v>0</v>
      </c>
      <c r="DS51" s="17">
        <v>0</v>
      </c>
      <c r="DT51" s="17">
        <v>0</v>
      </c>
      <c r="DU51" s="17">
        <v>0</v>
      </c>
      <c r="DV51" s="17">
        <v>0</v>
      </c>
      <c r="DW51" s="17">
        <v>0</v>
      </c>
      <c r="DX51" s="17">
        <v>0</v>
      </c>
      <c r="DY51" s="17">
        <v>0</v>
      </c>
      <c r="DZ51" s="17">
        <v>0</v>
      </c>
      <c r="EA51" s="17">
        <v>0</v>
      </c>
      <c r="EB51" s="17">
        <v>0</v>
      </c>
      <c r="EC51" s="17">
        <v>0</v>
      </c>
      <c r="ED51" s="17">
        <v>0</v>
      </c>
      <c r="EE51" s="17">
        <v>0</v>
      </c>
      <c r="EF51" s="17">
        <v>0</v>
      </c>
      <c r="EG51" s="17">
        <v>0</v>
      </c>
      <c r="EH51" s="17">
        <v>0</v>
      </c>
      <c r="EI51" s="17">
        <v>0</v>
      </c>
      <c r="EJ51" s="17">
        <v>0</v>
      </c>
      <c r="EK51" s="17">
        <v>0</v>
      </c>
      <c r="EL51" s="17">
        <v>0</v>
      </c>
      <c r="EM51" s="17">
        <v>0</v>
      </c>
      <c r="EN51" s="17">
        <v>0</v>
      </c>
      <c r="EO51" s="17">
        <v>0</v>
      </c>
      <c r="EP51" s="17">
        <v>0</v>
      </c>
      <c r="EQ51" s="17">
        <v>0</v>
      </c>
      <c r="ER51" s="17">
        <v>0</v>
      </c>
      <c r="ES51" s="17">
        <v>0</v>
      </c>
      <c r="ET51" s="17">
        <v>0</v>
      </c>
      <c r="EU51" s="17">
        <v>0</v>
      </c>
      <c r="EV51" s="17">
        <v>0</v>
      </c>
      <c r="EW51" s="17">
        <v>0</v>
      </c>
      <c r="EX51" s="17">
        <v>0</v>
      </c>
      <c r="EY51" s="17">
        <v>0</v>
      </c>
      <c r="EZ51" s="17">
        <v>0</v>
      </c>
      <c r="FA51" s="17">
        <v>0</v>
      </c>
      <c r="FB51" s="17">
        <v>0</v>
      </c>
      <c r="FC51" s="17">
        <v>0</v>
      </c>
      <c r="FD51" s="17">
        <v>0</v>
      </c>
      <c r="FE51" s="17">
        <v>0</v>
      </c>
      <c r="FF51" s="17">
        <v>0</v>
      </c>
      <c r="FG51" s="17">
        <v>0</v>
      </c>
      <c r="FH51" s="17">
        <v>0</v>
      </c>
      <c r="FI51" s="17">
        <v>0</v>
      </c>
      <c r="FJ51" s="17">
        <v>0</v>
      </c>
      <c r="FK51" s="17">
        <v>0</v>
      </c>
      <c r="FL51" s="17">
        <v>0</v>
      </c>
      <c r="FM51" s="17">
        <v>0</v>
      </c>
      <c r="FN51" s="17">
        <v>0</v>
      </c>
      <c r="FO51" s="17">
        <v>0</v>
      </c>
      <c r="FP51" s="17">
        <v>0</v>
      </c>
      <c r="FQ51" s="17">
        <v>0</v>
      </c>
      <c r="FR51" s="17">
        <v>0</v>
      </c>
      <c r="FS51" s="17">
        <v>0</v>
      </c>
      <c r="FT51" s="17">
        <v>0</v>
      </c>
      <c r="FU51" s="17">
        <v>0</v>
      </c>
      <c r="FV51" s="17">
        <v>0</v>
      </c>
      <c r="FW51" s="17">
        <v>0</v>
      </c>
      <c r="FX51" s="17">
        <v>0</v>
      </c>
      <c r="FY51" s="17">
        <v>0</v>
      </c>
      <c r="FZ51" s="17">
        <v>0</v>
      </c>
      <c r="GA51" s="17">
        <v>0</v>
      </c>
      <c r="GB51" s="17">
        <v>0</v>
      </c>
      <c r="GC51" s="17">
        <v>0</v>
      </c>
      <c r="GD51" s="17">
        <v>0</v>
      </c>
      <c r="GE51" s="17">
        <v>0</v>
      </c>
      <c r="GF51" s="17">
        <v>0</v>
      </c>
      <c r="GG51" s="17">
        <v>0</v>
      </c>
      <c r="GH51" s="17">
        <v>0</v>
      </c>
      <c r="GI51" s="17">
        <v>0</v>
      </c>
      <c r="GJ51" s="17">
        <v>0</v>
      </c>
      <c r="GK51" s="17">
        <v>0</v>
      </c>
      <c r="GL51" s="17">
        <v>0</v>
      </c>
      <c r="GM51" s="17">
        <v>0</v>
      </c>
      <c r="GN51" s="17">
        <v>0</v>
      </c>
      <c r="GO51" s="17">
        <v>0</v>
      </c>
      <c r="GP51" s="17">
        <v>0</v>
      </c>
      <c r="GQ51" s="17">
        <v>0</v>
      </c>
      <c r="GR51" s="17">
        <v>0</v>
      </c>
      <c r="GS51" s="17">
        <v>0</v>
      </c>
      <c r="GT51" s="17">
        <v>0</v>
      </c>
      <c r="GU51" s="17">
        <v>0</v>
      </c>
      <c r="GV51" s="17">
        <v>0</v>
      </c>
      <c r="GW51" s="17">
        <v>0</v>
      </c>
      <c r="GX51" s="17">
        <v>0</v>
      </c>
      <c r="GY51" s="17">
        <v>0</v>
      </c>
      <c r="GZ51" s="17">
        <v>0</v>
      </c>
      <c r="HA51" s="17">
        <v>0</v>
      </c>
      <c r="HB51" s="17">
        <v>0</v>
      </c>
      <c r="HC51" s="17">
        <v>0</v>
      </c>
      <c r="HD51" s="17">
        <v>0</v>
      </c>
      <c r="HE51" s="17">
        <v>0</v>
      </c>
      <c r="HF51" s="17">
        <v>0</v>
      </c>
      <c r="HG51" s="17">
        <v>0</v>
      </c>
      <c r="HH51" s="17">
        <v>0</v>
      </c>
      <c r="HI51" s="17">
        <v>0</v>
      </c>
      <c r="HJ51" s="17">
        <v>0</v>
      </c>
      <c r="HK51" s="17">
        <v>0</v>
      </c>
      <c r="HL51" s="17">
        <v>0</v>
      </c>
      <c r="HM51" s="17">
        <v>0</v>
      </c>
      <c r="HN51" s="17">
        <v>0</v>
      </c>
      <c r="HO51" s="17">
        <v>0</v>
      </c>
      <c r="HP51" s="17">
        <v>0</v>
      </c>
      <c r="HQ51" s="17">
        <v>0</v>
      </c>
      <c r="HR51" s="17">
        <v>0</v>
      </c>
      <c r="HS51" s="17">
        <v>0</v>
      </c>
      <c r="HT51" s="17">
        <v>0</v>
      </c>
      <c r="HU51" s="17">
        <v>0</v>
      </c>
      <c r="HV51" s="17">
        <v>0</v>
      </c>
      <c r="HW51" s="17">
        <v>0</v>
      </c>
      <c r="HX51" s="17">
        <v>0</v>
      </c>
      <c r="HY51" s="17">
        <v>0</v>
      </c>
      <c r="HZ51" s="17">
        <v>0</v>
      </c>
      <c r="IA51" s="17">
        <v>0</v>
      </c>
      <c r="IB51" s="17">
        <v>0</v>
      </c>
      <c r="IC51" s="17">
        <v>0</v>
      </c>
      <c r="ID51" s="17">
        <v>0</v>
      </c>
      <c r="IE51" s="17">
        <v>0</v>
      </c>
      <c r="IF51" s="17">
        <v>0</v>
      </c>
      <c r="IG51" s="17">
        <v>0</v>
      </c>
      <c r="IH51" s="17">
        <v>0</v>
      </c>
      <c r="II51" s="17">
        <v>0</v>
      </c>
      <c r="IJ51" s="17">
        <v>0</v>
      </c>
      <c r="IK51" s="17">
        <v>0</v>
      </c>
      <c r="IL51" s="17">
        <v>0</v>
      </c>
      <c r="IM51" s="17">
        <v>0</v>
      </c>
      <c r="IN51" s="17">
        <v>0</v>
      </c>
      <c r="IO51" s="17">
        <v>0</v>
      </c>
      <c r="IP51" s="17">
        <v>0</v>
      </c>
      <c r="IQ51" s="17">
        <v>0</v>
      </c>
      <c r="IR51" s="17">
        <v>0</v>
      </c>
      <c r="IS51" s="17">
        <v>0</v>
      </c>
      <c r="IT51" s="17">
        <v>0</v>
      </c>
      <c r="IU51" s="17">
        <v>0</v>
      </c>
      <c r="IV51" s="18">
        <v>0</v>
      </c>
      <c r="IW51" s="18">
        <v>0</v>
      </c>
      <c r="IX51" s="18">
        <v>0</v>
      </c>
      <c r="IY51" s="17">
        <v>0</v>
      </c>
      <c r="IZ51" s="17">
        <v>0</v>
      </c>
      <c r="JA51" s="17">
        <v>0</v>
      </c>
      <c r="JB51" s="17">
        <v>0</v>
      </c>
      <c r="JC51" s="17">
        <v>0</v>
      </c>
      <c r="JD51" s="17">
        <v>0</v>
      </c>
      <c r="JE51" s="18">
        <v>0</v>
      </c>
      <c r="JF51" s="18">
        <v>0</v>
      </c>
      <c r="JG51" s="18">
        <v>0</v>
      </c>
      <c r="JH51" s="17">
        <v>0</v>
      </c>
      <c r="JI51" s="17">
        <v>0</v>
      </c>
      <c r="JJ51" s="17">
        <v>0</v>
      </c>
      <c r="JK51" s="17">
        <v>0</v>
      </c>
      <c r="JL51" s="17">
        <v>0</v>
      </c>
      <c r="JM51" s="17">
        <v>0</v>
      </c>
      <c r="JN51" s="18">
        <v>0</v>
      </c>
      <c r="JO51" s="18">
        <v>0</v>
      </c>
      <c r="JP51" s="18">
        <v>0</v>
      </c>
      <c r="JQ51" s="17">
        <v>0</v>
      </c>
      <c r="JR51" s="17">
        <v>0</v>
      </c>
      <c r="JS51" s="17">
        <v>0</v>
      </c>
      <c r="JT51" s="17">
        <v>0</v>
      </c>
      <c r="JU51" s="17">
        <v>0</v>
      </c>
      <c r="JV51" s="17">
        <v>0</v>
      </c>
      <c r="JW51" s="17">
        <v>0</v>
      </c>
      <c r="JX51" s="17">
        <v>0</v>
      </c>
      <c r="JY51" s="17">
        <v>0</v>
      </c>
      <c r="JZ51" s="17">
        <v>0</v>
      </c>
      <c r="KA51" s="17">
        <v>0</v>
      </c>
      <c r="KB51" s="17">
        <v>0</v>
      </c>
      <c r="KC51" s="17">
        <v>0</v>
      </c>
      <c r="KD51" s="17">
        <v>0</v>
      </c>
      <c r="KE51" s="17">
        <v>0</v>
      </c>
      <c r="KF51" s="17">
        <v>0</v>
      </c>
      <c r="KG51" s="17">
        <v>0</v>
      </c>
      <c r="KH51" s="17">
        <v>0</v>
      </c>
      <c r="KI51" s="17">
        <v>0</v>
      </c>
      <c r="KJ51" s="17">
        <v>0</v>
      </c>
      <c r="KK51" s="17">
        <v>0</v>
      </c>
      <c r="KL51" s="17">
        <v>0</v>
      </c>
      <c r="KM51" s="17">
        <v>0</v>
      </c>
      <c r="KN51" s="17">
        <v>0</v>
      </c>
      <c r="KO51" s="17">
        <v>0</v>
      </c>
      <c r="KP51" s="17">
        <v>0</v>
      </c>
      <c r="KQ51" s="17">
        <v>0</v>
      </c>
      <c r="KR51" s="17">
        <v>0</v>
      </c>
      <c r="KS51" s="17">
        <v>0</v>
      </c>
      <c r="KT51" s="17">
        <v>0</v>
      </c>
      <c r="KU51" s="17">
        <v>0</v>
      </c>
      <c r="KV51" s="17">
        <v>0</v>
      </c>
      <c r="KW51" s="17">
        <v>0</v>
      </c>
      <c r="KX51" s="17">
        <v>0</v>
      </c>
      <c r="KY51" s="17">
        <v>0</v>
      </c>
      <c r="KZ51" s="17">
        <v>0</v>
      </c>
      <c r="LA51" s="18">
        <v>0</v>
      </c>
      <c r="LB51" s="18">
        <v>0</v>
      </c>
      <c r="LC51" s="18">
        <v>0</v>
      </c>
      <c r="LD51" s="17">
        <v>0</v>
      </c>
      <c r="LE51" s="17">
        <v>0</v>
      </c>
      <c r="LF51" s="17">
        <v>0</v>
      </c>
      <c r="LG51" s="17">
        <v>0</v>
      </c>
      <c r="LH51" s="17">
        <v>0</v>
      </c>
      <c r="LI51" s="17">
        <v>0</v>
      </c>
      <c r="LJ51" s="18">
        <v>0</v>
      </c>
      <c r="LK51" s="18">
        <v>0</v>
      </c>
      <c r="LL51" s="18">
        <v>0</v>
      </c>
      <c r="LM51" s="17">
        <v>0</v>
      </c>
      <c r="LN51" s="17">
        <v>0</v>
      </c>
      <c r="LO51" s="17">
        <v>0</v>
      </c>
      <c r="LP51" s="17">
        <v>0</v>
      </c>
      <c r="LQ51" s="17">
        <v>0</v>
      </c>
      <c r="LR51" s="17">
        <v>0</v>
      </c>
      <c r="LS51" s="18">
        <v>0</v>
      </c>
      <c r="LT51" s="18">
        <v>0</v>
      </c>
      <c r="LU51" s="18">
        <v>0</v>
      </c>
      <c r="LV51" s="17">
        <v>0</v>
      </c>
      <c r="LW51" s="17">
        <v>0</v>
      </c>
      <c r="LX51" s="17">
        <v>0</v>
      </c>
      <c r="LY51" s="17">
        <v>0</v>
      </c>
      <c r="LZ51" s="17">
        <v>0</v>
      </c>
      <c r="MA51" s="17">
        <v>0</v>
      </c>
      <c r="MB51" s="17">
        <v>0</v>
      </c>
      <c r="MC51" s="17">
        <v>0</v>
      </c>
      <c r="MD51" s="17">
        <v>0</v>
      </c>
      <c r="ME51" s="17">
        <v>0</v>
      </c>
      <c r="MF51" s="17">
        <v>0</v>
      </c>
      <c r="MG51" s="17">
        <v>0</v>
      </c>
      <c r="MH51" s="17">
        <v>0</v>
      </c>
    </row>
    <row r="52" spans="1:346" ht="12.75" customHeight="1" x14ac:dyDescent="0.3">
      <c r="A52" s="61" t="s">
        <v>237</v>
      </c>
      <c r="B52" s="16">
        <v>1061</v>
      </c>
      <c r="C52" s="62" t="s">
        <v>148</v>
      </c>
      <c r="D52" s="18">
        <v>0</v>
      </c>
      <c r="E52" s="18">
        <v>0</v>
      </c>
      <c r="F52" s="18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7">
        <v>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7"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7"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  <c r="DZ52" s="17">
        <v>0</v>
      </c>
      <c r="EA52" s="17">
        <v>0</v>
      </c>
      <c r="EB52" s="17">
        <v>0</v>
      </c>
      <c r="EC52" s="17">
        <v>0</v>
      </c>
      <c r="ED52" s="17">
        <v>0</v>
      </c>
      <c r="EE52" s="17">
        <v>0</v>
      </c>
      <c r="EF52" s="17">
        <v>0</v>
      </c>
      <c r="EG52" s="17">
        <v>0</v>
      </c>
      <c r="EH52" s="17">
        <v>0</v>
      </c>
      <c r="EI52" s="17">
        <v>0</v>
      </c>
      <c r="EJ52" s="17">
        <v>0</v>
      </c>
      <c r="EK52" s="17">
        <v>0</v>
      </c>
      <c r="EL52" s="17">
        <v>0</v>
      </c>
      <c r="EM52" s="17">
        <v>0</v>
      </c>
      <c r="EN52" s="17">
        <v>0</v>
      </c>
      <c r="EO52" s="17">
        <v>0</v>
      </c>
      <c r="EP52" s="17">
        <v>0</v>
      </c>
      <c r="EQ52" s="17">
        <v>0</v>
      </c>
      <c r="ER52" s="17">
        <v>0</v>
      </c>
      <c r="ES52" s="17">
        <v>0</v>
      </c>
      <c r="ET52" s="17">
        <v>0</v>
      </c>
      <c r="EU52" s="17">
        <v>0</v>
      </c>
      <c r="EV52" s="17">
        <v>0</v>
      </c>
      <c r="EW52" s="17">
        <v>0</v>
      </c>
      <c r="EX52" s="17">
        <v>0</v>
      </c>
      <c r="EY52" s="17">
        <v>0</v>
      </c>
      <c r="EZ52" s="17">
        <v>0</v>
      </c>
      <c r="FA52" s="17">
        <v>0</v>
      </c>
      <c r="FB52" s="17">
        <v>0</v>
      </c>
      <c r="FC52" s="17">
        <v>0</v>
      </c>
      <c r="FD52" s="17">
        <v>0</v>
      </c>
      <c r="FE52" s="17">
        <v>0</v>
      </c>
      <c r="FF52" s="17">
        <v>0</v>
      </c>
      <c r="FG52" s="17">
        <v>0</v>
      </c>
      <c r="FH52" s="17">
        <v>0</v>
      </c>
      <c r="FI52" s="17">
        <v>0</v>
      </c>
      <c r="FJ52" s="17">
        <v>0</v>
      </c>
      <c r="FK52" s="17">
        <v>0</v>
      </c>
      <c r="FL52" s="17">
        <v>0</v>
      </c>
      <c r="FM52" s="17">
        <v>0</v>
      </c>
      <c r="FN52" s="17">
        <v>0</v>
      </c>
      <c r="FO52" s="17">
        <v>0</v>
      </c>
      <c r="FP52" s="17">
        <v>0</v>
      </c>
      <c r="FQ52" s="17">
        <v>0</v>
      </c>
      <c r="FR52" s="17">
        <v>0</v>
      </c>
      <c r="FS52" s="17">
        <v>0</v>
      </c>
      <c r="FT52" s="17">
        <v>0</v>
      </c>
      <c r="FU52" s="17">
        <v>0</v>
      </c>
      <c r="FV52" s="17">
        <v>0</v>
      </c>
      <c r="FW52" s="17">
        <v>0</v>
      </c>
      <c r="FX52" s="17">
        <v>0</v>
      </c>
      <c r="FY52" s="17">
        <v>0</v>
      </c>
      <c r="FZ52" s="17">
        <v>0</v>
      </c>
      <c r="GA52" s="17">
        <v>0</v>
      </c>
      <c r="GB52" s="17">
        <v>0</v>
      </c>
      <c r="GC52" s="17">
        <v>0</v>
      </c>
      <c r="GD52" s="17">
        <v>0</v>
      </c>
      <c r="GE52" s="17">
        <v>0</v>
      </c>
      <c r="GF52" s="17">
        <v>0</v>
      </c>
      <c r="GG52" s="17">
        <v>0</v>
      </c>
      <c r="GH52" s="17">
        <v>0</v>
      </c>
      <c r="GI52" s="17">
        <v>0</v>
      </c>
      <c r="GJ52" s="17">
        <v>0</v>
      </c>
      <c r="GK52" s="17">
        <v>0</v>
      </c>
      <c r="GL52" s="17">
        <v>0</v>
      </c>
      <c r="GM52" s="17">
        <v>0</v>
      </c>
      <c r="GN52" s="17">
        <v>0</v>
      </c>
      <c r="GO52" s="17">
        <v>0</v>
      </c>
      <c r="GP52" s="17">
        <v>0</v>
      </c>
      <c r="GQ52" s="17">
        <v>0</v>
      </c>
      <c r="GR52" s="17">
        <v>0</v>
      </c>
      <c r="GS52" s="17">
        <v>0</v>
      </c>
      <c r="GT52" s="17">
        <v>0</v>
      </c>
      <c r="GU52" s="17">
        <v>0</v>
      </c>
      <c r="GV52" s="17">
        <v>0</v>
      </c>
      <c r="GW52" s="17">
        <v>0</v>
      </c>
      <c r="GX52" s="17">
        <v>0</v>
      </c>
      <c r="GY52" s="17">
        <v>0</v>
      </c>
      <c r="GZ52" s="17">
        <v>0</v>
      </c>
      <c r="HA52" s="17">
        <v>0</v>
      </c>
      <c r="HB52" s="17">
        <v>0</v>
      </c>
      <c r="HC52" s="17">
        <v>0</v>
      </c>
      <c r="HD52" s="17">
        <v>0</v>
      </c>
      <c r="HE52" s="17">
        <v>0</v>
      </c>
      <c r="HF52" s="17">
        <v>0</v>
      </c>
      <c r="HG52" s="17">
        <v>0</v>
      </c>
      <c r="HH52" s="17">
        <v>0</v>
      </c>
      <c r="HI52" s="17">
        <v>0</v>
      </c>
      <c r="HJ52" s="17">
        <v>0</v>
      </c>
      <c r="HK52" s="17">
        <v>0</v>
      </c>
      <c r="HL52" s="17">
        <v>0</v>
      </c>
      <c r="HM52" s="17">
        <v>0</v>
      </c>
      <c r="HN52" s="17">
        <v>0</v>
      </c>
      <c r="HO52" s="17">
        <v>0</v>
      </c>
      <c r="HP52" s="17">
        <v>0</v>
      </c>
      <c r="HQ52" s="17">
        <v>0</v>
      </c>
      <c r="HR52" s="17">
        <v>0</v>
      </c>
      <c r="HS52" s="17">
        <v>0</v>
      </c>
      <c r="HT52" s="17">
        <v>0</v>
      </c>
      <c r="HU52" s="17">
        <v>0</v>
      </c>
      <c r="HV52" s="17">
        <v>0</v>
      </c>
      <c r="HW52" s="17">
        <v>0</v>
      </c>
      <c r="HX52" s="17">
        <v>0</v>
      </c>
      <c r="HY52" s="17">
        <v>0</v>
      </c>
      <c r="HZ52" s="17">
        <v>0</v>
      </c>
      <c r="IA52" s="17">
        <v>0</v>
      </c>
      <c r="IB52" s="17">
        <v>0</v>
      </c>
      <c r="IC52" s="17">
        <v>0</v>
      </c>
      <c r="ID52" s="17">
        <v>0</v>
      </c>
      <c r="IE52" s="17">
        <v>0</v>
      </c>
      <c r="IF52" s="17">
        <v>0</v>
      </c>
      <c r="IG52" s="17">
        <v>0</v>
      </c>
      <c r="IH52" s="17">
        <v>0</v>
      </c>
      <c r="II52" s="17">
        <v>0</v>
      </c>
      <c r="IJ52" s="17">
        <v>0</v>
      </c>
      <c r="IK52" s="17">
        <v>0</v>
      </c>
      <c r="IL52" s="17">
        <v>0</v>
      </c>
      <c r="IM52" s="17">
        <v>0</v>
      </c>
      <c r="IN52" s="17">
        <v>0</v>
      </c>
      <c r="IO52" s="17">
        <v>0</v>
      </c>
      <c r="IP52" s="17">
        <v>0</v>
      </c>
      <c r="IQ52" s="17">
        <v>0</v>
      </c>
      <c r="IR52" s="17">
        <v>0</v>
      </c>
      <c r="IS52" s="17">
        <v>0</v>
      </c>
      <c r="IT52" s="17">
        <v>0</v>
      </c>
      <c r="IU52" s="17">
        <v>0</v>
      </c>
      <c r="IV52" s="18">
        <v>0</v>
      </c>
      <c r="IW52" s="18">
        <v>0</v>
      </c>
      <c r="IX52" s="18">
        <v>0</v>
      </c>
      <c r="IY52" s="17">
        <v>0</v>
      </c>
      <c r="IZ52" s="17">
        <v>0</v>
      </c>
      <c r="JA52" s="17">
        <v>0</v>
      </c>
      <c r="JB52" s="17">
        <v>0</v>
      </c>
      <c r="JC52" s="17">
        <v>0</v>
      </c>
      <c r="JD52" s="17">
        <v>0</v>
      </c>
      <c r="JE52" s="18">
        <v>0</v>
      </c>
      <c r="JF52" s="18">
        <v>0</v>
      </c>
      <c r="JG52" s="18">
        <v>0</v>
      </c>
      <c r="JH52" s="17">
        <v>0</v>
      </c>
      <c r="JI52" s="17">
        <v>0</v>
      </c>
      <c r="JJ52" s="17">
        <v>0</v>
      </c>
      <c r="JK52" s="17">
        <v>0</v>
      </c>
      <c r="JL52" s="17">
        <v>0</v>
      </c>
      <c r="JM52" s="17">
        <v>0</v>
      </c>
      <c r="JN52" s="18">
        <v>0</v>
      </c>
      <c r="JO52" s="18">
        <v>0</v>
      </c>
      <c r="JP52" s="18">
        <v>0</v>
      </c>
      <c r="JQ52" s="17">
        <v>0</v>
      </c>
      <c r="JR52" s="17">
        <v>0</v>
      </c>
      <c r="JS52" s="17">
        <v>0</v>
      </c>
      <c r="JT52" s="17">
        <v>0</v>
      </c>
      <c r="JU52" s="17">
        <v>0</v>
      </c>
      <c r="JV52" s="17">
        <v>0</v>
      </c>
      <c r="JW52" s="17">
        <v>0</v>
      </c>
      <c r="JX52" s="17">
        <v>0</v>
      </c>
      <c r="JY52" s="17">
        <v>0</v>
      </c>
      <c r="JZ52" s="17">
        <v>0</v>
      </c>
      <c r="KA52" s="17">
        <v>0</v>
      </c>
      <c r="KB52" s="17">
        <v>0</v>
      </c>
      <c r="KC52" s="17">
        <v>0</v>
      </c>
      <c r="KD52" s="17">
        <v>0</v>
      </c>
      <c r="KE52" s="17">
        <v>0</v>
      </c>
      <c r="KF52" s="17">
        <v>0</v>
      </c>
      <c r="KG52" s="17">
        <v>0</v>
      </c>
      <c r="KH52" s="17">
        <v>0</v>
      </c>
      <c r="KI52" s="17">
        <v>0</v>
      </c>
      <c r="KJ52" s="17">
        <v>0</v>
      </c>
      <c r="KK52" s="17">
        <v>0</v>
      </c>
      <c r="KL52" s="17">
        <v>0</v>
      </c>
      <c r="KM52" s="17">
        <v>0</v>
      </c>
      <c r="KN52" s="17">
        <v>0</v>
      </c>
      <c r="KO52" s="17">
        <v>0</v>
      </c>
      <c r="KP52" s="17">
        <v>0</v>
      </c>
      <c r="KQ52" s="17">
        <v>0</v>
      </c>
      <c r="KR52" s="17">
        <v>0</v>
      </c>
      <c r="KS52" s="17">
        <v>0</v>
      </c>
      <c r="KT52" s="17">
        <v>0</v>
      </c>
      <c r="KU52" s="17">
        <v>0</v>
      </c>
      <c r="KV52" s="17">
        <v>0</v>
      </c>
      <c r="KW52" s="17">
        <v>0</v>
      </c>
      <c r="KX52" s="17">
        <v>0</v>
      </c>
      <c r="KY52" s="17">
        <v>0</v>
      </c>
      <c r="KZ52" s="17">
        <v>0</v>
      </c>
      <c r="LA52" s="18">
        <v>0</v>
      </c>
      <c r="LB52" s="18">
        <v>0</v>
      </c>
      <c r="LC52" s="18">
        <v>0</v>
      </c>
      <c r="LD52" s="17">
        <v>0</v>
      </c>
      <c r="LE52" s="17">
        <v>0</v>
      </c>
      <c r="LF52" s="17">
        <v>0</v>
      </c>
      <c r="LG52" s="17">
        <v>0</v>
      </c>
      <c r="LH52" s="17">
        <v>0</v>
      </c>
      <c r="LI52" s="17">
        <v>0</v>
      </c>
      <c r="LJ52" s="18">
        <v>0</v>
      </c>
      <c r="LK52" s="18">
        <v>0</v>
      </c>
      <c r="LL52" s="18">
        <v>0</v>
      </c>
      <c r="LM52" s="17">
        <v>0</v>
      </c>
      <c r="LN52" s="17">
        <v>0</v>
      </c>
      <c r="LO52" s="17">
        <v>0</v>
      </c>
      <c r="LP52" s="17">
        <v>0</v>
      </c>
      <c r="LQ52" s="17">
        <v>0</v>
      </c>
      <c r="LR52" s="17">
        <v>0</v>
      </c>
      <c r="LS52" s="18">
        <v>0</v>
      </c>
      <c r="LT52" s="18">
        <v>0</v>
      </c>
      <c r="LU52" s="18">
        <v>0</v>
      </c>
      <c r="LV52" s="17">
        <v>0</v>
      </c>
      <c r="LW52" s="17">
        <v>0</v>
      </c>
      <c r="LX52" s="17">
        <v>0</v>
      </c>
      <c r="LY52" s="17">
        <v>0</v>
      </c>
      <c r="LZ52" s="17">
        <v>0</v>
      </c>
      <c r="MA52" s="17">
        <v>0</v>
      </c>
      <c r="MB52" s="17">
        <v>0</v>
      </c>
      <c r="MC52" s="17">
        <v>0</v>
      </c>
      <c r="MD52" s="17">
        <v>0</v>
      </c>
      <c r="ME52" s="17">
        <v>0</v>
      </c>
      <c r="MF52" s="17">
        <v>0</v>
      </c>
      <c r="MG52" s="17">
        <v>0</v>
      </c>
      <c r="MH52" s="17">
        <v>0</v>
      </c>
    </row>
    <row r="53" spans="1:346" ht="12.75" customHeight="1" x14ac:dyDescent="0.3">
      <c r="A53" s="61" t="s">
        <v>239</v>
      </c>
      <c r="B53" s="16">
        <v>2001</v>
      </c>
      <c r="C53" s="62" t="s">
        <v>148</v>
      </c>
      <c r="D53" s="18">
        <v>0</v>
      </c>
      <c r="E53" s="18">
        <v>0</v>
      </c>
      <c r="F53" s="18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0</v>
      </c>
      <c r="FD53" s="17">
        <v>0</v>
      </c>
      <c r="FE53" s="17">
        <v>0</v>
      </c>
      <c r="FF53" s="17">
        <v>0</v>
      </c>
      <c r="FG53" s="17">
        <v>0</v>
      </c>
      <c r="FH53" s="17">
        <v>0</v>
      </c>
      <c r="FI53" s="17">
        <v>0</v>
      </c>
      <c r="FJ53" s="17">
        <v>0</v>
      </c>
      <c r="FK53" s="17">
        <v>0</v>
      </c>
      <c r="FL53" s="17">
        <v>0</v>
      </c>
      <c r="FM53" s="17">
        <v>0</v>
      </c>
      <c r="FN53" s="17">
        <v>0</v>
      </c>
      <c r="FO53" s="17">
        <v>0</v>
      </c>
      <c r="FP53" s="17">
        <v>0</v>
      </c>
      <c r="FQ53" s="17">
        <v>0</v>
      </c>
      <c r="FR53" s="17">
        <v>0</v>
      </c>
      <c r="FS53" s="17">
        <v>0</v>
      </c>
      <c r="FT53" s="17">
        <v>0</v>
      </c>
      <c r="FU53" s="17">
        <v>0</v>
      </c>
      <c r="FV53" s="17">
        <v>0</v>
      </c>
      <c r="FW53" s="17">
        <v>0</v>
      </c>
      <c r="FX53" s="17">
        <v>0</v>
      </c>
      <c r="FY53" s="17">
        <v>0</v>
      </c>
      <c r="FZ53" s="17">
        <v>0</v>
      </c>
      <c r="GA53" s="17">
        <v>0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17">
        <v>0</v>
      </c>
      <c r="GL53" s="17">
        <v>0</v>
      </c>
      <c r="GM53" s="17">
        <v>0</v>
      </c>
      <c r="GN53" s="17">
        <v>0</v>
      </c>
      <c r="GO53" s="17">
        <v>0</v>
      </c>
      <c r="GP53" s="17">
        <v>0</v>
      </c>
      <c r="GQ53" s="17">
        <v>0</v>
      </c>
      <c r="GR53" s="17">
        <v>0</v>
      </c>
      <c r="GS53" s="17">
        <v>0</v>
      </c>
      <c r="GT53" s="17">
        <v>0</v>
      </c>
      <c r="GU53" s="17">
        <v>0</v>
      </c>
      <c r="GV53" s="17">
        <v>0</v>
      </c>
      <c r="GW53" s="17">
        <v>0</v>
      </c>
      <c r="GX53" s="17">
        <v>0</v>
      </c>
      <c r="GY53" s="17">
        <v>0</v>
      </c>
      <c r="GZ53" s="17">
        <v>0</v>
      </c>
      <c r="HA53" s="17">
        <v>0</v>
      </c>
      <c r="HB53" s="17">
        <v>0</v>
      </c>
      <c r="HC53" s="17">
        <v>0</v>
      </c>
      <c r="HD53" s="17">
        <v>0</v>
      </c>
      <c r="HE53" s="17">
        <v>0</v>
      </c>
      <c r="HF53" s="17">
        <v>0</v>
      </c>
      <c r="HG53" s="17">
        <v>0</v>
      </c>
      <c r="HH53" s="17">
        <v>0</v>
      </c>
      <c r="HI53" s="17">
        <v>0</v>
      </c>
      <c r="HJ53" s="17">
        <v>0</v>
      </c>
      <c r="HK53" s="17">
        <v>0</v>
      </c>
      <c r="HL53" s="17">
        <v>0</v>
      </c>
      <c r="HM53" s="17">
        <v>0</v>
      </c>
      <c r="HN53" s="17">
        <v>0</v>
      </c>
      <c r="HO53" s="17">
        <v>0</v>
      </c>
      <c r="HP53" s="17">
        <v>0</v>
      </c>
      <c r="HQ53" s="17">
        <v>0</v>
      </c>
      <c r="HR53" s="17">
        <v>0</v>
      </c>
      <c r="HS53" s="17">
        <v>0</v>
      </c>
      <c r="HT53" s="17">
        <v>0</v>
      </c>
      <c r="HU53" s="17">
        <v>0</v>
      </c>
      <c r="HV53" s="17">
        <v>0</v>
      </c>
      <c r="HW53" s="17">
        <v>0</v>
      </c>
      <c r="HX53" s="17">
        <v>0</v>
      </c>
      <c r="HY53" s="17">
        <v>0</v>
      </c>
      <c r="HZ53" s="17">
        <v>0</v>
      </c>
      <c r="IA53" s="17">
        <v>0</v>
      </c>
      <c r="IB53" s="17">
        <v>0</v>
      </c>
      <c r="IC53" s="17">
        <v>0</v>
      </c>
      <c r="ID53" s="17">
        <v>0</v>
      </c>
      <c r="IE53" s="17">
        <v>0</v>
      </c>
      <c r="IF53" s="17">
        <v>0</v>
      </c>
      <c r="IG53" s="17">
        <v>0</v>
      </c>
      <c r="IH53" s="17">
        <v>0</v>
      </c>
      <c r="II53" s="17">
        <v>0</v>
      </c>
      <c r="IJ53" s="17">
        <v>0</v>
      </c>
      <c r="IK53" s="17">
        <v>0</v>
      </c>
      <c r="IL53" s="17">
        <v>0</v>
      </c>
      <c r="IM53" s="17">
        <v>0</v>
      </c>
      <c r="IN53" s="17">
        <v>0</v>
      </c>
      <c r="IO53" s="17">
        <v>0</v>
      </c>
      <c r="IP53" s="17">
        <v>0</v>
      </c>
      <c r="IQ53" s="17">
        <v>0</v>
      </c>
      <c r="IR53" s="17">
        <v>0</v>
      </c>
      <c r="IS53" s="17">
        <v>0</v>
      </c>
      <c r="IT53" s="17">
        <v>0</v>
      </c>
      <c r="IU53" s="17">
        <v>0</v>
      </c>
      <c r="IV53" s="18">
        <v>0</v>
      </c>
      <c r="IW53" s="18">
        <v>0</v>
      </c>
      <c r="IX53" s="18">
        <v>0</v>
      </c>
      <c r="IY53" s="17">
        <v>0</v>
      </c>
      <c r="IZ53" s="17">
        <v>0</v>
      </c>
      <c r="JA53" s="17">
        <v>0</v>
      </c>
      <c r="JB53" s="17">
        <v>0</v>
      </c>
      <c r="JC53" s="17">
        <v>0</v>
      </c>
      <c r="JD53" s="17">
        <v>0</v>
      </c>
      <c r="JE53" s="18">
        <v>0</v>
      </c>
      <c r="JF53" s="18">
        <v>0</v>
      </c>
      <c r="JG53" s="18">
        <v>0</v>
      </c>
      <c r="JH53" s="17">
        <v>0</v>
      </c>
      <c r="JI53" s="17">
        <v>0</v>
      </c>
      <c r="JJ53" s="17">
        <v>0</v>
      </c>
      <c r="JK53" s="17">
        <v>0</v>
      </c>
      <c r="JL53" s="17">
        <v>0</v>
      </c>
      <c r="JM53" s="17">
        <v>0</v>
      </c>
      <c r="JN53" s="18">
        <v>0</v>
      </c>
      <c r="JO53" s="18">
        <v>0</v>
      </c>
      <c r="JP53" s="18">
        <v>0</v>
      </c>
      <c r="JQ53" s="17">
        <v>0</v>
      </c>
      <c r="JR53" s="17">
        <v>0</v>
      </c>
      <c r="JS53" s="17">
        <v>0</v>
      </c>
      <c r="JT53" s="17">
        <v>0</v>
      </c>
      <c r="JU53" s="17">
        <v>0</v>
      </c>
      <c r="JV53" s="17">
        <v>0</v>
      </c>
      <c r="JW53" s="17">
        <v>0</v>
      </c>
      <c r="JX53" s="17">
        <v>0</v>
      </c>
      <c r="JY53" s="17">
        <v>0</v>
      </c>
      <c r="JZ53" s="17">
        <v>0</v>
      </c>
      <c r="KA53" s="17">
        <v>0</v>
      </c>
      <c r="KB53" s="17">
        <v>0</v>
      </c>
      <c r="KC53" s="17">
        <v>0</v>
      </c>
      <c r="KD53" s="17">
        <v>0</v>
      </c>
      <c r="KE53" s="17">
        <v>0</v>
      </c>
      <c r="KF53" s="17">
        <v>0</v>
      </c>
      <c r="KG53" s="17">
        <v>0</v>
      </c>
      <c r="KH53" s="17">
        <v>0</v>
      </c>
      <c r="KI53" s="17">
        <v>0</v>
      </c>
      <c r="KJ53" s="17">
        <v>0</v>
      </c>
      <c r="KK53" s="17">
        <v>0</v>
      </c>
      <c r="KL53" s="17">
        <v>0</v>
      </c>
      <c r="KM53" s="17">
        <v>0</v>
      </c>
      <c r="KN53" s="17">
        <v>0</v>
      </c>
      <c r="KO53" s="17">
        <v>0</v>
      </c>
      <c r="KP53" s="17">
        <v>0</v>
      </c>
      <c r="KQ53" s="17">
        <v>0</v>
      </c>
      <c r="KR53" s="17">
        <v>0</v>
      </c>
      <c r="KS53" s="17">
        <v>0</v>
      </c>
      <c r="KT53" s="17">
        <v>0</v>
      </c>
      <c r="KU53" s="17">
        <v>0</v>
      </c>
      <c r="KV53" s="17">
        <v>0</v>
      </c>
      <c r="KW53" s="17">
        <v>0</v>
      </c>
      <c r="KX53" s="17">
        <v>0</v>
      </c>
      <c r="KY53" s="17">
        <v>0</v>
      </c>
      <c r="KZ53" s="17">
        <v>0</v>
      </c>
      <c r="LA53" s="18">
        <v>0</v>
      </c>
      <c r="LB53" s="18">
        <v>0</v>
      </c>
      <c r="LC53" s="18">
        <v>0</v>
      </c>
      <c r="LD53" s="17">
        <v>0</v>
      </c>
      <c r="LE53" s="17">
        <v>0</v>
      </c>
      <c r="LF53" s="17">
        <v>0</v>
      </c>
      <c r="LG53" s="17">
        <v>0</v>
      </c>
      <c r="LH53" s="17">
        <v>0</v>
      </c>
      <c r="LI53" s="17">
        <v>0</v>
      </c>
      <c r="LJ53" s="18">
        <v>0</v>
      </c>
      <c r="LK53" s="18">
        <v>0</v>
      </c>
      <c r="LL53" s="18">
        <v>0</v>
      </c>
      <c r="LM53" s="17">
        <v>0</v>
      </c>
      <c r="LN53" s="17">
        <v>0</v>
      </c>
      <c r="LO53" s="17">
        <v>0</v>
      </c>
      <c r="LP53" s="17">
        <v>0</v>
      </c>
      <c r="LQ53" s="17">
        <v>0</v>
      </c>
      <c r="LR53" s="17">
        <v>0</v>
      </c>
      <c r="LS53" s="18">
        <v>0</v>
      </c>
      <c r="LT53" s="18">
        <v>0</v>
      </c>
      <c r="LU53" s="18">
        <v>0</v>
      </c>
      <c r="LV53" s="17">
        <v>0</v>
      </c>
      <c r="LW53" s="17">
        <v>0</v>
      </c>
      <c r="LX53" s="17">
        <v>0</v>
      </c>
      <c r="LY53" s="17">
        <v>0</v>
      </c>
      <c r="LZ53" s="17">
        <v>0</v>
      </c>
      <c r="MA53" s="17">
        <v>0</v>
      </c>
      <c r="MB53" s="17">
        <v>0</v>
      </c>
      <c r="MC53" s="17">
        <v>0</v>
      </c>
      <c r="MD53" s="17">
        <v>0</v>
      </c>
      <c r="ME53" s="17">
        <v>0</v>
      </c>
      <c r="MF53" s="17">
        <v>0</v>
      </c>
      <c r="MG53" s="17">
        <v>0</v>
      </c>
      <c r="MH53" s="17">
        <v>0</v>
      </c>
    </row>
    <row r="54" spans="1:346" ht="12.75" customHeight="1" x14ac:dyDescent="0.3">
      <c r="A54" s="61" t="s">
        <v>241</v>
      </c>
      <c r="B54" s="16">
        <v>2002</v>
      </c>
      <c r="C54" s="62" t="s">
        <v>242</v>
      </c>
      <c r="D54" s="18">
        <v>0</v>
      </c>
      <c r="E54" s="18">
        <v>0</v>
      </c>
      <c r="F54" s="18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7"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>
        <v>0</v>
      </c>
      <c r="EA54" s="17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>
        <v>0</v>
      </c>
      <c r="EQ54" s="17">
        <v>0</v>
      </c>
      <c r="ER54" s="17">
        <v>0</v>
      </c>
      <c r="ES54" s="17">
        <v>0</v>
      </c>
      <c r="ET54" s="17">
        <v>0</v>
      </c>
      <c r="EU54" s="17">
        <v>0</v>
      </c>
      <c r="EV54" s="17">
        <v>0</v>
      </c>
      <c r="EW54" s="17">
        <v>0</v>
      </c>
      <c r="EX54" s="17">
        <v>0</v>
      </c>
      <c r="EY54" s="17">
        <v>0</v>
      </c>
      <c r="EZ54" s="17">
        <v>0</v>
      </c>
      <c r="FA54" s="17">
        <v>0</v>
      </c>
      <c r="FB54" s="17">
        <v>0</v>
      </c>
      <c r="FC54" s="17">
        <v>0</v>
      </c>
      <c r="FD54" s="17">
        <v>0</v>
      </c>
      <c r="FE54" s="17">
        <v>0</v>
      </c>
      <c r="FF54" s="17">
        <v>0</v>
      </c>
      <c r="FG54" s="17">
        <v>0</v>
      </c>
      <c r="FH54" s="17">
        <v>0</v>
      </c>
      <c r="FI54" s="17">
        <v>0</v>
      </c>
      <c r="FJ54" s="17">
        <v>0</v>
      </c>
      <c r="FK54" s="17">
        <v>0</v>
      </c>
      <c r="FL54" s="17">
        <v>0</v>
      </c>
      <c r="FM54" s="17">
        <v>0</v>
      </c>
      <c r="FN54" s="17">
        <v>0</v>
      </c>
      <c r="FO54" s="17">
        <v>0</v>
      </c>
      <c r="FP54" s="17">
        <v>0</v>
      </c>
      <c r="FQ54" s="17">
        <v>0</v>
      </c>
      <c r="FR54" s="17">
        <v>0</v>
      </c>
      <c r="FS54" s="17">
        <v>0</v>
      </c>
      <c r="FT54" s="17">
        <v>0</v>
      </c>
      <c r="FU54" s="17">
        <v>0</v>
      </c>
      <c r="FV54" s="17">
        <v>0</v>
      </c>
      <c r="FW54" s="17">
        <v>0</v>
      </c>
      <c r="FX54" s="17">
        <v>0</v>
      </c>
      <c r="FY54" s="17">
        <v>0</v>
      </c>
      <c r="FZ54" s="17">
        <v>0</v>
      </c>
      <c r="GA54" s="17">
        <v>0</v>
      </c>
      <c r="GB54" s="17">
        <v>0</v>
      </c>
      <c r="GC54" s="17">
        <v>0</v>
      </c>
      <c r="GD54" s="17">
        <v>0</v>
      </c>
      <c r="GE54" s="17">
        <v>0</v>
      </c>
      <c r="GF54" s="17">
        <v>0</v>
      </c>
      <c r="GG54" s="17">
        <v>0</v>
      </c>
      <c r="GH54" s="17">
        <v>0</v>
      </c>
      <c r="GI54" s="17">
        <v>0</v>
      </c>
      <c r="GJ54" s="17">
        <v>0</v>
      </c>
      <c r="GK54" s="17">
        <v>0</v>
      </c>
      <c r="GL54" s="17">
        <v>0</v>
      </c>
      <c r="GM54" s="17">
        <v>0</v>
      </c>
      <c r="GN54" s="17">
        <v>0</v>
      </c>
      <c r="GO54" s="17">
        <v>0</v>
      </c>
      <c r="GP54" s="17">
        <v>0</v>
      </c>
      <c r="GQ54" s="17">
        <v>0</v>
      </c>
      <c r="GR54" s="17">
        <v>0</v>
      </c>
      <c r="GS54" s="17">
        <v>0</v>
      </c>
      <c r="GT54" s="17">
        <v>0</v>
      </c>
      <c r="GU54" s="17">
        <v>0</v>
      </c>
      <c r="GV54" s="17">
        <v>0</v>
      </c>
      <c r="GW54" s="17">
        <v>0</v>
      </c>
      <c r="GX54" s="17">
        <v>0</v>
      </c>
      <c r="GY54" s="17">
        <v>0</v>
      </c>
      <c r="GZ54" s="17">
        <v>0</v>
      </c>
      <c r="HA54" s="17">
        <v>0</v>
      </c>
      <c r="HB54" s="17">
        <v>0</v>
      </c>
      <c r="HC54" s="17">
        <v>0</v>
      </c>
      <c r="HD54" s="17">
        <v>0</v>
      </c>
      <c r="HE54" s="17">
        <v>0</v>
      </c>
      <c r="HF54" s="17">
        <v>0</v>
      </c>
      <c r="HG54" s="17">
        <v>0</v>
      </c>
      <c r="HH54" s="17">
        <v>0</v>
      </c>
      <c r="HI54" s="17">
        <v>0</v>
      </c>
      <c r="HJ54" s="17">
        <v>0</v>
      </c>
      <c r="HK54" s="17">
        <v>0</v>
      </c>
      <c r="HL54" s="17">
        <v>0</v>
      </c>
      <c r="HM54" s="17">
        <v>0</v>
      </c>
      <c r="HN54" s="17">
        <v>0</v>
      </c>
      <c r="HO54" s="17">
        <v>0</v>
      </c>
      <c r="HP54" s="17">
        <v>0</v>
      </c>
      <c r="HQ54" s="17">
        <v>0</v>
      </c>
      <c r="HR54" s="17">
        <v>0</v>
      </c>
      <c r="HS54" s="17">
        <v>0</v>
      </c>
      <c r="HT54" s="17">
        <v>0</v>
      </c>
      <c r="HU54" s="17">
        <v>0</v>
      </c>
      <c r="HV54" s="17">
        <v>0</v>
      </c>
      <c r="HW54" s="17">
        <v>0</v>
      </c>
      <c r="HX54" s="17">
        <v>0</v>
      </c>
      <c r="HY54" s="17">
        <v>0</v>
      </c>
      <c r="HZ54" s="17">
        <v>0</v>
      </c>
      <c r="IA54" s="17">
        <v>0</v>
      </c>
      <c r="IB54" s="17">
        <v>0</v>
      </c>
      <c r="IC54" s="17">
        <v>0</v>
      </c>
      <c r="ID54" s="17">
        <v>0</v>
      </c>
      <c r="IE54" s="17">
        <v>0</v>
      </c>
      <c r="IF54" s="17">
        <v>0</v>
      </c>
      <c r="IG54" s="17">
        <v>0</v>
      </c>
      <c r="IH54" s="17">
        <v>0</v>
      </c>
      <c r="II54" s="17">
        <v>0</v>
      </c>
      <c r="IJ54" s="17">
        <v>0</v>
      </c>
      <c r="IK54" s="17">
        <v>0</v>
      </c>
      <c r="IL54" s="17">
        <v>0</v>
      </c>
      <c r="IM54" s="17">
        <v>0</v>
      </c>
      <c r="IN54" s="17">
        <v>0</v>
      </c>
      <c r="IO54" s="17">
        <v>0</v>
      </c>
      <c r="IP54" s="17">
        <v>0</v>
      </c>
      <c r="IQ54" s="17">
        <v>0</v>
      </c>
      <c r="IR54" s="17">
        <v>0</v>
      </c>
      <c r="IS54" s="17">
        <v>0</v>
      </c>
      <c r="IT54" s="17">
        <v>0</v>
      </c>
      <c r="IU54" s="17">
        <v>0</v>
      </c>
      <c r="IV54" s="18">
        <v>0</v>
      </c>
      <c r="IW54" s="18">
        <v>0</v>
      </c>
      <c r="IX54" s="18">
        <v>0</v>
      </c>
      <c r="IY54" s="17">
        <v>0</v>
      </c>
      <c r="IZ54" s="17">
        <v>0</v>
      </c>
      <c r="JA54" s="17">
        <v>0</v>
      </c>
      <c r="JB54" s="17">
        <v>0</v>
      </c>
      <c r="JC54" s="17">
        <v>0</v>
      </c>
      <c r="JD54" s="17">
        <v>0</v>
      </c>
      <c r="JE54" s="18">
        <v>0</v>
      </c>
      <c r="JF54" s="18">
        <v>0</v>
      </c>
      <c r="JG54" s="18">
        <v>0</v>
      </c>
      <c r="JH54" s="17">
        <v>0</v>
      </c>
      <c r="JI54" s="17">
        <v>0</v>
      </c>
      <c r="JJ54" s="17">
        <v>0</v>
      </c>
      <c r="JK54" s="17">
        <v>0</v>
      </c>
      <c r="JL54" s="17">
        <v>0</v>
      </c>
      <c r="JM54" s="17">
        <v>0</v>
      </c>
      <c r="JN54" s="18">
        <v>0</v>
      </c>
      <c r="JO54" s="18">
        <v>0</v>
      </c>
      <c r="JP54" s="18">
        <v>0</v>
      </c>
      <c r="JQ54" s="17">
        <v>0</v>
      </c>
      <c r="JR54" s="17">
        <v>0</v>
      </c>
      <c r="JS54" s="17">
        <v>0</v>
      </c>
      <c r="JT54" s="17">
        <v>0</v>
      </c>
      <c r="JU54" s="17">
        <v>0</v>
      </c>
      <c r="JV54" s="17">
        <v>0</v>
      </c>
      <c r="JW54" s="17">
        <v>0</v>
      </c>
      <c r="JX54" s="17">
        <v>0</v>
      </c>
      <c r="JY54" s="17">
        <v>0</v>
      </c>
      <c r="JZ54" s="17">
        <v>0</v>
      </c>
      <c r="KA54" s="17">
        <v>0</v>
      </c>
      <c r="KB54" s="17">
        <v>0</v>
      </c>
      <c r="KC54" s="17">
        <v>0</v>
      </c>
      <c r="KD54" s="17">
        <v>0</v>
      </c>
      <c r="KE54" s="17">
        <v>0</v>
      </c>
      <c r="KF54" s="17">
        <v>0</v>
      </c>
      <c r="KG54" s="17">
        <v>0</v>
      </c>
      <c r="KH54" s="17">
        <v>0</v>
      </c>
      <c r="KI54" s="17">
        <v>0</v>
      </c>
      <c r="KJ54" s="17">
        <v>0</v>
      </c>
      <c r="KK54" s="17">
        <v>0</v>
      </c>
      <c r="KL54" s="17">
        <v>0</v>
      </c>
      <c r="KM54" s="17">
        <v>0</v>
      </c>
      <c r="KN54" s="17">
        <v>0</v>
      </c>
      <c r="KO54" s="17">
        <v>0</v>
      </c>
      <c r="KP54" s="17">
        <v>0</v>
      </c>
      <c r="KQ54" s="17">
        <v>0</v>
      </c>
      <c r="KR54" s="17">
        <v>0</v>
      </c>
      <c r="KS54" s="17">
        <v>0</v>
      </c>
      <c r="KT54" s="17">
        <v>0</v>
      </c>
      <c r="KU54" s="17">
        <v>0</v>
      </c>
      <c r="KV54" s="17">
        <v>0</v>
      </c>
      <c r="KW54" s="17">
        <v>0</v>
      </c>
      <c r="KX54" s="17">
        <v>0</v>
      </c>
      <c r="KY54" s="17">
        <v>0</v>
      </c>
      <c r="KZ54" s="17">
        <v>0</v>
      </c>
      <c r="LA54" s="18">
        <v>0</v>
      </c>
      <c r="LB54" s="18">
        <v>0</v>
      </c>
      <c r="LC54" s="18">
        <v>0</v>
      </c>
      <c r="LD54" s="17">
        <v>0</v>
      </c>
      <c r="LE54" s="17">
        <v>0</v>
      </c>
      <c r="LF54" s="17">
        <v>0</v>
      </c>
      <c r="LG54" s="17">
        <v>0</v>
      </c>
      <c r="LH54" s="17">
        <v>0</v>
      </c>
      <c r="LI54" s="17">
        <v>0</v>
      </c>
      <c r="LJ54" s="18">
        <v>0</v>
      </c>
      <c r="LK54" s="18">
        <v>0</v>
      </c>
      <c r="LL54" s="18">
        <v>0</v>
      </c>
      <c r="LM54" s="17">
        <v>0</v>
      </c>
      <c r="LN54" s="17">
        <v>0</v>
      </c>
      <c r="LO54" s="17">
        <v>0</v>
      </c>
      <c r="LP54" s="17">
        <v>0</v>
      </c>
      <c r="LQ54" s="17">
        <v>0</v>
      </c>
      <c r="LR54" s="17">
        <v>0</v>
      </c>
      <c r="LS54" s="18">
        <v>0</v>
      </c>
      <c r="LT54" s="18">
        <v>0</v>
      </c>
      <c r="LU54" s="18">
        <v>0</v>
      </c>
      <c r="LV54" s="17">
        <v>0</v>
      </c>
      <c r="LW54" s="17">
        <v>0</v>
      </c>
      <c r="LX54" s="17">
        <v>0</v>
      </c>
      <c r="LY54" s="17">
        <v>0</v>
      </c>
      <c r="LZ54" s="17">
        <v>0</v>
      </c>
      <c r="MA54" s="17">
        <v>0</v>
      </c>
      <c r="MB54" s="17">
        <v>0</v>
      </c>
      <c r="MC54" s="17">
        <v>0</v>
      </c>
      <c r="MD54" s="17">
        <v>0</v>
      </c>
      <c r="ME54" s="17">
        <v>0</v>
      </c>
      <c r="MF54" s="17">
        <v>0</v>
      </c>
      <c r="MG54" s="17">
        <v>0</v>
      </c>
      <c r="MH54" s="17">
        <v>0</v>
      </c>
    </row>
    <row r="55" spans="1:346" ht="12.75" customHeight="1" x14ac:dyDescent="0.3">
      <c r="A55" s="61" t="s">
        <v>244</v>
      </c>
      <c r="B55" s="16">
        <v>2005</v>
      </c>
      <c r="C55" s="62" t="s">
        <v>242</v>
      </c>
      <c r="D55" s="18">
        <v>0</v>
      </c>
      <c r="E55" s="18">
        <v>0</v>
      </c>
      <c r="F55" s="18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  <c r="ES55" s="17">
        <v>0</v>
      </c>
      <c r="ET55" s="17">
        <v>0</v>
      </c>
      <c r="EU55" s="17">
        <v>0</v>
      </c>
      <c r="EV55" s="17">
        <v>0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0</v>
      </c>
      <c r="FG55" s="17">
        <v>0</v>
      </c>
      <c r="FH55" s="17">
        <v>0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7">
        <v>0</v>
      </c>
      <c r="FR55" s="17">
        <v>0</v>
      </c>
      <c r="FS55" s="17">
        <v>0</v>
      </c>
      <c r="FT55" s="17">
        <v>0</v>
      </c>
      <c r="FU55" s="17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17">
        <v>0</v>
      </c>
      <c r="GL55" s="17">
        <v>0</v>
      </c>
      <c r="GM55" s="17">
        <v>0</v>
      </c>
      <c r="GN55" s="17">
        <v>0</v>
      </c>
      <c r="GO55" s="17">
        <v>0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17">
        <v>0</v>
      </c>
      <c r="HA55" s="17">
        <v>0</v>
      </c>
      <c r="HB55" s="17">
        <v>0</v>
      </c>
      <c r="HC55" s="17">
        <v>0</v>
      </c>
      <c r="HD55" s="17">
        <v>0</v>
      </c>
      <c r="HE55" s="17">
        <v>0</v>
      </c>
      <c r="HF55" s="17">
        <v>0</v>
      </c>
      <c r="HG55" s="17">
        <v>0</v>
      </c>
      <c r="HH55" s="17">
        <v>0</v>
      </c>
      <c r="HI55" s="17">
        <v>0</v>
      </c>
      <c r="HJ55" s="17">
        <v>0</v>
      </c>
      <c r="HK55" s="17">
        <v>0</v>
      </c>
      <c r="HL55" s="17">
        <v>0</v>
      </c>
      <c r="HM55" s="17">
        <v>0</v>
      </c>
      <c r="HN55" s="17">
        <v>0</v>
      </c>
      <c r="HO55" s="17">
        <v>0</v>
      </c>
      <c r="HP55" s="17">
        <v>0</v>
      </c>
      <c r="HQ55" s="17">
        <v>0</v>
      </c>
      <c r="HR55" s="17">
        <v>0</v>
      </c>
      <c r="HS55" s="17">
        <v>0</v>
      </c>
      <c r="HT55" s="17">
        <v>0</v>
      </c>
      <c r="HU55" s="17">
        <v>0</v>
      </c>
      <c r="HV55" s="17">
        <v>0</v>
      </c>
      <c r="HW55" s="17">
        <v>0</v>
      </c>
      <c r="HX55" s="17">
        <v>0</v>
      </c>
      <c r="HY55" s="17">
        <v>0</v>
      </c>
      <c r="HZ55" s="17">
        <v>0</v>
      </c>
      <c r="IA55" s="17">
        <v>0</v>
      </c>
      <c r="IB55" s="17">
        <v>0</v>
      </c>
      <c r="IC55" s="17">
        <v>0</v>
      </c>
      <c r="ID55" s="17">
        <v>0</v>
      </c>
      <c r="IE55" s="17">
        <v>0</v>
      </c>
      <c r="IF55" s="17">
        <v>0</v>
      </c>
      <c r="IG55" s="17">
        <v>0</v>
      </c>
      <c r="IH55" s="17">
        <v>0</v>
      </c>
      <c r="II55" s="17">
        <v>0</v>
      </c>
      <c r="IJ55" s="17">
        <v>0</v>
      </c>
      <c r="IK55" s="17">
        <v>0</v>
      </c>
      <c r="IL55" s="17">
        <v>0</v>
      </c>
      <c r="IM55" s="17">
        <v>0</v>
      </c>
      <c r="IN55" s="17">
        <v>0</v>
      </c>
      <c r="IO55" s="17">
        <v>0</v>
      </c>
      <c r="IP55" s="17">
        <v>0</v>
      </c>
      <c r="IQ55" s="17">
        <v>0</v>
      </c>
      <c r="IR55" s="17">
        <v>0</v>
      </c>
      <c r="IS55" s="17">
        <v>0</v>
      </c>
      <c r="IT55" s="17">
        <v>0</v>
      </c>
      <c r="IU55" s="17">
        <v>0</v>
      </c>
      <c r="IV55" s="18">
        <v>0</v>
      </c>
      <c r="IW55" s="18">
        <v>0</v>
      </c>
      <c r="IX55" s="18">
        <v>0</v>
      </c>
      <c r="IY55" s="17">
        <v>0</v>
      </c>
      <c r="IZ55" s="17">
        <v>0</v>
      </c>
      <c r="JA55" s="17">
        <v>0</v>
      </c>
      <c r="JB55" s="17">
        <v>0</v>
      </c>
      <c r="JC55" s="17">
        <v>0</v>
      </c>
      <c r="JD55" s="17">
        <v>0</v>
      </c>
      <c r="JE55" s="18">
        <v>0</v>
      </c>
      <c r="JF55" s="18">
        <v>0</v>
      </c>
      <c r="JG55" s="18">
        <v>0</v>
      </c>
      <c r="JH55" s="17">
        <v>0</v>
      </c>
      <c r="JI55" s="17">
        <v>0</v>
      </c>
      <c r="JJ55" s="17">
        <v>0</v>
      </c>
      <c r="JK55" s="17">
        <v>0</v>
      </c>
      <c r="JL55" s="17">
        <v>0</v>
      </c>
      <c r="JM55" s="17">
        <v>0</v>
      </c>
      <c r="JN55" s="18">
        <v>0</v>
      </c>
      <c r="JO55" s="18">
        <v>0</v>
      </c>
      <c r="JP55" s="18">
        <v>0</v>
      </c>
      <c r="JQ55" s="17">
        <v>0</v>
      </c>
      <c r="JR55" s="17">
        <v>0</v>
      </c>
      <c r="JS55" s="17">
        <v>0</v>
      </c>
      <c r="JT55" s="17">
        <v>0</v>
      </c>
      <c r="JU55" s="17">
        <v>0</v>
      </c>
      <c r="JV55" s="17">
        <v>0</v>
      </c>
      <c r="JW55" s="17">
        <v>0</v>
      </c>
      <c r="JX55" s="17">
        <v>0</v>
      </c>
      <c r="JY55" s="17">
        <v>0</v>
      </c>
      <c r="JZ55" s="17">
        <v>0</v>
      </c>
      <c r="KA55" s="17">
        <v>0</v>
      </c>
      <c r="KB55" s="17">
        <v>0</v>
      </c>
      <c r="KC55" s="17">
        <v>0</v>
      </c>
      <c r="KD55" s="17">
        <v>0</v>
      </c>
      <c r="KE55" s="17">
        <v>0</v>
      </c>
      <c r="KF55" s="17">
        <v>0</v>
      </c>
      <c r="KG55" s="17">
        <v>0</v>
      </c>
      <c r="KH55" s="17">
        <v>0</v>
      </c>
      <c r="KI55" s="17">
        <v>0</v>
      </c>
      <c r="KJ55" s="17">
        <v>0</v>
      </c>
      <c r="KK55" s="17">
        <v>0</v>
      </c>
      <c r="KL55" s="17">
        <v>0</v>
      </c>
      <c r="KM55" s="17">
        <v>0</v>
      </c>
      <c r="KN55" s="17">
        <v>0</v>
      </c>
      <c r="KO55" s="17">
        <v>0</v>
      </c>
      <c r="KP55" s="17">
        <v>0</v>
      </c>
      <c r="KQ55" s="17">
        <v>0</v>
      </c>
      <c r="KR55" s="17">
        <v>0</v>
      </c>
      <c r="KS55" s="17">
        <v>0</v>
      </c>
      <c r="KT55" s="17">
        <v>0</v>
      </c>
      <c r="KU55" s="17">
        <v>0</v>
      </c>
      <c r="KV55" s="17">
        <v>0</v>
      </c>
      <c r="KW55" s="17">
        <v>0</v>
      </c>
      <c r="KX55" s="17">
        <v>0</v>
      </c>
      <c r="KY55" s="17">
        <v>0</v>
      </c>
      <c r="KZ55" s="17">
        <v>0</v>
      </c>
      <c r="LA55" s="18">
        <v>0</v>
      </c>
      <c r="LB55" s="18">
        <v>0</v>
      </c>
      <c r="LC55" s="18">
        <v>0</v>
      </c>
      <c r="LD55" s="17">
        <v>0</v>
      </c>
      <c r="LE55" s="17">
        <v>0</v>
      </c>
      <c r="LF55" s="17">
        <v>0</v>
      </c>
      <c r="LG55" s="17">
        <v>0</v>
      </c>
      <c r="LH55" s="17">
        <v>0</v>
      </c>
      <c r="LI55" s="17">
        <v>0</v>
      </c>
      <c r="LJ55" s="18">
        <v>0</v>
      </c>
      <c r="LK55" s="18">
        <v>0</v>
      </c>
      <c r="LL55" s="18">
        <v>0</v>
      </c>
      <c r="LM55" s="17">
        <v>0</v>
      </c>
      <c r="LN55" s="17">
        <v>0</v>
      </c>
      <c r="LO55" s="17">
        <v>0</v>
      </c>
      <c r="LP55" s="17">
        <v>0</v>
      </c>
      <c r="LQ55" s="17">
        <v>0</v>
      </c>
      <c r="LR55" s="17">
        <v>0</v>
      </c>
      <c r="LS55" s="18">
        <v>0</v>
      </c>
      <c r="LT55" s="18">
        <v>0</v>
      </c>
      <c r="LU55" s="18">
        <v>0</v>
      </c>
      <c r="LV55" s="17">
        <v>0</v>
      </c>
      <c r="LW55" s="17">
        <v>0</v>
      </c>
      <c r="LX55" s="17">
        <v>0</v>
      </c>
      <c r="LY55" s="17">
        <v>0</v>
      </c>
      <c r="LZ55" s="17">
        <v>0</v>
      </c>
      <c r="MA55" s="17">
        <v>0</v>
      </c>
      <c r="MB55" s="17">
        <v>0</v>
      </c>
      <c r="MC55" s="17">
        <v>0</v>
      </c>
      <c r="MD55" s="17">
        <v>0</v>
      </c>
      <c r="ME55" s="17">
        <v>0</v>
      </c>
      <c r="MF55" s="17">
        <v>0</v>
      </c>
      <c r="MG55" s="17">
        <v>0</v>
      </c>
      <c r="MH55" s="17">
        <v>0</v>
      </c>
    </row>
    <row r="56" spans="1:346" ht="12.75" customHeight="1" x14ac:dyDescent="0.3">
      <c r="A56" s="61" t="s">
        <v>246</v>
      </c>
      <c r="B56" s="16">
        <v>2006</v>
      </c>
      <c r="C56" s="62" t="s">
        <v>247</v>
      </c>
      <c r="D56" s="18">
        <v>0</v>
      </c>
      <c r="E56" s="18">
        <v>0</v>
      </c>
      <c r="F56" s="18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0</v>
      </c>
      <c r="EL56" s="17">
        <v>0</v>
      </c>
      <c r="EM56" s="17">
        <v>0</v>
      </c>
      <c r="EN56" s="17">
        <v>0</v>
      </c>
      <c r="EO56" s="17">
        <v>0</v>
      </c>
      <c r="EP56" s="17">
        <v>0</v>
      </c>
      <c r="EQ56" s="17">
        <v>0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0</v>
      </c>
      <c r="FG56" s="17">
        <v>0</v>
      </c>
      <c r="FH56" s="17">
        <v>0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7">
        <v>0</v>
      </c>
      <c r="FR56" s="17">
        <v>0</v>
      </c>
      <c r="FS56" s="17">
        <v>0</v>
      </c>
      <c r="FT56" s="17">
        <v>0</v>
      </c>
      <c r="FU56" s="17">
        <v>0</v>
      </c>
      <c r="FV56" s="17">
        <v>0</v>
      </c>
      <c r="FW56" s="17">
        <v>0</v>
      </c>
      <c r="FX56" s="17">
        <v>0</v>
      </c>
      <c r="FY56" s="17">
        <v>0</v>
      </c>
      <c r="FZ56" s="17">
        <v>0</v>
      </c>
      <c r="GA56" s="17">
        <v>0</v>
      </c>
      <c r="GB56" s="17">
        <v>0</v>
      </c>
      <c r="GC56" s="17">
        <v>0</v>
      </c>
      <c r="GD56" s="17">
        <v>0</v>
      </c>
      <c r="GE56" s="17">
        <v>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17">
        <v>0</v>
      </c>
      <c r="GL56" s="17">
        <v>0</v>
      </c>
      <c r="GM56" s="17">
        <v>0</v>
      </c>
      <c r="GN56" s="17">
        <v>0</v>
      </c>
      <c r="GO56" s="17">
        <v>0</v>
      </c>
      <c r="GP56" s="17">
        <v>0</v>
      </c>
      <c r="GQ56" s="17">
        <v>0</v>
      </c>
      <c r="GR56" s="17">
        <v>0</v>
      </c>
      <c r="GS56" s="17">
        <v>0</v>
      </c>
      <c r="GT56" s="17">
        <v>0</v>
      </c>
      <c r="GU56" s="17">
        <v>0</v>
      </c>
      <c r="GV56" s="17">
        <v>0</v>
      </c>
      <c r="GW56" s="17">
        <v>0</v>
      </c>
      <c r="GX56" s="17">
        <v>0</v>
      </c>
      <c r="GY56" s="17">
        <v>0</v>
      </c>
      <c r="GZ56" s="17">
        <v>0</v>
      </c>
      <c r="HA56" s="17">
        <v>0</v>
      </c>
      <c r="HB56" s="17">
        <v>0</v>
      </c>
      <c r="HC56" s="17">
        <v>0</v>
      </c>
      <c r="HD56" s="17">
        <v>0</v>
      </c>
      <c r="HE56" s="17">
        <v>0</v>
      </c>
      <c r="HF56" s="17">
        <v>0</v>
      </c>
      <c r="HG56" s="17">
        <v>0</v>
      </c>
      <c r="HH56" s="17">
        <v>0</v>
      </c>
      <c r="HI56" s="17">
        <v>0</v>
      </c>
      <c r="HJ56" s="17">
        <v>0</v>
      </c>
      <c r="HK56" s="17">
        <v>0</v>
      </c>
      <c r="HL56" s="17">
        <v>0</v>
      </c>
      <c r="HM56" s="17">
        <v>0</v>
      </c>
      <c r="HN56" s="17">
        <v>0</v>
      </c>
      <c r="HO56" s="17">
        <v>0</v>
      </c>
      <c r="HP56" s="17">
        <v>0</v>
      </c>
      <c r="HQ56" s="17">
        <v>0</v>
      </c>
      <c r="HR56" s="17">
        <v>0</v>
      </c>
      <c r="HS56" s="17">
        <v>0</v>
      </c>
      <c r="HT56" s="17">
        <v>0</v>
      </c>
      <c r="HU56" s="17">
        <v>0</v>
      </c>
      <c r="HV56" s="17">
        <v>0</v>
      </c>
      <c r="HW56" s="17">
        <v>0</v>
      </c>
      <c r="HX56" s="17">
        <v>0</v>
      </c>
      <c r="HY56" s="17">
        <v>0</v>
      </c>
      <c r="HZ56" s="17">
        <v>0</v>
      </c>
      <c r="IA56" s="17">
        <v>0</v>
      </c>
      <c r="IB56" s="17">
        <v>0</v>
      </c>
      <c r="IC56" s="17">
        <v>0</v>
      </c>
      <c r="ID56" s="17">
        <v>0</v>
      </c>
      <c r="IE56" s="17">
        <v>0</v>
      </c>
      <c r="IF56" s="17">
        <v>0</v>
      </c>
      <c r="IG56" s="17">
        <v>0</v>
      </c>
      <c r="IH56" s="17">
        <v>0</v>
      </c>
      <c r="II56" s="17">
        <v>0</v>
      </c>
      <c r="IJ56" s="17">
        <v>0</v>
      </c>
      <c r="IK56" s="17">
        <v>0</v>
      </c>
      <c r="IL56" s="17">
        <v>0</v>
      </c>
      <c r="IM56" s="17">
        <v>0</v>
      </c>
      <c r="IN56" s="17">
        <v>0</v>
      </c>
      <c r="IO56" s="17">
        <v>0</v>
      </c>
      <c r="IP56" s="17">
        <v>0</v>
      </c>
      <c r="IQ56" s="17">
        <v>0</v>
      </c>
      <c r="IR56" s="17">
        <v>0</v>
      </c>
      <c r="IS56" s="17">
        <v>0</v>
      </c>
      <c r="IT56" s="17">
        <v>0</v>
      </c>
      <c r="IU56" s="17">
        <v>0</v>
      </c>
      <c r="IV56" s="18">
        <v>0</v>
      </c>
      <c r="IW56" s="18">
        <v>0</v>
      </c>
      <c r="IX56" s="18">
        <v>0</v>
      </c>
      <c r="IY56" s="17">
        <v>0</v>
      </c>
      <c r="IZ56" s="17">
        <v>0</v>
      </c>
      <c r="JA56" s="17">
        <v>0</v>
      </c>
      <c r="JB56" s="17">
        <v>0</v>
      </c>
      <c r="JC56" s="17">
        <v>0</v>
      </c>
      <c r="JD56" s="17">
        <v>0</v>
      </c>
      <c r="JE56" s="18">
        <v>0</v>
      </c>
      <c r="JF56" s="18">
        <v>0</v>
      </c>
      <c r="JG56" s="18">
        <v>0</v>
      </c>
      <c r="JH56" s="17">
        <v>0</v>
      </c>
      <c r="JI56" s="17">
        <v>0</v>
      </c>
      <c r="JJ56" s="17">
        <v>0</v>
      </c>
      <c r="JK56" s="17">
        <v>0</v>
      </c>
      <c r="JL56" s="17">
        <v>0</v>
      </c>
      <c r="JM56" s="17">
        <v>0</v>
      </c>
      <c r="JN56" s="18">
        <v>0</v>
      </c>
      <c r="JO56" s="18">
        <v>0</v>
      </c>
      <c r="JP56" s="18">
        <v>0</v>
      </c>
      <c r="JQ56" s="17">
        <v>0</v>
      </c>
      <c r="JR56" s="17">
        <v>0</v>
      </c>
      <c r="JS56" s="17">
        <v>0</v>
      </c>
      <c r="JT56" s="17">
        <v>0</v>
      </c>
      <c r="JU56" s="17">
        <v>0</v>
      </c>
      <c r="JV56" s="17">
        <v>0</v>
      </c>
      <c r="JW56" s="17">
        <v>0</v>
      </c>
      <c r="JX56" s="17">
        <v>0</v>
      </c>
      <c r="JY56" s="17">
        <v>0</v>
      </c>
      <c r="JZ56" s="17">
        <v>0</v>
      </c>
      <c r="KA56" s="17">
        <v>0</v>
      </c>
      <c r="KB56" s="17">
        <v>0</v>
      </c>
      <c r="KC56" s="17">
        <v>0</v>
      </c>
      <c r="KD56" s="17">
        <v>0</v>
      </c>
      <c r="KE56" s="17">
        <v>0</v>
      </c>
      <c r="KF56" s="17">
        <v>0</v>
      </c>
      <c r="KG56" s="17">
        <v>0</v>
      </c>
      <c r="KH56" s="17">
        <v>0</v>
      </c>
      <c r="KI56" s="17">
        <v>0</v>
      </c>
      <c r="KJ56" s="17">
        <v>0</v>
      </c>
      <c r="KK56" s="17">
        <v>0</v>
      </c>
      <c r="KL56" s="17">
        <v>0</v>
      </c>
      <c r="KM56" s="17">
        <v>0</v>
      </c>
      <c r="KN56" s="17">
        <v>0</v>
      </c>
      <c r="KO56" s="17">
        <v>0</v>
      </c>
      <c r="KP56" s="17">
        <v>0</v>
      </c>
      <c r="KQ56" s="17">
        <v>0</v>
      </c>
      <c r="KR56" s="17">
        <v>0</v>
      </c>
      <c r="KS56" s="17">
        <v>0</v>
      </c>
      <c r="KT56" s="17">
        <v>0</v>
      </c>
      <c r="KU56" s="17">
        <v>0</v>
      </c>
      <c r="KV56" s="17">
        <v>0</v>
      </c>
      <c r="KW56" s="17">
        <v>0</v>
      </c>
      <c r="KX56" s="17">
        <v>0</v>
      </c>
      <c r="KY56" s="17">
        <v>0</v>
      </c>
      <c r="KZ56" s="17">
        <v>0</v>
      </c>
      <c r="LA56" s="18">
        <v>0</v>
      </c>
      <c r="LB56" s="18">
        <v>0</v>
      </c>
      <c r="LC56" s="18">
        <v>0</v>
      </c>
      <c r="LD56" s="17">
        <v>0</v>
      </c>
      <c r="LE56" s="17">
        <v>0</v>
      </c>
      <c r="LF56" s="17">
        <v>0</v>
      </c>
      <c r="LG56" s="17">
        <v>0</v>
      </c>
      <c r="LH56" s="17">
        <v>0</v>
      </c>
      <c r="LI56" s="17">
        <v>0</v>
      </c>
      <c r="LJ56" s="18">
        <v>0</v>
      </c>
      <c r="LK56" s="18">
        <v>0</v>
      </c>
      <c r="LL56" s="18">
        <v>0</v>
      </c>
      <c r="LM56" s="17">
        <v>0</v>
      </c>
      <c r="LN56" s="17">
        <v>0</v>
      </c>
      <c r="LO56" s="17">
        <v>0</v>
      </c>
      <c r="LP56" s="17">
        <v>0</v>
      </c>
      <c r="LQ56" s="17">
        <v>0</v>
      </c>
      <c r="LR56" s="17">
        <v>0</v>
      </c>
      <c r="LS56" s="18">
        <v>0</v>
      </c>
      <c r="LT56" s="18">
        <v>0</v>
      </c>
      <c r="LU56" s="18">
        <v>0</v>
      </c>
      <c r="LV56" s="17">
        <v>0</v>
      </c>
      <c r="LW56" s="17">
        <v>0</v>
      </c>
      <c r="LX56" s="17">
        <v>0</v>
      </c>
      <c r="LY56" s="17">
        <v>0</v>
      </c>
      <c r="LZ56" s="17">
        <v>0</v>
      </c>
      <c r="MA56" s="17">
        <v>0</v>
      </c>
      <c r="MB56" s="17">
        <v>0</v>
      </c>
      <c r="MC56" s="17">
        <v>0</v>
      </c>
      <c r="MD56" s="17">
        <v>0</v>
      </c>
      <c r="ME56" s="17">
        <v>0</v>
      </c>
      <c r="MF56" s="17">
        <v>0</v>
      </c>
      <c r="MG56" s="17">
        <v>0</v>
      </c>
      <c r="MH56" s="17">
        <v>0</v>
      </c>
    </row>
    <row r="57" spans="1:346" ht="12.75" customHeight="1" x14ac:dyDescent="0.3">
      <c r="A57" s="61" t="s">
        <v>249</v>
      </c>
      <c r="B57" s="16">
        <v>2007</v>
      </c>
      <c r="C57" s="62" t="s">
        <v>242</v>
      </c>
      <c r="D57" s="18">
        <v>0</v>
      </c>
      <c r="E57" s="18">
        <v>0</v>
      </c>
      <c r="F57" s="18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0</v>
      </c>
      <c r="EG57" s="17">
        <v>0</v>
      </c>
      <c r="EH57" s="17">
        <v>0</v>
      </c>
      <c r="EI57" s="17">
        <v>0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  <c r="ES57" s="17">
        <v>0</v>
      </c>
      <c r="ET57" s="17">
        <v>0</v>
      </c>
      <c r="EU57" s="17">
        <v>0</v>
      </c>
      <c r="EV57" s="17">
        <v>0</v>
      </c>
      <c r="EW57" s="17">
        <v>0</v>
      </c>
      <c r="EX57" s="17">
        <v>0</v>
      </c>
      <c r="EY57" s="17">
        <v>0</v>
      </c>
      <c r="EZ57" s="17">
        <v>0</v>
      </c>
      <c r="FA57" s="17">
        <v>0</v>
      </c>
      <c r="FB57" s="17">
        <v>0</v>
      </c>
      <c r="FC57" s="17">
        <v>0</v>
      </c>
      <c r="FD57" s="17">
        <v>0</v>
      </c>
      <c r="FE57" s="17">
        <v>0</v>
      </c>
      <c r="FF57" s="17">
        <v>0</v>
      </c>
      <c r="FG57" s="17">
        <v>0</v>
      </c>
      <c r="FH57" s="17">
        <v>0</v>
      </c>
      <c r="FI57" s="17">
        <v>0</v>
      </c>
      <c r="FJ57" s="17">
        <v>0</v>
      </c>
      <c r="FK57" s="17">
        <v>0</v>
      </c>
      <c r="FL57" s="17">
        <v>0</v>
      </c>
      <c r="FM57" s="17">
        <v>0</v>
      </c>
      <c r="FN57" s="17">
        <v>0</v>
      </c>
      <c r="FO57" s="17">
        <v>0</v>
      </c>
      <c r="FP57" s="17">
        <v>0</v>
      </c>
      <c r="FQ57" s="17">
        <v>0</v>
      </c>
      <c r="FR57" s="17">
        <v>0</v>
      </c>
      <c r="FS57" s="17">
        <v>0</v>
      </c>
      <c r="FT57" s="17">
        <v>0</v>
      </c>
      <c r="FU57" s="17">
        <v>0</v>
      </c>
      <c r="FV57" s="17">
        <v>0</v>
      </c>
      <c r="FW57" s="17">
        <v>0</v>
      </c>
      <c r="FX57" s="17">
        <v>0</v>
      </c>
      <c r="FY57" s="17">
        <v>0</v>
      </c>
      <c r="FZ57" s="17">
        <v>0</v>
      </c>
      <c r="GA57" s="17">
        <v>0</v>
      </c>
      <c r="GB57" s="17">
        <v>0</v>
      </c>
      <c r="GC57" s="17">
        <v>0</v>
      </c>
      <c r="GD57" s="17">
        <v>0</v>
      </c>
      <c r="GE57" s="17">
        <v>0</v>
      </c>
      <c r="GF57" s="17">
        <v>0</v>
      </c>
      <c r="GG57" s="17">
        <v>0</v>
      </c>
      <c r="GH57" s="17">
        <v>0</v>
      </c>
      <c r="GI57" s="17">
        <v>0</v>
      </c>
      <c r="GJ57" s="17">
        <v>0</v>
      </c>
      <c r="GK57" s="17">
        <v>0</v>
      </c>
      <c r="GL57" s="17">
        <v>0</v>
      </c>
      <c r="GM57" s="17">
        <v>0</v>
      </c>
      <c r="GN57" s="17">
        <v>0</v>
      </c>
      <c r="GO57" s="17">
        <v>0</v>
      </c>
      <c r="GP57" s="17">
        <v>0</v>
      </c>
      <c r="GQ57" s="17">
        <v>0</v>
      </c>
      <c r="GR57" s="17">
        <v>0</v>
      </c>
      <c r="GS57" s="17">
        <v>0</v>
      </c>
      <c r="GT57" s="17">
        <v>0</v>
      </c>
      <c r="GU57" s="17">
        <v>0</v>
      </c>
      <c r="GV57" s="17">
        <v>0</v>
      </c>
      <c r="GW57" s="17">
        <v>0</v>
      </c>
      <c r="GX57" s="17">
        <v>0</v>
      </c>
      <c r="GY57" s="17">
        <v>0</v>
      </c>
      <c r="GZ57" s="17">
        <v>0</v>
      </c>
      <c r="HA57" s="17">
        <v>0</v>
      </c>
      <c r="HB57" s="17">
        <v>0</v>
      </c>
      <c r="HC57" s="17">
        <v>0</v>
      </c>
      <c r="HD57" s="17">
        <v>0</v>
      </c>
      <c r="HE57" s="17">
        <v>0</v>
      </c>
      <c r="HF57" s="17">
        <v>0</v>
      </c>
      <c r="HG57" s="17">
        <v>0</v>
      </c>
      <c r="HH57" s="17">
        <v>0</v>
      </c>
      <c r="HI57" s="17">
        <v>0</v>
      </c>
      <c r="HJ57" s="17">
        <v>0</v>
      </c>
      <c r="HK57" s="17">
        <v>0</v>
      </c>
      <c r="HL57" s="17">
        <v>0</v>
      </c>
      <c r="HM57" s="17">
        <v>0</v>
      </c>
      <c r="HN57" s="17">
        <v>0</v>
      </c>
      <c r="HO57" s="17">
        <v>0</v>
      </c>
      <c r="HP57" s="17">
        <v>0</v>
      </c>
      <c r="HQ57" s="17">
        <v>0</v>
      </c>
      <c r="HR57" s="17">
        <v>0</v>
      </c>
      <c r="HS57" s="17">
        <v>0</v>
      </c>
      <c r="HT57" s="17">
        <v>0</v>
      </c>
      <c r="HU57" s="17">
        <v>0</v>
      </c>
      <c r="HV57" s="17">
        <v>0</v>
      </c>
      <c r="HW57" s="17">
        <v>0</v>
      </c>
      <c r="HX57" s="17">
        <v>0</v>
      </c>
      <c r="HY57" s="17">
        <v>0</v>
      </c>
      <c r="HZ57" s="17">
        <v>0</v>
      </c>
      <c r="IA57" s="17">
        <v>0</v>
      </c>
      <c r="IB57" s="17">
        <v>0</v>
      </c>
      <c r="IC57" s="17">
        <v>0</v>
      </c>
      <c r="ID57" s="17">
        <v>0</v>
      </c>
      <c r="IE57" s="17">
        <v>0</v>
      </c>
      <c r="IF57" s="17">
        <v>0</v>
      </c>
      <c r="IG57" s="17">
        <v>0</v>
      </c>
      <c r="IH57" s="17">
        <v>0</v>
      </c>
      <c r="II57" s="17">
        <v>0</v>
      </c>
      <c r="IJ57" s="17">
        <v>0</v>
      </c>
      <c r="IK57" s="17">
        <v>0</v>
      </c>
      <c r="IL57" s="17">
        <v>0</v>
      </c>
      <c r="IM57" s="17">
        <v>0</v>
      </c>
      <c r="IN57" s="17">
        <v>0</v>
      </c>
      <c r="IO57" s="17">
        <v>0</v>
      </c>
      <c r="IP57" s="17">
        <v>0</v>
      </c>
      <c r="IQ57" s="17">
        <v>0</v>
      </c>
      <c r="IR57" s="17">
        <v>0</v>
      </c>
      <c r="IS57" s="17">
        <v>0</v>
      </c>
      <c r="IT57" s="17">
        <v>0</v>
      </c>
      <c r="IU57" s="17">
        <v>0</v>
      </c>
      <c r="IV57" s="18">
        <v>0</v>
      </c>
      <c r="IW57" s="18">
        <v>0</v>
      </c>
      <c r="IX57" s="18">
        <v>0</v>
      </c>
      <c r="IY57" s="17">
        <v>0</v>
      </c>
      <c r="IZ57" s="17">
        <v>0</v>
      </c>
      <c r="JA57" s="17">
        <v>0</v>
      </c>
      <c r="JB57" s="17">
        <v>0</v>
      </c>
      <c r="JC57" s="17">
        <v>0</v>
      </c>
      <c r="JD57" s="17">
        <v>0</v>
      </c>
      <c r="JE57" s="18">
        <v>0</v>
      </c>
      <c r="JF57" s="18">
        <v>0</v>
      </c>
      <c r="JG57" s="18">
        <v>0</v>
      </c>
      <c r="JH57" s="17">
        <v>0</v>
      </c>
      <c r="JI57" s="17">
        <v>0</v>
      </c>
      <c r="JJ57" s="17">
        <v>0</v>
      </c>
      <c r="JK57" s="17">
        <v>0</v>
      </c>
      <c r="JL57" s="17">
        <v>0</v>
      </c>
      <c r="JM57" s="17">
        <v>0</v>
      </c>
      <c r="JN57" s="18">
        <v>0</v>
      </c>
      <c r="JO57" s="18">
        <v>0</v>
      </c>
      <c r="JP57" s="18">
        <v>0</v>
      </c>
      <c r="JQ57" s="17">
        <v>0</v>
      </c>
      <c r="JR57" s="17">
        <v>0</v>
      </c>
      <c r="JS57" s="17">
        <v>0</v>
      </c>
      <c r="JT57" s="17">
        <v>0</v>
      </c>
      <c r="JU57" s="17">
        <v>0</v>
      </c>
      <c r="JV57" s="17">
        <v>0</v>
      </c>
      <c r="JW57" s="17">
        <v>0</v>
      </c>
      <c r="JX57" s="17">
        <v>0</v>
      </c>
      <c r="JY57" s="17">
        <v>0</v>
      </c>
      <c r="JZ57" s="17">
        <v>0</v>
      </c>
      <c r="KA57" s="17">
        <v>0</v>
      </c>
      <c r="KB57" s="17">
        <v>0</v>
      </c>
      <c r="KC57" s="17">
        <v>0</v>
      </c>
      <c r="KD57" s="17">
        <v>0</v>
      </c>
      <c r="KE57" s="17">
        <v>0</v>
      </c>
      <c r="KF57" s="17">
        <v>0</v>
      </c>
      <c r="KG57" s="17">
        <v>0</v>
      </c>
      <c r="KH57" s="17">
        <v>0</v>
      </c>
      <c r="KI57" s="17">
        <v>0</v>
      </c>
      <c r="KJ57" s="17">
        <v>0</v>
      </c>
      <c r="KK57" s="17">
        <v>0</v>
      </c>
      <c r="KL57" s="17">
        <v>0</v>
      </c>
      <c r="KM57" s="17">
        <v>0</v>
      </c>
      <c r="KN57" s="17">
        <v>0</v>
      </c>
      <c r="KO57" s="17">
        <v>0</v>
      </c>
      <c r="KP57" s="17">
        <v>0</v>
      </c>
      <c r="KQ57" s="17">
        <v>0</v>
      </c>
      <c r="KR57" s="17">
        <v>0</v>
      </c>
      <c r="KS57" s="17">
        <v>0</v>
      </c>
      <c r="KT57" s="17">
        <v>0</v>
      </c>
      <c r="KU57" s="17">
        <v>0</v>
      </c>
      <c r="KV57" s="17">
        <v>0</v>
      </c>
      <c r="KW57" s="17">
        <v>0</v>
      </c>
      <c r="KX57" s="17">
        <v>0</v>
      </c>
      <c r="KY57" s="17">
        <v>0</v>
      </c>
      <c r="KZ57" s="17">
        <v>0</v>
      </c>
      <c r="LA57" s="18">
        <v>0</v>
      </c>
      <c r="LB57" s="18">
        <v>0</v>
      </c>
      <c r="LC57" s="18">
        <v>0</v>
      </c>
      <c r="LD57" s="17">
        <v>0</v>
      </c>
      <c r="LE57" s="17">
        <v>0</v>
      </c>
      <c r="LF57" s="17">
        <v>0</v>
      </c>
      <c r="LG57" s="17">
        <v>0</v>
      </c>
      <c r="LH57" s="17">
        <v>0</v>
      </c>
      <c r="LI57" s="17">
        <v>0</v>
      </c>
      <c r="LJ57" s="18">
        <v>0</v>
      </c>
      <c r="LK57" s="18">
        <v>0</v>
      </c>
      <c r="LL57" s="18">
        <v>0</v>
      </c>
      <c r="LM57" s="17">
        <v>0</v>
      </c>
      <c r="LN57" s="17">
        <v>0</v>
      </c>
      <c r="LO57" s="17">
        <v>0</v>
      </c>
      <c r="LP57" s="17">
        <v>0</v>
      </c>
      <c r="LQ57" s="17">
        <v>0</v>
      </c>
      <c r="LR57" s="17">
        <v>0</v>
      </c>
      <c r="LS57" s="18">
        <v>0</v>
      </c>
      <c r="LT57" s="18">
        <v>0</v>
      </c>
      <c r="LU57" s="18">
        <v>0</v>
      </c>
      <c r="LV57" s="17">
        <v>0</v>
      </c>
      <c r="LW57" s="17">
        <v>0</v>
      </c>
      <c r="LX57" s="17">
        <v>0</v>
      </c>
      <c r="LY57" s="17">
        <v>0</v>
      </c>
      <c r="LZ57" s="17">
        <v>0</v>
      </c>
      <c r="MA57" s="17">
        <v>0</v>
      </c>
      <c r="MB57" s="17">
        <v>0</v>
      </c>
      <c r="MC57" s="17">
        <v>0</v>
      </c>
      <c r="MD57" s="17">
        <v>0</v>
      </c>
      <c r="ME57" s="17">
        <v>0</v>
      </c>
      <c r="MF57" s="17">
        <v>0</v>
      </c>
      <c r="MG57" s="17">
        <v>0</v>
      </c>
      <c r="MH57" s="17">
        <v>0</v>
      </c>
    </row>
    <row r="58" spans="1:346" ht="12.75" customHeight="1" x14ac:dyDescent="0.3">
      <c r="A58" s="61" t="s">
        <v>251</v>
      </c>
      <c r="B58" s="16">
        <v>2008</v>
      </c>
      <c r="C58" s="62" t="s">
        <v>242</v>
      </c>
      <c r="D58" s="18">
        <v>0</v>
      </c>
      <c r="E58" s="18">
        <v>0</v>
      </c>
      <c r="F58" s="18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  <c r="EW58" s="17">
        <v>0</v>
      </c>
      <c r="EX58" s="17">
        <v>0</v>
      </c>
      <c r="EY58" s="17">
        <v>0</v>
      </c>
      <c r="EZ58" s="17">
        <v>0</v>
      </c>
      <c r="FA58" s="17">
        <v>0</v>
      </c>
      <c r="FB58" s="17">
        <v>0</v>
      </c>
      <c r="FC58" s="17">
        <v>0</v>
      </c>
      <c r="FD58" s="17">
        <v>0</v>
      </c>
      <c r="FE58" s="17">
        <v>0</v>
      </c>
      <c r="FF58" s="17">
        <v>0</v>
      </c>
      <c r="FG58" s="17">
        <v>0</v>
      </c>
      <c r="FH58" s="17">
        <v>0</v>
      </c>
      <c r="FI58" s="17">
        <v>0</v>
      </c>
      <c r="FJ58" s="17">
        <v>0</v>
      </c>
      <c r="FK58" s="17">
        <v>0</v>
      </c>
      <c r="FL58" s="17">
        <v>0</v>
      </c>
      <c r="FM58" s="17">
        <v>0</v>
      </c>
      <c r="FN58" s="17">
        <v>0</v>
      </c>
      <c r="FO58" s="17">
        <v>0</v>
      </c>
      <c r="FP58" s="17">
        <v>0</v>
      </c>
      <c r="FQ58" s="17">
        <v>0</v>
      </c>
      <c r="FR58" s="17">
        <v>0</v>
      </c>
      <c r="FS58" s="17">
        <v>0</v>
      </c>
      <c r="FT58" s="17">
        <v>0</v>
      </c>
      <c r="FU58" s="17">
        <v>0</v>
      </c>
      <c r="FV58" s="17">
        <v>0</v>
      </c>
      <c r="FW58" s="17">
        <v>0</v>
      </c>
      <c r="FX58" s="17">
        <v>0</v>
      </c>
      <c r="FY58" s="17">
        <v>0</v>
      </c>
      <c r="FZ58" s="17">
        <v>0</v>
      </c>
      <c r="GA58" s="17">
        <v>0</v>
      </c>
      <c r="GB58" s="17">
        <v>0</v>
      </c>
      <c r="GC58" s="17">
        <v>0</v>
      </c>
      <c r="GD58" s="17">
        <v>0</v>
      </c>
      <c r="GE58" s="17">
        <v>0</v>
      </c>
      <c r="GF58" s="17">
        <v>0</v>
      </c>
      <c r="GG58" s="17">
        <v>0</v>
      </c>
      <c r="GH58" s="17">
        <v>0</v>
      </c>
      <c r="GI58" s="17">
        <v>0</v>
      </c>
      <c r="GJ58" s="17">
        <v>0</v>
      </c>
      <c r="GK58" s="17">
        <v>0</v>
      </c>
      <c r="GL58" s="17">
        <v>0</v>
      </c>
      <c r="GM58" s="17">
        <v>0</v>
      </c>
      <c r="GN58" s="17">
        <v>0</v>
      </c>
      <c r="GO58" s="17">
        <v>0</v>
      </c>
      <c r="GP58" s="17">
        <v>0</v>
      </c>
      <c r="GQ58" s="17">
        <v>0</v>
      </c>
      <c r="GR58" s="17">
        <v>0</v>
      </c>
      <c r="GS58" s="17">
        <v>0</v>
      </c>
      <c r="GT58" s="17">
        <v>0</v>
      </c>
      <c r="GU58" s="17">
        <v>0</v>
      </c>
      <c r="GV58" s="17">
        <v>0</v>
      </c>
      <c r="GW58" s="17">
        <v>0</v>
      </c>
      <c r="GX58" s="17">
        <v>0</v>
      </c>
      <c r="GY58" s="17">
        <v>0</v>
      </c>
      <c r="GZ58" s="17">
        <v>0</v>
      </c>
      <c r="HA58" s="17">
        <v>0</v>
      </c>
      <c r="HB58" s="17">
        <v>0</v>
      </c>
      <c r="HC58" s="17">
        <v>0</v>
      </c>
      <c r="HD58" s="17">
        <v>0</v>
      </c>
      <c r="HE58" s="17">
        <v>0</v>
      </c>
      <c r="HF58" s="17">
        <v>0</v>
      </c>
      <c r="HG58" s="17">
        <v>0</v>
      </c>
      <c r="HH58" s="17">
        <v>0</v>
      </c>
      <c r="HI58" s="17">
        <v>0</v>
      </c>
      <c r="HJ58" s="17">
        <v>0</v>
      </c>
      <c r="HK58" s="17">
        <v>0</v>
      </c>
      <c r="HL58" s="17">
        <v>0</v>
      </c>
      <c r="HM58" s="17">
        <v>0</v>
      </c>
      <c r="HN58" s="17">
        <v>0</v>
      </c>
      <c r="HO58" s="17">
        <v>0</v>
      </c>
      <c r="HP58" s="17">
        <v>0</v>
      </c>
      <c r="HQ58" s="17">
        <v>0</v>
      </c>
      <c r="HR58" s="17">
        <v>0</v>
      </c>
      <c r="HS58" s="17">
        <v>0</v>
      </c>
      <c r="HT58" s="17">
        <v>0</v>
      </c>
      <c r="HU58" s="17">
        <v>0</v>
      </c>
      <c r="HV58" s="17">
        <v>0</v>
      </c>
      <c r="HW58" s="17">
        <v>0</v>
      </c>
      <c r="HX58" s="17">
        <v>0</v>
      </c>
      <c r="HY58" s="17">
        <v>0</v>
      </c>
      <c r="HZ58" s="17">
        <v>0</v>
      </c>
      <c r="IA58" s="17">
        <v>0</v>
      </c>
      <c r="IB58" s="17">
        <v>0</v>
      </c>
      <c r="IC58" s="17">
        <v>0</v>
      </c>
      <c r="ID58" s="17">
        <v>0</v>
      </c>
      <c r="IE58" s="17">
        <v>0</v>
      </c>
      <c r="IF58" s="17">
        <v>0</v>
      </c>
      <c r="IG58" s="17">
        <v>0</v>
      </c>
      <c r="IH58" s="17">
        <v>0</v>
      </c>
      <c r="II58" s="17">
        <v>0</v>
      </c>
      <c r="IJ58" s="17">
        <v>0</v>
      </c>
      <c r="IK58" s="17">
        <v>0</v>
      </c>
      <c r="IL58" s="17">
        <v>0</v>
      </c>
      <c r="IM58" s="17">
        <v>0</v>
      </c>
      <c r="IN58" s="17">
        <v>0</v>
      </c>
      <c r="IO58" s="17">
        <v>0</v>
      </c>
      <c r="IP58" s="17">
        <v>0</v>
      </c>
      <c r="IQ58" s="17">
        <v>0</v>
      </c>
      <c r="IR58" s="17">
        <v>0</v>
      </c>
      <c r="IS58" s="17">
        <v>0</v>
      </c>
      <c r="IT58" s="17">
        <v>0</v>
      </c>
      <c r="IU58" s="17">
        <v>0</v>
      </c>
      <c r="IV58" s="18">
        <v>0</v>
      </c>
      <c r="IW58" s="18">
        <v>0</v>
      </c>
      <c r="IX58" s="18">
        <v>0</v>
      </c>
      <c r="IY58" s="17">
        <v>0</v>
      </c>
      <c r="IZ58" s="17">
        <v>0</v>
      </c>
      <c r="JA58" s="17">
        <v>0</v>
      </c>
      <c r="JB58" s="17">
        <v>0</v>
      </c>
      <c r="JC58" s="17">
        <v>0</v>
      </c>
      <c r="JD58" s="17">
        <v>0</v>
      </c>
      <c r="JE58" s="18">
        <v>0</v>
      </c>
      <c r="JF58" s="18">
        <v>0</v>
      </c>
      <c r="JG58" s="18">
        <v>0</v>
      </c>
      <c r="JH58" s="17">
        <v>0</v>
      </c>
      <c r="JI58" s="17">
        <v>0</v>
      </c>
      <c r="JJ58" s="17">
        <v>0</v>
      </c>
      <c r="JK58" s="17">
        <v>0</v>
      </c>
      <c r="JL58" s="17">
        <v>0</v>
      </c>
      <c r="JM58" s="17">
        <v>0</v>
      </c>
      <c r="JN58" s="18">
        <v>0</v>
      </c>
      <c r="JO58" s="18">
        <v>0</v>
      </c>
      <c r="JP58" s="18">
        <v>0</v>
      </c>
      <c r="JQ58" s="17">
        <v>0</v>
      </c>
      <c r="JR58" s="17">
        <v>0</v>
      </c>
      <c r="JS58" s="17">
        <v>0</v>
      </c>
      <c r="JT58" s="17">
        <v>0</v>
      </c>
      <c r="JU58" s="17">
        <v>0</v>
      </c>
      <c r="JV58" s="17">
        <v>0</v>
      </c>
      <c r="JW58" s="17">
        <v>0</v>
      </c>
      <c r="JX58" s="17">
        <v>0</v>
      </c>
      <c r="JY58" s="17">
        <v>0</v>
      </c>
      <c r="JZ58" s="17">
        <v>0</v>
      </c>
      <c r="KA58" s="17">
        <v>0</v>
      </c>
      <c r="KB58" s="17">
        <v>0</v>
      </c>
      <c r="KC58" s="17">
        <v>0</v>
      </c>
      <c r="KD58" s="17">
        <v>0</v>
      </c>
      <c r="KE58" s="17">
        <v>0</v>
      </c>
      <c r="KF58" s="17">
        <v>0</v>
      </c>
      <c r="KG58" s="17">
        <v>0</v>
      </c>
      <c r="KH58" s="17">
        <v>0</v>
      </c>
      <c r="KI58" s="17">
        <v>0</v>
      </c>
      <c r="KJ58" s="17">
        <v>0</v>
      </c>
      <c r="KK58" s="17">
        <v>0</v>
      </c>
      <c r="KL58" s="17">
        <v>0</v>
      </c>
      <c r="KM58" s="17">
        <v>0</v>
      </c>
      <c r="KN58" s="17">
        <v>0</v>
      </c>
      <c r="KO58" s="17">
        <v>0</v>
      </c>
      <c r="KP58" s="17">
        <v>0</v>
      </c>
      <c r="KQ58" s="17">
        <v>0</v>
      </c>
      <c r="KR58" s="17">
        <v>0</v>
      </c>
      <c r="KS58" s="17">
        <v>0</v>
      </c>
      <c r="KT58" s="17">
        <v>0</v>
      </c>
      <c r="KU58" s="17">
        <v>0</v>
      </c>
      <c r="KV58" s="17">
        <v>0</v>
      </c>
      <c r="KW58" s="17">
        <v>0</v>
      </c>
      <c r="KX58" s="17">
        <v>0</v>
      </c>
      <c r="KY58" s="17">
        <v>0</v>
      </c>
      <c r="KZ58" s="17">
        <v>0</v>
      </c>
      <c r="LA58" s="18">
        <v>0</v>
      </c>
      <c r="LB58" s="18">
        <v>0</v>
      </c>
      <c r="LC58" s="18">
        <v>0</v>
      </c>
      <c r="LD58" s="17">
        <v>0</v>
      </c>
      <c r="LE58" s="17">
        <v>0</v>
      </c>
      <c r="LF58" s="17">
        <v>0</v>
      </c>
      <c r="LG58" s="17">
        <v>0</v>
      </c>
      <c r="LH58" s="17">
        <v>0</v>
      </c>
      <c r="LI58" s="17">
        <v>0</v>
      </c>
      <c r="LJ58" s="18">
        <v>0</v>
      </c>
      <c r="LK58" s="18">
        <v>0</v>
      </c>
      <c r="LL58" s="18">
        <v>0</v>
      </c>
      <c r="LM58" s="17">
        <v>0</v>
      </c>
      <c r="LN58" s="17">
        <v>0</v>
      </c>
      <c r="LO58" s="17">
        <v>0</v>
      </c>
      <c r="LP58" s="17">
        <v>0</v>
      </c>
      <c r="LQ58" s="17">
        <v>0</v>
      </c>
      <c r="LR58" s="17">
        <v>0</v>
      </c>
      <c r="LS58" s="18">
        <v>0</v>
      </c>
      <c r="LT58" s="18">
        <v>0</v>
      </c>
      <c r="LU58" s="18">
        <v>0</v>
      </c>
      <c r="LV58" s="17">
        <v>0</v>
      </c>
      <c r="LW58" s="17">
        <v>0</v>
      </c>
      <c r="LX58" s="17">
        <v>0</v>
      </c>
      <c r="LY58" s="17">
        <v>0</v>
      </c>
      <c r="LZ58" s="17">
        <v>0</v>
      </c>
      <c r="MA58" s="17">
        <v>0</v>
      </c>
      <c r="MB58" s="17">
        <v>0</v>
      </c>
      <c r="MC58" s="17">
        <v>0</v>
      </c>
      <c r="MD58" s="17">
        <v>0</v>
      </c>
      <c r="ME58" s="17">
        <v>0</v>
      </c>
      <c r="MF58" s="17">
        <v>0</v>
      </c>
      <c r="MG58" s="17">
        <v>0</v>
      </c>
      <c r="MH58" s="17">
        <v>0</v>
      </c>
    </row>
    <row r="59" spans="1:346" ht="12.75" customHeight="1" x14ac:dyDescent="0.3">
      <c r="A59" s="61" t="s">
        <v>253</v>
      </c>
      <c r="B59" s="16">
        <v>3001</v>
      </c>
      <c r="C59" s="62" t="s">
        <v>247</v>
      </c>
      <c r="D59" s="18">
        <v>0</v>
      </c>
      <c r="E59" s="18">
        <v>0</v>
      </c>
      <c r="F59" s="18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  <c r="DZ59" s="17">
        <v>0</v>
      </c>
      <c r="EA59" s="17">
        <v>0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>
        <v>0</v>
      </c>
      <c r="EQ59" s="17">
        <v>0</v>
      </c>
      <c r="ER59" s="17">
        <v>0</v>
      </c>
      <c r="ES59" s="17">
        <v>0</v>
      </c>
      <c r="ET59" s="17">
        <v>0</v>
      </c>
      <c r="EU59" s="17">
        <v>0</v>
      </c>
      <c r="EV59" s="17">
        <v>0</v>
      </c>
      <c r="EW59" s="17">
        <v>0</v>
      </c>
      <c r="EX59" s="17">
        <v>0</v>
      </c>
      <c r="EY59" s="17">
        <v>0</v>
      </c>
      <c r="EZ59" s="17">
        <v>0</v>
      </c>
      <c r="FA59" s="17">
        <v>0</v>
      </c>
      <c r="FB59" s="17">
        <v>0</v>
      </c>
      <c r="FC59" s="17">
        <v>0</v>
      </c>
      <c r="FD59" s="17">
        <v>0</v>
      </c>
      <c r="FE59" s="17">
        <v>0</v>
      </c>
      <c r="FF59" s="17">
        <v>0</v>
      </c>
      <c r="FG59" s="17">
        <v>0</v>
      </c>
      <c r="FH59" s="17">
        <v>0</v>
      </c>
      <c r="FI59" s="17">
        <v>0</v>
      </c>
      <c r="FJ59" s="17">
        <v>0</v>
      </c>
      <c r="FK59" s="17">
        <v>0</v>
      </c>
      <c r="FL59" s="17">
        <v>0</v>
      </c>
      <c r="FM59" s="17">
        <v>0</v>
      </c>
      <c r="FN59" s="17">
        <v>0</v>
      </c>
      <c r="FO59" s="17">
        <v>0</v>
      </c>
      <c r="FP59" s="17">
        <v>0</v>
      </c>
      <c r="FQ59" s="17">
        <v>0</v>
      </c>
      <c r="FR59" s="17">
        <v>0</v>
      </c>
      <c r="FS59" s="17">
        <v>0</v>
      </c>
      <c r="FT59" s="17">
        <v>0</v>
      </c>
      <c r="FU59" s="17">
        <v>0</v>
      </c>
      <c r="FV59" s="17">
        <v>0</v>
      </c>
      <c r="FW59" s="17">
        <v>0</v>
      </c>
      <c r="FX59" s="17">
        <v>0</v>
      </c>
      <c r="FY59" s="17">
        <v>0</v>
      </c>
      <c r="FZ59" s="17">
        <v>0</v>
      </c>
      <c r="GA59" s="17">
        <v>0</v>
      </c>
      <c r="GB59" s="17">
        <v>0</v>
      </c>
      <c r="GC59" s="17">
        <v>0</v>
      </c>
      <c r="GD59" s="17">
        <v>0</v>
      </c>
      <c r="GE59" s="17">
        <v>0</v>
      </c>
      <c r="GF59" s="17">
        <v>0</v>
      </c>
      <c r="GG59" s="17">
        <v>0</v>
      </c>
      <c r="GH59" s="17">
        <v>0</v>
      </c>
      <c r="GI59" s="17">
        <v>0</v>
      </c>
      <c r="GJ59" s="17">
        <v>0</v>
      </c>
      <c r="GK59" s="17">
        <v>0</v>
      </c>
      <c r="GL59" s="17">
        <v>0</v>
      </c>
      <c r="GM59" s="17">
        <v>0</v>
      </c>
      <c r="GN59" s="17">
        <v>0</v>
      </c>
      <c r="GO59" s="17">
        <v>0</v>
      </c>
      <c r="GP59" s="17">
        <v>0</v>
      </c>
      <c r="GQ59" s="17">
        <v>0</v>
      </c>
      <c r="GR59" s="17">
        <v>0</v>
      </c>
      <c r="GS59" s="17">
        <v>0</v>
      </c>
      <c r="GT59" s="17">
        <v>0</v>
      </c>
      <c r="GU59" s="17">
        <v>0</v>
      </c>
      <c r="GV59" s="17">
        <v>0</v>
      </c>
      <c r="GW59" s="17">
        <v>0</v>
      </c>
      <c r="GX59" s="17">
        <v>0</v>
      </c>
      <c r="GY59" s="17">
        <v>0</v>
      </c>
      <c r="GZ59" s="17">
        <v>0</v>
      </c>
      <c r="HA59" s="17">
        <v>0</v>
      </c>
      <c r="HB59" s="17">
        <v>0</v>
      </c>
      <c r="HC59" s="17">
        <v>0</v>
      </c>
      <c r="HD59" s="17">
        <v>0</v>
      </c>
      <c r="HE59" s="17">
        <v>0</v>
      </c>
      <c r="HF59" s="17">
        <v>0</v>
      </c>
      <c r="HG59" s="17">
        <v>0</v>
      </c>
      <c r="HH59" s="17">
        <v>0</v>
      </c>
      <c r="HI59" s="17">
        <v>0</v>
      </c>
      <c r="HJ59" s="17">
        <v>0</v>
      </c>
      <c r="HK59" s="17">
        <v>0</v>
      </c>
      <c r="HL59" s="17">
        <v>0</v>
      </c>
      <c r="HM59" s="17">
        <v>0</v>
      </c>
      <c r="HN59" s="17">
        <v>0</v>
      </c>
      <c r="HO59" s="17">
        <v>0</v>
      </c>
      <c r="HP59" s="17">
        <v>0</v>
      </c>
      <c r="HQ59" s="17">
        <v>0</v>
      </c>
      <c r="HR59" s="17">
        <v>0</v>
      </c>
      <c r="HS59" s="17">
        <v>0</v>
      </c>
      <c r="HT59" s="17">
        <v>0</v>
      </c>
      <c r="HU59" s="17">
        <v>0</v>
      </c>
      <c r="HV59" s="17">
        <v>0</v>
      </c>
      <c r="HW59" s="17">
        <v>0</v>
      </c>
      <c r="HX59" s="17">
        <v>0</v>
      </c>
      <c r="HY59" s="17">
        <v>0</v>
      </c>
      <c r="HZ59" s="17">
        <v>0</v>
      </c>
      <c r="IA59" s="17">
        <v>0</v>
      </c>
      <c r="IB59" s="17">
        <v>0</v>
      </c>
      <c r="IC59" s="17">
        <v>0</v>
      </c>
      <c r="ID59" s="17">
        <v>0</v>
      </c>
      <c r="IE59" s="17">
        <v>0</v>
      </c>
      <c r="IF59" s="17">
        <v>0</v>
      </c>
      <c r="IG59" s="17">
        <v>0</v>
      </c>
      <c r="IH59" s="17">
        <v>0</v>
      </c>
      <c r="II59" s="17">
        <v>0</v>
      </c>
      <c r="IJ59" s="17">
        <v>0</v>
      </c>
      <c r="IK59" s="17">
        <v>0</v>
      </c>
      <c r="IL59" s="17">
        <v>0</v>
      </c>
      <c r="IM59" s="17">
        <v>0</v>
      </c>
      <c r="IN59" s="17">
        <v>0</v>
      </c>
      <c r="IO59" s="17">
        <v>0</v>
      </c>
      <c r="IP59" s="17">
        <v>0</v>
      </c>
      <c r="IQ59" s="17">
        <v>0</v>
      </c>
      <c r="IR59" s="17">
        <v>0</v>
      </c>
      <c r="IS59" s="17">
        <v>0</v>
      </c>
      <c r="IT59" s="17">
        <v>0</v>
      </c>
      <c r="IU59" s="17">
        <v>0</v>
      </c>
      <c r="IV59" s="18">
        <v>0</v>
      </c>
      <c r="IW59" s="18">
        <v>0</v>
      </c>
      <c r="IX59" s="18">
        <v>0</v>
      </c>
      <c r="IY59" s="17">
        <v>0</v>
      </c>
      <c r="IZ59" s="17">
        <v>0</v>
      </c>
      <c r="JA59" s="17">
        <v>0</v>
      </c>
      <c r="JB59" s="17">
        <v>0</v>
      </c>
      <c r="JC59" s="17">
        <v>0</v>
      </c>
      <c r="JD59" s="17">
        <v>0</v>
      </c>
      <c r="JE59" s="18">
        <v>0</v>
      </c>
      <c r="JF59" s="18">
        <v>0</v>
      </c>
      <c r="JG59" s="18">
        <v>0</v>
      </c>
      <c r="JH59" s="17">
        <v>0</v>
      </c>
      <c r="JI59" s="17">
        <v>0</v>
      </c>
      <c r="JJ59" s="17">
        <v>0</v>
      </c>
      <c r="JK59" s="17">
        <v>0</v>
      </c>
      <c r="JL59" s="17">
        <v>0</v>
      </c>
      <c r="JM59" s="17">
        <v>0</v>
      </c>
      <c r="JN59" s="18">
        <v>0</v>
      </c>
      <c r="JO59" s="18">
        <v>0</v>
      </c>
      <c r="JP59" s="18">
        <v>0</v>
      </c>
      <c r="JQ59" s="17">
        <v>0</v>
      </c>
      <c r="JR59" s="17">
        <v>0</v>
      </c>
      <c r="JS59" s="17">
        <v>0</v>
      </c>
      <c r="JT59" s="17">
        <v>0</v>
      </c>
      <c r="JU59" s="17">
        <v>0</v>
      </c>
      <c r="JV59" s="17">
        <v>0</v>
      </c>
      <c r="JW59" s="17">
        <v>0</v>
      </c>
      <c r="JX59" s="17">
        <v>0</v>
      </c>
      <c r="JY59" s="17">
        <v>0</v>
      </c>
      <c r="JZ59" s="17">
        <v>0</v>
      </c>
      <c r="KA59" s="17">
        <v>0</v>
      </c>
      <c r="KB59" s="17">
        <v>0</v>
      </c>
      <c r="KC59" s="17">
        <v>0</v>
      </c>
      <c r="KD59" s="17">
        <v>0</v>
      </c>
      <c r="KE59" s="17">
        <v>0</v>
      </c>
      <c r="KF59" s="17">
        <v>0</v>
      </c>
      <c r="KG59" s="17">
        <v>0</v>
      </c>
      <c r="KH59" s="17">
        <v>0</v>
      </c>
      <c r="KI59" s="17">
        <v>0</v>
      </c>
      <c r="KJ59" s="17">
        <v>0</v>
      </c>
      <c r="KK59" s="17">
        <v>0</v>
      </c>
      <c r="KL59" s="17">
        <v>0</v>
      </c>
      <c r="KM59" s="17">
        <v>0</v>
      </c>
      <c r="KN59" s="17">
        <v>0</v>
      </c>
      <c r="KO59" s="17">
        <v>0</v>
      </c>
      <c r="KP59" s="17">
        <v>0</v>
      </c>
      <c r="KQ59" s="17">
        <v>0</v>
      </c>
      <c r="KR59" s="17">
        <v>0</v>
      </c>
      <c r="KS59" s="17">
        <v>0</v>
      </c>
      <c r="KT59" s="17">
        <v>0</v>
      </c>
      <c r="KU59" s="17">
        <v>0</v>
      </c>
      <c r="KV59" s="17">
        <v>0</v>
      </c>
      <c r="KW59" s="17">
        <v>0</v>
      </c>
      <c r="KX59" s="17">
        <v>0</v>
      </c>
      <c r="KY59" s="17">
        <v>0</v>
      </c>
      <c r="KZ59" s="17">
        <v>0</v>
      </c>
      <c r="LA59" s="18">
        <v>0</v>
      </c>
      <c r="LB59" s="18">
        <v>0</v>
      </c>
      <c r="LC59" s="18">
        <v>0</v>
      </c>
      <c r="LD59" s="17">
        <v>0</v>
      </c>
      <c r="LE59" s="17">
        <v>0</v>
      </c>
      <c r="LF59" s="17">
        <v>0</v>
      </c>
      <c r="LG59" s="17">
        <v>0</v>
      </c>
      <c r="LH59" s="17">
        <v>0</v>
      </c>
      <c r="LI59" s="17">
        <v>0</v>
      </c>
      <c r="LJ59" s="18">
        <v>0</v>
      </c>
      <c r="LK59" s="18">
        <v>0</v>
      </c>
      <c r="LL59" s="18">
        <v>0</v>
      </c>
      <c r="LM59" s="17">
        <v>0</v>
      </c>
      <c r="LN59" s="17">
        <v>0</v>
      </c>
      <c r="LO59" s="17">
        <v>0</v>
      </c>
      <c r="LP59" s="17">
        <v>0</v>
      </c>
      <c r="LQ59" s="17">
        <v>0</v>
      </c>
      <c r="LR59" s="17">
        <v>0</v>
      </c>
      <c r="LS59" s="18">
        <v>0</v>
      </c>
      <c r="LT59" s="18">
        <v>0</v>
      </c>
      <c r="LU59" s="18">
        <v>0</v>
      </c>
      <c r="LV59" s="17">
        <v>0</v>
      </c>
      <c r="LW59" s="17">
        <v>0</v>
      </c>
      <c r="LX59" s="17">
        <v>0</v>
      </c>
      <c r="LY59" s="17">
        <v>0</v>
      </c>
      <c r="LZ59" s="17">
        <v>0</v>
      </c>
      <c r="MA59" s="17">
        <v>0</v>
      </c>
      <c r="MB59" s="17">
        <v>0</v>
      </c>
      <c r="MC59" s="17">
        <v>0</v>
      </c>
      <c r="MD59" s="17">
        <v>0</v>
      </c>
      <c r="ME59" s="17">
        <v>0</v>
      </c>
      <c r="MF59" s="17">
        <v>0</v>
      </c>
      <c r="MG59" s="17">
        <v>0</v>
      </c>
      <c r="MH59" s="17">
        <v>0</v>
      </c>
    </row>
    <row r="60" spans="1:346" ht="12.75" customHeight="1" x14ac:dyDescent="0.3">
      <c r="A60" s="61" t="s">
        <v>255</v>
      </c>
      <c r="B60" s="16">
        <v>3002</v>
      </c>
      <c r="C60" s="62" t="s">
        <v>247</v>
      </c>
      <c r="D60" s="18">
        <v>0</v>
      </c>
      <c r="E60" s="18">
        <v>0</v>
      </c>
      <c r="F60" s="18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>
        <v>0</v>
      </c>
      <c r="EA60" s="17">
        <v>0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>
        <v>0</v>
      </c>
      <c r="EQ60" s="17">
        <v>0</v>
      </c>
      <c r="ER60" s="17">
        <v>0</v>
      </c>
      <c r="ES60" s="17">
        <v>0</v>
      </c>
      <c r="ET60" s="17">
        <v>0</v>
      </c>
      <c r="EU60" s="17">
        <v>0</v>
      </c>
      <c r="EV60" s="17">
        <v>0</v>
      </c>
      <c r="EW60" s="17">
        <v>0</v>
      </c>
      <c r="EX60" s="17">
        <v>0</v>
      </c>
      <c r="EY60" s="17">
        <v>0</v>
      </c>
      <c r="EZ60" s="17">
        <v>0</v>
      </c>
      <c r="FA60" s="17">
        <v>0</v>
      </c>
      <c r="FB60" s="17">
        <v>0</v>
      </c>
      <c r="FC60" s="17">
        <v>0</v>
      </c>
      <c r="FD60" s="17">
        <v>0</v>
      </c>
      <c r="FE60" s="17">
        <v>0</v>
      </c>
      <c r="FF60" s="17">
        <v>0</v>
      </c>
      <c r="FG60" s="17">
        <v>0</v>
      </c>
      <c r="FH60" s="17">
        <v>0</v>
      </c>
      <c r="FI60" s="17">
        <v>0</v>
      </c>
      <c r="FJ60" s="17">
        <v>0</v>
      </c>
      <c r="FK60" s="17">
        <v>0</v>
      </c>
      <c r="FL60" s="17">
        <v>0</v>
      </c>
      <c r="FM60" s="17">
        <v>0</v>
      </c>
      <c r="FN60" s="17">
        <v>0</v>
      </c>
      <c r="FO60" s="17">
        <v>0</v>
      </c>
      <c r="FP60" s="17">
        <v>0</v>
      </c>
      <c r="FQ60" s="17">
        <v>0</v>
      </c>
      <c r="FR60" s="17">
        <v>0</v>
      </c>
      <c r="FS60" s="17">
        <v>0</v>
      </c>
      <c r="FT60" s="17">
        <v>0</v>
      </c>
      <c r="FU60" s="17">
        <v>0</v>
      </c>
      <c r="FV60" s="17">
        <v>0</v>
      </c>
      <c r="FW60" s="17">
        <v>0</v>
      </c>
      <c r="FX60" s="17">
        <v>0</v>
      </c>
      <c r="FY60" s="17">
        <v>0</v>
      </c>
      <c r="FZ60" s="17">
        <v>0</v>
      </c>
      <c r="GA60" s="17">
        <v>0</v>
      </c>
      <c r="GB60" s="17">
        <v>0</v>
      </c>
      <c r="GC60" s="17">
        <v>0</v>
      </c>
      <c r="GD60" s="17">
        <v>0</v>
      </c>
      <c r="GE60" s="17">
        <v>0</v>
      </c>
      <c r="GF60" s="17">
        <v>0</v>
      </c>
      <c r="GG60" s="17">
        <v>0</v>
      </c>
      <c r="GH60" s="17">
        <v>0</v>
      </c>
      <c r="GI60" s="17">
        <v>0</v>
      </c>
      <c r="GJ60" s="17">
        <v>0</v>
      </c>
      <c r="GK60" s="17">
        <v>0</v>
      </c>
      <c r="GL60" s="17">
        <v>0</v>
      </c>
      <c r="GM60" s="17">
        <v>0</v>
      </c>
      <c r="GN60" s="17">
        <v>0</v>
      </c>
      <c r="GO60" s="17">
        <v>0</v>
      </c>
      <c r="GP60" s="17">
        <v>0</v>
      </c>
      <c r="GQ60" s="17">
        <v>0</v>
      </c>
      <c r="GR60" s="17">
        <v>0</v>
      </c>
      <c r="GS60" s="17">
        <v>0</v>
      </c>
      <c r="GT60" s="17">
        <v>0</v>
      </c>
      <c r="GU60" s="17">
        <v>0</v>
      </c>
      <c r="GV60" s="17">
        <v>0</v>
      </c>
      <c r="GW60" s="17">
        <v>0</v>
      </c>
      <c r="GX60" s="17">
        <v>0</v>
      </c>
      <c r="GY60" s="17">
        <v>0</v>
      </c>
      <c r="GZ60" s="17">
        <v>0</v>
      </c>
      <c r="HA60" s="17">
        <v>0</v>
      </c>
      <c r="HB60" s="17">
        <v>0</v>
      </c>
      <c r="HC60" s="17">
        <v>0</v>
      </c>
      <c r="HD60" s="17">
        <v>0</v>
      </c>
      <c r="HE60" s="17">
        <v>0</v>
      </c>
      <c r="HF60" s="17">
        <v>0</v>
      </c>
      <c r="HG60" s="17">
        <v>0</v>
      </c>
      <c r="HH60" s="17">
        <v>0</v>
      </c>
      <c r="HI60" s="17">
        <v>0</v>
      </c>
      <c r="HJ60" s="17">
        <v>0</v>
      </c>
      <c r="HK60" s="17">
        <v>0</v>
      </c>
      <c r="HL60" s="17">
        <v>0</v>
      </c>
      <c r="HM60" s="17">
        <v>0</v>
      </c>
      <c r="HN60" s="17">
        <v>0</v>
      </c>
      <c r="HO60" s="17">
        <v>0</v>
      </c>
      <c r="HP60" s="17">
        <v>0</v>
      </c>
      <c r="HQ60" s="17">
        <v>0</v>
      </c>
      <c r="HR60" s="17">
        <v>0</v>
      </c>
      <c r="HS60" s="17">
        <v>0</v>
      </c>
      <c r="HT60" s="17">
        <v>0</v>
      </c>
      <c r="HU60" s="17">
        <v>0</v>
      </c>
      <c r="HV60" s="17">
        <v>0</v>
      </c>
      <c r="HW60" s="17">
        <v>0</v>
      </c>
      <c r="HX60" s="17">
        <v>0</v>
      </c>
      <c r="HY60" s="17">
        <v>0</v>
      </c>
      <c r="HZ60" s="17">
        <v>0</v>
      </c>
      <c r="IA60" s="17">
        <v>0</v>
      </c>
      <c r="IB60" s="17">
        <v>0</v>
      </c>
      <c r="IC60" s="17">
        <v>0</v>
      </c>
      <c r="ID60" s="17">
        <v>0</v>
      </c>
      <c r="IE60" s="17">
        <v>0</v>
      </c>
      <c r="IF60" s="17">
        <v>0</v>
      </c>
      <c r="IG60" s="17">
        <v>0</v>
      </c>
      <c r="IH60" s="17">
        <v>0</v>
      </c>
      <c r="II60" s="17">
        <v>0</v>
      </c>
      <c r="IJ60" s="17">
        <v>0</v>
      </c>
      <c r="IK60" s="17">
        <v>0</v>
      </c>
      <c r="IL60" s="17">
        <v>0</v>
      </c>
      <c r="IM60" s="17">
        <v>0</v>
      </c>
      <c r="IN60" s="17">
        <v>0</v>
      </c>
      <c r="IO60" s="17">
        <v>0</v>
      </c>
      <c r="IP60" s="17">
        <v>0</v>
      </c>
      <c r="IQ60" s="17">
        <v>0</v>
      </c>
      <c r="IR60" s="17">
        <v>0</v>
      </c>
      <c r="IS60" s="17">
        <v>0</v>
      </c>
      <c r="IT60" s="17">
        <v>0</v>
      </c>
      <c r="IU60" s="17">
        <v>0</v>
      </c>
      <c r="IV60" s="18">
        <v>0</v>
      </c>
      <c r="IW60" s="18">
        <v>0</v>
      </c>
      <c r="IX60" s="18">
        <v>0</v>
      </c>
      <c r="IY60" s="17">
        <v>0</v>
      </c>
      <c r="IZ60" s="17">
        <v>0</v>
      </c>
      <c r="JA60" s="17">
        <v>0</v>
      </c>
      <c r="JB60" s="17">
        <v>0</v>
      </c>
      <c r="JC60" s="17">
        <v>0</v>
      </c>
      <c r="JD60" s="17">
        <v>0</v>
      </c>
      <c r="JE60" s="18">
        <v>0</v>
      </c>
      <c r="JF60" s="18">
        <v>0</v>
      </c>
      <c r="JG60" s="18">
        <v>0</v>
      </c>
      <c r="JH60" s="17">
        <v>0</v>
      </c>
      <c r="JI60" s="17">
        <v>0</v>
      </c>
      <c r="JJ60" s="17">
        <v>0</v>
      </c>
      <c r="JK60" s="17">
        <v>0</v>
      </c>
      <c r="JL60" s="17">
        <v>0</v>
      </c>
      <c r="JM60" s="17">
        <v>0</v>
      </c>
      <c r="JN60" s="18">
        <v>0</v>
      </c>
      <c r="JO60" s="18">
        <v>0</v>
      </c>
      <c r="JP60" s="18">
        <v>0</v>
      </c>
      <c r="JQ60" s="17">
        <v>0</v>
      </c>
      <c r="JR60" s="17">
        <v>0</v>
      </c>
      <c r="JS60" s="17">
        <v>0</v>
      </c>
      <c r="JT60" s="17">
        <v>0</v>
      </c>
      <c r="JU60" s="17">
        <v>0</v>
      </c>
      <c r="JV60" s="17">
        <v>0</v>
      </c>
      <c r="JW60" s="17">
        <v>0</v>
      </c>
      <c r="JX60" s="17">
        <v>0</v>
      </c>
      <c r="JY60" s="17">
        <v>0</v>
      </c>
      <c r="JZ60" s="17">
        <v>0</v>
      </c>
      <c r="KA60" s="17">
        <v>0</v>
      </c>
      <c r="KB60" s="17">
        <v>0</v>
      </c>
      <c r="KC60" s="17">
        <v>0</v>
      </c>
      <c r="KD60" s="17">
        <v>0</v>
      </c>
      <c r="KE60" s="17">
        <v>0</v>
      </c>
      <c r="KF60" s="17">
        <v>0</v>
      </c>
      <c r="KG60" s="17">
        <v>0</v>
      </c>
      <c r="KH60" s="17">
        <v>0</v>
      </c>
      <c r="KI60" s="17">
        <v>0</v>
      </c>
      <c r="KJ60" s="17">
        <v>0</v>
      </c>
      <c r="KK60" s="17">
        <v>0</v>
      </c>
      <c r="KL60" s="17">
        <v>0</v>
      </c>
      <c r="KM60" s="17">
        <v>0</v>
      </c>
      <c r="KN60" s="17">
        <v>0</v>
      </c>
      <c r="KO60" s="17">
        <v>0</v>
      </c>
      <c r="KP60" s="17">
        <v>0</v>
      </c>
      <c r="KQ60" s="17">
        <v>0</v>
      </c>
      <c r="KR60" s="17">
        <v>0</v>
      </c>
      <c r="KS60" s="17">
        <v>0</v>
      </c>
      <c r="KT60" s="17">
        <v>0</v>
      </c>
      <c r="KU60" s="17">
        <v>0</v>
      </c>
      <c r="KV60" s="17">
        <v>0</v>
      </c>
      <c r="KW60" s="17">
        <v>0</v>
      </c>
      <c r="KX60" s="17">
        <v>0</v>
      </c>
      <c r="KY60" s="17">
        <v>0</v>
      </c>
      <c r="KZ60" s="17">
        <v>0</v>
      </c>
      <c r="LA60" s="18">
        <v>0</v>
      </c>
      <c r="LB60" s="18">
        <v>0</v>
      </c>
      <c r="LC60" s="18">
        <v>0</v>
      </c>
      <c r="LD60" s="17">
        <v>0</v>
      </c>
      <c r="LE60" s="17">
        <v>0</v>
      </c>
      <c r="LF60" s="17">
        <v>0</v>
      </c>
      <c r="LG60" s="17">
        <v>0</v>
      </c>
      <c r="LH60" s="17">
        <v>0</v>
      </c>
      <c r="LI60" s="17">
        <v>0</v>
      </c>
      <c r="LJ60" s="18">
        <v>0</v>
      </c>
      <c r="LK60" s="18">
        <v>0</v>
      </c>
      <c r="LL60" s="18">
        <v>0</v>
      </c>
      <c r="LM60" s="17">
        <v>0</v>
      </c>
      <c r="LN60" s="17">
        <v>0</v>
      </c>
      <c r="LO60" s="17">
        <v>0</v>
      </c>
      <c r="LP60" s="17">
        <v>0</v>
      </c>
      <c r="LQ60" s="17">
        <v>0</v>
      </c>
      <c r="LR60" s="17">
        <v>0</v>
      </c>
      <c r="LS60" s="18">
        <v>0</v>
      </c>
      <c r="LT60" s="18">
        <v>0</v>
      </c>
      <c r="LU60" s="18">
        <v>0</v>
      </c>
      <c r="LV60" s="17">
        <v>0</v>
      </c>
      <c r="LW60" s="17">
        <v>0</v>
      </c>
      <c r="LX60" s="17">
        <v>0</v>
      </c>
      <c r="LY60" s="17">
        <v>0</v>
      </c>
      <c r="LZ60" s="17">
        <v>0</v>
      </c>
      <c r="MA60" s="17">
        <v>0</v>
      </c>
      <c r="MB60" s="17">
        <v>0</v>
      </c>
      <c r="MC60" s="17">
        <v>0</v>
      </c>
      <c r="MD60" s="17">
        <v>0</v>
      </c>
      <c r="ME60" s="17">
        <v>0</v>
      </c>
      <c r="MF60" s="17">
        <v>0</v>
      </c>
      <c r="MG60" s="17">
        <v>0</v>
      </c>
      <c r="MH60" s="17">
        <v>0</v>
      </c>
    </row>
    <row r="61" spans="1:346" ht="12.75" customHeight="1" x14ac:dyDescent="0.3">
      <c r="A61" s="61" t="s">
        <v>257</v>
      </c>
      <c r="B61" s="16">
        <v>3003</v>
      </c>
      <c r="C61" s="62" t="s">
        <v>247</v>
      </c>
      <c r="D61" s="18">
        <v>0</v>
      </c>
      <c r="E61" s="18">
        <v>0</v>
      </c>
      <c r="F61" s="18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0</v>
      </c>
      <c r="DZ61" s="17">
        <v>0</v>
      </c>
      <c r="EA61" s="17">
        <v>0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0</v>
      </c>
      <c r="ES61" s="17">
        <v>0</v>
      </c>
      <c r="ET61" s="17">
        <v>0</v>
      </c>
      <c r="EU61" s="17">
        <v>0</v>
      </c>
      <c r="EV61" s="17">
        <v>0</v>
      </c>
      <c r="EW61" s="17">
        <v>0</v>
      </c>
      <c r="EX61" s="17">
        <v>0</v>
      </c>
      <c r="EY61" s="17">
        <v>0</v>
      </c>
      <c r="EZ61" s="17">
        <v>0</v>
      </c>
      <c r="FA61" s="17">
        <v>0</v>
      </c>
      <c r="FB61" s="17">
        <v>0</v>
      </c>
      <c r="FC61" s="17">
        <v>0</v>
      </c>
      <c r="FD61" s="17">
        <v>0</v>
      </c>
      <c r="FE61" s="17">
        <v>0</v>
      </c>
      <c r="FF61" s="17">
        <v>0</v>
      </c>
      <c r="FG61" s="17">
        <v>0</v>
      </c>
      <c r="FH61" s="17">
        <v>0</v>
      </c>
      <c r="FI61" s="17">
        <v>0</v>
      </c>
      <c r="FJ61" s="17">
        <v>0</v>
      </c>
      <c r="FK61" s="17">
        <v>0</v>
      </c>
      <c r="FL61" s="17">
        <v>0</v>
      </c>
      <c r="FM61" s="17">
        <v>0</v>
      </c>
      <c r="FN61" s="17">
        <v>0</v>
      </c>
      <c r="FO61" s="17">
        <v>0</v>
      </c>
      <c r="FP61" s="17">
        <v>0</v>
      </c>
      <c r="FQ61" s="17">
        <v>0</v>
      </c>
      <c r="FR61" s="17">
        <v>0</v>
      </c>
      <c r="FS61" s="17">
        <v>0</v>
      </c>
      <c r="FT61" s="17">
        <v>0</v>
      </c>
      <c r="FU61" s="17">
        <v>0</v>
      </c>
      <c r="FV61" s="17">
        <v>0</v>
      </c>
      <c r="FW61" s="17">
        <v>0</v>
      </c>
      <c r="FX61" s="17">
        <v>0</v>
      </c>
      <c r="FY61" s="17">
        <v>0</v>
      </c>
      <c r="FZ61" s="17">
        <v>0</v>
      </c>
      <c r="GA61" s="17">
        <v>0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17">
        <v>0</v>
      </c>
      <c r="GL61" s="17">
        <v>0</v>
      </c>
      <c r="GM61" s="17">
        <v>0</v>
      </c>
      <c r="GN61" s="17">
        <v>0</v>
      </c>
      <c r="GO61" s="17">
        <v>0</v>
      </c>
      <c r="GP61" s="17">
        <v>0</v>
      </c>
      <c r="GQ61" s="17">
        <v>0</v>
      </c>
      <c r="GR61" s="17">
        <v>0</v>
      </c>
      <c r="GS61" s="17">
        <v>0</v>
      </c>
      <c r="GT61" s="17">
        <v>0</v>
      </c>
      <c r="GU61" s="17">
        <v>0</v>
      </c>
      <c r="GV61" s="17">
        <v>0</v>
      </c>
      <c r="GW61" s="17">
        <v>0</v>
      </c>
      <c r="GX61" s="17">
        <v>0</v>
      </c>
      <c r="GY61" s="17">
        <v>0</v>
      </c>
      <c r="GZ61" s="17">
        <v>0</v>
      </c>
      <c r="HA61" s="17">
        <v>0</v>
      </c>
      <c r="HB61" s="17">
        <v>0</v>
      </c>
      <c r="HC61" s="17">
        <v>0</v>
      </c>
      <c r="HD61" s="17">
        <v>0</v>
      </c>
      <c r="HE61" s="17">
        <v>0</v>
      </c>
      <c r="HF61" s="17">
        <v>0</v>
      </c>
      <c r="HG61" s="17">
        <v>0</v>
      </c>
      <c r="HH61" s="17">
        <v>0</v>
      </c>
      <c r="HI61" s="17">
        <v>0</v>
      </c>
      <c r="HJ61" s="17">
        <v>0</v>
      </c>
      <c r="HK61" s="17">
        <v>0</v>
      </c>
      <c r="HL61" s="17">
        <v>0</v>
      </c>
      <c r="HM61" s="17">
        <v>0</v>
      </c>
      <c r="HN61" s="17">
        <v>0</v>
      </c>
      <c r="HO61" s="17">
        <v>0</v>
      </c>
      <c r="HP61" s="17">
        <v>0</v>
      </c>
      <c r="HQ61" s="17">
        <v>0</v>
      </c>
      <c r="HR61" s="17">
        <v>0</v>
      </c>
      <c r="HS61" s="17">
        <v>0</v>
      </c>
      <c r="HT61" s="17">
        <v>0</v>
      </c>
      <c r="HU61" s="17">
        <v>0</v>
      </c>
      <c r="HV61" s="17">
        <v>0</v>
      </c>
      <c r="HW61" s="17">
        <v>0</v>
      </c>
      <c r="HX61" s="17">
        <v>0</v>
      </c>
      <c r="HY61" s="17">
        <v>0</v>
      </c>
      <c r="HZ61" s="17">
        <v>0</v>
      </c>
      <c r="IA61" s="17">
        <v>0</v>
      </c>
      <c r="IB61" s="17">
        <v>0</v>
      </c>
      <c r="IC61" s="17">
        <v>0</v>
      </c>
      <c r="ID61" s="17">
        <v>0</v>
      </c>
      <c r="IE61" s="17">
        <v>0</v>
      </c>
      <c r="IF61" s="17">
        <v>0</v>
      </c>
      <c r="IG61" s="17">
        <v>0</v>
      </c>
      <c r="IH61" s="17">
        <v>0</v>
      </c>
      <c r="II61" s="17">
        <v>0</v>
      </c>
      <c r="IJ61" s="17">
        <v>0</v>
      </c>
      <c r="IK61" s="17">
        <v>0</v>
      </c>
      <c r="IL61" s="17">
        <v>0</v>
      </c>
      <c r="IM61" s="17">
        <v>0</v>
      </c>
      <c r="IN61" s="17">
        <v>0</v>
      </c>
      <c r="IO61" s="17">
        <v>0</v>
      </c>
      <c r="IP61" s="17">
        <v>0</v>
      </c>
      <c r="IQ61" s="17">
        <v>0</v>
      </c>
      <c r="IR61" s="17">
        <v>0</v>
      </c>
      <c r="IS61" s="17">
        <v>0</v>
      </c>
      <c r="IT61" s="17">
        <v>0</v>
      </c>
      <c r="IU61" s="17">
        <v>0</v>
      </c>
      <c r="IV61" s="18">
        <v>0</v>
      </c>
      <c r="IW61" s="18">
        <v>0</v>
      </c>
      <c r="IX61" s="18">
        <v>0</v>
      </c>
      <c r="IY61" s="17">
        <v>0</v>
      </c>
      <c r="IZ61" s="17">
        <v>0</v>
      </c>
      <c r="JA61" s="17">
        <v>0</v>
      </c>
      <c r="JB61" s="17">
        <v>0</v>
      </c>
      <c r="JC61" s="17">
        <v>0</v>
      </c>
      <c r="JD61" s="17">
        <v>0</v>
      </c>
      <c r="JE61" s="18">
        <v>0</v>
      </c>
      <c r="JF61" s="18">
        <v>0</v>
      </c>
      <c r="JG61" s="18">
        <v>0</v>
      </c>
      <c r="JH61" s="17">
        <v>0</v>
      </c>
      <c r="JI61" s="17">
        <v>0</v>
      </c>
      <c r="JJ61" s="17">
        <v>0</v>
      </c>
      <c r="JK61" s="17">
        <v>0</v>
      </c>
      <c r="JL61" s="17">
        <v>0</v>
      </c>
      <c r="JM61" s="17">
        <v>0</v>
      </c>
      <c r="JN61" s="18">
        <v>0</v>
      </c>
      <c r="JO61" s="18">
        <v>0</v>
      </c>
      <c r="JP61" s="18">
        <v>0</v>
      </c>
      <c r="JQ61" s="17">
        <v>0</v>
      </c>
      <c r="JR61" s="17">
        <v>0</v>
      </c>
      <c r="JS61" s="17">
        <v>0</v>
      </c>
      <c r="JT61" s="17">
        <v>0</v>
      </c>
      <c r="JU61" s="17">
        <v>0</v>
      </c>
      <c r="JV61" s="17">
        <v>0</v>
      </c>
      <c r="JW61" s="17">
        <v>0</v>
      </c>
      <c r="JX61" s="17">
        <v>0</v>
      </c>
      <c r="JY61" s="17">
        <v>0</v>
      </c>
      <c r="JZ61" s="17">
        <v>0</v>
      </c>
      <c r="KA61" s="17">
        <v>0</v>
      </c>
      <c r="KB61" s="17">
        <v>0</v>
      </c>
      <c r="KC61" s="17">
        <v>0</v>
      </c>
      <c r="KD61" s="17">
        <v>0</v>
      </c>
      <c r="KE61" s="17">
        <v>0</v>
      </c>
      <c r="KF61" s="17">
        <v>0</v>
      </c>
      <c r="KG61" s="17">
        <v>0</v>
      </c>
      <c r="KH61" s="17">
        <v>0</v>
      </c>
      <c r="KI61" s="17">
        <v>0</v>
      </c>
      <c r="KJ61" s="17">
        <v>0</v>
      </c>
      <c r="KK61" s="17">
        <v>0</v>
      </c>
      <c r="KL61" s="17">
        <v>0</v>
      </c>
      <c r="KM61" s="17">
        <v>0</v>
      </c>
      <c r="KN61" s="17">
        <v>0</v>
      </c>
      <c r="KO61" s="17">
        <v>0</v>
      </c>
      <c r="KP61" s="17">
        <v>0</v>
      </c>
      <c r="KQ61" s="17">
        <v>0</v>
      </c>
      <c r="KR61" s="17">
        <v>0</v>
      </c>
      <c r="KS61" s="17">
        <v>0</v>
      </c>
      <c r="KT61" s="17">
        <v>0</v>
      </c>
      <c r="KU61" s="17">
        <v>0</v>
      </c>
      <c r="KV61" s="17">
        <v>0</v>
      </c>
      <c r="KW61" s="17">
        <v>0</v>
      </c>
      <c r="KX61" s="17">
        <v>0</v>
      </c>
      <c r="KY61" s="17">
        <v>0</v>
      </c>
      <c r="KZ61" s="17">
        <v>0</v>
      </c>
      <c r="LA61" s="18">
        <v>0</v>
      </c>
      <c r="LB61" s="18">
        <v>0</v>
      </c>
      <c r="LC61" s="18">
        <v>0</v>
      </c>
      <c r="LD61" s="17">
        <v>0</v>
      </c>
      <c r="LE61" s="17">
        <v>0</v>
      </c>
      <c r="LF61" s="17">
        <v>0</v>
      </c>
      <c r="LG61" s="17">
        <v>0</v>
      </c>
      <c r="LH61" s="17">
        <v>0</v>
      </c>
      <c r="LI61" s="17">
        <v>0</v>
      </c>
      <c r="LJ61" s="18">
        <v>0</v>
      </c>
      <c r="LK61" s="18">
        <v>0</v>
      </c>
      <c r="LL61" s="18">
        <v>0</v>
      </c>
      <c r="LM61" s="17">
        <v>0</v>
      </c>
      <c r="LN61" s="17">
        <v>0</v>
      </c>
      <c r="LO61" s="17">
        <v>0</v>
      </c>
      <c r="LP61" s="17">
        <v>0</v>
      </c>
      <c r="LQ61" s="17">
        <v>0</v>
      </c>
      <c r="LR61" s="17">
        <v>0</v>
      </c>
      <c r="LS61" s="18">
        <v>0</v>
      </c>
      <c r="LT61" s="18">
        <v>0</v>
      </c>
      <c r="LU61" s="18">
        <v>0</v>
      </c>
      <c r="LV61" s="17">
        <v>0</v>
      </c>
      <c r="LW61" s="17">
        <v>0</v>
      </c>
      <c r="LX61" s="17">
        <v>0</v>
      </c>
      <c r="LY61" s="17">
        <v>0</v>
      </c>
      <c r="LZ61" s="17">
        <v>0</v>
      </c>
      <c r="MA61" s="17">
        <v>0</v>
      </c>
      <c r="MB61" s="17">
        <v>0</v>
      </c>
      <c r="MC61" s="17">
        <v>0</v>
      </c>
      <c r="MD61" s="17">
        <v>0</v>
      </c>
      <c r="ME61" s="17">
        <v>0</v>
      </c>
      <c r="MF61" s="17">
        <v>0</v>
      </c>
      <c r="MG61" s="17">
        <v>0</v>
      </c>
      <c r="MH61" s="17">
        <v>0</v>
      </c>
    </row>
    <row r="62" spans="1:346" ht="12.75" customHeight="1" x14ac:dyDescent="0.3">
      <c r="A62" s="61" t="s">
        <v>259</v>
      </c>
      <c r="B62" s="16">
        <v>3004</v>
      </c>
      <c r="C62" s="62" t="s">
        <v>247</v>
      </c>
      <c r="D62" s="18">
        <v>0</v>
      </c>
      <c r="E62" s="18">
        <v>0</v>
      </c>
      <c r="F62" s="18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0</v>
      </c>
      <c r="DL62" s="17"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0</v>
      </c>
      <c r="DW62" s="17">
        <v>0</v>
      </c>
      <c r="DX62" s="17">
        <v>0</v>
      </c>
      <c r="DY62" s="17">
        <v>0</v>
      </c>
      <c r="DZ62" s="17">
        <v>0</v>
      </c>
      <c r="EA62" s="17">
        <v>0</v>
      </c>
      <c r="EB62" s="17">
        <v>0</v>
      </c>
      <c r="EC62" s="17">
        <v>0</v>
      </c>
      <c r="ED62" s="17">
        <v>0</v>
      </c>
      <c r="EE62" s="17">
        <v>0</v>
      </c>
      <c r="EF62" s="17">
        <v>0</v>
      </c>
      <c r="EG62" s="17">
        <v>0</v>
      </c>
      <c r="EH62" s="17">
        <v>0</v>
      </c>
      <c r="EI62" s="17">
        <v>0</v>
      </c>
      <c r="EJ62" s="17">
        <v>0</v>
      </c>
      <c r="EK62" s="17">
        <v>0</v>
      </c>
      <c r="EL62" s="17">
        <v>0</v>
      </c>
      <c r="EM62" s="17">
        <v>0</v>
      </c>
      <c r="EN62" s="17">
        <v>0</v>
      </c>
      <c r="EO62" s="17">
        <v>0</v>
      </c>
      <c r="EP62" s="17">
        <v>0</v>
      </c>
      <c r="EQ62" s="17">
        <v>0</v>
      </c>
      <c r="ER62" s="17">
        <v>0</v>
      </c>
      <c r="ES62" s="17">
        <v>0</v>
      </c>
      <c r="ET62" s="17">
        <v>0</v>
      </c>
      <c r="EU62" s="17">
        <v>0</v>
      </c>
      <c r="EV62" s="17">
        <v>0</v>
      </c>
      <c r="EW62" s="17">
        <v>0</v>
      </c>
      <c r="EX62" s="17">
        <v>0</v>
      </c>
      <c r="EY62" s="17">
        <v>0</v>
      </c>
      <c r="EZ62" s="17">
        <v>0</v>
      </c>
      <c r="FA62" s="17">
        <v>0</v>
      </c>
      <c r="FB62" s="17">
        <v>0</v>
      </c>
      <c r="FC62" s="17">
        <v>0</v>
      </c>
      <c r="FD62" s="17">
        <v>0</v>
      </c>
      <c r="FE62" s="17">
        <v>0</v>
      </c>
      <c r="FF62" s="17">
        <v>0</v>
      </c>
      <c r="FG62" s="17">
        <v>0</v>
      </c>
      <c r="FH62" s="17">
        <v>0</v>
      </c>
      <c r="FI62" s="17">
        <v>0</v>
      </c>
      <c r="FJ62" s="17">
        <v>0</v>
      </c>
      <c r="FK62" s="17">
        <v>0</v>
      </c>
      <c r="FL62" s="17">
        <v>0</v>
      </c>
      <c r="FM62" s="17">
        <v>0</v>
      </c>
      <c r="FN62" s="17">
        <v>0</v>
      </c>
      <c r="FO62" s="17">
        <v>0</v>
      </c>
      <c r="FP62" s="17">
        <v>0</v>
      </c>
      <c r="FQ62" s="17">
        <v>0</v>
      </c>
      <c r="FR62" s="17">
        <v>0</v>
      </c>
      <c r="FS62" s="17">
        <v>0</v>
      </c>
      <c r="FT62" s="17">
        <v>0</v>
      </c>
      <c r="FU62" s="17">
        <v>0</v>
      </c>
      <c r="FV62" s="17">
        <v>0</v>
      </c>
      <c r="FW62" s="17">
        <v>0</v>
      </c>
      <c r="FX62" s="17">
        <v>0</v>
      </c>
      <c r="FY62" s="17">
        <v>0</v>
      </c>
      <c r="FZ62" s="17">
        <v>0</v>
      </c>
      <c r="GA62" s="17">
        <v>0</v>
      </c>
      <c r="GB62" s="17">
        <v>0</v>
      </c>
      <c r="GC62" s="17">
        <v>0</v>
      </c>
      <c r="GD62" s="17">
        <v>0</v>
      </c>
      <c r="GE62" s="17">
        <v>0</v>
      </c>
      <c r="GF62" s="17">
        <v>0</v>
      </c>
      <c r="GG62" s="17">
        <v>0</v>
      </c>
      <c r="GH62" s="17">
        <v>0</v>
      </c>
      <c r="GI62" s="17">
        <v>0</v>
      </c>
      <c r="GJ62" s="17">
        <v>0</v>
      </c>
      <c r="GK62" s="17">
        <v>0</v>
      </c>
      <c r="GL62" s="17">
        <v>0</v>
      </c>
      <c r="GM62" s="17">
        <v>0</v>
      </c>
      <c r="GN62" s="17">
        <v>0</v>
      </c>
      <c r="GO62" s="17">
        <v>0</v>
      </c>
      <c r="GP62" s="17">
        <v>0</v>
      </c>
      <c r="GQ62" s="17">
        <v>0</v>
      </c>
      <c r="GR62" s="17">
        <v>0</v>
      </c>
      <c r="GS62" s="17">
        <v>0</v>
      </c>
      <c r="GT62" s="17">
        <v>0</v>
      </c>
      <c r="GU62" s="17">
        <v>0</v>
      </c>
      <c r="GV62" s="17">
        <v>0</v>
      </c>
      <c r="GW62" s="17">
        <v>0</v>
      </c>
      <c r="GX62" s="17">
        <v>0</v>
      </c>
      <c r="GY62" s="17">
        <v>0</v>
      </c>
      <c r="GZ62" s="17">
        <v>0</v>
      </c>
      <c r="HA62" s="17">
        <v>0</v>
      </c>
      <c r="HB62" s="17">
        <v>0</v>
      </c>
      <c r="HC62" s="17">
        <v>0</v>
      </c>
      <c r="HD62" s="17">
        <v>0</v>
      </c>
      <c r="HE62" s="17">
        <v>0</v>
      </c>
      <c r="HF62" s="17">
        <v>0</v>
      </c>
      <c r="HG62" s="17">
        <v>0</v>
      </c>
      <c r="HH62" s="17">
        <v>0</v>
      </c>
      <c r="HI62" s="17">
        <v>0</v>
      </c>
      <c r="HJ62" s="17">
        <v>0</v>
      </c>
      <c r="HK62" s="17">
        <v>0</v>
      </c>
      <c r="HL62" s="17">
        <v>0</v>
      </c>
      <c r="HM62" s="17">
        <v>0</v>
      </c>
      <c r="HN62" s="17">
        <v>0</v>
      </c>
      <c r="HO62" s="17">
        <v>0</v>
      </c>
      <c r="HP62" s="17">
        <v>0</v>
      </c>
      <c r="HQ62" s="17">
        <v>0</v>
      </c>
      <c r="HR62" s="17">
        <v>0</v>
      </c>
      <c r="HS62" s="17">
        <v>0</v>
      </c>
      <c r="HT62" s="17">
        <v>0</v>
      </c>
      <c r="HU62" s="17">
        <v>0</v>
      </c>
      <c r="HV62" s="17">
        <v>0</v>
      </c>
      <c r="HW62" s="17">
        <v>0</v>
      </c>
      <c r="HX62" s="17">
        <v>0</v>
      </c>
      <c r="HY62" s="17">
        <v>0</v>
      </c>
      <c r="HZ62" s="17">
        <v>0</v>
      </c>
      <c r="IA62" s="17">
        <v>0</v>
      </c>
      <c r="IB62" s="17">
        <v>0</v>
      </c>
      <c r="IC62" s="17">
        <v>0</v>
      </c>
      <c r="ID62" s="17">
        <v>0</v>
      </c>
      <c r="IE62" s="17">
        <v>0</v>
      </c>
      <c r="IF62" s="17">
        <v>0</v>
      </c>
      <c r="IG62" s="17">
        <v>0</v>
      </c>
      <c r="IH62" s="17">
        <v>0</v>
      </c>
      <c r="II62" s="17">
        <v>0</v>
      </c>
      <c r="IJ62" s="17">
        <v>0</v>
      </c>
      <c r="IK62" s="17">
        <v>0</v>
      </c>
      <c r="IL62" s="17">
        <v>0</v>
      </c>
      <c r="IM62" s="17">
        <v>0</v>
      </c>
      <c r="IN62" s="17">
        <v>0</v>
      </c>
      <c r="IO62" s="17">
        <v>0</v>
      </c>
      <c r="IP62" s="17">
        <v>0</v>
      </c>
      <c r="IQ62" s="17">
        <v>0</v>
      </c>
      <c r="IR62" s="17">
        <v>0</v>
      </c>
      <c r="IS62" s="17">
        <v>0</v>
      </c>
      <c r="IT62" s="17">
        <v>0</v>
      </c>
      <c r="IU62" s="17">
        <v>0</v>
      </c>
      <c r="IV62" s="18">
        <v>0</v>
      </c>
      <c r="IW62" s="18">
        <v>0</v>
      </c>
      <c r="IX62" s="18">
        <v>0</v>
      </c>
      <c r="IY62" s="17">
        <v>0</v>
      </c>
      <c r="IZ62" s="17">
        <v>0</v>
      </c>
      <c r="JA62" s="17">
        <v>0</v>
      </c>
      <c r="JB62" s="17">
        <v>0</v>
      </c>
      <c r="JC62" s="17">
        <v>0</v>
      </c>
      <c r="JD62" s="17">
        <v>0</v>
      </c>
      <c r="JE62" s="18">
        <v>0</v>
      </c>
      <c r="JF62" s="18">
        <v>0</v>
      </c>
      <c r="JG62" s="18">
        <v>0</v>
      </c>
      <c r="JH62" s="17">
        <v>0</v>
      </c>
      <c r="JI62" s="17">
        <v>0</v>
      </c>
      <c r="JJ62" s="17">
        <v>0</v>
      </c>
      <c r="JK62" s="17">
        <v>0</v>
      </c>
      <c r="JL62" s="17">
        <v>0</v>
      </c>
      <c r="JM62" s="17">
        <v>0</v>
      </c>
      <c r="JN62" s="18">
        <v>0</v>
      </c>
      <c r="JO62" s="18">
        <v>0</v>
      </c>
      <c r="JP62" s="18">
        <v>0</v>
      </c>
      <c r="JQ62" s="17">
        <v>0</v>
      </c>
      <c r="JR62" s="17">
        <v>0</v>
      </c>
      <c r="JS62" s="17">
        <v>0</v>
      </c>
      <c r="JT62" s="17">
        <v>0</v>
      </c>
      <c r="JU62" s="17">
        <v>0</v>
      </c>
      <c r="JV62" s="17">
        <v>0</v>
      </c>
      <c r="JW62" s="17">
        <v>0</v>
      </c>
      <c r="JX62" s="17">
        <v>0</v>
      </c>
      <c r="JY62" s="17">
        <v>0</v>
      </c>
      <c r="JZ62" s="17">
        <v>0</v>
      </c>
      <c r="KA62" s="17">
        <v>0</v>
      </c>
      <c r="KB62" s="17">
        <v>0</v>
      </c>
      <c r="KC62" s="17">
        <v>0</v>
      </c>
      <c r="KD62" s="17">
        <v>0</v>
      </c>
      <c r="KE62" s="17">
        <v>0</v>
      </c>
      <c r="KF62" s="17">
        <v>0</v>
      </c>
      <c r="KG62" s="17">
        <v>0</v>
      </c>
      <c r="KH62" s="17">
        <v>0</v>
      </c>
      <c r="KI62" s="17">
        <v>13197.700000762939</v>
      </c>
      <c r="KJ62" s="17">
        <v>0</v>
      </c>
      <c r="KK62" s="17">
        <v>0</v>
      </c>
      <c r="KL62" s="17">
        <v>0</v>
      </c>
      <c r="KM62" s="17">
        <v>0</v>
      </c>
      <c r="KN62" s="17">
        <v>0</v>
      </c>
      <c r="KO62" s="17">
        <v>0</v>
      </c>
      <c r="KP62" s="17">
        <v>0</v>
      </c>
      <c r="KQ62" s="17">
        <v>0</v>
      </c>
      <c r="KR62" s="17">
        <v>0</v>
      </c>
      <c r="KS62" s="17">
        <v>0</v>
      </c>
      <c r="KT62" s="17">
        <v>0</v>
      </c>
      <c r="KU62" s="17">
        <v>0</v>
      </c>
      <c r="KV62" s="17">
        <v>0</v>
      </c>
      <c r="KW62" s="17">
        <v>0</v>
      </c>
      <c r="KX62" s="17">
        <v>0</v>
      </c>
      <c r="KY62" s="17">
        <v>0</v>
      </c>
      <c r="KZ62" s="17">
        <v>0</v>
      </c>
      <c r="LA62" s="18">
        <v>0</v>
      </c>
      <c r="LB62" s="18">
        <v>0</v>
      </c>
      <c r="LC62" s="18">
        <v>0</v>
      </c>
      <c r="LD62" s="17">
        <v>0</v>
      </c>
      <c r="LE62" s="17">
        <v>0</v>
      </c>
      <c r="LF62" s="17">
        <v>0</v>
      </c>
      <c r="LG62" s="17">
        <v>0</v>
      </c>
      <c r="LH62" s="17">
        <v>0</v>
      </c>
      <c r="LI62" s="17">
        <v>0</v>
      </c>
      <c r="LJ62" s="18">
        <v>0</v>
      </c>
      <c r="LK62" s="18">
        <v>0</v>
      </c>
      <c r="LL62" s="18">
        <v>0</v>
      </c>
      <c r="LM62" s="17">
        <v>0</v>
      </c>
      <c r="LN62" s="17">
        <v>0</v>
      </c>
      <c r="LO62" s="17">
        <v>0</v>
      </c>
      <c r="LP62" s="17">
        <v>0</v>
      </c>
      <c r="LQ62" s="17">
        <v>0</v>
      </c>
      <c r="LR62" s="17">
        <v>0</v>
      </c>
      <c r="LS62" s="18">
        <v>0</v>
      </c>
      <c r="LT62" s="18">
        <v>0</v>
      </c>
      <c r="LU62" s="18">
        <v>0</v>
      </c>
      <c r="LV62" s="17">
        <v>0</v>
      </c>
      <c r="LW62" s="17">
        <v>0</v>
      </c>
      <c r="LX62" s="17">
        <v>0</v>
      </c>
      <c r="LY62" s="17">
        <v>0</v>
      </c>
      <c r="LZ62" s="17">
        <v>0</v>
      </c>
      <c r="MA62" s="17">
        <v>0</v>
      </c>
      <c r="MB62" s="17">
        <v>0</v>
      </c>
      <c r="MC62" s="17">
        <v>0</v>
      </c>
      <c r="MD62" s="17">
        <v>0</v>
      </c>
      <c r="ME62" s="17">
        <v>13197.700000762939</v>
      </c>
      <c r="MF62" s="17">
        <v>0</v>
      </c>
      <c r="MG62" s="17">
        <v>0</v>
      </c>
      <c r="MH62" s="17">
        <v>13197.700000762939</v>
      </c>
    </row>
    <row r="63" spans="1:346" ht="12.75" customHeight="1" x14ac:dyDescent="0.3">
      <c r="A63" s="61" t="s">
        <v>261</v>
      </c>
      <c r="B63" s="16">
        <v>3005</v>
      </c>
      <c r="C63" s="62" t="s">
        <v>247</v>
      </c>
      <c r="D63" s="18">
        <v>0</v>
      </c>
      <c r="E63" s="18">
        <v>0</v>
      </c>
      <c r="F63" s="18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0</v>
      </c>
      <c r="DZ63" s="17">
        <v>0</v>
      </c>
      <c r="EA63" s="17">
        <v>0</v>
      </c>
      <c r="EB63" s="17">
        <v>0</v>
      </c>
      <c r="EC63" s="17">
        <v>0</v>
      </c>
      <c r="ED63" s="17">
        <v>0</v>
      </c>
      <c r="EE63" s="17">
        <v>0</v>
      </c>
      <c r="EF63" s="17">
        <v>0</v>
      </c>
      <c r="EG63" s="17">
        <v>0</v>
      </c>
      <c r="EH63" s="17">
        <v>0</v>
      </c>
      <c r="EI63" s="17">
        <v>0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>
        <v>0</v>
      </c>
      <c r="EQ63" s="17">
        <v>0</v>
      </c>
      <c r="ER63" s="17">
        <v>0</v>
      </c>
      <c r="ES63" s="17">
        <v>0</v>
      </c>
      <c r="ET63" s="17">
        <v>0</v>
      </c>
      <c r="EU63" s="17">
        <v>0</v>
      </c>
      <c r="EV63" s="17">
        <v>0</v>
      </c>
      <c r="EW63" s="17">
        <v>0</v>
      </c>
      <c r="EX63" s="17">
        <v>0</v>
      </c>
      <c r="EY63" s="17">
        <v>0</v>
      </c>
      <c r="EZ63" s="17">
        <v>0</v>
      </c>
      <c r="FA63" s="17">
        <v>0</v>
      </c>
      <c r="FB63" s="17">
        <v>0</v>
      </c>
      <c r="FC63" s="17">
        <v>0</v>
      </c>
      <c r="FD63" s="17">
        <v>0</v>
      </c>
      <c r="FE63" s="17">
        <v>0</v>
      </c>
      <c r="FF63" s="17">
        <v>55550765.799970299</v>
      </c>
      <c r="FG63" s="17">
        <v>0</v>
      </c>
      <c r="FH63" s="17">
        <v>0</v>
      </c>
      <c r="FI63" s="17">
        <v>0</v>
      </c>
      <c r="FJ63" s="17">
        <v>0</v>
      </c>
      <c r="FK63" s="17">
        <v>0</v>
      </c>
      <c r="FL63" s="17">
        <v>0</v>
      </c>
      <c r="FM63" s="17">
        <v>0</v>
      </c>
      <c r="FN63" s="17">
        <v>0</v>
      </c>
      <c r="FO63" s="17">
        <v>0</v>
      </c>
      <c r="FP63" s="17">
        <v>0</v>
      </c>
      <c r="FQ63" s="17">
        <v>0</v>
      </c>
      <c r="FR63" s="17">
        <v>0</v>
      </c>
      <c r="FS63" s="17">
        <v>0</v>
      </c>
      <c r="FT63" s="17">
        <v>0</v>
      </c>
      <c r="FU63" s="17">
        <v>0</v>
      </c>
      <c r="FV63" s="17">
        <v>0</v>
      </c>
      <c r="FW63" s="17">
        <v>0</v>
      </c>
      <c r="FX63" s="17">
        <v>0</v>
      </c>
      <c r="FY63" s="17">
        <v>0</v>
      </c>
      <c r="FZ63" s="17">
        <v>0</v>
      </c>
      <c r="GA63" s="17">
        <v>0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17">
        <v>0</v>
      </c>
      <c r="GH63" s="17">
        <v>0</v>
      </c>
      <c r="GI63" s="17">
        <v>0</v>
      </c>
      <c r="GJ63" s="17">
        <v>0</v>
      </c>
      <c r="GK63" s="17">
        <v>0</v>
      </c>
      <c r="GL63" s="17">
        <v>0</v>
      </c>
      <c r="GM63" s="17">
        <v>0</v>
      </c>
      <c r="GN63" s="17">
        <v>0</v>
      </c>
      <c r="GO63" s="17">
        <v>0</v>
      </c>
      <c r="GP63" s="17">
        <v>0</v>
      </c>
      <c r="GQ63" s="17">
        <v>0</v>
      </c>
      <c r="GR63" s="17">
        <v>0</v>
      </c>
      <c r="GS63" s="17">
        <v>0</v>
      </c>
      <c r="GT63" s="17">
        <v>0</v>
      </c>
      <c r="GU63" s="17">
        <v>0</v>
      </c>
      <c r="GV63" s="17">
        <v>0</v>
      </c>
      <c r="GW63" s="17">
        <v>0</v>
      </c>
      <c r="GX63" s="17">
        <v>0</v>
      </c>
      <c r="GY63" s="17">
        <v>0</v>
      </c>
      <c r="GZ63" s="17">
        <v>0</v>
      </c>
      <c r="HA63" s="17">
        <v>0</v>
      </c>
      <c r="HB63" s="17">
        <v>0</v>
      </c>
      <c r="HC63" s="17">
        <v>0</v>
      </c>
      <c r="HD63" s="17">
        <v>0</v>
      </c>
      <c r="HE63" s="17">
        <v>0</v>
      </c>
      <c r="HF63" s="17">
        <v>0</v>
      </c>
      <c r="HG63" s="17">
        <v>0</v>
      </c>
      <c r="HH63" s="17">
        <v>0</v>
      </c>
      <c r="HI63" s="17">
        <v>0</v>
      </c>
      <c r="HJ63" s="17">
        <v>0</v>
      </c>
      <c r="HK63" s="17">
        <v>0</v>
      </c>
      <c r="HL63" s="17">
        <v>0</v>
      </c>
      <c r="HM63" s="17">
        <v>0</v>
      </c>
      <c r="HN63" s="17">
        <v>0</v>
      </c>
      <c r="HO63" s="17">
        <v>0</v>
      </c>
      <c r="HP63" s="17">
        <v>0</v>
      </c>
      <c r="HQ63" s="17">
        <v>0</v>
      </c>
      <c r="HR63" s="17">
        <v>0</v>
      </c>
      <c r="HS63" s="17">
        <v>0</v>
      </c>
      <c r="HT63" s="17">
        <v>0</v>
      </c>
      <c r="HU63" s="17">
        <v>0</v>
      </c>
      <c r="HV63" s="17">
        <v>0</v>
      </c>
      <c r="HW63" s="17">
        <v>0</v>
      </c>
      <c r="HX63" s="17">
        <v>0</v>
      </c>
      <c r="HY63" s="17">
        <v>0</v>
      </c>
      <c r="HZ63" s="17">
        <v>0</v>
      </c>
      <c r="IA63" s="17">
        <v>0</v>
      </c>
      <c r="IB63" s="17">
        <v>0</v>
      </c>
      <c r="IC63" s="17">
        <v>0</v>
      </c>
      <c r="ID63" s="17">
        <v>0</v>
      </c>
      <c r="IE63" s="17">
        <v>0</v>
      </c>
      <c r="IF63" s="17">
        <v>0</v>
      </c>
      <c r="IG63" s="17">
        <v>0</v>
      </c>
      <c r="IH63" s="17">
        <v>0</v>
      </c>
      <c r="II63" s="17">
        <v>0</v>
      </c>
      <c r="IJ63" s="17">
        <v>0</v>
      </c>
      <c r="IK63" s="17">
        <v>0</v>
      </c>
      <c r="IL63" s="17">
        <v>0</v>
      </c>
      <c r="IM63" s="17">
        <v>0</v>
      </c>
      <c r="IN63" s="17">
        <v>0</v>
      </c>
      <c r="IO63" s="17">
        <v>0</v>
      </c>
      <c r="IP63" s="17">
        <v>0</v>
      </c>
      <c r="IQ63" s="17">
        <v>0</v>
      </c>
      <c r="IR63" s="17">
        <v>0</v>
      </c>
      <c r="IS63" s="17">
        <v>0</v>
      </c>
      <c r="IT63" s="17">
        <v>0</v>
      </c>
      <c r="IU63" s="17">
        <v>0</v>
      </c>
      <c r="IV63" s="18">
        <v>0</v>
      </c>
      <c r="IW63" s="18">
        <v>0</v>
      </c>
      <c r="IX63" s="18">
        <v>0</v>
      </c>
      <c r="IY63" s="17">
        <v>0</v>
      </c>
      <c r="IZ63" s="17">
        <v>0</v>
      </c>
      <c r="JA63" s="17">
        <v>0</v>
      </c>
      <c r="JB63" s="17">
        <v>0</v>
      </c>
      <c r="JC63" s="17">
        <v>0</v>
      </c>
      <c r="JD63" s="17">
        <v>0</v>
      </c>
      <c r="JE63" s="18">
        <v>0</v>
      </c>
      <c r="JF63" s="18">
        <v>0</v>
      </c>
      <c r="JG63" s="18">
        <v>0</v>
      </c>
      <c r="JH63" s="17">
        <v>0</v>
      </c>
      <c r="JI63" s="17">
        <v>0</v>
      </c>
      <c r="JJ63" s="17">
        <v>0</v>
      </c>
      <c r="JK63" s="17">
        <v>0</v>
      </c>
      <c r="JL63" s="17">
        <v>0</v>
      </c>
      <c r="JM63" s="17">
        <v>0</v>
      </c>
      <c r="JN63" s="18">
        <v>0</v>
      </c>
      <c r="JO63" s="18">
        <v>0</v>
      </c>
      <c r="JP63" s="18">
        <v>0</v>
      </c>
      <c r="JQ63" s="17">
        <v>0</v>
      </c>
      <c r="JR63" s="17">
        <v>0</v>
      </c>
      <c r="JS63" s="17">
        <v>0</v>
      </c>
      <c r="JT63" s="17">
        <v>0</v>
      </c>
      <c r="JU63" s="17">
        <v>0</v>
      </c>
      <c r="JV63" s="17">
        <v>0</v>
      </c>
      <c r="JW63" s="17">
        <v>0</v>
      </c>
      <c r="JX63" s="17">
        <v>0</v>
      </c>
      <c r="JY63" s="17">
        <v>0</v>
      </c>
      <c r="JZ63" s="17">
        <v>0</v>
      </c>
      <c r="KA63" s="17">
        <v>0</v>
      </c>
      <c r="KB63" s="17">
        <v>0</v>
      </c>
      <c r="KC63" s="17">
        <v>0</v>
      </c>
      <c r="KD63" s="17">
        <v>0</v>
      </c>
      <c r="KE63" s="17">
        <v>0</v>
      </c>
      <c r="KF63" s="17">
        <v>0</v>
      </c>
      <c r="KG63" s="17">
        <v>0</v>
      </c>
      <c r="KH63" s="17">
        <v>0</v>
      </c>
      <c r="KI63" s="17">
        <v>0</v>
      </c>
      <c r="KJ63" s="17">
        <v>0</v>
      </c>
      <c r="KK63" s="17">
        <v>807881639.51990163</v>
      </c>
      <c r="KL63" s="17">
        <v>0</v>
      </c>
      <c r="KM63" s="17">
        <v>0</v>
      </c>
      <c r="KN63" s="17">
        <v>0</v>
      </c>
      <c r="KO63" s="17">
        <v>0</v>
      </c>
      <c r="KP63" s="17">
        <v>0</v>
      </c>
      <c r="KQ63" s="17">
        <v>0</v>
      </c>
      <c r="KR63" s="17">
        <v>0</v>
      </c>
      <c r="KS63" s="17">
        <v>0</v>
      </c>
      <c r="KT63" s="17">
        <v>0</v>
      </c>
      <c r="KU63" s="17">
        <v>0</v>
      </c>
      <c r="KV63" s="17">
        <v>0</v>
      </c>
      <c r="KW63" s="17">
        <v>0</v>
      </c>
      <c r="KX63" s="17">
        <v>0</v>
      </c>
      <c r="KY63" s="17">
        <v>0</v>
      </c>
      <c r="KZ63" s="17">
        <v>0</v>
      </c>
      <c r="LA63" s="18">
        <v>0</v>
      </c>
      <c r="LB63" s="18">
        <v>0</v>
      </c>
      <c r="LC63" s="18">
        <v>0</v>
      </c>
      <c r="LD63" s="17">
        <v>0</v>
      </c>
      <c r="LE63" s="17">
        <v>0</v>
      </c>
      <c r="LF63" s="17">
        <v>0</v>
      </c>
      <c r="LG63" s="17">
        <v>0</v>
      </c>
      <c r="LH63" s="17">
        <v>0</v>
      </c>
      <c r="LI63" s="17">
        <v>0</v>
      </c>
      <c r="LJ63" s="18">
        <v>0</v>
      </c>
      <c r="LK63" s="18">
        <v>0</v>
      </c>
      <c r="LL63" s="18">
        <v>0</v>
      </c>
      <c r="LM63" s="17">
        <v>0</v>
      </c>
      <c r="LN63" s="17">
        <v>0</v>
      </c>
      <c r="LO63" s="17">
        <v>0</v>
      </c>
      <c r="LP63" s="17">
        <v>0</v>
      </c>
      <c r="LQ63" s="17">
        <v>0</v>
      </c>
      <c r="LR63" s="17">
        <v>0</v>
      </c>
      <c r="LS63" s="18">
        <v>0</v>
      </c>
      <c r="LT63" s="18">
        <v>0</v>
      </c>
      <c r="LU63" s="18">
        <v>0</v>
      </c>
      <c r="LV63" s="17">
        <v>0</v>
      </c>
      <c r="LW63" s="17">
        <v>0</v>
      </c>
      <c r="LX63" s="17">
        <v>0</v>
      </c>
      <c r="LY63" s="17">
        <v>0</v>
      </c>
      <c r="LZ63" s="17">
        <v>0</v>
      </c>
      <c r="MA63" s="17">
        <v>0</v>
      </c>
      <c r="MB63" s="17">
        <v>0</v>
      </c>
      <c r="MC63" s="17">
        <v>0</v>
      </c>
      <c r="MD63" s="17">
        <v>0</v>
      </c>
      <c r="ME63" s="17">
        <v>0</v>
      </c>
      <c r="MF63" s="17">
        <v>0</v>
      </c>
      <c r="MG63" s="17">
        <v>863432405.3198719</v>
      </c>
      <c r="MH63" s="17">
        <v>863432405.3198719</v>
      </c>
    </row>
    <row r="64" spans="1:346" ht="12.75" customHeight="1" x14ac:dyDescent="0.3">
      <c r="A64" s="61" t="s">
        <v>263</v>
      </c>
      <c r="B64" s="16">
        <v>3006</v>
      </c>
      <c r="C64" s="62" t="s">
        <v>247</v>
      </c>
      <c r="D64" s="18">
        <v>0</v>
      </c>
      <c r="E64" s="18">
        <v>0</v>
      </c>
      <c r="F64" s="18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7"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0</v>
      </c>
      <c r="DL64" s="17">
        <v>0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0</v>
      </c>
      <c r="DS64" s="17">
        <v>0</v>
      </c>
      <c r="DT64" s="17">
        <v>0</v>
      </c>
      <c r="DU64" s="17">
        <v>0</v>
      </c>
      <c r="DV64" s="17">
        <v>0</v>
      </c>
      <c r="DW64" s="17">
        <v>0</v>
      </c>
      <c r="DX64" s="17">
        <v>0</v>
      </c>
      <c r="DY64" s="17">
        <v>0</v>
      </c>
      <c r="DZ64" s="17">
        <v>0</v>
      </c>
      <c r="EA64" s="17">
        <v>0</v>
      </c>
      <c r="EB64" s="17">
        <v>0</v>
      </c>
      <c r="EC64" s="17">
        <v>0</v>
      </c>
      <c r="ED64" s="17">
        <v>0</v>
      </c>
      <c r="EE64" s="17">
        <v>0</v>
      </c>
      <c r="EF64" s="17">
        <v>0</v>
      </c>
      <c r="EG64" s="17">
        <v>0</v>
      </c>
      <c r="EH64" s="17">
        <v>0</v>
      </c>
      <c r="EI64" s="17">
        <v>0</v>
      </c>
      <c r="EJ64" s="17">
        <v>0</v>
      </c>
      <c r="EK64" s="17">
        <v>0</v>
      </c>
      <c r="EL64" s="17">
        <v>0</v>
      </c>
      <c r="EM64" s="17">
        <v>0</v>
      </c>
      <c r="EN64" s="17">
        <v>0</v>
      </c>
      <c r="EO64" s="17">
        <v>0</v>
      </c>
      <c r="EP64" s="17">
        <v>0</v>
      </c>
      <c r="EQ64" s="17">
        <v>0</v>
      </c>
      <c r="ER64" s="17">
        <v>0</v>
      </c>
      <c r="ES64" s="17">
        <v>0</v>
      </c>
      <c r="ET64" s="17">
        <v>0</v>
      </c>
      <c r="EU64" s="17">
        <v>0</v>
      </c>
      <c r="EV64" s="17">
        <v>0</v>
      </c>
      <c r="EW64" s="17">
        <v>0</v>
      </c>
      <c r="EX64" s="17">
        <v>0</v>
      </c>
      <c r="EY64" s="17">
        <v>0</v>
      </c>
      <c r="EZ64" s="17">
        <v>0</v>
      </c>
      <c r="FA64" s="17">
        <v>0</v>
      </c>
      <c r="FB64" s="17">
        <v>0</v>
      </c>
      <c r="FC64" s="17">
        <v>0</v>
      </c>
      <c r="FD64" s="17">
        <v>0</v>
      </c>
      <c r="FE64" s="17">
        <v>0</v>
      </c>
      <c r="FF64" s="17">
        <v>0</v>
      </c>
      <c r="FG64" s="17">
        <v>0</v>
      </c>
      <c r="FH64" s="17">
        <v>0</v>
      </c>
      <c r="FI64" s="17">
        <v>0</v>
      </c>
      <c r="FJ64" s="17">
        <v>0</v>
      </c>
      <c r="FK64" s="17">
        <v>0</v>
      </c>
      <c r="FL64" s="17">
        <v>0</v>
      </c>
      <c r="FM64" s="17">
        <v>0</v>
      </c>
      <c r="FN64" s="17">
        <v>0</v>
      </c>
      <c r="FO64" s="17">
        <v>0</v>
      </c>
      <c r="FP64" s="17">
        <v>0</v>
      </c>
      <c r="FQ64" s="17">
        <v>0</v>
      </c>
      <c r="FR64" s="17">
        <v>0</v>
      </c>
      <c r="FS64" s="17">
        <v>0</v>
      </c>
      <c r="FT64" s="17">
        <v>0</v>
      </c>
      <c r="FU64" s="17">
        <v>0</v>
      </c>
      <c r="FV64" s="17">
        <v>0</v>
      </c>
      <c r="FW64" s="17">
        <v>0</v>
      </c>
      <c r="FX64" s="17">
        <v>0</v>
      </c>
      <c r="FY64" s="17">
        <v>0</v>
      </c>
      <c r="FZ64" s="17">
        <v>0</v>
      </c>
      <c r="GA64" s="17">
        <v>0</v>
      </c>
      <c r="GB64" s="17">
        <v>0</v>
      </c>
      <c r="GC64" s="17">
        <v>0</v>
      </c>
      <c r="GD64" s="17">
        <v>0</v>
      </c>
      <c r="GE64" s="17">
        <v>0</v>
      </c>
      <c r="GF64" s="17">
        <v>0</v>
      </c>
      <c r="GG64" s="17">
        <v>0</v>
      </c>
      <c r="GH64" s="17">
        <v>0</v>
      </c>
      <c r="GI64" s="17">
        <v>0</v>
      </c>
      <c r="GJ64" s="17">
        <v>0</v>
      </c>
      <c r="GK64" s="17">
        <v>0</v>
      </c>
      <c r="GL64" s="17">
        <v>0</v>
      </c>
      <c r="GM64" s="17">
        <v>0</v>
      </c>
      <c r="GN64" s="17">
        <v>0</v>
      </c>
      <c r="GO64" s="17">
        <v>0</v>
      </c>
      <c r="GP64" s="17">
        <v>0</v>
      </c>
      <c r="GQ64" s="17">
        <v>0</v>
      </c>
      <c r="GR64" s="17">
        <v>0</v>
      </c>
      <c r="GS64" s="17">
        <v>0</v>
      </c>
      <c r="GT64" s="17">
        <v>0</v>
      </c>
      <c r="GU64" s="17">
        <v>0</v>
      </c>
      <c r="GV64" s="17">
        <v>0</v>
      </c>
      <c r="GW64" s="17">
        <v>0</v>
      </c>
      <c r="GX64" s="17">
        <v>0</v>
      </c>
      <c r="GY64" s="17">
        <v>0</v>
      </c>
      <c r="GZ64" s="17">
        <v>0</v>
      </c>
      <c r="HA64" s="17">
        <v>0</v>
      </c>
      <c r="HB64" s="17">
        <v>0</v>
      </c>
      <c r="HC64" s="17">
        <v>0</v>
      </c>
      <c r="HD64" s="17">
        <v>0</v>
      </c>
      <c r="HE64" s="17">
        <v>0</v>
      </c>
      <c r="HF64" s="17">
        <v>0</v>
      </c>
      <c r="HG64" s="17">
        <v>0</v>
      </c>
      <c r="HH64" s="17">
        <v>0</v>
      </c>
      <c r="HI64" s="17">
        <v>0</v>
      </c>
      <c r="HJ64" s="17">
        <v>0</v>
      </c>
      <c r="HK64" s="17">
        <v>0</v>
      </c>
      <c r="HL64" s="17">
        <v>0</v>
      </c>
      <c r="HM64" s="17">
        <v>0</v>
      </c>
      <c r="HN64" s="17">
        <v>0</v>
      </c>
      <c r="HO64" s="17">
        <v>0</v>
      </c>
      <c r="HP64" s="17">
        <v>0</v>
      </c>
      <c r="HQ64" s="17">
        <v>0</v>
      </c>
      <c r="HR64" s="17">
        <v>0</v>
      </c>
      <c r="HS64" s="17">
        <v>0</v>
      </c>
      <c r="HT64" s="17">
        <v>0</v>
      </c>
      <c r="HU64" s="17">
        <v>0</v>
      </c>
      <c r="HV64" s="17">
        <v>0</v>
      </c>
      <c r="HW64" s="17">
        <v>0</v>
      </c>
      <c r="HX64" s="17">
        <v>0</v>
      </c>
      <c r="HY64" s="17">
        <v>0</v>
      </c>
      <c r="HZ64" s="17">
        <v>0</v>
      </c>
      <c r="IA64" s="17">
        <v>0</v>
      </c>
      <c r="IB64" s="17">
        <v>0</v>
      </c>
      <c r="IC64" s="17">
        <v>0</v>
      </c>
      <c r="ID64" s="17">
        <v>0</v>
      </c>
      <c r="IE64" s="17">
        <v>0</v>
      </c>
      <c r="IF64" s="17">
        <v>0</v>
      </c>
      <c r="IG64" s="17">
        <v>0</v>
      </c>
      <c r="IH64" s="17">
        <v>0</v>
      </c>
      <c r="II64" s="17">
        <v>0</v>
      </c>
      <c r="IJ64" s="17">
        <v>0</v>
      </c>
      <c r="IK64" s="17">
        <v>0</v>
      </c>
      <c r="IL64" s="17">
        <v>0</v>
      </c>
      <c r="IM64" s="17">
        <v>0</v>
      </c>
      <c r="IN64" s="17">
        <v>0</v>
      </c>
      <c r="IO64" s="17">
        <v>0</v>
      </c>
      <c r="IP64" s="17">
        <v>0</v>
      </c>
      <c r="IQ64" s="17">
        <v>0</v>
      </c>
      <c r="IR64" s="17">
        <v>0</v>
      </c>
      <c r="IS64" s="17">
        <v>0</v>
      </c>
      <c r="IT64" s="17">
        <v>0</v>
      </c>
      <c r="IU64" s="17">
        <v>0</v>
      </c>
      <c r="IV64" s="18">
        <v>0</v>
      </c>
      <c r="IW64" s="18">
        <v>0</v>
      </c>
      <c r="IX64" s="18">
        <v>0</v>
      </c>
      <c r="IY64" s="17">
        <v>0</v>
      </c>
      <c r="IZ64" s="17">
        <v>0</v>
      </c>
      <c r="JA64" s="17">
        <v>0</v>
      </c>
      <c r="JB64" s="17">
        <v>0</v>
      </c>
      <c r="JC64" s="17">
        <v>0</v>
      </c>
      <c r="JD64" s="17">
        <v>0</v>
      </c>
      <c r="JE64" s="18">
        <v>0</v>
      </c>
      <c r="JF64" s="18">
        <v>0</v>
      </c>
      <c r="JG64" s="18">
        <v>0</v>
      </c>
      <c r="JH64" s="17">
        <v>0</v>
      </c>
      <c r="JI64" s="17">
        <v>0</v>
      </c>
      <c r="JJ64" s="17">
        <v>0</v>
      </c>
      <c r="JK64" s="17">
        <v>0</v>
      </c>
      <c r="JL64" s="17">
        <v>0</v>
      </c>
      <c r="JM64" s="17">
        <v>0</v>
      </c>
      <c r="JN64" s="18">
        <v>0</v>
      </c>
      <c r="JO64" s="18">
        <v>0</v>
      </c>
      <c r="JP64" s="18">
        <v>0</v>
      </c>
      <c r="JQ64" s="17">
        <v>0</v>
      </c>
      <c r="JR64" s="17">
        <v>0</v>
      </c>
      <c r="JS64" s="17">
        <v>0</v>
      </c>
      <c r="JT64" s="17">
        <v>0</v>
      </c>
      <c r="JU64" s="17">
        <v>0</v>
      </c>
      <c r="JV64" s="17">
        <v>0</v>
      </c>
      <c r="JW64" s="17">
        <v>0</v>
      </c>
      <c r="JX64" s="17">
        <v>0</v>
      </c>
      <c r="JY64" s="17">
        <v>0</v>
      </c>
      <c r="JZ64" s="17">
        <v>0</v>
      </c>
      <c r="KA64" s="17">
        <v>0</v>
      </c>
      <c r="KB64" s="17">
        <v>0</v>
      </c>
      <c r="KC64" s="17">
        <v>0</v>
      </c>
      <c r="KD64" s="17">
        <v>0</v>
      </c>
      <c r="KE64" s="17">
        <v>0</v>
      </c>
      <c r="KF64" s="17">
        <v>0</v>
      </c>
      <c r="KG64" s="17">
        <v>0</v>
      </c>
      <c r="KH64" s="17">
        <v>0</v>
      </c>
      <c r="KI64" s="17">
        <v>0</v>
      </c>
      <c r="KJ64" s="17">
        <v>0</v>
      </c>
      <c r="KK64" s="17">
        <v>0</v>
      </c>
      <c r="KL64" s="17">
        <v>0</v>
      </c>
      <c r="KM64" s="17">
        <v>0</v>
      </c>
      <c r="KN64" s="17">
        <v>0</v>
      </c>
      <c r="KO64" s="17">
        <v>0</v>
      </c>
      <c r="KP64" s="17">
        <v>0</v>
      </c>
      <c r="KQ64" s="17">
        <v>0</v>
      </c>
      <c r="KR64" s="17">
        <v>0</v>
      </c>
      <c r="KS64" s="17">
        <v>0</v>
      </c>
      <c r="KT64" s="17">
        <v>0</v>
      </c>
      <c r="KU64" s="17">
        <v>0</v>
      </c>
      <c r="KV64" s="17">
        <v>0</v>
      </c>
      <c r="KW64" s="17">
        <v>0</v>
      </c>
      <c r="KX64" s="17">
        <v>0</v>
      </c>
      <c r="KY64" s="17">
        <v>0</v>
      </c>
      <c r="KZ64" s="17">
        <v>0</v>
      </c>
      <c r="LA64" s="18">
        <v>0</v>
      </c>
      <c r="LB64" s="18">
        <v>0</v>
      </c>
      <c r="LC64" s="18">
        <v>0</v>
      </c>
      <c r="LD64" s="17">
        <v>0</v>
      </c>
      <c r="LE64" s="17">
        <v>0</v>
      </c>
      <c r="LF64" s="17">
        <v>0</v>
      </c>
      <c r="LG64" s="17">
        <v>0</v>
      </c>
      <c r="LH64" s="17">
        <v>0</v>
      </c>
      <c r="LI64" s="17">
        <v>0</v>
      </c>
      <c r="LJ64" s="18">
        <v>0</v>
      </c>
      <c r="LK64" s="18">
        <v>0</v>
      </c>
      <c r="LL64" s="18">
        <v>0</v>
      </c>
      <c r="LM64" s="17">
        <v>0</v>
      </c>
      <c r="LN64" s="17">
        <v>0</v>
      </c>
      <c r="LO64" s="17">
        <v>0</v>
      </c>
      <c r="LP64" s="17">
        <v>0</v>
      </c>
      <c r="LQ64" s="17">
        <v>0</v>
      </c>
      <c r="LR64" s="17">
        <v>0</v>
      </c>
      <c r="LS64" s="18">
        <v>0</v>
      </c>
      <c r="LT64" s="18">
        <v>0</v>
      </c>
      <c r="LU64" s="18">
        <v>0</v>
      </c>
      <c r="LV64" s="17">
        <v>0</v>
      </c>
      <c r="LW64" s="17">
        <v>0</v>
      </c>
      <c r="LX64" s="17">
        <v>0</v>
      </c>
      <c r="LY64" s="17">
        <v>0</v>
      </c>
      <c r="LZ64" s="17">
        <v>0</v>
      </c>
      <c r="MA64" s="17">
        <v>0</v>
      </c>
      <c r="MB64" s="17">
        <v>0</v>
      </c>
      <c r="MC64" s="17">
        <v>0</v>
      </c>
      <c r="MD64" s="17">
        <v>0</v>
      </c>
      <c r="ME64" s="17">
        <v>0</v>
      </c>
      <c r="MF64" s="17">
        <v>0</v>
      </c>
      <c r="MG64" s="17">
        <v>0</v>
      </c>
      <c r="MH64" s="17">
        <v>0</v>
      </c>
    </row>
    <row r="65" spans="1:346" ht="12.75" customHeight="1" x14ac:dyDescent="0.3">
      <c r="A65" s="61" t="s">
        <v>265</v>
      </c>
      <c r="B65" s="16">
        <v>3007</v>
      </c>
      <c r="C65" s="62" t="s">
        <v>247</v>
      </c>
      <c r="D65" s="18">
        <v>0</v>
      </c>
      <c r="E65" s="18">
        <v>0</v>
      </c>
      <c r="F65" s="18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7"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7">
        <v>0</v>
      </c>
      <c r="CY65" s="17">
        <v>0</v>
      </c>
      <c r="CZ65" s="17">
        <v>0</v>
      </c>
      <c r="DA65" s="17">
        <v>0</v>
      </c>
      <c r="DB65" s="17">
        <v>0</v>
      </c>
      <c r="DC65" s="17">
        <v>0</v>
      </c>
      <c r="DD65" s="17">
        <v>0</v>
      </c>
      <c r="DE65" s="17">
        <v>0</v>
      </c>
      <c r="DF65" s="17">
        <v>0</v>
      </c>
      <c r="DG65" s="17">
        <v>0</v>
      </c>
      <c r="DH65" s="17">
        <v>0</v>
      </c>
      <c r="DI65" s="17">
        <v>0</v>
      </c>
      <c r="DJ65" s="17">
        <v>0</v>
      </c>
      <c r="DK65" s="17">
        <v>0</v>
      </c>
      <c r="DL65" s="17">
        <v>0</v>
      </c>
      <c r="DM65" s="17">
        <v>0</v>
      </c>
      <c r="DN65" s="17">
        <v>0</v>
      </c>
      <c r="DO65" s="17">
        <v>0</v>
      </c>
      <c r="DP65" s="17">
        <v>0</v>
      </c>
      <c r="DQ65" s="17">
        <v>0</v>
      </c>
      <c r="DR65" s="17">
        <v>0</v>
      </c>
      <c r="DS65" s="17">
        <v>0</v>
      </c>
      <c r="DT65" s="17">
        <v>0</v>
      </c>
      <c r="DU65" s="17">
        <v>0</v>
      </c>
      <c r="DV65" s="17">
        <v>0</v>
      </c>
      <c r="DW65" s="17">
        <v>0</v>
      </c>
      <c r="DX65" s="17">
        <v>0</v>
      </c>
      <c r="DY65" s="17">
        <v>0</v>
      </c>
      <c r="DZ65" s="17">
        <v>0</v>
      </c>
      <c r="EA65" s="17">
        <v>0</v>
      </c>
      <c r="EB65" s="17">
        <v>0</v>
      </c>
      <c r="EC65" s="17">
        <v>0</v>
      </c>
      <c r="ED65" s="17">
        <v>0</v>
      </c>
      <c r="EE65" s="17">
        <v>0</v>
      </c>
      <c r="EF65" s="17">
        <v>0</v>
      </c>
      <c r="EG65" s="17">
        <v>0</v>
      </c>
      <c r="EH65" s="17">
        <v>0</v>
      </c>
      <c r="EI65" s="17">
        <v>0</v>
      </c>
      <c r="EJ65" s="17">
        <v>0</v>
      </c>
      <c r="EK65" s="17">
        <v>0</v>
      </c>
      <c r="EL65" s="17">
        <v>0</v>
      </c>
      <c r="EM65" s="17">
        <v>0</v>
      </c>
      <c r="EN65" s="17">
        <v>0</v>
      </c>
      <c r="EO65" s="17">
        <v>0</v>
      </c>
      <c r="EP65" s="17">
        <v>0</v>
      </c>
      <c r="EQ65" s="17">
        <v>0</v>
      </c>
      <c r="ER65" s="17">
        <v>0</v>
      </c>
      <c r="ES65" s="17">
        <v>0</v>
      </c>
      <c r="ET65" s="17">
        <v>0</v>
      </c>
      <c r="EU65" s="17">
        <v>0</v>
      </c>
      <c r="EV65" s="17">
        <v>0</v>
      </c>
      <c r="EW65" s="17">
        <v>0</v>
      </c>
      <c r="EX65" s="17">
        <v>0</v>
      </c>
      <c r="EY65" s="17">
        <v>0</v>
      </c>
      <c r="EZ65" s="17">
        <v>0</v>
      </c>
      <c r="FA65" s="17">
        <v>0</v>
      </c>
      <c r="FB65" s="17">
        <v>0</v>
      </c>
      <c r="FC65" s="17">
        <v>0</v>
      </c>
      <c r="FD65" s="17">
        <v>0</v>
      </c>
      <c r="FE65" s="17">
        <v>0</v>
      </c>
      <c r="FF65" s="17">
        <v>0</v>
      </c>
      <c r="FG65" s="17">
        <v>0</v>
      </c>
      <c r="FH65" s="17">
        <v>0</v>
      </c>
      <c r="FI65" s="17">
        <v>0</v>
      </c>
      <c r="FJ65" s="17">
        <v>0</v>
      </c>
      <c r="FK65" s="17">
        <v>0</v>
      </c>
      <c r="FL65" s="17">
        <v>0</v>
      </c>
      <c r="FM65" s="17">
        <v>0</v>
      </c>
      <c r="FN65" s="17">
        <v>0</v>
      </c>
      <c r="FO65" s="17">
        <v>0</v>
      </c>
      <c r="FP65" s="17">
        <v>0</v>
      </c>
      <c r="FQ65" s="17">
        <v>0</v>
      </c>
      <c r="FR65" s="17">
        <v>0</v>
      </c>
      <c r="FS65" s="17">
        <v>0</v>
      </c>
      <c r="FT65" s="17">
        <v>0</v>
      </c>
      <c r="FU65" s="17">
        <v>0</v>
      </c>
      <c r="FV65" s="17">
        <v>0</v>
      </c>
      <c r="FW65" s="17">
        <v>0</v>
      </c>
      <c r="FX65" s="17">
        <v>0</v>
      </c>
      <c r="FY65" s="17">
        <v>0</v>
      </c>
      <c r="FZ65" s="17">
        <v>0</v>
      </c>
      <c r="GA65" s="17">
        <v>0</v>
      </c>
      <c r="GB65" s="17">
        <v>0</v>
      </c>
      <c r="GC65" s="17">
        <v>0</v>
      </c>
      <c r="GD65" s="17">
        <v>0</v>
      </c>
      <c r="GE65" s="17">
        <v>0</v>
      </c>
      <c r="GF65" s="17">
        <v>0</v>
      </c>
      <c r="GG65" s="17">
        <v>0</v>
      </c>
      <c r="GH65" s="17">
        <v>0</v>
      </c>
      <c r="GI65" s="17">
        <v>0</v>
      </c>
      <c r="GJ65" s="17">
        <v>0</v>
      </c>
      <c r="GK65" s="17">
        <v>0</v>
      </c>
      <c r="GL65" s="17">
        <v>0</v>
      </c>
      <c r="GM65" s="17">
        <v>0</v>
      </c>
      <c r="GN65" s="17">
        <v>0</v>
      </c>
      <c r="GO65" s="17">
        <v>0</v>
      </c>
      <c r="GP65" s="17">
        <v>0</v>
      </c>
      <c r="GQ65" s="17">
        <v>0</v>
      </c>
      <c r="GR65" s="17">
        <v>0</v>
      </c>
      <c r="GS65" s="17">
        <v>0</v>
      </c>
      <c r="GT65" s="17">
        <v>0</v>
      </c>
      <c r="GU65" s="17">
        <v>0</v>
      </c>
      <c r="GV65" s="17">
        <v>0</v>
      </c>
      <c r="GW65" s="17">
        <v>0</v>
      </c>
      <c r="GX65" s="17">
        <v>0</v>
      </c>
      <c r="GY65" s="17">
        <v>0</v>
      </c>
      <c r="GZ65" s="17">
        <v>0</v>
      </c>
      <c r="HA65" s="17">
        <v>0</v>
      </c>
      <c r="HB65" s="17">
        <v>0</v>
      </c>
      <c r="HC65" s="17">
        <v>0</v>
      </c>
      <c r="HD65" s="17">
        <v>0</v>
      </c>
      <c r="HE65" s="17">
        <v>0</v>
      </c>
      <c r="HF65" s="17">
        <v>0</v>
      </c>
      <c r="HG65" s="17">
        <v>0</v>
      </c>
      <c r="HH65" s="17">
        <v>0</v>
      </c>
      <c r="HI65" s="17">
        <v>0</v>
      </c>
      <c r="HJ65" s="17">
        <v>0</v>
      </c>
      <c r="HK65" s="17">
        <v>0</v>
      </c>
      <c r="HL65" s="17">
        <v>0</v>
      </c>
      <c r="HM65" s="17">
        <v>0</v>
      </c>
      <c r="HN65" s="17">
        <v>0</v>
      </c>
      <c r="HO65" s="17">
        <v>0</v>
      </c>
      <c r="HP65" s="17">
        <v>0</v>
      </c>
      <c r="HQ65" s="17">
        <v>0</v>
      </c>
      <c r="HR65" s="17">
        <v>0</v>
      </c>
      <c r="HS65" s="17">
        <v>0</v>
      </c>
      <c r="HT65" s="17">
        <v>0</v>
      </c>
      <c r="HU65" s="17">
        <v>0</v>
      </c>
      <c r="HV65" s="17">
        <v>0</v>
      </c>
      <c r="HW65" s="17">
        <v>0</v>
      </c>
      <c r="HX65" s="17">
        <v>0</v>
      </c>
      <c r="HY65" s="17">
        <v>0</v>
      </c>
      <c r="HZ65" s="17">
        <v>0</v>
      </c>
      <c r="IA65" s="17">
        <v>0</v>
      </c>
      <c r="IB65" s="17">
        <v>0</v>
      </c>
      <c r="IC65" s="17">
        <v>0</v>
      </c>
      <c r="ID65" s="17">
        <v>0</v>
      </c>
      <c r="IE65" s="17">
        <v>0</v>
      </c>
      <c r="IF65" s="17">
        <v>0</v>
      </c>
      <c r="IG65" s="17">
        <v>0</v>
      </c>
      <c r="IH65" s="17">
        <v>0</v>
      </c>
      <c r="II65" s="17">
        <v>0</v>
      </c>
      <c r="IJ65" s="17">
        <v>0</v>
      </c>
      <c r="IK65" s="17">
        <v>0</v>
      </c>
      <c r="IL65" s="17">
        <v>0</v>
      </c>
      <c r="IM65" s="17">
        <v>0</v>
      </c>
      <c r="IN65" s="17">
        <v>0</v>
      </c>
      <c r="IO65" s="17">
        <v>0</v>
      </c>
      <c r="IP65" s="17">
        <v>0</v>
      </c>
      <c r="IQ65" s="17">
        <v>0</v>
      </c>
      <c r="IR65" s="17">
        <v>0</v>
      </c>
      <c r="IS65" s="17">
        <v>0</v>
      </c>
      <c r="IT65" s="17">
        <v>0</v>
      </c>
      <c r="IU65" s="17">
        <v>0</v>
      </c>
      <c r="IV65" s="18">
        <v>0</v>
      </c>
      <c r="IW65" s="18">
        <v>0</v>
      </c>
      <c r="IX65" s="18">
        <v>0</v>
      </c>
      <c r="IY65" s="17">
        <v>0</v>
      </c>
      <c r="IZ65" s="17">
        <v>0</v>
      </c>
      <c r="JA65" s="17">
        <v>0</v>
      </c>
      <c r="JB65" s="17">
        <v>0</v>
      </c>
      <c r="JC65" s="17">
        <v>0</v>
      </c>
      <c r="JD65" s="17">
        <v>0</v>
      </c>
      <c r="JE65" s="18">
        <v>0</v>
      </c>
      <c r="JF65" s="18">
        <v>0</v>
      </c>
      <c r="JG65" s="18">
        <v>0</v>
      </c>
      <c r="JH65" s="17">
        <v>0</v>
      </c>
      <c r="JI65" s="17">
        <v>0</v>
      </c>
      <c r="JJ65" s="17">
        <v>0</v>
      </c>
      <c r="JK65" s="17">
        <v>0</v>
      </c>
      <c r="JL65" s="17">
        <v>0</v>
      </c>
      <c r="JM65" s="17">
        <v>0</v>
      </c>
      <c r="JN65" s="18">
        <v>0</v>
      </c>
      <c r="JO65" s="18">
        <v>0</v>
      </c>
      <c r="JP65" s="18">
        <v>0</v>
      </c>
      <c r="JQ65" s="17">
        <v>0</v>
      </c>
      <c r="JR65" s="17">
        <v>0</v>
      </c>
      <c r="JS65" s="17">
        <v>0</v>
      </c>
      <c r="JT65" s="17">
        <v>0</v>
      </c>
      <c r="JU65" s="17">
        <v>0</v>
      </c>
      <c r="JV65" s="17">
        <v>0</v>
      </c>
      <c r="JW65" s="17">
        <v>0</v>
      </c>
      <c r="JX65" s="17">
        <v>0</v>
      </c>
      <c r="JY65" s="17">
        <v>0</v>
      </c>
      <c r="JZ65" s="17">
        <v>0</v>
      </c>
      <c r="KA65" s="17">
        <v>0</v>
      </c>
      <c r="KB65" s="17">
        <v>0</v>
      </c>
      <c r="KC65" s="17">
        <v>0</v>
      </c>
      <c r="KD65" s="17">
        <v>0</v>
      </c>
      <c r="KE65" s="17">
        <v>0</v>
      </c>
      <c r="KF65" s="17">
        <v>0</v>
      </c>
      <c r="KG65" s="17">
        <v>0</v>
      </c>
      <c r="KH65" s="17">
        <v>0</v>
      </c>
      <c r="KI65" s="17">
        <v>0</v>
      </c>
      <c r="KJ65" s="17">
        <v>0</v>
      </c>
      <c r="KK65" s="17">
        <v>0</v>
      </c>
      <c r="KL65" s="17">
        <v>0</v>
      </c>
      <c r="KM65" s="17">
        <v>0</v>
      </c>
      <c r="KN65" s="17">
        <v>0</v>
      </c>
      <c r="KO65" s="17">
        <v>0</v>
      </c>
      <c r="KP65" s="17">
        <v>0</v>
      </c>
      <c r="KQ65" s="17">
        <v>0</v>
      </c>
      <c r="KR65" s="17">
        <v>0</v>
      </c>
      <c r="KS65" s="17">
        <v>0</v>
      </c>
      <c r="KT65" s="17">
        <v>0</v>
      </c>
      <c r="KU65" s="17">
        <v>0</v>
      </c>
      <c r="KV65" s="17">
        <v>0</v>
      </c>
      <c r="KW65" s="17">
        <v>0</v>
      </c>
      <c r="KX65" s="17">
        <v>0</v>
      </c>
      <c r="KY65" s="17">
        <v>0</v>
      </c>
      <c r="KZ65" s="17">
        <v>0</v>
      </c>
      <c r="LA65" s="18">
        <v>0</v>
      </c>
      <c r="LB65" s="18">
        <v>0</v>
      </c>
      <c r="LC65" s="18">
        <v>0</v>
      </c>
      <c r="LD65" s="17">
        <v>0</v>
      </c>
      <c r="LE65" s="17">
        <v>0</v>
      </c>
      <c r="LF65" s="17">
        <v>0</v>
      </c>
      <c r="LG65" s="17">
        <v>0</v>
      </c>
      <c r="LH65" s="17">
        <v>0</v>
      </c>
      <c r="LI65" s="17">
        <v>0</v>
      </c>
      <c r="LJ65" s="18">
        <v>0</v>
      </c>
      <c r="LK65" s="18">
        <v>0</v>
      </c>
      <c r="LL65" s="18">
        <v>0</v>
      </c>
      <c r="LM65" s="17">
        <v>0</v>
      </c>
      <c r="LN65" s="17">
        <v>0</v>
      </c>
      <c r="LO65" s="17">
        <v>0</v>
      </c>
      <c r="LP65" s="17">
        <v>0</v>
      </c>
      <c r="LQ65" s="17">
        <v>0</v>
      </c>
      <c r="LR65" s="17">
        <v>0</v>
      </c>
      <c r="LS65" s="18">
        <v>0</v>
      </c>
      <c r="LT65" s="18">
        <v>0</v>
      </c>
      <c r="LU65" s="18">
        <v>0</v>
      </c>
      <c r="LV65" s="17">
        <v>0</v>
      </c>
      <c r="LW65" s="17">
        <v>0</v>
      </c>
      <c r="LX65" s="17">
        <v>0</v>
      </c>
      <c r="LY65" s="17">
        <v>0</v>
      </c>
      <c r="LZ65" s="17">
        <v>0</v>
      </c>
      <c r="MA65" s="17">
        <v>0</v>
      </c>
      <c r="MB65" s="17">
        <v>0</v>
      </c>
      <c r="MC65" s="17">
        <v>0</v>
      </c>
      <c r="MD65" s="17">
        <v>0</v>
      </c>
      <c r="ME65" s="17">
        <v>0</v>
      </c>
      <c r="MF65" s="17">
        <v>0</v>
      </c>
      <c r="MG65" s="17">
        <v>0</v>
      </c>
      <c r="MH65" s="17">
        <v>0</v>
      </c>
    </row>
    <row r="66" spans="1:346" ht="12.75" customHeight="1" x14ac:dyDescent="0.3">
      <c r="A66" s="61" t="s">
        <v>267</v>
      </c>
      <c r="B66" s="16">
        <v>3008</v>
      </c>
      <c r="C66" s="62" t="s">
        <v>247</v>
      </c>
      <c r="D66" s="18">
        <v>0</v>
      </c>
      <c r="E66" s="18">
        <v>0</v>
      </c>
      <c r="F66" s="18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0</v>
      </c>
      <c r="DS66" s="17">
        <v>0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  <c r="DZ66" s="17">
        <v>0</v>
      </c>
      <c r="EA66" s="17">
        <v>0</v>
      </c>
      <c r="EB66" s="17">
        <v>0</v>
      </c>
      <c r="EC66" s="17">
        <v>0</v>
      </c>
      <c r="ED66" s="17">
        <v>0</v>
      </c>
      <c r="EE66" s="17">
        <v>0</v>
      </c>
      <c r="EF66" s="17">
        <v>0</v>
      </c>
      <c r="EG66" s="17">
        <v>0</v>
      </c>
      <c r="EH66" s="17">
        <v>0</v>
      </c>
      <c r="EI66" s="17">
        <v>0</v>
      </c>
      <c r="EJ66" s="17">
        <v>0</v>
      </c>
      <c r="EK66" s="17">
        <v>0</v>
      </c>
      <c r="EL66" s="17">
        <v>0</v>
      </c>
      <c r="EM66" s="17">
        <v>0</v>
      </c>
      <c r="EN66" s="17">
        <v>0</v>
      </c>
      <c r="EO66" s="17">
        <v>0</v>
      </c>
      <c r="EP66" s="17">
        <v>0</v>
      </c>
      <c r="EQ66" s="17">
        <v>0</v>
      </c>
      <c r="ER66" s="17">
        <v>0</v>
      </c>
      <c r="ES66" s="17">
        <v>0</v>
      </c>
      <c r="ET66" s="17">
        <v>0</v>
      </c>
      <c r="EU66" s="17">
        <v>0</v>
      </c>
      <c r="EV66" s="17">
        <v>0</v>
      </c>
      <c r="EW66" s="17">
        <v>0</v>
      </c>
      <c r="EX66" s="17">
        <v>0</v>
      </c>
      <c r="EY66" s="17">
        <v>0</v>
      </c>
      <c r="EZ66" s="17">
        <v>0</v>
      </c>
      <c r="FA66" s="17">
        <v>0</v>
      </c>
      <c r="FB66" s="17">
        <v>0</v>
      </c>
      <c r="FC66" s="17">
        <v>0</v>
      </c>
      <c r="FD66" s="17">
        <v>0</v>
      </c>
      <c r="FE66" s="17">
        <v>0</v>
      </c>
      <c r="FF66" s="17">
        <v>0</v>
      </c>
      <c r="FG66" s="17">
        <v>0</v>
      </c>
      <c r="FH66" s="17">
        <v>0</v>
      </c>
      <c r="FI66" s="17">
        <v>0</v>
      </c>
      <c r="FJ66" s="17">
        <v>0</v>
      </c>
      <c r="FK66" s="17">
        <v>0</v>
      </c>
      <c r="FL66" s="17">
        <v>0</v>
      </c>
      <c r="FM66" s="17">
        <v>0</v>
      </c>
      <c r="FN66" s="17">
        <v>0</v>
      </c>
      <c r="FO66" s="17">
        <v>0</v>
      </c>
      <c r="FP66" s="17">
        <v>0</v>
      </c>
      <c r="FQ66" s="17">
        <v>0</v>
      </c>
      <c r="FR66" s="17">
        <v>0</v>
      </c>
      <c r="FS66" s="17">
        <v>0</v>
      </c>
      <c r="FT66" s="17">
        <v>0</v>
      </c>
      <c r="FU66" s="17">
        <v>0</v>
      </c>
      <c r="FV66" s="17">
        <v>0</v>
      </c>
      <c r="FW66" s="17">
        <v>0</v>
      </c>
      <c r="FX66" s="17">
        <v>0</v>
      </c>
      <c r="FY66" s="17">
        <v>0</v>
      </c>
      <c r="FZ66" s="17">
        <v>0</v>
      </c>
      <c r="GA66" s="17">
        <v>0</v>
      </c>
      <c r="GB66" s="17">
        <v>0</v>
      </c>
      <c r="GC66" s="17">
        <v>0</v>
      </c>
      <c r="GD66" s="17">
        <v>0</v>
      </c>
      <c r="GE66" s="17">
        <v>0</v>
      </c>
      <c r="GF66" s="17">
        <v>0</v>
      </c>
      <c r="GG66" s="17">
        <v>0</v>
      </c>
      <c r="GH66" s="17">
        <v>0</v>
      </c>
      <c r="GI66" s="17">
        <v>0</v>
      </c>
      <c r="GJ66" s="17">
        <v>0</v>
      </c>
      <c r="GK66" s="17">
        <v>0</v>
      </c>
      <c r="GL66" s="17">
        <v>0</v>
      </c>
      <c r="GM66" s="17">
        <v>0</v>
      </c>
      <c r="GN66" s="17">
        <v>0</v>
      </c>
      <c r="GO66" s="17">
        <v>0</v>
      </c>
      <c r="GP66" s="17">
        <v>0</v>
      </c>
      <c r="GQ66" s="17">
        <v>0</v>
      </c>
      <c r="GR66" s="17">
        <v>0</v>
      </c>
      <c r="GS66" s="17">
        <v>0</v>
      </c>
      <c r="GT66" s="17">
        <v>0</v>
      </c>
      <c r="GU66" s="17">
        <v>0</v>
      </c>
      <c r="GV66" s="17">
        <v>0</v>
      </c>
      <c r="GW66" s="17">
        <v>0</v>
      </c>
      <c r="GX66" s="17">
        <v>0</v>
      </c>
      <c r="GY66" s="17">
        <v>0</v>
      </c>
      <c r="GZ66" s="17">
        <v>0</v>
      </c>
      <c r="HA66" s="17">
        <v>0</v>
      </c>
      <c r="HB66" s="17">
        <v>0</v>
      </c>
      <c r="HC66" s="17">
        <v>0</v>
      </c>
      <c r="HD66" s="17">
        <v>0</v>
      </c>
      <c r="HE66" s="17">
        <v>0</v>
      </c>
      <c r="HF66" s="17">
        <v>0</v>
      </c>
      <c r="HG66" s="17">
        <v>0</v>
      </c>
      <c r="HH66" s="17">
        <v>0</v>
      </c>
      <c r="HI66" s="17">
        <v>0</v>
      </c>
      <c r="HJ66" s="17">
        <v>0</v>
      </c>
      <c r="HK66" s="17">
        <v>0</v>
      </c>
      <c r="HL66" s="17">
        <v>0</v>
      </c>
      <c r="HM66" s="17">
        <v>0</v>
      </c>
      <c r="HN66" s="17">
        <v>0</v>
      </c>
      <c r="HO66" s="17">
        <v>0</v>
      </c>
      <c r="HP66" s="17">
        <v>0</v>
      </c>
      <c r="HQ66" s="17">
        <v>0</v>
      </c>
      <c r="HR66" s="17">
        <v>0</v>
      </c>
      <c r="HS66" s="17">
        <v>0</v>
      </c>
      <c r="HT66" s="17">
        <v>0</v>
      </c>
      <c r="HU66" s="17">
        <v>0</v>
      </c>
      <c r="HV66" s="17">
        <v>0</v>
      </c>
      <c r="HW66" s="17">
        <v>0</v>
      </c>
      <c r="HX66" s="17">
        <v>0</v>
      </c>
      <c r="HY66" s="17">
        <v>0</v>
      </c>
      <c r="HZ66" s="17">
        <v>0</v>
      </c>
      <c r="IA66" s="17">
        <v>0</v>
      </c>
      <c r="IB66" s="17">
        <v>0</v>
      </c>
      <c r="IC66" s="17">
        <v>0</v>
      </c>
      <c r="ID66" s="17">
        <v>0</v>
      </c>
      <c r="IE66" s="17">
        <v>0</v>
      </c>
      <c r="IF66" s="17">
        <v>0</v>
      </c>
      <c r="IG66" s="17">
        <v>0</v>
      </c>
      <c r="IH66" s="17">
        <v>0</v>
      </c>
      <c r="II66" s="17">
        <v>0</v>
      </c>
      <c r="IJ66" s="17">
        <v>0</v>
      </c>
      <c r="IK66" s="17">
        <v>0</v>
      </c>
      <c r="IL66" s="17">
        <v>0</v>
      </c>
      <c r="IM66" s="17">
        <v>0</v>
      </c>
      <c r="IN66" s="17">
        <v>0</v>
      </c>
      <c r="IO66" s="17">
        <v>0</v>
      </c>
      <c r="IP66" s="17">
        <v>0</v>
      </c>
      <c r="IQ66" s="17">
        <v>0</v>
      </c>
      <c r="IR66" s="17">
        <v>0</v>
      </c>
      <c r="IS66" s="17">
        <v>0</v>
      </c>
      <c r="IT66" s="17">
        <v>0</v>
      </c>
      <c r="IU66" s="17">
        <v>0</v>
      </c>
      <c r="IV66" s="18">
        <v>0</v>
      </c>
      <c r="IW66" s="18">
        <v>0</v>
      </c>
      <c r="IX66" s="18">
        <v>0</v>
      </c>
      <c r="IY66" s="17">
        <v>0</v>
      </c>
      <c r="IZ66" s="17">
        <v>0</v>
      </c>
      <c r="JA66" s="17">
        <v>0</v>
      </c>
      <c r="JB66" s="17">
        <v>0</v>
      </c>
      <c r="JC66" s="17">
        <v>0</v>
      </c>
      <c r="JD66" s="17">
        <v>0</v>
      </c>
      <c r="JE66" s="18">
        <v>0</v>
      </c>
      <c r="JF66" s="18">
        <v>0</v>
      </c>
      <c r="JG66" s="18">
        <v>0</v>
      </c>
      <c r="JH66" s="17">
        <v>0</v>
      </c>
      <c r="JI66" s="17">
        <v>0</v>
      </c>
      <c r="JJ66" s="17">
        <v>0</v>
      </c>
      <c r="JK66" s="17">
        <v>0</v>
      </c>
      <c r="JL66" s="17">
        <v>0</v>
      </c>
      <c r="JM66" s="17">
        <v>0</v>
      </c>
      <c r="JN66" s="18">
        <v>0</v>
      </c>
      <c r="JO66" s="18">
        <v>0</v>
      </c>
      <c r="JP66" s="18">
        <v>0</v>
      </c>
      <c r="JQ66" s="17">
        <v>0</v>
      </c>
      <c r="JR66" s="17">
        <v>0</v>
      </c>
      <c r="JS66" s="17">
        <v>0</v>
      </c>
      <c r="JT66" s="17">
        <v>0</v>
      </c>
      <c r="JU66" s="17">
        <v>0</v>
      </c>
      <c r="JV66" s="17">
        <v>0</v>
      </c>
      <c r="JW66" s="17">
        <v>0</v>
      </c>
      <c r="JX66" s="17">
        <v>0</v>
      </c>
      <c r="JY66" s="17">
        <v>0</v>
      </c>
      <c r="JZ66" s="17">
        <v>0</v>
      </c>
      <c r="KA66" s="17">
        <v>0</v>
      </c>
      <c r="KB66" s="17">
        <v>0</v>
      </c>
      <c r="KC66" s="17">
        <v>0</v>
      </c>
      <c r="KD66" s="17">
        <v>0</v>
      </c>
      <c r="KE66" s="17">
        <v>0</v>
      </c>
      <c r="KF66" s="17">
        <v>0</v>
      </c>
      <c r="KG66" s="17">
        <v>0</v>
      </c>
      <c r="KH66" s="17">
        <v>0</v>
      </c>
      <c r="KI66" s="17">
        <v>0</v>
      </c>
      <c r="KJ66" s="17">
        <v>0</v>
      </c>
      <c r="KK66" s="17">
        <v>0</v>
      </c>
      <c r="KL66" s="17">
        <v>0</v>
      </c>
      <c r="KM66" s="17">
        <v>0</v>
      </c>
      <c r="KN66" s="17">
        <v>0</v>
      </c>
      <c r="KO66" s="17">
        <v>0</v>
      </c>
      <c r="KP66" s="17">
        <v>0</v>
      </c>
      <c r="KQ66" s="17">
        <v>0</v>
      </c>
      <c r="KR66" s="17">
        <v>0</v>
      </c>
      <c r="KS66" s="17">
        <v>0</v>
      </c>
      <c r="KT66" s="17">
        <v>0</v>
      </c>
      <c r="KU66" s="17">
        <v>0</v>
      </c>
      <c r="KV66" s="17">
        <v>0</v>
      </c>
      <c r="KW66" s="17">
        <v>0</v>
      </c>
      <c r="KX66" s="17">
        <v>0</v>
      </c>
      <c r="KY66" s="17">
        <v>0</v>
      </c>
      <c r="KZ66" s="17">
        <v>0</v>
      </c>
      <c r="LA66" s="18">
        <v>0</v>
      </c>
      <c r="LB66" s="18">
        <v>0</v>
      </c>
      <c r="LC66" s="18">
        <v>0</v>
      </c>
      <c r="LD66" s="17">
        <v>0</v>
      </c>
      <c r="LE66" s="17">
        <v>0</v>
      </c>
      <c r="LF66" s="17">
        <v>0</v>
      </c>
      <c r="LG66" s="17">
        <v>0</v>
      </c>
      <c r="LH66" s="17">
        <v>0</v>
      </c>
      <c r="LI66" s="17">
        <v>0</v>
      </c>
      <c r="LJ66" s="18">
        <v>0</v>
      </c>
      <c r="LK66" s="18">
        <v>0</v>
      </c>
      <c r="LL66" s="18">
        <v>0</v>
      </c>
      <c r="LM66" s="17">
        <v>0</v>
      </c>
      <c r="LN66" s="17">
        <v>0</v>
      </c>
      <c r="LO66" s="17">
        <v>0</v>
      </c>
      <c r="LP66" s="17">
        <v>0</v>
      </c>
      <c r="LQ66" s="17">
        <v>0</v>
      </c>
      <c r="LR66" s="17">
        <v>0</v>
      </c>
      <c r="LS66" s="18">
        <v>0</v>
      </c>
      <c r="LT66" s="18">
        <v>0</v>
      </c>
      <c r="LU66" s="18">
        <v>0</v>
      </c>
      <c r="LV66" s="17">
        <v>0</v>
      </c>
      <c r="LW66" s="17">
        <v>0</v>
      </c>
      <c r="LX66" s="17">
        <v>0</v>
      </c>
      <c r="LY66" s="17">
        <v>0</v>
      </c>
      <c r="LZ66" s="17">
        <v>0</v>
      </c>
      <c r="MA66" s="17">
        <v>0</v>
      </c>
      <c r="MB66" s="17">
        <v>0</v>
      </c>
      <c r="MC66" s="17">
        <v>0</v>
      </c>
      <c r="MD66" s="17">
        <v>0</v>
      </c>
      <c r="ME66" s="17">
        <v>0</v>
      </c>
      <c r="MF66" s="17">
        <v>0</v>
      </c>
      <c r="MG66" s="17">
        <v>0</v>
      </c>
      <c r="MH66" s="17">
        <v>0</v>
      </c>
    </row>
    <row r="67" spans="1:346" ht="12.75" customHeight="1" x14ac:dyDescent="0.3">
      <c r="A67" s="61" t="s">
        <v>269</v>
      </c>
      <c r="B67" s="16">
        <v>3009</v>
      </c>
      <c r="C67" s="62" t="s">
        <v>247</v>
      </c>
      <c r="D67" s="18">
        <v>0</v>
      </c>
      <c r="E67" s="18">
        <v>0</v>
      </c>
      <c r="F67" s="18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  <c r="EL67" s="17">
        <v>0</v>
      </c>
      <c r="EM67" s="17">
        <v>0</v>
      </c>
      <c r="EN67" s="17">
        <v>0</v>
      </c>
      <c r="EO67" s="17">
        <v>0</v>
      </c>
      <c r="EP67" s="17">
        <v>0</v>
      </c>
      <c r="EQ67" s="17">
        <v>0</v>
      </c>
      <c r="ER67" s="17">
        <v>0</v>
      </c>
      <c r="ES67" s="17">
        <v>0</v>
      </c>
      <c r="ET67" s="17">
        <v>0</v>
      </c>
      <c r="EU67" s="17">
        <v>0</v>
      </c>
      <c r="EV67" s="17">
        <v>0</v>
      </c>
      <c r="EW67" s="17">
        <v>0</v>
      </c>
      <c r="EX67" s="17">
        <v>0</v>
      </c>
      <c r="EY67" s="17">
        <v>0</v>
      </c>
      <c r="EZ67" s="17">
        <v>0</v>
      </c>
      <c r="FA67" s="17">
        <v>0</v>
      </c>
      <c r="FB67" s="17">
        <v>0</v>
      </c>
      <c r="FC67" s="17">
        <v>0</v>
      </c>
      <c r="FD67" s="17">
        <v>0</v>
      </c>
      <c r="FE67" s="17">
        <v>0</v>
      </c>
      <c r="FF67" s="17">
        <v>89005.14</v>
      </c>
      <c r="FG67" s="17">
        <v>0</v>
      </c>
      <c r="FH67" s="17">
        <v>0</v>
      </c>
      <c r="FI67" s="17">
        <v>0</v>
      </c>
      <c r="FJ67" s="17">
        <v>0</v>
      </c>
      <c r="FK67" s="17">
        <v>0</v>
      </c>
      <c r="FL67" s="17">
        <v>0</v>
      </c>
      <c r="FM67" s="17">
        <v>0</v>
      </c>
      <c r="FN67" s="17">
        <v>0</v>
      </c>
      <c r="FO67" s="17">
        <v>0</v>
      </c>
      <c r="FP67" s="17">
        <v>0</v>
      </c>
      <c r="FQ67" s="17">
        <v>0</v>
      </c>
      <c r="FR67" s="17">
        <v>0</v>
      </c>
      <c r="FS67" s="17">
        <v>0</v>
      </c>
      <c r="FT67" s="17">
        <v>0</v>
      </c>
      <c r="FU67" s="17">
        <v>0</v>
      </c>
      <c r="FV67" s="17">
        <v>0</v>
      </c>
      <c r="FW67" s="17">
        <v>0</v>
      </c>
      <c r="FX67" s="17">
        <v>0</v>
      </c>
      <c r="FY67" s="17">
        <v>0</v>
      </c>
      <c r="FZ67" s="17">
        <v>0</v>
      </c>
      <c r="GA67" s="17">
        <v>0</v>
      </c>
      <c r="GB67" s="17">
        <v>0</v>
      </c>
      <c r="GC67" s="17">
        <v>0</v>
      </c>
      <c r="GD67" s="17">
        <v>0</v>
      </c>
      <c r="GE67" s="17">
        <v>0</v>
      </c>
      <c r="GF67" s="17">
        <v>0</v>
      </c>
      <c r="GG67" s="17">
        <v>0</v>
      </c>
      <c r="GH67" s="17">
        <v>0</v>
      </c>
      <c r="GI67" s="17">
        <v>0</v>
      </c>
      <c r="GJ67" s="17">
        <v>0</v>
      </c>
      <c r="GK67" s="17">
        <v>0</v>
      </c>
      <c r="GL67" s="17">
        <v>0</v>
      </c>
      <c r="GM67" s="17">
        <v>0</v>
      </c>
      <c r="GN67" s="17">
        <v>0</v>
      </c>
      <c r="GO67" s="17">
        <v>0</v>
      </c>
      <c r="GP67" s="17">
        <v>0</v>
      </c>
      <c r="GQ67" s="17">
        <v>0</v>
      </c>
      <c r="GR67" s="17">
        <v>0</v>
      </c>
      <c r="GS67" s="17">
        <v>0</v>
      </c>
      <c r="GT67" s="17">
        <v>0</v>
      </c>
      <c r="GU67" s="17">
        <v>0</v>
      </c>
      <c r="GV67" s="17">
        <v>0</v>
      </c>
      <c r="GW67" s="17">
        <v>0</v>
      </c>
      <c r="GX67" s="17">
        <v>0</v>
      </c>
      <c r="GY67" s="17">
        <v>0</v>
      </c>
      <c r="GZ67" s="17">
        <v>0</v>
      </c>
      <c r="HA67" s="17">
        <v>0</v>
      </c>
      <c r="HB67" s="17">
        <v>0</v>
      </c>
      <c r="HC67" s="17">
        <v>0</v>
      </c>
      <c r="HD67" s="17">
        <v>0</v>
      </c>
      <c r="HE67" s="17">
        <v>0</v>
      </c>
      <c r="HF67" s="17">
        <v>0</v>
      </c>
      <c r="HG67" s="17">
        <v>0</v>
      </c>
      <c r="HH67" s="17">
        <v>0</v>
      </c>
      <c r="HI67" s="17">
        <v>0</v>
      </c>
      <c r="HJ67" s="17">
        <v>0</v>
      </c>
      <c r="HK67" s="17">
        <v>0</v>
      </c>
      <c r="HL67" s="17">
        <v>0</v>
      </c>
      <c r="HM67" s="17">
        <v>0</v>
      </c>
      <c r="HN67" s="17">
        <v>0</v>
      </c>
      <c r="HO67" s="17">
        <v>0</v>
      </c>
      <c r="HP67" s="17">
        <v>0</v>
      </c>
      <c r="HQ67" s="17">
        <v>0</v>
      </c>
      <c r="HR67" s="17">
        <v>0</v>
      </c>
      <c r="HS67" s="17">
        <v>0</v>
      </c>
      <c r="HT67" s="17">
        <v>0</v>
      </c>
      <c r="HU67" s="17">
        <v>0</v>
      </c>
      <c r="HV67" s="17">
        <v>0</v>
      </c>
      <c r="HW67" s="17">
        <v>0</v>
      </c>
      <c r="HX67" s="17">
        <v>0</v>
      </c>
      <c r="HY67" s="17">
        <v>0</v>
      </c>
      <c r="HZ67" s="17">
        <v>0</v>
      </c>
      <c r="IA67" s="17">
        <v>0</v>
      </c>
      <c r="IB67" s="17">
        <v>0</v>
      </c>
      <c r="IC67" s="17">
        <v>0</v>
      </c>
      <c r="ID67" s="17">
        <v>0</v>
      </c>
      <c r="IE67" s="17">
        <v>0</v>
      </c>
      <c r="IF67" s="17">
        <v>0</v>
      </c>
      <c r="IG67" s="17">
        <v>0</v>
      </c>
      <c r="IH67" s="17">
        <v>0</v>
      </c>
      <c r="II67" s="17">
        <v>0</v>
      </c>
      <c r="IJ67" s="17">
        <v>0</v>
      </c>
      <c r="IK67" s="17">
        <v>0</v>
      </c>
      <c r="IL67" s="17">
        <v>0</v>
      </c>
      <c r="IM67" s="17">
        <v>0</v>
      </c>
      <c r="IN67" s="17">
        <v>0</v>
      </c>
      <c r="IO67" s="17">
        <v>0</v>
      </c>
      <c r="IP67" s="17">
        <v>0</v>
      </c>
      <c r="IQ67" s="17">
        <v>0</v>
      </c>
      <c r="IR67" s="17">
        <v>0</v>
      </c>
      <c r="IS67" s="17">
        <v>0</v>
      </c>
      <c r="IT67" s="17">
        <v>0</v>
      </c>
      <c r="IU67" s="17">
        <v>0</v>
      </c>
      <c r="IV67" s="18">
        <v>0</v>
      </c>
      <c r="IW67" s="18">
        <v>0</v>
      </c>
      <c r="IX67" s="18">
        <v>84766399.75999999</v>
      </c>
      <c r="IY67" s="17">
        <v>0</v>
      </c>
      <c r="IZ67" s="17">
        <v>0</v>
      </c>
      <c r="JA67" s="17">
        <v>0</v>
      </c>
      <c r="JB67" s="17">
        <v>0</v>
      </c>
      <c r="JC67" s="17">
        <v>0</v>
      </c>
      <c r="JD67" s="17">
        <v>0</v>
      </c>
      <c r="JE67" s="18">
        <v>0</v>
      </c>
      <c r="JF67" s="18">
        <v>0</v>
      </c>
      <c r="JG67" s="18">
        <v>84766399.75999999</v>
      </c>
      <c r="JH67" s="17">
        <v>0</v>
      </c>
      <c r="JI67" s="17">
        <v>0</v>
      </c>
      <c r="JJ67" s="17">
        <v>3242137.99</v>
      </c>
      <c r="JK67" s="17">
        <v>0</v>
      </c>
      <c r="JL67" s="17">
        <v>0</v>
      </c>
      <c r="JM67" s="17">
        <v>81524261.769999996</v>
      </c>
      <c r="JN67" s="18">
        <v>0</v>
      </c>
      <c r="JO67" s="18">
        <v>0</v>
      </c>
      <c r="JP67" s="18">
        <v>0</v>
      </c>
      <c r="JQ67" s="17">
        <v>0</v>
      </c>
      <c r="JR67" s="17">
        <v>0</v>
      </c>
      <c r="JS67" s="17">
        <v>0</v>
      </c>
      <c r="JT67" s="17">
        <v>0</v>
      </c>
      <c r="JU67" s="17">
        <v>0</v>
      </c>
      <c r="JV67" s="17">
        <v>0</v>
      </c>
      <c r="JW67" s="17">
        <v>0</v>
      </c>
      <c r="JX67" s="17">
        <v>0</v>
      </c>
      <c r="JY67" s="17">
        <v>0</v>
      </c>
      <c r="JZ67" s="17">
        <v>0</v>
      </c>
      <c r="KA67" s="17">
        <v>0</v>
      </c>
      <c r="KB67" s="17">
        <v>0</v>
      </c>
      <c r="KC67" s="17">
        <v>0</v>
      </c>
      <c r="KD67" s="17">
        <v>0</v>
      </c>
      <c r="KE67" s="17">
        <v>0</v>
      </c>
      <c r="KF67" s="17">
        <v>0</v>
      </c>
      <c r="KG67" s="17">
        <v>0</v>
      </c>
      <c r="KH67" s="17">
        <v>0</v>
      </c>
      <c r="KI67" s="17">
        <v>0</v>
      </c>
      <c r="KJ67" s="17">
        <v>0</v>
      </c>
      <c r="KK67" s="17">
        <v>72175.06</v>
      </c>
      <c r="KL67" s="17">
        <v>0</v>
      </c>
      <c r="KM67" s="17">
        <v>0</v>
      </c>
      <c r="KN67" s="17">
        <v>0</v>
      </c>
      <c r="KO67" s="17">
        <v>0</v>
      </c>
      <c r="KP67" s="17">
        <v>0</v>
      </c>
      <c r="KQ67" s="17">
        <v>0</v>
      </c>
      <c r="KR67" s="17">
        <v>0</v>
      </c>
      <c r="KS67" s="17">
        <v>0</v>
      </c>
      <c r="KT67" s="17">
        <v>0</v>
      </c>
      <c r="KU67" s="17">
        <v>0</v>
      </c>
      <c r="KV67" s="17">
        <v>0</v>
      </c>
      <c r="KW67" s="17">
        <v>0</v>
      </c>
      <c r="KX67" s="17">
        <v>0</v>
      </c>
      <c r="KY67" s="17">
        <v>0</v>
      </c>
      <c r="KZ67" s="17">
        <v>0</v>
      </c>
      <c r="LA67" s="18">
        <v>0</v>
      </c>
      <c r="LB67" s="18">
        <v>0</v>
      </c>
      <c r="LC67" s="18">
        <v>0</v>
      </c>
      <c r="LD67" s="17">
        <v>0</v>
      </c>
      <c r="LE67" s="17">
        <v>0</v>
      </c>
      <c r="LF67" s="17">
        <v>0</v>
      </c>
      <c r="LG67" s="17">
        <v>0</v>
      </c>
      <c r="LH67" s="17">
        <v>0</v>
      </c>
      <c r="LI67" s="17">
        <v>0</v>
      </c>
      <c r="LJ67" s="18">
        <v>0</v>
      </c>
      <c r="LK67" s="18">
        <v>0</v>
      </c>
      <c r="LL67" s="18">
        <v>0</v>
      </c>
      <c r="LM67" s="17">
        <v>0</v>
      </c>
      <c r="LN67" s="17">
        <v>0</v>
      </c>
      <c r="LO67" s="17">
        <v>0</v>
      </c>
      <c r="LP67" s="17">
        <v>0</v>
      </c>
      <c r="LQ67" s="17">
        <v>0</v>
      </c>
      <c r="LR67" s="17">
        <v>0</v>
      </c>
      <c r="LS67" s="18">
        <v>0</v>
      </c>
      <c r="LT67" s="18">
        <v>0</v>
      </c>
      <c r="LU67" s="18">
        <v>0</v>
      </c>
      <c r="LV67" s="17">
        <v>0</v>
      </c>
      <c r="LW67" s="17">
        <v>0</v>
      </c>
      <c r="LX67" s="17">
        <v>0</v>
      </c>
      <c r="LY67" s="17">
        <v>0</v>
      </c>
      <c r="LZ67" s="17">
        <v>0</v>
      </c>
      <c r="MA67" s="17">
        <v>0</v>
      </c>
      <c r="MB67" s="17">
        <v>0</v>
      </c>
      <c r="MC67" s="17">
        <v>0</v>
      </c>
      <c r="MD67" s="17">
        <v>0</v>
      </c>
      <c r="ME67" s="17">
        <v>0</v>
      </c>
      <c r="MF67" s="17">
        <v>0</v>
      </c>
      <c r="MG67" s="17">
        <v>84927579.959999964</v>
      </c>
      <c r="MH67" s="17">
        <v>84927579.959999964</v>
      </c>
    </row>
    <row r="68" spans="1:346" ht="12.75" customHeight="1" x14ac:dyDescent="0.3">
      <c r="A68" s="61" t="s">
        <v>271</v>
      </c>
      <c r="B68" s="16">
        <v>3011</v>
      </c>
      <c r="C68" s="62" t="s">
        <v>247</v>
      </c>
      <c r="D68" s="18">
        <v>0</v>
      </c>
      <c r="E68" s="18">
        <v>0</v>
      </c>
      <c r="F68" s="18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  <c r="DZ68" s="17">
        <v>0</v>
      </c>
      <c r="EA68" s="17">
        <v>0</v>
      </c>
      <c r="EB68" s="17">
        <v>0</v>
      </c>
      <c r="EC68" s="17">
        <v>0</v>
      </c>
      <c r="ED68" s="17">
        <v>0</v>
      </c>
      <c r="EE68" s="17">
        <v>0</v>
      </c>
      <c r="EF68" s="17">
        <v>0</v>
      </c>
      <c r="EG68" s="17">
        <v>0</v>
      </c>
      <c r="EH68" s="17">
        <v>0</v>
      </c>
      <c r="EI68" s="17">
        <v>0</v>
      </c>
      <c r="EJ68" s="17">
        <v>0</v>
      </c>
      <c r="EK68" s="17">
        <v>0</v>
      </c>
      <c r="EL68" s="17">
        <v>0</v>
      </c>
      <c r="EM68" s="17">
        <v>0</v>
      </c>
      <c r="EN68" s="17">
        <v>0</v>
      </c>
      <c r="EO68" s="17">
        <v>0</v>
      </c>
      <c r="EP68" s="17">
        <v>0</v>
      </c>
      <c r="EQ68" s="17">
        <v>0</v>
      </c>
      <c r="ER68" s="17">
        <v>0</v>
      </c>
      <c r="ES68" s="17">
        <v>0</v>
      </c>
      <c r="ET68" s="17">
        <v>0</v>
      </c>
      <c r="EU68" s="17">
        <v>0</v>
      </c>
      <c r="EV68" s="17">
        <v>0</v>
      </c>
      <c r="EW68" s="17">
        <v>0</v>
      </c>
      <c r="EX68" s="17">
        <v>0</v>
      </c>
      <c r="EY68" s="17">
        <v>0</v>
      </c>
      <c r="EZ68" s="17">
        <v>0</v>
      </c>
      <c r="FA68" s="17">
        <v>0</v>
      </c>
      <c r="FB68" s="17">
        <v>0</v>
      </c>
      <c r="FC68" s="17">
        <v>0</v>
      </c>
      <c r="FD68" s="17">
        <v>0</v>
      </c>
      <c r="FE68" s="17">
        <v>0</v>
      </c>
      <c r="FF68" s="17">
        <v>0</v>
      </c>
      <c r="FG68" s="17">
        <v>0</v>
      </c>
      <c r="FH68" s="17">
        <v>0</v>
      </c>
      <c r="FI68" s="17">
        <v>0</v>
      </c>
      <c r="FJ68" s="17">
        <v>0</v>
      </c>
      <c r="FK68" s="17">
        <v>0</v>
      </c>
      <c r="FL68" s="17">
        <v>0</v>
      </c>
      <c r="FM68" s="17">
        <v>0</v>
      </c>
      <c r="FN68" s="17">
        <v>0</v>
      </c>
      <c r="FO68" s="17">
        <v>0</v>
      </c>
      <c r="FP68" s="17">
        <v>0</v>
      </c>
      <c r="FQ68" s="17">
        <v>0</v>
      </c>
      <c r="FR68" s="17">
        <v>0</v>
      </c>
      <c r="FS68" s="17">
        <v>0</v>
      </c>
      <c r="FT68" s="17">
        <v>0</v>
      </c>
      <c r="FU68" s="17">
        <v>0</v>
      </c>
      <c r="FV68" s="17">
        <v>0</v>
      </c>
      <c r="FW68" s="17">
        <v>0</v>
      </c>
      <c r="FX68" s="17">
        <v>0</v>
      </c>
      <c r="FY68" s="17">
        <v>0</v>
      </c>
      <c r="FZ68" s="17">
        <v>0</v>
      </c>
      <c r="GA68" s="17">
        <v>0</v>
      </c>
      <c r="GB68" s="17">
        <v>0</v>
      </c>
      <c r="GC68" s="17">
        <v>0</v>
      </c>
      <c r="GD68" s="17">
        <v>0</v>
      </c>
      <c r="GE68" s="17">
        <v>0</v>
      </c>
      <c r="GF68" s="17">
        <v>0</v>
      </c>
      <c r="GG68" s="17">
        <v>0</v>
      </c>
      <c r="GH68" s="17">
        <v>0</v>
      </c>
      <c r="GI68" s="17">
        <v>0</v>
      </c>
      <c r="GJ68" s="17">
        <v>0</v>
      </c>
      <c r="GK68" s="17">
        <v>0</v>
      </c>
      <c r="GL68" s="17">
        <v>0</v>
      </c>
      <c r="GM68" s="17">
        <v>0</v>
      </c>
      <c r="GN68" s="17">
        <v>0</v>
      </c>
      <c r="GO68" s="17">
        <v>0</v>
      </c>
      <c r="GP68" s="17">
        <v>0</v>
      </c>
      <c r="GQ68" s="17">
        <v>0</v>
      </c>
      <c r="GR68" s="17">
        <v>0</v>
      </c>
      <c r="GS68" s="17">
        <v>0</v>
      </c>
      <c r="GT68" s="17">
        <v>0</v>
      </c>
      <c r="GU68" s="17">
        <v>0</v>
      </c>
      <c r="GV68" s="17">
        <v>0</v>
      </c>
      <c r="GW68" s="17">
        <v>0</v>
      </c>
      <c r="GX68" s="17">
        <v>0</v>
      </c>
      <c r="GY68" s="17">
        <v>0</v>
      </c>
      <c r="GZ68" s="17">
        <v>0</v>
      </c>
      <c r="HA68" s="17">
        <v>0</v>
      </c>
      <c r="HB68" s="17">
        <v>0</v>
      </c>
      <c r="HC68" s="17">
        <v>0</v>
      </c>
      <c r="HD68" s="17">
        <v>0</v>
      </c>
      <c r="HE68" s="17">
        <v>0</v>
      </c>
      <c r="HF68" s="17">
        <v>0</v>
      </c>
      <c r="HG68" s="17">
        <v>0</v>
      </c>
      <c r="HH68" s="17">
        <v>0</v>
      </c>
      <c r="HI68" s="17">
        <v>0</v>
      </c>
      <c r="HJ68" s="17">
        <v>0</v>
      </c>
      <c r="HK68" s="17">
        <v>0</v>
      </c>
      <c r="HL68" s="17">
        <v>0</v>
      </c>
      <c r="HM68" s="17">
        <v>0</v>
      </c>
      <c r="HN68" s="17">
        <v>0</v>
      </c>
      <c r="HO68" s="17">
        <v>0</v>
      </c>
      <c r="HP68" s="17">
        <v>0</v>
      </c>
      <c r="HQ68" s="17">
        <v>0</v>
      </c>
      <c r="HR68" s="17">
        <v>0</v>
      </c>
      <c r="HS68" s="17">
        <v>0</v>
      </c>
      <c r="HT68" s="17">
        <v>0</v>
      </c>
      <c r="HU68" s="17">
        <v>0</v>
      </c>
      <c r="HV68" s="17">
        <v>0</v>
      </c>
      <c r="HW68" s="17">
        <v>0</v>
      </c>
      <c r="HX68" s="17">
        <v>0</v>
      </c>
      <c r="HY68" s="17">
        <v>0</v>
      </c>
      <c r="HZ68" s="17">
        <v>0</v>
      </c>
      <c r="IA68" s="17">
        <v>0</v>
      </c>
      <c r="IB68" s="17">
        <v>0</v>
      </c>
      <c r="IC68" s="17">
        <v>0</v>
      </c>
      <c r="ID68" s="17">
        <v>0</v>
      </c>
      <c r="IE68" s="17">
        <v>0</v>
      </c>
      <c r="IF68" s="17">
        <v>0</v>
      </c>
      <c r="IG68" s="17">
        <v>0</v>
      </c>
      <c r="IH68" s="17">
        <v>0</v>
      </c>
      <c r="II68" s="17">
        <v>0</v>
      </c>
      <c r="IJ68" s="17">
        <v>0</v>
      </c>
      <c r="IK68" s="17">
        <v>0</v>
      </c>
      <c r="IL68" s="17">
        <v>0</v>
      </c>
      <c r="IM68" s="17">
        <v>0</v>
      </c>
      <c r="IN68" s="17">
        <v>0</v>
      </c>
      <c r="IO68" s="17">
        <v>0</v>
      </c>
      <c r="IP68" s="17">
        <v>0</v>
      </c>
      <c r="IQ68" s="17">
        <v>0</v>
      </c>
      <c r="IR68" s="17">
        <v>0</v>
      </c>
      <c r="IS68" s="17">
        <v>0</v>
      </c>
      <c r="IT68" s="17">
        <v>0</v>
      </c>
      <c r="IU68" s="17">
        <v>0</v>
      </c>
      <c r="IV68" s="18">
        <v>0</v>
      </c>
      <c r="IW68" s="18">
        <v>0</v>
      </c>
      <c r="IX68" s="18">
        <v>0</v>
      </c>
      <c r="IY68" s="17">
        <v>0</v>
      </c>
      <c r="IZ68" s="17">
        <v>0</v>
      </c>
      <c r="JA68" s="17">
        <v>0</v>
      </c>
      <c r="JB68" s="17">
        <v>0</v>
      </c>
      <c r="JC68" s="17">
        <v>0</v>
      </c>
      <c r="JD68" s="17">
        <v>0</v>
      </c>
      <c r="JE68" s="18">
        <v>0</v>
      </c>
      <c r="JF68" s="18">
        <v>0</v>
      </c>
      <c r="JG68" s="18">
        <v>0</v>
      </c>
      <c r="JH68" s="17">
        <v>0</v>
      </c>
      <c r="JI68" s="17">
        <v>0</v>
      </c>
      <c r="JJ68" s="17">
        <v>0</v>
      </c>
      <c r="JK68" s="17">
        <v>0</v>
      </c>
      <c r="JL68" s="17">
        <v>0</v>
      </c>
      <c r="JM68" s="17">
        <v>0</v>
      </c>
      <c r="JN68" s="18">
        <v>0</v>
      </c>
      <c r="JO68" s="18">
        <v>0</v>
      </c>
      <c r="JP68" s="18">
        <v>0</v>
      </c>
      <c r="JQ68" s="17">
        <v>0</v>
      </c>
      <c r="JR68" s="17">
        <v>0</v>
      </c>
      <c r="JS68" s="17">
        <v>0</v>
      </c>
      <c r="JT68" s="17">
        <v>0</v>
      </c>
      <c r="JU68" s="17">
        <v>0</v>
      </c>
      <c r="JV68" s="17">
        <v>0</v>
      </c>
      <c r="JW68" s="17">
        <v>0</v>
      </c>
      <c r="JX68" s="17">
        <v>0</v>
      </c>
      <c r="JY68" s="17">
        <v>0</v>
      </c>
      <c r="JZ68" s="17">
        <v>0</v>
      </c>
      <c r="KA68" s="17">
        <v>0</v>
      </c>
      <c r="KB68" s="17">
        <v>0</v>
      </c>
      <c r="KC68" s="17">
        <v>0</v>
      </c>
      <c r="KD68" s="17">
        <v>0</v>
      </c>
      <c r="KE68" s="17">
        <v>0</v>
      </c>
      <c r="KF68" s="17">
        <v>0</v>
      </c>
      <c r="KG68" s="17">
        <v>0</v>
      </c>
      <c r="KH68" s="17">
        <v>0</v>
      </c>
      <c r="KI68" s="17">
        <v>0</v>
      </c>
      <c r="KJ68" s="17">
        <v>0</v>
      </c>
      <c r="KK68" s="17">
        <v>0</v>
      </c>
      <c r="KL68" s="17">
        <v>0</v>
      </c>
      <c r="KM68" s="17">
        <v>0</v>
      </c>
      <c r="KN68" s="17">
        <v>0</v>
      </c>
      <c r="KO68" s="17">
        <v>0</v>
      </c>
      <c r="KP68" s="17">
        <v>0</v>
      </c>
      <c r="KQ68" s="17">
        <v>0</v>
      </c>
      <c r="KR68" s="17">
        <v>0</v>
      </c>
      <c r="KS68" s="17">
        <v>0</v>
      </c>
      <c r="KT68" s="17">
        <v>0</v>
      </c>
      <c r="KU68" s="17">
        <v>0</v>
      </c>
      <c r="KV68" s="17">
        <v>0</v>
      </c>
      <c r="KW68" s="17">
        <v>0</v>
      </c>
      <c r="KX68" s="17">
        <v>0</v>
      </c>
      <c r="KY68" s="17">
        <v>0</v>
      </c>
      <c r="KZ68" s="17">
        <v>0</v>
      </c>
      <c r="LA68" s="18">
        <v>0</v>
      </c>
      <c r="LB68" s="18">
        <v>0</v>
      </c>
      <c r="LC68" s="18">
        <v>0</v>
      </c>
      <c r="LD68" s="17">
        <v>0</v>
      </c>
      <c r="LE68" s="17">
        <v>0</v>
      </c>
      <c r="LF68" s="17">
        <v>0</v>
      </c>
      <c r="LG68" s="17">
        <v>0</v>
      </c>
      <c r="LH68" s="17">
        <v>0</v>
      </c>
      <c r="LI68" s="17">
        <v>0</v>
      </c>
      <c r="LJ68" s="18">
        <v>0</v>
      </c>
      <c r="LK68" s="18">
        <v>0</v>
      </c>
      <c r="LL68" s="18">
        <v>0</v>
      </c>
      <c r="LM68" s="17">
        <v>0</v>
      </c>
      <c r="LN68" s="17">
        <v>0</v>
      </c>
      <c r="LO68" s="17">
        <v>0</v>
      </c>
      <c r="LP68" s="17">
        <v>0</v>
      </c>
      <c r="LQ68" s="17">
        <v>0</v>
      </c>
      <c r="LR68" s="17">
        <v>0</v>
      </c>
      <c r="LS68" s="18">
        <v>0</v>
      </c>
      <c r="LT68" s="18">
        <v>0</v>
      </c>
      <c r="LU68" s="18">
        <v>0</v>
      </c>
      <c r="LV68" s="17">
        <v>0</v>
      </c>
      <c r="LW68" s="17">
        <v>0</v>
      </c>
      <c r="LX68" s="17">
        <v>0</v>
      </c>
      <c r="LY68" s="17">
        <v>0</v>
      </c>
      <c r="LZ68" s="17">
        <v>0</v>
      </c>
      <c r="MA68" s="17">
        <v>0</v>
      </c>
      <c r="MB68" s="17">
        <v>0</v>
      </c>
      <c r="MC68" s="17">
        <v>0</v>
      </c>
      <c r="MD68" s="17">
        <v>0</v>
      </c>
      <c r="ME68" s="17">
        <v>0</v>
      </c>
      <c r="MF68" s="17">
        <v>0</v>
      </c>
      <c r="MG68" s="17">
        <v>0</v>
      </c>
      <c r="MH68" s="17">
        <v>0</v>
      </c>
    </row>
    <row r="69" spans="1:346" ht="12.75" customHeight="1" x14ac:dyDescent="0.3">
      <c r="A69" s="61" t="s">
        <v>273</v>
      </c>
      <c r="B69" s="16">
        <v>3012</v>
      </c>
      <c r="C69" s="62" t="s">
        <v>247</v>
      </c>
      <c r="D69" s="18">
        <v>0</v>
      </c>
      <c r="E69" s="18">
        <v>0</v>
      </c>
      <c r="F69" s="18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7"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0</v>
      </c>
      <c r="DE69" s="17">
        <v>0</v>
      </c>
      <c r="DF69" s="17">
        <v>0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0</v>
      </c>
      <c r="DY69" s="17">
        <v>0</v>
      </c>
      <c r="DZ69" s="17">
        <v>0</v>
      </c>
      <c r="EA69" s="17">
        <v>0</v>
      </c>
      <c r="EB69" s="17">
        <v>0</v>
      </c>
      <c r="EC69" s="17">
        <v>0</v>
      </c>
      <c r="ED69" s="17">
        <v>0</v>
      </c>
      <c r="EE69" s="17">
        <v>0</v>
      </c>
      <c r="EF69" s="17">
        <v>0</v>
      </c>
      <c r="EG69" s="17">
        <v>0</v>
      </c>
      <c r="EH69" s="17">
        <v>0</v>
      </c>
      <c r="EI69" s="17">
        <v>0</v>
      </c>
      <c r="EJ69" s="17">
        <v>0</v>
      </c>
      <c r="EK69" s="17">
        <v>0</v>
      </c>
      <c r="EL69" s="17">
        <v>0</v>
      </c>
      <c r="EM69" s="17">
        <v>0</v>
      </c>
      <c r="EN69" s="17">
        <v>0</v>
      </c>
      <c r="EO69" s="17">
        <v>0</v>
      </c>
      <c r="EP69" s="17">
        <v>0</v>
      </c>
      <c r="EQ69" s="17">
        <v>0</v>
      </c>
      <c r="ER69" s="17">
        <v>0</v>
      </c>
      <c r="ES69" s="17">
        <v>0</v>
      </c>
      <c r="ET69" s="17">
        <v>0</v>
      </c>
      <c r="EU69" s="17">
        <v>0</v>
      </c>
      <c r="EV69" s="17">
        <v>0</v>
      </c>
      <c r="EW69" s="17">
        <v>0</v>
      </c>
      <c r="EX69" s="17">
        <v>0</v>
      </c>
      <c r="EY69" s="17">
        <v>0</v>
      </c>
      <c r="EZ69" s="17">
        <v>0</v>
      </c>
      <c r="FA69" s="17">
        <v>0</v>
      </c>
      <c r="FB69" s="17">
        <v>0</v>
      </c>
      <c r="FC69" s="17">
        <v>0</v>
      </c>
      <c r="FD69" s="17">
        <v>0</v>
      </c>
      <c r="FE69" s="17">
        <v>0</v>
      </c>
      <c r="FF69" s="17">
        <v>0</v>
      </c>
      <c r="FG69" s="17">
        <v>0</v>
      </c>
      <c r="FH69" s="17">
        <v>0</v>
      </c>
      <c r="FI69" s="17">
        <v>0</v>
      </c>
      <c r="FJ69" s="17">
        <v>0</v>
      </c>
      <c r="FK69" s="17">
        <v>0</v>
      </c>
      <c r="FL69" s="17">
        <v>0</v>
      </c>
      <c r="FM69" s="17">
        <v>0</v>
      </c>
      <c r="FN69" s="17">
        <v>0</v>
      </c>
      <c r="FO69" s="17">
        <v>0</v>
      </c>
      <c r="FP69" s="17">
        <v>0</v>
      </c>
      <c r="FQ69" s="17">
        <v>0</v>
      </c>
      <c r="FR69" s="17">
        <v>0</v>
      </c>
      <c r="FS69" s="17">
        <v>0</v>
      </c>
      <c r="FT69" s="17">
        <v>0</v>
      </c>
      <c r="FU69" s="17">
        <v>0</v>
      </c>
      <c r="FV69" s="17">
        <v>0</v>
      </c>
      <c r="FW69" s="17">
        <v>0</v>
      </c>
      <c r="FX69" s="17">
        <v>0</v>
      </c>
      <c r="FY69" s="17">
        <v>0</v>
      </c>
      <c r="FZ69" s="17">
        <v>0</v>
      </c>
      <c r="GA69" s="17">
        <v>0</v>
      </c>
      <c r="GB69" s="17">
        <v>0</v>
      </c>
      <c r="GC69" s="17">
        <v>0</v>
      </c>
      <c r="GD69" s="17">
        <v>0</v>
      </c>
      <c r="GE69" s="17">
        <v>0</v>
      </c>
      <c r="GF69" s="17">
        <v>0</v>
      </c>
      <c r="GG69" s="17">
        <v>0</v>
      </c>
      <c r="GH69" s="17">
        <v>0</v>
      </c>
      <c r="GI69" s="17">
        <v>0</v>
      </c>
      <c r="GJ69" s="17">
        <v>0</v>
      </c>
      <c r="GK69" s="17">
        <v>0</v>
      </c>
      <c r="GL69" s="17">
        <v>0</v>
      </c>
      <c r="GM69" s="17">
        <v>0</v>
      </c>
      <c r="GN69" s="17">
        <v>0</v>
      </c>
      <c r="GO69" s="17">
        <v>0</v>
      </c>
      <c r="GP69" s="17">
        <v>0</v>
      </c>
      <c r="GQ69" s="17">
        <v>0</v>
      </c>
      <c r="GR69" s="17">
        <v>0</v>
      </c>
      <c r="GS69" s="17">
        <v>0</v>
      </c>
      <c r="GT69" s="17">
        <v>0</v>
      </c>
      <c r="GU69" s="17">
        <v>0</v>
      </c>
      <c r="GV69" s="17">
        <v>0</v>
      </c>
      <c r="GW69" s="17">
        <v>0</v>
      </c>
      <c r="GX69" s="17">
        <v>0</v>
      </c>
      <c r="GY69" s="17">
        <v>0</v>
      </c>
      <c r="GZ69" s="17">
        <v>0</v>
      </c>
      <c r="HA69" s="17">
        <v>0</v>
      </c>
      <c r="HB69" s="17">
        <v>0</v>
      </c>
      <c r="HC69" s="17">
        <v>0</v>
      </c>
      <c r="HD69" s="17">
        <v>0</v>
      </c>
      <c r="HE69" s="17">
        <v>0</v>
      </c>
      <c r="HF69" s="17">
        <v>0</v>
      </c>
      <c r="HG69" s="17">
        <v>0</v>
      </c>
      <c r="HH69" s="17">
        <v>0</v>
      </c>
      <c r="HI69" s="17">
        <v>0</v>
      </c>
      <c r="HJ69" s="17">
        <v>0</v>
      </c>
      <c r="HK69" s="17">
        <v>0</v>
      </c>
      <c r="HL69" s="17">
        <v>0</v>
      </c>
      <c r="HM69" s="17">
        <v>0</v>
      </c>
      <c r="HN69" s="17">
        <v>0</v>
      </c>
      <c r="HO69" s="17">
        <v>0</v>
      </c>
      <c r="HP69" s="17">
        <v>0</v>
      </c>
      <c r="HQ69" s="17">
        <v>0</v>
      </c>
      <c r="HR69" s="17">
        <v>0</v>
      </c>
      <c r="HS69" s="17">
        <v>0</v>
      </c>
      <c r="HT69" s="17">
        <v>0</v>
      </c>
      <c r="HU69" s="17">
        <v>0</v>
      </c>
      <c r="HV69" s="17">
        <v>0</v>
      </c>
      <c r="HW69" s="17">
        <v>0</v>
      </c>
      <c r="HX69" s="17">
        <v>0</v>
      </c>
      <c r="HY69" s="17">
        <v>0</v>
      </c>
      <c r="HZ69" s="17">
        <v>0</v>
      </c>
      <c r="IA69" s="17">
        <v>0</v>
      </c>
      <c r="IB69" s="17">
        <v>0</v>
      </c>
      <c r="IC69" s="17">
        <v>0</v>
      </c>
      <c r="ID69" s="17">
        <v>0</v>
      </c>
      <c r="IE69" s="17">
        <v>0</v>
      </c>
      <c r="IF69" s="17">
        <v>0</v>
      </c>
      <c r="IG69" s="17">
        <v>0</v>
      </c>
      <c r="IH69" s="17">
        <v>0</v>
      </c>
      <c r="II69" s="17">
        <v>0</v>
      </c>
      <c r="IJ69" s="17">
        <v>0</v>
      </c>
      <c r="IK69" s="17">
        <v>0</v>
      </c>
      <c r="IL69" s="17">
        <v>0</v>
      </c>
      <c r="IM69" s="17">
        <v>0</v>
      </c>
      <c r="IN69" s="17">
        <v>0</v>
      </c>
      <c r="IO69" s="17">
        <v>0</v>
      </c>
      <c r="IP69" s="17">
        <v>0</v>
      </c>
      <c r="IQ69" s="17">
        <v>0</v>
      </c>
      <c r="IR69" s="17">
        <v>0</v>
      </c>
      <c r="IS69" s="17">
        <v>0</v>
      </c>
      <c r="IT69" s="17">
        <v>0</v>
      </c>
      <c r="IU69" s="17">
        <v>0</v>
      </c>
      <c r="IV69" s="18">
        <v>0</v>
      </c>
      <c r="IW69" s="18">
        <v>0</v>
      </c>
      <c r="IX69" s="18">
        <v>0</v>
      </c>
      <c r="IY69" s="17">
        <v>0</v>
      </c>
      <c r="IZ69" s="17">
        <v>0</v>
      </c>
      <c r="JA69" s="17">
        <v>0</v>
      </c>
      <c r="JB69" s="17">
        <v>0</v>
      </c>
      <c r="JC69" s="17">
        <v>0</v>
      </c>
      <c r="JD69" s="17">
        <v>0</v>
      </c>
      <c r="JE69" s="18">
        <v>0</v>
      </c>
      <c r="JF69" s="18">
        <v>0</v>
      </c>
      <c r="JG69" s="18">
        <v>0</v>
      </c>
      <c r="JH69" s="17">
        <v>0</v>
      </c>
      <c r="JI69" s="17">
        <v>0</v>
      </c>
      <c r="JJ69" s="17">
        <v>0</v>
      </c>
      <c r="JK69" s="17">
        <v>0</v>
      </c>
      <c r="JL69" s="17">
        <v>0</v>
      </c>
      <c r="JM69" s="17">
        <v>0</v>
      </c>
      <c r="JN69" s="18">
        <v>0</v>
      </c>
      <c r="JO69" s="18">
        <v>0</v>
      </c>
      <c r="JP69" s="18">
        <v>0</v>
      </c>
      <c r="JQ69" s="17">
        <v>0</v>
      </c>
      <c r="JR69" s="17">
        <v>0</v>
      </c>
      <c r="JS69" s="17">
        <v>0</v>
      </c>
      <c r="JT69" s="17">
        <v>0</v>
      </c>
      <c r="JU69" s="17">
        <v>0</v>
      </c>
      <c r="JV69" s="17">
        <v>0</v>
      </c>
      <c r="JW69" s="17">
        <v>0</v>
      </c>
      <c r="JX69" s="17">
        <v>0</v>
      </c>
      <c r="JY69" s="17">
        <v>0</v>
      </c>
      <c r="JZ69" s="17">
        <v>0</v>
      </c>
      <c r="KA69" s="17">
        <v>0</v>
      </c>
      <c r="KB69" s="17">
        <v>0</v>
      </c>
      <c r="KC69" s="17">
        <v>0</v>
      </c>
      <c r="KD69" s="17">
        <v>0</v>
      </c>
      <c r="KE69" s="17">
        <v>0</v>
      </c>
      <c r="KF69" s="17">
        <v>0</v>
      </c>
      <c r="KG69" s="17">
        <v>0</v>
      </c>
      <c r="KH69" s="17">
        <v>0</v>
      </c>
      <c r="KI69" s="17">
        <v>0</v>
      </c>
      <c r="KJ69" s="17">
        <v>0</v>
      </c>
      <c r="KK69" s="17">
        <v>0</v>
      </c>
      <c r="KL69" s="17">
        <v>0</v>
      </c>
      <c r="KM69" s="17">
        <v>0</v>
      </c>
      <c r="KN69" s="17">
        <v>0</v>
      </c>
      <c r="KO69" s="17">
        <v>0</v>
      </c>
      <c r="KP69" s="17">
        <v>0</v>
      </c>
      <c r="KQ69" s="17">
        <v>0</v>
      </c>
      <c r="KR69" s="17">
        <v>0</v>
      </c>
      <c r="KS69" s="17">
        <v>0</v>
      </c>
      <c r="KT69" s="17">
        <v>0</v>
      </c>
      <c r="KU69" s="17">
        <v>0</v>
      </c>
      <c r="KV69" s="17">
        <v>0</v>
      </c>
      <c r="KW69" s="17">
        <v>0</v>
      </c>
      <c r="KX69" s="17">
        <v>0</v>
      </c>
      <c r="KY69" s="17">
        <v>0</v>
      </c>
      <c r="KZ69" s="17">
        <v>0</v>
      </c>
      <c r="LA69" s="18">
        <v>0</v>
      </c>
      <c r="LB69" s="18">
        <v>0</v>
      </c>
      <c r="LC69" s="18">
        <v>0</v>
      </c>
      <c r="LD69" s="17">
        <v>0</v>
      </c>
      <c r="LE69" s="17">
        <v>0</v>
      </c>
      <c r="LF69" s="17">
        <v>0</v>
      </c>
      <c r="LG69" s="17">
        <v>0</v>
      </c>
      <c r="LH69" s="17">
        <v>0</v>
      </c>
      <c r="LI69" s="17">
        <v>0</v>
      </c>
      <c r="LJ69" s="18">
        <v>0</v>
      </c>
      <c r="LK69" s="18">
        <v>0</v>
      </c>
      <c r="LL69" s="18">
        <v>0</v>
      </c>
      <c r="LM69" s="17">
        <v>0</v>
      </c>
      <c r="LN69" s="17">
        <v>0</v>
      </c>
      <c r="LO69" s="17">
        <v>0</v>
      </c>
      <c r="LP69" s="17">
        <v>0</v>
      </c>
      <c r="LQ69" s="17">
        <v>0</v>
      </c>
      <c r="LR69" s="17">
        <v>0</v>
      </c>
      <c r="LS69" s="18">
        <v>0</v>
      </c>
      <c r="LT69" s="18">
        <v>0</v>
      </c>
      <c r="LU69" s="18">
        <v>0</v>
      </c>
      <c r="LV69" s="17">
        <v>0</v>
      </c>
      <c r="LW69" s="17">
        <v>0</v>
      </c>
      <c r="LX69" s="17">
        <v>0</v>
      </c>
      <c r="LY69" s="17">
        <v>0</v>
      </c>
      <c r="LZ69" s="17">
        <v>0</v>
      </c>
      <c r="MA69" s="17">
        <v>0</v>
      </c>
      <c r="MB69" s="17">
        <v>0</v>
      </c>
      <c r="MC69" s="17">
        <v>0</v>
      </c>
      <c r="MD69" s="17">
        <v>0</v>
      </c>
      <c r="ME69" s="17">
        <v>0</v>
      </c>
      <c r="MF69" s="17">
        <v>0</v>
      </c>
      <c r="MG69" s="17">
        <v>0</v>
      </c>
      <c r="MH69" s="17">
        <v>0</v>
      </c>
    </row>
    <row r="70" spans="1:346" ht="12.75" customHeight="1" x14ac:dyDescent="0.3">
      <c r="A70" s="61" t="s">
        <v>275</v>
      </c>
      <c r="B70" s="16">
        <v>3016</v>
      </c>
      <c r="C70" s="62" t="s">
        <v>247</v>
      </c>
      <c r="D70" s="18">
        <v>0</v>
      </c>
      <c r="E70" s="18">
        <v>0</v>
      </c>
      <c r="F70" s="18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0</v>
      </c>
      <c r="CP70" s="17">
        <v>0</v>
      </c>
      <c r="CQ70" s="17">
        <v>0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7">
        <v>0</v>
      </c>
      <c r="DF70" s="17">
        <v>0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0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0</v>
      </c>
      <c r="DZ70" s="17">
        <v>0</v>
      </c>
      <c r="EA70" s="17">
        <v>0</v>
      </c>
      <c r="EB70" s="17">
        <v>0</v>
      </c>
      <c r="EC70" s="17">
        <v>0</v>
      </c>
      <c r="ED70" s="17">
        <v>0</v>
      </c>
      <c r="EE70" s="17">
        <v>0</v>
      </c>
      <c r="EF70" s="17">
        <v>0</v>
      </c>
      <c r="EG70" s="17">
        <v>0</v>
      </c>
      <c r="EH70" s="17">
        <v>0</v>
      </c>
      <c r="EI70" s="17">
        <v>0</v>
      </c>
      <c r="EJ70" s="17">
        <v>0</v>
      </c>
      <c r="EK70" s="17">
        <v>0</v>
      </c>
      <c r="EL70" s="17">
        <v>0</v>
      </c>
      <c r="EM70" s="17">
        <v>0</v>
      </c>
      <c r="EN70" s="17">
        <v>0</v>
      </c>
      <c r="EO70" s="17">
        <v>0</v>
      </c>
      <c r="EP70" s="17">
        <v>0</v>
      </c>
      <c r="EQ70" s="17">
        <v>0</v>
      </c>
      <c r="ER70" s="17">
        <v>0</v>
      </c>
      <c r="ES70" s="17">
        <v>0</v>
      </c>
      <c r="ET70" s="17">
        <v>0</v>
      </c>
      <c r="EU70" s="17">
        <v>0</v>
      </c>
      <c r="EV70" s="17">
        <v>0</v>
      </c>
      <c r="EW70" s="17">
        <v>0</v>
      </c>
      <c r="EX70" s="17">
        <v>0</v>
      </c>
      <c r="EY70" s="17">
        <v>0</v>
      </c>
      <c r="EZ70" s="17">
        <v>0</v>
      </c>
      <c r="FA70" s="17">
        <v>0</v>
      </c>
      <c r="FB70" s="17">
        <v>0</v>
      </c>
      <c r="FC70" s="17">
        <v>0</v>
      </c>
      <c r="FD70" s="17">
        <v>0</v>
      </c>
      <c r="FE70" s="17">
        <v>0</v>
      </c>
      <c r="FF70" s="17">
        <v>0</v>
      </c>
      <c r="FG70" s="17">
        <v>0</v>
      </c>
      <c r="FH70" s="17">
        <v>0</v>
      </c>
      <c r="FI70" s="17">
        <v>0</v>
      </c>
      <c r="FJ70" s="17">
        <v>0</v>
      </c>
      <c r="FK70" s="17">
        <v>0</v>
      </c>
      <c r="FL70" s="17">
        <v>0</v>
      </c>
      <c r="FM70" s="17">
        <v>0</v>
      </c>
      <c r="FN70" s="17">
        <v>0</v>
      </c>
      <c r="FO70" s="17">
        <v>0</v>
      </c>
      <c r="FP70" s="17">
        <v>0</v>
      </c>
      <c r="FQ70" s="17">
        <v>0</v>
      </c>
      <c r="FR70" s="17">
        <v>0</v>
      </c>
      <c r="FS70" s="17">
        <v>0</v>
      </c>
      <c r="FT70" s="17">
        <v>0</v>
      </c>
      <c r="FU70" s="17">
        <v>0</v>
      </c>
      <c r="FV70" s="17">
        <v>0</v>
      </c>
      <c r="FW70" s="17">
        <v>0</v>
      </c>
      <c r="FX70" s="17">
        <v>0</v>
      </c>
      <c r="FY70" s="17">
        <v>0</v>
      </c>
      <c r="FZ70" s="17">
        <v>0</v>
      </c>
      <c r="GA70" s="17">
        <v>0</v>
      </c>
      <c r="GB70" s="17">
        <v>0</v>
      </c>
      <c r="GC70" s="17">
        <v>0</v>
      </c>
      <c r="GD70" s="17">
        <v>0</v>
      </c>
      <c r="GE70" s="17">
        <v>0</v>
      </c>
      <c r="GF70" s="17">
        <v>0</v>
      </c>
      <c r="GG70" s="17">
        <v>0</v>
      </c>
      <c r="GH70" s="17">
        <v>0</v>
      </c>
      <c r="GI70" s="17">
        <v>0</v>
      </c>
      <c r="GJ70" s="17">
        <v>0</v>
      </c>
      <c r="GK70" s="17">
        <v>0</v>
      </c>
      <c r="GL70" s="17">
        <v>0</v>
      </c>
      <c r="GM70" s="17">
        <v>0</v>
      </c>
      <c r="GN70" s="17">
        <v>0</v>
      </c>
      <c r="GO70" s="17">
        <v>0</v>
      </c>
      <c r="GP70" s="17">
        <v>0</v>
      </c>
      <c r="GQ70" s="17">
        <v>0</v>
      </c>
      <c r="GR70" s="17">
        <v>0</v>
      </c>
      <c r="GS70" s="17">
        <v>0</v>
      </c>
      <c r="GT70" s="17">
        <v>0</v>
      </c>
      <c r="GU70" s="17">
        <v>0</v>
      </c>
      <c r="GV70" s="17">
        <v>0</v>
      </c>
      <c r="GW70" s="17">
        <v>0</v>
      </c>
      <c r="GX70" s="17">
        <v>0</v>
      </c>
      <c r="GY70" s="17">
        <v>0</v>
      </c>
      <c r="GZ70" s="17">
        <v>0</v>
      </c>
      <c r="HA70" s="17">
        <v>0</v>
      </c>
      <c r="HB70" s="17">
        <v>0</v>
      </c>
      <c r="HC70" s="17">
        <v>0</v>
      </c>
      <c r="HD70" s="17">
        <v>0</v>
      </c>
      <c r="HE70" s="17">
        <v>0</v>
      </c>
      <c r="HF70" s="17">
        <v>0</v>
      </c>
      <c r="HG70" s="17">
        <v>0</v>
      </c>
      <c r="HH70" s="17">
        <v>0</v>
      </c>
      <c r="HI70" s="17">
        <v>0</v>
      </c>
      <c r="HJ70" s="17">
        <v>0</v>
      </c>
      <c r="HK70" s="17">
        <v>0</v>
      </c>
      <c r="HL70" s="17">
        <v>0</v>
      </c>
      <c r="HM70" s="17">
        <v>0</v>
      </c>
      <c r="HN70" s="17">
        <v>0</v>
      </c>
      <c r="HO70" s="17">
        <v>0</v>
      </c>
      <c r="HP70" s="17">
        <v>0</v>
      </c>
      <c r="HQ70" s="17">
        <v>0</v>
      </c>
      <c r="HR70" s="17">
        <v>0</v>
      </c>
      <c r="HS70" s="17">
        <v>0</v>
      </c>
      <c r="HT70" s="17">
        <v>0</v>
      </c>
      <c r="HU70" s="17">
        <v>0</v>
      </c>
      <c r="HV70" s="17">
        <v>0</v>
      </c>
      <c r="HW70" s="17">
        <v>0</v>
      </c>
      <c r="HX70" s="17">
        <v>0</v>
      </c>
      <c r="HY70" s="17">
        <v>0</v>
      </c>
      <c r="HZ70" s="17">
        <v>0</v>
      </c>
      <c r="IA70" s="17">
        <v>0</v>
      </c>
      <c r="IB70" s="17">
        <v>0</v>
      </c>
      <c r="IC70" s="17">
        <v>0</v>
      </c>
      <c r="ID70" s="17">
        <v>0</v>
      </c>
      <c r="IE70" s="17">
        <v>0</v>
      </c>
      <c r="IF70" s="17">
        <v>0</v>
      </c>
      <c r="IG70" s="17">
        <v>0</v>
      </c>
      <c r="IH70" s="17">
        <v>0</v>
      </c>
      <c r="II70" s="17">
        <v>0</v>
      </c>
      <c r="IJ70" s="17">
        <v>0</v>
      </c>
      <c r="IK70" s="17">
        <v>0</v>
      </c>
      <c r="IL70" s="17">
        <v>0</v>
      </c>
      <c r="IM70" s="17">
        <v>0</v>
      </c>
      <c r="IN70" s="17">
        <v>0</v>
      </c>
      <c r="IO70" s="17">
        <v>0</v>
      </c>
      <c r="IP70" s="17">
        <v>0</v>
      </c>
      <c r="IQ70" s="17">
        <v>0</v>
      </c>
      <c r="IR70" s="17">
        <v>0</v>
      </c>
      <c r="IS70" s="17">
        <v>0</v>
      </c>
      <c r="IT70" s="17">
        <v>0</v>
      </c>
      <c r="IU70" s="17">
        <v>0</v>
      </c>
      <c r="IV70" s="18">
        <v>0</v>
      </c>
      <c r="IW70" s="18">
        <v>0</v>
      </c>
      <c r="IX70" s="18">
        <v>0</v>
      </c>
      <c r="IY70" s="17">
        <v>0</v>
      </c>
      <c r="IZ70" s="17">
        <v>0</v>
      </c>
      <c r="JA70" s="17">
        <v>0</v>
      </c>
      <c r="JB70" s="17">
        <v>0</v>
      </c>
      <c r="JC70" s="17">
        <v>0</v>
      </c>
      <c r="JD70" s="17">
        <v>0</v>
      </c>
      <c r="JE70" s="18">
        <v>0</v>
      </c>
      <c r="JF70" s="18">
        <v>0</v>
      </c>
      <c r="JG70" s="18">
        <v>0</v>
      </c>
      <c r="JH70" s="17">
        <v>0</v>
      </c>
      <c r="JI70" s="17">
        <v>0</v>
      </c>
      <c r="JJ70" s="17">
        <v>0</v>
      </c>
      <c r="JK70" s="17">
        <v>0</v>
      </c>
      <c r="JL70" s="17">
        <v>0</v>
      </c>
      <c r="JM70" s="17">
        <v>0</v>
      </c>
      <c r="JN70" s="18">
        <v>0</v>
      </c>
      <c r="JO70" s="18">
        <v>0</v>
      </c>
      <c r="JP70" s="18">
        <v>0</v>
      </c>
      <c r="JQ70" s="17">
        <v>0</v>
      </c>
      <c r="JR70" s="17">
        <v>0</v>
      </c>
      <c r="JS70" s="17">
        <v>0</v>
      </c>
      <c r="JT70" s="17">
        <v>0</v>
      </c>
      <c r="JU70" s="17">
        <v>0</v>
      </c>
      <c r="JV70" s="17">
        <v>0</v>
      </c>
      <c r="JW70" s="17">
        <v>0</v>
      </c>
      <c r="JX70" s="17">
        <v>0</v>
      </c>
      <c r="JY70" s="17">
        <v>0</v>
      </c>
      <c r="JZ70" s="17">
        <v>0</v>
      </c>
      <c r="KA70" s="17">
        <v>0</v>
      </c>
      <c r="KB70" s="17">
        <v>0</v>
      </c>
      <c r="KC70" s="17">
        <v>0</v>
      </c>
      <c r="KD70" s="17">
        <v>0</v>
      </c>
      <c r="KE70" s="17">
        <v>0</v>
      </c>
      <c r="KF70" s="17">
        <v>0</v>
      </c>
      <c r="KG70" s="17">
        <v>0</v>
      </c>
      <c r="KH70" s="17">
        <v>0</v>
      </c>
      <c r="KI70" s="17">
        <v>0</v>
      </c>
      <c r="KJ70" s="17">
        <v>0</v>
      </c>
      <c r="KK70" s="17">
        <v>0</v>
      </c>
      <c r="KL70" s="17">
        <v>0</v>
      </c>
      <c r="KM70" s="17">
        <v>0</v>
      </c>
      <c r="KN70" s="17">
        <v>0</v>
      </c>
      <c r="KO70" s="17">
        <v>0</v>
      </c>
      <c r="KP70" s="17">
        <v>0</v>
      </c>
      <c r="KQ70" s="17">
        <v>0</v>
      </c>
      <c r="KR70" s="17">
        <v>0</v>
      </c>
      <c r="KS70" s="17">
        <v>0</v>
      </c>
      <c r="KT70" s="17">
        <v>0</v>
      </c>
      <c r="KU70" s="17">
        <v>0</v>
      </c>
      <c r="KV70" s="17">
        <v>0</v>
      </c>
      <c r="KW70" s="17">
        <v>0</v>
      </c>
      <c r="KX70" s="17">
        <v>0</v>
      </c>
      <c r="KY70" s="17">
        <v>0</v>
      </c>
      <c r="KZ70" s="17">
        <v>0</v>
      </c>
      <c r="LA70" s="18">
        <v>0</v>
      </c>
      <c r="LB70" s="18">
        <v>0</v>
      </c>
      <c r="LC70" s="18">
        <v>0</v>
      </c>
      <c r="LD70" s="17">
        <v>0</v>
      </c>
      <c r="LE70" s="17">
        <v>0</v>
      </c>
      <c r="LF70" s="17">
        <v>0</v>
      </c>
      <c r="LG70" s="17">
        <v>0</v>
      </c>
      <c r="LH70" s="17">
        <v>0</v>
      </c>
      <c r="LI70" s="17">
        <v>0</v>
      </c>
      <c r="LJ70" s="18">
        <v>0</v>
      </c>
      <c r="LK70" s="18">
        <v>0</v>
      </c>
      <c r="LL70" s="18">
        <v>0</v>
      </c>
      <c r="LM70" s="17">
        <v>0</v>
      </c>
      <c r="LN70" s="17">
        <v>0</v>
      </c>
      <c r="LO70" s="17">
        <v>0</v>
      </c>
      <c r="LP70" s="17">
        <v>0</v>
      </c>
      <c r="LQ70" s="17">
        <v>0</v>
      </c>
      <c r="LR70" s="17">
        <v>0</v>
      </c>
      <c r="LS70" s="18">
        <v>0</v>
      </c>
      <c r="LT70" s="18">
        <v>0</v>
      </c>
      <c r="LU70" s="18">
        <v>0</v>
      </c>
      <c r="LV70" s="17">
        <v>0</v>
      </c>
      <c r="LW70" s="17">
        <v>0</v>
      </c>
      <c r="LX70" s="17">
        <v>0</v>
      </c>
      <c r="LY70" s="17">
        <v>0</v>
      </c>
      <c r="LZ70" s="17">
        <v>0</v>
      </c>
      <c r="MA70" s="17">
        <v>0</v>
      </c>
      <c r="MB70" s="17">
        <v>0</v>
      </c>
      <c r="MC70" s="17">
        <v>0</v>
      </c>
      <c r="MD70" s="17">
        <v>0</v>
      </c>
      <c r="ME70" s="17">
        <v>0</v>
      </c>
      <c r="MF70" s="17">
        <v>0</v>
      </c>
      <c r="MG70" s="17">
        <v>0</v>
      </c>
      <c r="MH70" s="17">
        <v>0</v>
      </c>
    </row>
    <row r="71" spans="1:346" ht="13.8" x14ac:dyDescent="0.3">
      <c r="A71" s="61" t="s">
        <v>277</v>
      </c>
      <c r="B71" s="16">
        <v>3017</v>
      </c>
      <c r="C71" s="62" t="s">
        <v>247</v>
      </c>
      <c r="D71" s="18">
        <v>0</v>
      </c>
      <c r="E71" s="18">
        <v>0</v>
      </c>
      <c r="F71" s="18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7">
        <v>0</v>
      </c>
      <c r="CQ71" s="17"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0</v>
      </c>
      <c r="DY71" s="17">
        <v>0</v>
      </c>
      <c r="DZ71" s="17">
        <v>0</v>
      </c>
      <c r="EA71" s="17">
        <v>0</v>
      </c>
      <c r="EB71" s="17">
        <v>0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>
        <v>0</v>
      </c>
      <c r="EI71" s="17">
        <v>0</v>
      </c>
      <c r="EJ71" s="17">
        <v>0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0</v>
      </c>
      <c r="EQ71" s="17">
        <v>0</v>
      </c>
      <c r="ER71" s="17">
        <v>0</v>
      </c>
      <c r="ES71" s="17">
        <v>0</v>
      </c>
      <c r="ET71" s="17">
        <v>0</v>
      </c>
      <c r="EU71" s="17">
        <v>0</v>
      </c>
      <c r="EV71" s="17">
        <v>0</v>
      </c>
      <c r="EW71" s="17">
        <v>0</v>
      </c>
      <c r="EX71" s="17">
        <v>0</v>
      </c>
      <c r="EY71" s="17">
        <v>0</v>
      </c>
      <c r="EZ71" s="17">
        <v>0</v>
      </c>
      <c r="FA71" s="17">
        <v>0</v>
      </c>
      <c r="FB71" s="17">
        <v>0</v>
      </c>
      <c r="FC71" s="17">
        <v>0</v>
      </c>
      <c r="FD71" s="17">
        <v>0</v>
      </c>
      <c r="FE71" s="17">
        <v>0</v>
      </c>
      <c r="FF71" s="17">
        <v>0</v>
      </c>
      <c r="FG71" s="17">
        <v>0</v>
      </c>
      <c r="FH71" s="17">
        <v>0</v>
      </c>
      <c r="FI71" s="17">
        <v>0</v>
      </c>
      <c r="FJ71" s="17">
        <v>0</v>
      </c>
      <c r="FK71" s="17">
        <v>0</v>
      </c>
      <c r="FL71" s="17">
        <v>0</v>
      </c>
      <c r="FM71" s="17">
        <v>0</v>
      </c>
      <c r="FN71" s="17">
        <v>0</v>
      </c>
      <c r="FO71" s="17">
        <v>0</v>
      </c>
      <c r="FP71" s="17">
        <v>0</v>
      </c>
      <c r="FQ71" s="17">
        <v>0</v>
      </c>
      <c r="FR71" s="17">
        <v>0</v>
      </c>
      <c r="FS71" s="17">
        <v>0</v>
      </c>
      <c r="FT71" s="17">
        <v>0</v>
      </c>
      <c r="FU71" s="17">
        <v>0</v>
      </c>
      <c r="FV71" s="17">
        <v>0</v>
      </c>
      <c r="FW71" s="17">
        <v>0</v>
      </c>
      <c r="FX71" s="17">
        <v>0</v>
      </c>
      <c r="FY71" s="17">
        <v>0</v>
      </c>
      <c r="FZ71" s="17">
        <v>0</v>
      </c>
      <c r="GA71" s="17">
        <v>0</v>
      </c>
      <c r="GB71" s="17">
        <v>0</v>
      </c>
      <c r="GC71" s="17">
        <v>0</v>
      </c>
      <c r="GD71" s="17">
        <v>0</v>
      </c>
      <c r="GE71" s="17">
        <v>0</v>
      </c>
      <c r="GF71" s="17">
        <v>0</v>
      </c>
      <c r="GG71" s="17">
        <v>0</v>
      </c>
      <c r="GH71" s="17">
        <v>0</v>
      </c>
      <c r="GI71" s="17">
        <v>0</v>
      </c>
      <c r="GJ71" s="17">
        <v>0</v>
      </c>
      <c r="GK71" s="17">
        <v>0</v>
      </c>
      <c r="GL71" s="17">
        <v>0</v>
      </c>
      <c r="GM71" s="17">
        <v>0</v>
      </c>
      <c r="GN71" s="17">
        <v>0</v>
      </c>
      <c r="GO71" s="17">
        <v>0</v>
      </c>
      <c r="GP71" s="17">
        <v>0</v>
      </c>
      <c r="GQ71" s="17">
        <v>0</v>
      </c>
      <c r="GR71" s="17">
        <v>0</v>
      </c>
      <c r="GS71" s="17">
        <v>0</v>
      </c>
      <c r="GT71" s="17">
        <v>0</v>
      </c>
      <c r="GU71" s="17">
        <v>0</v>
      </c>
      <c r="GV71" s="17">
        <v>0</v>
      </c>
      <c r="GW71" s="17">
        <v>0</v>
      </c>
      <c r="GX71" s="17">
        <v>0</v>
      </c>
      <c r="GY71" s="17">
        <v>0</v>
      </c>
      <c r="GZ71" s="17">
        <v>0</v>
      </c>
      <c r="HA71" s="17">
        <v>0</v>
      </c>
      <c r="HB71" s="17">
        <v>0</v>
      </c>
      <c r="HC71" s="17">
        <v>0</v>
      </c>
      <c r="HD71" s="17">
        <v>0</v>
      </c>
      <c r="HE71" s="17">
        <v>0</v>
      </c>
      <c r="HF71" s="17">
        <v>0</v>
      </c>
      <c r="HG71" s="17">
        <v>0</v>
      </c>
      <c r="HH71" s="17">
        <v>0</v>
      </c>
      <c r="HI71" s="17">
        <v>0</v>
      </c>
      <c r="HJ71" s="17">
        <v>0</v>
      </c>
      <c r="HK71" s="17">
        <v>0</v>
      </c>
      <c r="HL71" s="17">
        <v>0</v>
      </c>
      <c r="HM71" s="17">
        <v>0</v>
      </c>
      <c r="HN71" s="17">
        <v>0</v>
      </c>
      <c r="HO71" s="17">
        <v>0</v>
      </c>
      <c r="HP71" s="17">
        <v>0</v>
      </c>
      <c r="HQ71" s="17">
        <v>0</v>
      </c>
      <c r="HR71" s="17">
        <v>0</v>
      </c>
      <c r="HS71" s="17">
        <v>0</v>
      </c>
      <c r="HT71" s="17">
        <v>0</v>
      </c>
      <c r="HU71" s="17">
        <v>0</v>
      </c>
      <c r="HV71" s="17">
        <v>0</v>
      </c>
      <c r="HW71" s="17">
        <v>0</v>
      </c>
      <c r="HX71" s="17">
        <v>0</v>
      </c>
      <c r="HY71" s="17">
        <v>0</v>
      </c>
      <c r="HZ71" s="17">
        <v>0</v>
      </c>
      <c r="IA71" s="17">
        <v>0</v>
      </c>
      <c r="IB71" s="17">
        <v>0</v>
      </c>
      <c r="IC71" s="17">
        <v>0</v>
      </c>
      <c r="ID71" s="17">
        <v>0</v>
      </c>
      <c r="IE71" s="17">
        <v>0</v>
      </c>
      <c r="IF71" s="17">
        <v>0</v>
      </c>
      <c r="IG71" s="17">
        <v>0</v>
      </c>
      <c r="IH71" s="17">
        <v>0</v>
      </c>
      <c r="II71" s="17">
        <v>0</v>
      </c>
      <c r="IJ71" s="17">
        <v>0</v>
      </c>
      <c r="IK71" s="17">
        <v>0</v>
      </c>
      <c r="IL71" s="17">
        <v>0</v>
      </c>
      <c r="IM71" s="17">
        <v>0</v>
      </c>
      <c r="IN71" s="17">
        <v>0</v>
      </c>
      <c r="IO71" s="17">
        <v>0</v>
      </c>
      <c r="IP71" s="17">
        <v>0</v>
      </c>
      <c r="IQ71" s="17">
        <v>0</v>
      </c>
      <c r="IR71" s="17">
        <v>0</v>
      </c>
      <c r="IS71" s="17">
        <v>0</v>
      </c>
      <c r="IT71" s="17">
        <v>0</v>
      </c>
      <c r="IU71" s="17">
        <v>0</v>
      </c>
      <c r="IV71" s="18">
        <v>0</v>
      </c>
      <c r="IW71" s="18">
        <v>0</v>
      </c>
      <c r="IX71" s="18">
        <v>0</v>
      </c>
      <c r="IY71" s="17">
        <v>0</v>
      </c>
      <c r="IZ71" s="17">
        <v>0</v>
      </c>
      <c r="JA71" s="17">
        <v>0</v>
      </c>
      <c r="JB71" s="17">
        <v>0</v>
      </c>
      <c r="JC71" s="17">
        <v>0</v>
      </c>
      <c r="JD71" s="17">
        <v>0</v>
      </c>
      <c r="JE71" s="18">
        <v>0</v>
      </c>
      <c r="JF71" s="18">
        <v>0</v>
      </c>
      <c r="JG71" s="18">
        <v>0</v>
      </c>
      <c r="JH71" s="17">
        <v>0</v>
      </c>
      <c r="JI71" s="17">
        <v>0</v>
      </c>
      <c r="JJ71" s="17">
        <v>0</v>
      </c>
      <c r="JK71" s="17">
        <v>0</v>
      </c>
      <c r="JL71" s="17">
        <v>0</v>
      </c>
      <c r="JM71" s="17">
        <v>0</v>
      </c>
      <c r="JN71" s="18">
        <v>0</v>
      </c>
      <c r="JO71" s="18">
        <v>0</v>
      </c>
      <c r="JP71" s="18">
        <v>0</v>
      </c>
      <c r="JQ71" s="17">
        <v>0</v>
      </c>
      <c r="JR71" s="17">
        <v>0</v>
      </c>
      <c r="JS71" s="17">
        <v>0</v>
      </c>
      <c r="JT71" s="17">
        <v>0</v>
      </c>
      <c r="JU71" s="17">
        <v>0</v>
      </c>
      <c r="JV71" s="17">
        <v>0</v>
      </c>
      <c r="JW71" s="17">
        <v>0</v>
      </c>
      <c r="JX71" s="17">
        <v>0</v>
      </c>
      <c r="JY71" s="17">
        <v>0</v>
      </c>
      <c r="JZ71" s="17">
        <v>0</v>
      </c>
      <c r="KA71" s="17">
        <v>0</v>
      </c>
      <c r="KB71" s="17">
        <v>0</v>
      </c>
      <c r="KC71" s="17">
        <v>0</v>
      </c>
      <c r="KD71" s="17">
        <v>0</v>
      </c>
      <c r="KE71" s="17">
        <v>0</v>
      </c>
      <c r="KF71" s="17">
        <v>0</v>
      </c>
      <c r="KG71" s="17">
        <v>0</v>
      </c>
      <c r="KH71" s="17">
        <v>0</v>
      </c>
      <c r="KI71" s="17">
        <v>0</v>
      </c>
      <c r="KJ71" s="17">
        <v>0</v>
      </c>
      <c r="KK71" s="17">
        <v>0</v>
      </c>
      <c r="KL71" s="17">
        <v>0</v>
      </c>
      <c r="KM71" s="17">
        <v>0</v>
      </c>
      <c r="KN71" s="17">
        <v>0</v>
      </c>
      <c r="KO71" s="17">
        <v>0</v>
      </c>
      <c r="KP71" s="17">
        <v>0</v>
      </c>
      <c r="KQ71" s="17">
        <v>0</v>
      </c>
      <c r="KR71" s="17">
        <v>0</v>
      </c>
      <c r="KS71" s="17">
        <v>0</v>
      </c>
      <c r="KT71" s="17">
        <v>0</v>
      </c>
      <c r="KU71" s="17">
        <v>0</v>
      </c>
      <c r="KV71" s="17">
        <v>0</v>
      </c>
      <c r="KW71" s="17">
        <v>0</v>
      </c>
      <c r="KX71" s="17">
        <v>0</v>
      </c>
      <c r="KY71" s="17">
        <v>0</v>
      </c>
      <c r="KZ71" s="17">
        <v>0</v>
      </c>
      <c r="LA71" s="18">
        <v>0</v>
      </c>
      <c r="LB71" s="18">
        <v>0</v>
      </c>
      <c r="LC71" s="18">
        <v>0</v>
      </c>
      <c r="LD71" s="17">
        <v>0</v>
      </c>
      <c r="LE71" s="17">
        <v>0</v>
      </c>
      <c r="LF71" s="17">
        <v>0</v>
      </c>
      <c r="LG71" s="17">
        <v>0</v>
      </c>
      <c r="LH71" s="17">
        <v>0</v>
      </c>
      <c r="LI71" s="17">
        <v>0</v>
      </c>
      <c r="LJ71" s="18">
        <v>0</v>
      </c>
      <c r="LK71" s="18">
        <v>0</v>
      </c>
      <c r="LL71" s="18">
        <v>0</v>
      </c>
      <c r="LM71" s="17">
        <v>0</v>
      </c>
      <c r="LN71" s="17">
        <v>0</v>
      </c>
      <c r="LO71" s="17">
        <v>0</v>
      </c>
      <c r="LP71" s="17">
        <v>0</v>
      </c>
      <c r="LQ71" s="17">
        <v>0</v>
      </c>
      <c r="LR71" s="17">
        <v>0</v>
      </c>
      <c r="LS71" s="18">
        <v>0</v>
      </c>
      <c r="LT71" s="18">
        <v>0</v>
      </c>
      <c r="LU71" s="18">
        <v>0</v>
      </c>
      <c r="LV71" s="17">
        <v>0</v>
      </c>
      <c r="LW71" s="17">
        <v>0</v>
      </c>
      <c r="LX71" s="17">
        <v>0</v>
      </c>
      <c r="LY71" s="17">
        <v>0</v>
      </c>
      <c r="LZ71" s="17">
        <v>0</v>
      </c>
      <c r="MA71" s="17">
        <v>0</v>
      </c>
      <c r="MB71" s="17">
        <v>0</v>
      </c>
      <c r="MC71" s="17">
        <v>0</v>
      </c>
      <c r="MD71" s="17">
        <v>0</v>
      </c>
      <c r="ME71" s="17">
        <v>0</v>
      </c>
      <c r="MF71" s="17">
        <v>0</v>
      </c>
      <c r="MG71" s="17">
        <v>0</v>
      </c>
      <c r="MH71" s="17">
        <v>0</v>
      </c>
    </row>
    <row r="72" spans="1:346" ht="12.75" customHeight="1" x14ac:dyDescent="0.3">
      <c r="A72" s="61" t="s">
        <v>279</v>
      </c>
      <c r="B72" s="16">
        <v>3018</v>
      </c>
      <c r="C72" s="62" t="s">
        <v>247</v>
      </c>
      <c r="D72" s="18">
        <v>0</v>
      </c>
      <c r="E72" s="18">
        <v>0</v>
      </c>
      <c r="F72" s="18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  <c r="DZ72" s="17">
        <v>0</v>
      </c>
      <c r="EA72" s="17">
        <v>0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0</v>
      </c>
      <c r="EJ72" s="17">
        <v>0</v>
      </c>
      <c r="EK72" s="17">
        <v>0</v>
      </c>
      <c r="EL72" s="17">
        <v>0</v>
      </c>
      <c r="EM72" s="17">
        <v>0</v>
      </c>
      <c r="EN72" s="17">
        <v>0</v>
      </c>
      <c r="EO72" s="17">
        <v>0</v>
      </c>
      <c r="EP72" s="17">
        <v>0</v>
      </c>
      <c r="EQ72" s="17">
        <v>0</v>
      </c>
      <c r="ER72" s="17">
        <v>0</v>
      </c>
      <c r="ES72" s="17">
        <v>0</v>
      </c>
      <c r="ET72" s="17">
        <v>0</v>
      </c>
      <c r="EU72" s="17">
        <v>0</v>
      </c>
      <c r="EV72" s="17">
        <v>0</v>
      </c>
      <c r="EW72" s="17">
        <v>0</v>
      </c>
      <c r="EX72" s="17">
        <v>0</v>
      </c>
      <c r="EY72" s="17">
        <v>0</v>
      </c>
      <c r="EZ72" s="17">
        <v>0</v>
      </c>
      <c r="FA72" s="17">
        <v>0</v>
      </c>
      <c r="FB72" s="17">
        <v>0</v>
      </c>
      <c r="FC72" s="17">
        <v>0</v>
      </c>
      <c r="FD72" s="17">
        <v>0</v>
      </c>
      <c r="FE72" s="17">
        <v>0</v>
      </c>
      <c r="FF72" s="17">
        <v>33</v>
      </c>
      <c r="FG72" s="17">
        <v>0</v>
      </c>
      <c r="FH72" s="17">
        <v>0</v>
      </c>
      <c r="FI72" s="17">
        <v>0</v>
      </c>
      <c r="FJ72" s="17">
        <v>0</v>
      </c>
      <c r="FK72" s="17">
        <v>0</v>
      </c>
      <c r="FL72" s="17">
        <v>0</v>
      </c>
      <c r="FM72" s="17">
        <v>0</v>
      </c>
      <c r="FN72" s="17">
        <v>0</v>
      </c>
      <c r="FO72" s="17">
        <v>0</v>
      </c>
      <c r="FP72" s="17">
        <v>0</v>
      </c>
      <c r="FQ72" s="17">
        <v>0</v>
      </c>
      <c r="FR72" s="17">
        <v>0</v>
      </c>
      <c r="FS72" s="17">
        <v>0</v>
      </c>
      <c r="FT72" s="17">
        <v>0</v>
      </c>
      <c r="FU72" s="17">
        <v>0</v>
      </c>
      <c r="FV72" s="17">
        <v>0</v>
      </c>
      <c r="FW72" s="17">
        <v>0</v>
      </c>
      <c r="FX72" s="17">
        <v>0</v>
      </c>
      <c r="FY72" s="17">
        <v>0</v>
      </c>
      <c r="FZ72" s="17">
        <v>0</v>
      </c>
      <c r="GA72" s="17">
        <v>0</v>
      </c>
      <c r="GB72" s="17">
        <v>0</v>
      </c>
      <c r="GC72" s="17">
        <v>0</v>
      </c>
      <c r="GD72" s="17">
        <v>0</v>
      </c>
      <c r="GE72" s="17">
        <v>0</v>
      </c>
      <c r="GF72" s="17">
        <v>0</v>
      </c>
      <c r="GG72" s="17">
        <v>0</v>
      </c>
      <c r="GH72" s="17">
        <v>0</v>
      </c>
      <c r="GI72" s="17">
        <v>0</v>
      </c>
      <c r="GJ72" s="17">
        <v>0</v>
      </c>
      <c r="GK72" s="17">
        <v>0</v>
      </c>
      <c r="GL72" s="17">
        <v>0</v>
      </c>
      <c r="GM72" s="17">
        <v>0</v>
      </c>
      <c r="GN72" s="17">
        <v>0</v>
      </c>
      <c r="GO72" s="17">
        <v>0</v>
      </c>
      <c r="GP72" s="17">
        <v>0</v>
      </c>
      <c r="GQ72" s="17">
        <v>0</v>
      </c>
      <c r="GR72" s="17">
        <v>0</v>
      </c>
      <c r="GS72" s="17">
        <v>0</v>
      </c>
      <c r="GT72" s="17">
        <v>0</v>
      </c>
      <c r="GU72" s="17">
        <v>0</v>
      </c>
      <c r="GV72" s="17">
        <v>0</v>
      </c>
      <c r="GW72" s="17">
        <v>0</v>
      </c>
      <c r="GX72" s="17">
        <v>0</v>
      </c>
      <c r="GY72" s="17">
        <v>0</v>
      </c>
      <c r="GZ72" s="17">
        <v>0</v>
      </c>
      <c r="HA72" s="17">
        <v>0</v>
      </c>
      <c r="HB72" s="17">
        <v>0</v>
      </c>
      <c r="HC72" s="17">
        <v>0</v>
      </c>
      <c r="HD72" s="17">
        <v>0</v>
      </c>
      <c r="HE72" s="17">
        <v>0</v>
      </c>
      <c r="HF72" s="17">
        <v>0</v>
      </c>
      <c r="HG72" s="17">
        <v>0</v>
      </c>
      <c r="HH72" s="17">
        <v>0</v>
      </c>
      <c r="HI72" s="17">
        <v>0</v>
      </c>
      <c r="HJ72" s="17">
        <v>0</v>
      </c>
      <c r="HK72" s="17">
        <v>0</v>
      </c>
      <c r="HL72" s="17">
        <v>0</v>
      </c>
      <c r="HM72" s="17">
        <v>0</v>
      </c>
      <c r="HN72" s="17">
        <v>0</v>
      </c>
      <c r="HO72" s="17">
        <v>0</v>
      </c>
      <c r="HP72" s="17">
        <v>0</v>
      </c>
      <c r="HQ72" s="17">
        <v>0</v>
      </c>
      <c r="HR72" s="17">
        <v>0</v>
      </c>
      <c r="HS72" s="17">
        <v>0</v>
      </c>
      <c r="HT72" s="17">
        <v>0</v>
      </c>
      <c r="HU72" s="17">
        <v>0</v>
      </c>
      <c r="HV72" s="17">
        <v>0</v>
      </c>
      <c r="HW72" s="17">
        <v>0</v>
      </c>
      <c r="HX72" s="17">
        <v>0</v>
      </c>
      <c r="HY72" s="17">
        <v>0</v>
      </c>
      <c r="HZ72" s="17">
        <v>0</v>
      </c>
      <c r="IA72" s="17">
        <v>0</v>
      </c>
      <c r="IB72" s="17">
        <v>0</v>
      </c>
      <c r="IC72" s="17">
        <v>0</v>
      </c>
      <c r="ID72" s="17">
        <v>0</v>
      </c>
      <c r="IE72" s="17">
        <v>0</v>
      </c>
      <c r="IF72" s="17">
        <v>0</v>
      </c>
      <c r="IG72" s="17">
        <v>0</v>
      </c>
      <c r="IH72" s="17">
        <v>0</v>
      </c>
      <c r="II72" s="17">
        <v>0</v>
      </c>
      <c r="IJ72" s="17">
        <v>0</v>
      </c>
      <c r="IK72" s="17">
        <v>0</v>
      </c>
      <c r="IL72" s="17">
        <v>0</v>
      </c>
      <c r="IM72" s="17">
        <v>0</v>
      </c>
      <c r="IN72" s="17">
        <v>0</v>
      </c>
      <c r="IO72" s="17">
        <v>0</v>
      </c>
      <c r="IP72" s="17">
        <v>0</v>
      </c>
      <c r="IQ72" s="17">
        <v>0</v>
      </c>
      <c r="IR72" s="17">
        <v>0</v>
      </c>
      <c r="IS72" s="17">
        <v>0</v>
      </c>
      <c r="IT72" s="17">
        <v>0</v>
      </c>
      <c r="IU72" s="17">
        <v>0</v>
      </c>
      <c r="IV72" s="18">
        <v>0</v>
      </c>
      <c r="IW72" s="18">
        <v>0</v>
      </c>
      <c r="IX72" s="18">
        <v>0</v>
      </c>
      <c r="IY72" s="17">
        <v>0</v>
      </c>
      <c r="IZ72" s="17">
        <v>0</v>
      </c>
      <c r="JA72" s="17">
        <v>0</v>
      </c>
      <c r="JB72" s="17">
        <v>0</v>
      </c>
      <c r="JC72" s="17">
        <v>0</v>
      </c>
      <c r="JD72" s="17">
        <v>0</v>
      </c>
      <c r="JE72" s="18">
        <v>0</v>
      </c>
      <c r="JF72" s="18">
        <v>0</v>
      </c>
      <c r="JG72" s="18">
        <v>0</v>
      </c>
      <c r="JH72" s="17">
        <v>0</v>
      </c>
      <c r="JI72" s="17">
        <v>0</v>
      </c>
      <c r="JJ72" s="17">
        <v>0</v>
      </c>
      <c r="JK72" s="17">
        <v>0</v>
      </c>
      <c r="JL72" s="17">
        <v>0</v>
      </c>
      <c r="JM72" s="17">
        <v>0</v>
      </c>
      <c r="JN72" s="18">
        <v>0</v>
      </c>
      <c r="JO72" s="18">
        <v>0</v>
      </c>
      <c r="JP72" s="18">
        <v>0</v>
      </c>
      <c r="JQ72" s="17">
        <v>0</v>
      </c>
      <c r="JR72" s="17">
        <v>0</v>
      </c>
      <c r="JS72" s="17">
        <v>0</v>
      </c>
      <c r="JT72" s="17">
        <v>0</v>
      </c>
      <c r="JU72" s="17">
        <v>0</v>
      </c>
      <c r="JV72" s="17">
        <v>0</v>
      </c>
      <c r="JW72" s="17">
        <v>0</v>
      </c>
      <c r="JX72" s="17">
        <v>0</v>
      </c>
      <c r="JY72" s="17">
        <v>0</v>
      </c>
      <c r="JZ72" s="17">
        <v>0</v>
      </c>
      <c r="KA72" s="17">
        <v>0</v>
      </c>
      <c r="KB72" s="17">
        <v>0</v>
      </c>
      <c r="KC72" s="17">
        <v>0</v>
      </c>
      <c r="KD72" s="17">
        <v>0</v>
      </c>
      <c r="KE72" s="17">
        <v>0</v>
      </c>
      <c r="KF72" s="17">
        <v>0</v>
      </c>
      <c r="KG72" s="17">
        <v>0</v>
      </c>
      <c r="KH72" s="17">
        <v>0</v>
      </c>
      <c r="KI72" s="17">
        <v>0</v>
      </c>
      <c r="KJ72" s="17">
        <v>0</v>
      </c>
      <c r="KK72" s="17">
        <v>0</v>
      </c>
      <c r="KL72" s="17">
        <v>0</v>
      </c>
      <c r="KM72" s="17">
        <v>0</v>
      </c>
      <c r="KN72" s="17">
        <v>0</v>
      </c>
      <c r="KO72" s="17">
        <v>0</v>
      </c>
      <c r="KP72" s="17">
        <v>0</v>
      </c>
      <c r="KQ72" s="17">
        <v>0</v>
      </c>
      <c r="KR72" s="17">
        <v>0</v>
      </c>
      <c r="KS72" s="17">
        <v>0</v>
      </c>
      <c r="KT72" s="17">
        <v>0</v>
      </c>
      <c r="KU72" s="17">
        <v>0</v>
      </c>
      <c r="KV72" s="17">
        <v>0</v>
      </c>
      <c r="KW72" s="17">
        <v>0</v>
      </c>
      <c r="KX72" s="17">
        <v>0</v>
      </c>
      <c r="KY72" s="17">
        <v>0</v>
      </c>
      <c r="KZ72" s="17">
        <v>0</v>
      </c>
      <c r="LA72" s="18">
        <v>0</v>
      </c>
      <c r="LB72" s="18">
        <v>0</v>
      </c>
      <c r="LC72" s="18">
        <v>0</v>
      </c>
      <c r="LD72" s="17">
        <v>0</v>
      </c>
      <c r="LE72" s="17">
        <v>0</v>
      </c>
      <c r="LF72" s="17">
        <v>0</v>
      </c>
      <c r="LG72" s="17">
        <v>0</v>
      </c>
      <c r="LH72" s="17">
        <v>0</v>
      </c>
      <c r="LI72" s="17">
        <v>0</v>
      </c>
      <c r="LJ72" s="18">
        <v>0</v>
      </c>
      <c r="LK72" s="18">
        <v>0</v>
      </c>
      <c r="LL72" s="18">
        <v>0</v>
      </c>
      <c r="LM72" s="17">
        <v>0</v>
      </c>
      <c r="LN72" s="17">
        <v>0</v>
      </c>
      <c r="LO72" s="17">
        <v>0</v>
      </c>
      <c r="LP72" s="17">
        <v>0</v>
      </c>
      <c r="LQ72" s="17">
        <v>0</v>
      </c>
      <c r="LR72" s="17">
        <v>0</v>
      </c>
      <c r="LS72" s="18">
        <v>0</v>
      </c>
      <c r="LT72" s="18">
        <v>0</v>
      </c>
      <c r="LU72" s="18">
        <v>0</v>
      </c>
      <c r="LV72" s="17">
        <v>0</v>
      </c>
      <c r="LW72" s="17">
        <v>0</v>
      </c>
      <c r="LX72" s="17">
        <v>0</v>
      </c>
      <c r="LY72" s="17">
        <v>0</v>
      </c>
      <c r="LZ72" s="17">
        <v>0</v>
      </c>
      <c r="MA72" s="17">
        <v>0</v>
      </c>
      <c r="MB72" s="17">
        <v>0</v>
      </c>
      <c r="MC72" s="17">
        <v>0</v>
      </c>
      <c r="MD72" s="17">
        <v>0</v>
      </c>
      <c r="ME72" s="17">
        <v>0</v>
      </c>
      <c r="MF72" s="17">
        <v>0</v>
      </c>
      <c r="MG72" s="17">
        <v>33</v>
      </c>
      <c r="MH72" s="17">
        <v>33</v>
      </c>
    </row>
    <row r="73" spans="1:346" ht="12.75" customHeight="1" x14ac:dyDescent="0.3">
      <c r="A73" s="63" t="s">
        <v>281</v>
      </c>
      <c r="B73" s="52">
        <v>9000</v>
      </c>
      <c r="C73" s="62" t="s">
        <v>282</v>
      </c>
      <c r="D73" s="53">
        <v>0</v>
      </c>
      <c r="E73" s="53">
        <v>10296.41</v>
      </c>
      <c r="F73" s="53">
        <v>1165161443.6124501</v>
      </c>
      <c r="G73" s="53">
        <v>0</v>
      </c>
      <c r="H73" s="53">
        <v>10296.41</v>
      </c>
      <c r="I73" s="53">
        <v>17315602.731610376</v>
      </c>
      <c r="J73" s="53">
        <v>0</v>
      </c>
      <c r="K73" s="53">
        <v>0</v>
      </c>
      <c r="L73" s="53">
        <v>82456008.89361237</v>
      </c>
      <c r="M73" s="53">
        <v>0</v>
      </c>
      <c r="N73" s="53">
        <v>0</v>
      </c>
      <c r="O73" s="53">
        <v>1065389831.9872274</v>
      </c>
      <c r="P73" s="53">
        <v>0</v>
      </c>
      <c r="Q73" s="53">
        <v>0</v>
      </c>
      <c r="R73" s="53">
        <v>58393331.8825</v>
      </c>
      <c r="S73" s="53">
        <v>0</v>
      </c>
      <c r="T73" s="53">
        <v>2828593.74</v>
      </c>
      <c r="U73" s="53">
        <v>19042381.990000002</v>
      </c>
      <c r="V73" s="53">
        <v>0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53">
        <v>0</v>
      </c>
      <c r="AE73" s="53">
        <v>0</v>
      </c>
      <c r="AF73" s="53">
        <v>0</v>
      </c>
      <c r="AG73" s="53">
        <v>0</v>
      </c>
      <c r="AH73" s="53">
        <v>0</v>
      </c>
      <c r="AI73" s="53">
        <v>0</v>
      </c>
      <c r="AJ73" s="53">
        <v>0</v>
      </c>
      <c r="AK73" s="53">
        <v>0</v>
      </c>
      <c r="AL73" s="53">
        <v>0</v>
      </c>
      <c r="AM73" s="53">
        <v>146516207.11999997</v>
      </c>
      <c r="AN73" s="53">
        <v>0</v>
      </c>
      <c r="AO73" s="53">
        <v>0</v>
      </c>
      <c r="AP73" s="53">
        <v>0</v>
      </c>
      <c r="AQ73" s="53">
        <v>0</v>
      </c>
      <c r="AR73" s="53">
        <v>0</v>
      </c>
      <c r="AS73" s="53">
        <v>13006845.859999998</v>
      </c>
      <c r="AT73" s="53">
        <v>0</v>
      </c>
      <c r="AU73" s="53">
        <v>0</v>
      </c>
      <c r="AV73" s="53">
        <v>0</v>
      </c>
      <c r="AW73" s="53">
        <v>0</v>
      </c>
      <c r="AX73" s="53">
        <v>0</v>
      </c>
      <c r="AY73" s="53">
        <v>0</v>
      </c>
      <c r="AZ73" s="53">
        <v>0</v>
      </c>
      <c r="BA73" s="53">
        <v>22494633.550000001</v>
      </c>
      <c r="BB73" s="53">
        <v>4410845278.2799921</v>
      </c>
      <c r="BC73" s="53">
        <v>0</v>
      </c>
      <c r="BD73" s="53">
        <v>0</v>
      </c>
      <c r="BE73" s="53">
        <v>129355676.43895102</v>
      </c>
      <c r="BF73" s="53">
        <v>0</v>
      </c>
      <c r="BG73" s="53">
        <v>2427201.23</v>
      </c>
      <c r="BH73" s="53">
        <v>27778814.880000599</v>
      </c>
      <c r="BI73" s="53">
        <v>0</v>
      </c>
      <c r="BJ73" s="53">
        <v>4472785.95</v>
      </c>
      <c r="BK73" s="53">
        <v>216098098.889994</v>
      </c>
      <c r="BL73" s="53">
        <v>0</v>
      </c>
      <c r="BM73" s="53">
        <v>0</v>
      </c>
      <c r="BN73" s="53">
        <v>0</v>
      </c>
      <c r="BO73" s="53">
        <v>0</v>
      </c>
      <c r="BP73" s="53">
        <v>0</v>
      </c>
      <c r="BQ73" s="53">
        <v>4587872.1999999993</v>
      </c>
      <c r="BR73" s="53">
        <v>0</v>
      </c>
      <c r="BS73" s="53">
        <v>168</v>
      </c>
      <c r="BT73" s="53">
        <v>372624573.04000002</v>
      </c>
      <c r="BU73" s="53">
        <v>0</v>
      </c>
      <c r="BV73" s="53">
        <v>0</v>
      </c>
      <c r="BW73" s="53">
        <v>0</v>
      </c>
      <c r="BX73" s="53">
        <v>0</v>
      </c>
      <c r="BY73" s="53">
        <v>0</v>
      </c>
      <c r="BZ73" s="53">
        <v>0</v>
      </c>
      <c r="CA73" s="53">
        <v>0</v>
      </c>
      <c r="CB73" s="53">
        <v>258.10000000000002</v>
      </c>
      <c r="CC73" s="53">
        <v>1168396.144000002</v>
      </c>
      <c r="CD73" s="53">
        <v>0</v>
      </c>
      <c r="CE73" s="53">
        <v>105.47</v>
      </c>
      <c r="CF73" s="53">
        <v>8627577.5376000013</v>
      </c>
      <c r="CG73" s="53">
        <v>0</v>
      </c>
      <c r="CH73" s="53">
        <v>0</v>
      </c>
      <c r="CI73" s="53">
        <v>0</v>
      </c>
      <c r="CJ73" s="53">
        <v>0</v>
      </c>
      <c r="CK73" s="53">
        <v>0</v>
      </c>
      <c r="CL73" s="53">
        <v>-2225956.9500000002</v>
      </c>
      <c r="CM73" s="53">
        <v>0</v>
      </c>
      <c r="CN73" s="53">
        <v>0</v>
      </c>
      <c r="CO73" s="53">
        <v>0</v>
      </c>
      <c r="CP73" s="53">
        <v>0</v>
      </c>
      <c r="CQ73" s="53">
        <v>0</v>
      </c>
      <c r="CR73" s="53">
        <v>0</v>
      </c>
      <c r="CS73" s="53">
        <v>0</v>
      </c>
      <c r="CT73" s="53">
        <v>0</v>
      </c>
      <c r="CU73" s="53">
        <v>0</v>
      </c>
      <c r="CV73" s="53">
        <v>0</v>
      </c>
      <c r="CW73" s="53">
        <v>0</v>
      </c>
      <c r="CX73" s="53">
        <v>29659355.081079412</v>
      </c>
      <c r="CY73" s="53">
        <v>0</v>
      </c>
      <c r="CZ73" s="53">
        <v>0</v>
      </c>
      <c r="DA73" s="53">
        <v>0</v>
      </c>
      <c r="DB73" s="53">
        <v>0</v>
      </c>
      <c r="DC73" s="53">
        <v>0</v>
      </c>
      <c r="DD73" s="53">
        <v>0</v>
      </c>
      <c r="DE73" s="53">
        <v>0</v>
      </c>
      <c r="DF73" s="53">
        <v>0</v>
      </c>
      <c r="DG73" s="53">
        <v>7991924.5</v>
      </c>
      <c r="DH73" s="53">
        <v>0</v>
      </c>
      <c r="DI73" s="53">
        <v>0</v>
      </c>
      <c r="DJ73" s="53">
        <v>0</v>
      </c>
      <c r="DK73" s="53">
        <v>0</v>
      </c>
      <c r="DL73" s="53">
        <v>0</v>
      </c>
      <c r="DM73" s="53">
        <v>0</v>
      </c>
      <c r="DN73" s="53">
        <v>0</v>
      </c>
      <c r="DO73" s="53">
        <v>0</v>
      </c>
      <c r="DP73" s="53">
        <v>2328559.77</v>
      </c>
      <c r="DQ73" s="53">
        <v>0</v>
      </c>
      <c r="DR73" s="53">
        <v>0</v>
      </c>
      <c r="DS73" s="53">
        <v>0</v>
      </c>
      <c r="DT73" s="53">
        <v>0</v>
      </c>
      <c r="DU73" s="53">
        <v>0</v>
      </c>
      <c r="DV73" s="53">
        <v>0</v>
      </c>
      <c r="DW73" s="53">
        <v>0</v>
      </c>
      <c r="DX73" s="53">
        <v>0</v>
      </c>
      <c r="DY73" s="53">
        <v>0</v>
      </c>
      <c r="DZ73" s="53">
        <v>0</v>
      </c>
      <c r="EA73" s="53">
        <v>30993.82</v>
      </c>
      <c r="EB73" s="53">
        <v>458125322.47619891</v>
      </c>
      <c r="EC73" s="53">
        <v>0</v>
      </c>
      <c r="ED73" s="53">
        <v>776.58</v>
      </c>
      <c r="EE73" s="53">
        <v>7081894.7391999997</v>
      </c>
      <c r="EF73" s="53">
        <v>0</v>
      </c>
      <c r="EG73" s="53">
        <v>0</v>
      </c>
      <c r="EH73" s="53">
        <v>6930129.2799999984</v>
      </c>
      <c r="EI73" s="53">
        <v>0</v>
      </c>
      <c r="EJ73" s="53">
        <v>0</v>
      </c>
      <c r="EK73" s="53">
        <v>0</v>
      </c>
      <c r="EL73" s="53">
        <v>0</v>
      </c>
      <c r="EM73" s="53">
        <v>776.58</v>
      </c>
      <c r="EN73" s="53">
        <v>3773744.2192000002</v>
      </c>
      <c r="EO73" s="53">
        <v>0</v>
      </c>
      <c r="EP73" s="53">
        <v>0</v>
      </c>
      <c r="EQ73" s="53">
        <v>0</v>
      </c>
      <c r="ER73" s="53">
        <v>0</v>
      </c>
      <c r="ES73" s="53">
        <v>0</v>
      </c>
      <c r="ET73" s="53">
        <v>0</v>
      </c>
      <c r="EU73" s="53">
        <v>0</v>
      </c>
      <c r="EV73" s="53">
        <v>0</v>
      </c>
      <c r="EW73" s="53">
        <v>0</v>
      </c>
      <c r="EX73" s="53">
        <v>0</v>
      </c>
      <c r="EY73" s="53">
        <v>0</v>
      </c>
      <c r="EZ73" s="53">
        <v>0</v>
      </c>
      <c r="FA73" s="53">
        <v>0</v>
      </c>
      <c r="FB73" s="53">
        <v>0</v>
      </c>
      <c r="FC73" s="53">
        <v>0</v>
      </c>
      <c r="FD73" s="53">
        <v>0</v>
      </c>
      <c r="FE73" s="53">
        <v>18069.05</v>
      </c>
      <c r="FF73" s="53">
        <v>69339680.220000014</v>
      </c>
      <c r="FG73" s="53">
        <v>0</v>
      </c>
      <c r="FH73" s="53">
        <v>0</v>
      </c>
      <c r="FI73" s="53">
        <v>0</v>
      </c>
      <c r="FJ73" s="53">
        <v>0</v>
      </c>
      <c r="FK73" s="53">
        <v>0</v>
      </c>
      <c r="FL73" s="53">
        <v>0</v>
      </c>
      <c r="FM73" s="53">
        <v>0</v>
      </c>
      <c r="FN73" s="53">
        <v>0</v>
      </c>
      <c r="FO73" s="53">
        <v>0</v>
      </c>
      <c r="FP73" s="53">
        <v>0</v>
      </c>
      <c r="FQ73" s="53">
        <v>0</v>
      </c>
      <c r="FR73" s="53">
        <v>0</v>
      </c>
      <c r="FS73" s="53">
        <v>0</v>
      </c>
      <c r="FT73" s="53">
        <v>0</v>
      </c>
      <c r="FU73" s="53">
        <v>3623537.879999999</v>
      </c>
      <c r="FV73" s="53">
        <v>0</v>
      </c>
      <c r="FW73" s="53">
        <v>0</v>
      </c>
      <c r="FX73" s="53">
        <v>7990881.9542393982</v>
      </c>
      <c r="FY73" s="53">
        <v>0</v>
      </c>
      <c r="FZ73" s="53">
        <v>0</v>
      </c>
      <c r="GA73" s="53">
        <v>0</v>
      </c>
      <c r="GB73" s="53">
        <v>0</v>
      </c>
      <c r="GC73" s="53">
        <v>0</v>
      </c>
      <c r="GD73" s="53">
        <v>0</v>
      </c>
      <c r="GE73" s="53">
        <v>0</v>
      </c>
      <c r="GF73" s="53">
        <v>0</v>
      </c>
      <c r="GG73" s="53">
        <v>26371109.73</v>
      </c>
      <c r="GH73" s="53">
        <v>0</v>
      </c>
      <c r="GI73" s="53">
        <v>41128.6</v>
      </c>
      <c r="GJ73" s="53">
        <v>7023928.2000000607</v>
      </c>
      <c r="GK73" s="53">
        <v>0</v>
      </c>
      <c r="GL73" s="53">
        <v>0</v>
      </c>
      <c r="GM73" s="53">
        <v>0</v>
      </c>
      <c r="GN73" s="53">
        <v>0</v>
      </c>
      <c r="GO73" s="53">
        <v>0</v>
      </c>
      <c r="GP73" s="53">
        <v>31469083.659999955</v>
      </c>
      <c r="GQ73" s="53">
        <v>0</v>
      </c>
      <c r="GR73" s="53">
        <v>0</v>
      </c>
      <c r="GS73" s="53">
        <v>5475495.9300000006</v>
      </c>
      <c r="GT73" s="53">
        <v>0</v>
      </c>
      <c r="GU73" s="53">
        <v>0</v>
      </c>
      <c r="GV73" s="53">
        <v>242568013.22000006</v>
      </c>
      <c r="GW73" s="53">
        <v>0</v>
      </c>
      <c r="GX73" s="53">
        <v>425.4</v>
      </c>
      <c r="GY73" s="53">
        <v>13748348.00000003</v>
      </c>
      <c r="GZ73" s="53">
        <v>0</v>
      </c>
      <c r="HA73" s="53">
        <v>0</v>
      </c>
      <c r="HB73" s="53">
        <v>0</v>
      </c>
      <c r="HC73" s="53">
        <v>0</v>
      </c>
      <c r="HD73" s="53">
        <v>0</v>
      </c>
      <c r="HE73" s="53">
        <v>0</v>
      </c>
      <c r="HF73" s="53">
        <v>0</v>
      </c>
      <c r="HG73" s="53">
        <v>0</v>
      </c>
      <c r="HH73" s="53">
        <v>87171.72</v>
      </c>
      <c r="HI73" s="53">
        <v>0</v>
      </c>
      <c r="HJ73" s="53">
        <v>0</v>
      </c>
      <c r="HK73" s="53">
        <v>0</v>
      </c>
      <c r="HL73" s="53">
        <v>0</v>
      </c>
      <c r="HM73" s="53">
        <v>0</v>
      </c>
      <c r="HN73" s="53">
        <v>3703750.34</v>
      </c>
      <c r="HO73" s="53">
        <v>0</v>
      </c>
      <c r="HP73" s="53">
        <v>0</v>
      </c>
      <c r="HQ73" s="53">
        <v>0</v>
      </c>
      <c r="HR73" s="53">
        <v>0</v>
      </c>
      <c r="HS73" s="53">
        <v>0</v>
      </c>
      <c r="HT73" s="53">
        <v>0</v>
      </c>
      <c r="HU73" s="53">
        <v>0</v>
      </c>
      <c r="HV73" s="53">
        <v>0</v>
      </c>
      <c r="HW73" s="53">
        <v>33357554.199999999</v>
      </c>
      <c r="HX73" s="53">
        <v>0</v>
      </c>
      <c r="HY73" s="53">
        <v>0</v>
      </c>
      <c r="HZ73" s="53">
        <v>4582755240.04006</v>
      </c>
      <c r="IA73" s="53">
        <v>0</v>
      </c>
      <c r="IB73" s="53">
        <v>0</v>
      </c>
      <c r="IC73" s="53">
        <v>2660042.88</v>
      </c>
      <c r="ID73" s="53">
        <v>0</v>
      </c>
      <c r="IE73" s="53">
        <v>0</v>
      </c>
      <c r="IF73" s="53">
        <v>423405874.47999603</v>
      </c>
      <c r="IG73" s="53">
        <v>0</v>
      </c>
      <c r="IH73" s="53">
        <v>0</v>
      </c>
      <c r="II73" s="53">
        <v>0</v>
      </c>
      <c r="IJ73" s="53">
        <v>0</v>
      </c>
      <c r="IK73" s="53">
        <v>0</v>
      </c>
      <c r="IL73" s="53">
        <v>0</v>
      </c>
      <c r="IM73" s="53">
        <v>0</v>
      </c>
      <c r="IN73" s="53">
        <v>0</v>
      </c>
      <c r="IO73" s="53">
        <v>1809733.55</v>
      </c>
      <c r="IP73" s="53">
        <v>0</v>
      </c>
      <c r="IQ73" s="53">
        <v>0</v>
      </c>
      <c r="IR73" s="53">
        <v>80049081.170000002</v>
      </c>
      <c r="IS73" s="53">
        <v>0</v>
      </c>
      <c r="IT73" s="53">
        <v>0</v>
      </c>
      <c r="IU73" s="53">
        <v>0</v>
      </c>
      <c r="IV73" s="53">
        <v>0</v>
      </c>
      <c r="IW73" s="53">
        <v>461132.36</v>
      </c>
      <c r="IX73" s="53">
        <v>124628686.53999999</v>
      </c>
      <c r="IY73" s="53">
        <v>0</v>
      </c>
      <c r="IZ73" s="53">
        <v>0</v>
      </c>
      <c r="JA73" s="53">
        <v>2735500</v>
      </c>
      <c r="JB73" s="53">
        <v>0</v>
      </c>
      <c r="JC73" s="53">
        <v>0</v>
      </c>
      <c r="JD73" s="53">
        <v>0</v>
      </c>
      <c r="JE73" s="53">
        <v>0</v>
      </c>
      <c r="JF73" s="53">
        <v>461132.36</v>
      </c>
      <c r="JG73" s="53">
        <v>120017104.94</v>
      </c>
      <c r="JH73" s="53">
        <v>0</v>
      </c>
      <c r="JI73" s="53">
        <v>0</v>
      </c>
      <c r="JJ73" s="53">
        <v>0</v>
      </c>
      <c r="JK73" s="53">
        <v>0</v>
      </c>
      <c r="JL73" s="53">
        <v>461132.36</v>
      </c>
      <c r="JM73" s="53">
        <v>120017104.94</v>
      </c>
      <c r="JN73" s="53">
        <v>0</v>
      </c>
      <c r="JO73" s="53">
        <v>0</v>
      </c>
      <c r="JP73" s="53">
        <v>1876081.6</v>
      </c>
      <c r="JQ73" s="53">
        <v>0</v>
      </c>
      <c r="JR73" s="53">
        <v>0</v>
      </c>
      <c r="JS73" s="53">
        <v>0</v>
      </c>
      <c r="JT73" s="53">
        <v>0</v>
      </c>
      <c r="JU73" s="53">
        <v>0</v>
      </c>
      <c r="JV73" s="53">
        <v>1876081.6</v>
      </c>
      <c r="JW73" s="53">
        <v>0</v>
      </c>
      <c r="JX73" s="53">
        <v>2589946.0165499998</v>
      </c>
      <c r="JY73" s="53">
        <v>282879.33</v>
      </c>
      <c r="JZ73" s="53">
        <v>0</v>
      </c>
      <c r="KA73" s="53">
        <v>2021566.28</v>
      </c>
      <c r="KB73" s="53">
        <v>0</v>
      </c>
      <c r="KC73" s="53">
        <v>0</v>
      </c>
      <c r="KD73" s="53">
        <v>0</v>
      </c>
      <c r="KE73" s="53">
        <v>0</v>
      </c>
      <c r="KF73" s="53">
        <v>0</v>
      </c>
      <c r="KG73" s="53">
        <v>0</v>
      </c>
      <c r="KH73" s="53">
        <v>0</v>
      </c>
      <c r="KI73" s="53">
        <v>0</v>
      </c>
      <c r="KJ73" s="53">
        <v>0</v>
      </c>
      <c r="KK73" s="53">
        <v>0</v>
      </c>
      <c r="KL73" s="53">
        <v>0</v>
      </c>
      <c r="KM73" s="53">
        <v>0</v>
      </c>
      <c r="KN73" s="53">
        <v>0</v>
      </c>
      <c r="KO73" s="53">
        <v>0</v>
      </c>
      <c r="KP73" s="53">
        <v>0</v>
      </c>
      <c r="KQ73" s="53">
        <v>0</v>
      </c>
      <c r="KR73" s="53">
        <v>0</v>
      </c>
      <c r="KS73" s="53">
        <v>0</v>
      </c>
      <c r="KT73" s="53">
        <v>0</v>
      </c>
      <c r="KU73" s="53">
        <v>0</v>
      </c>
      <c r="KV73" s="53">
        <v>0</v>
      </c>
      <c r="KW73" s="53">
        <v>0</v>
      </c>
      <c r="KX73" s="53">
        <v>0</v>
      </c>
      <c r="KY73" s="53">
        <v>0</v>
      </c>
      <c r="KZ73" s="53">
        <v>0</v>
      </c>
      <c r="LA73" s="53">
        <v>0</v>
      </c>
      <c r="LB73" s="53">
        <v>0</v>
      </c>
      <c r="LC73" s="53">
        <v>0</v>
      </c>
      <c r="LD73" s="53">
        <v>0</v>
      </c>
      <c r="LE73" s="53">
        <v>0</v>
      </c>
      <c r="LF73" s="53">
        <v>0</v>
      </c>
      <c r="LG73" s="53">
        <v>0</v>
      </c>
      <c r="LH73" s="53">
        <v>0</v>
      </c>
      <c r="LI73" s="53">
        <v>0</v>
      </c>
      <c r="LJ73" s="53">
        <v>0</v>
      </c>
      <c r="LK73" s="53">
        <v>0</v>
      </c>
      <c r="LL73" s="53">
        <v>0</v>
      </c>
      <c r="LM73" s="53">
        <v>0</v>
      </c>
      <c r="LN73" s="53">
        <v>0</v>
      </c>
      <c r="LO73" s="53">
        <v>0</v>
      </c>
      <c r="LP73" s="53">
        <v>0</v>
      </c>
      <c r="LQ73" s="53">
        <v>0</v>
      </c>
      <c r="LR73" s="53">
        <v>0</v>
      </c>
      <c r="LS73" s="53">
        <v>0</v>
      </c>
      <c r="LT73" s="53">
        <v>0</v>
      </c>
      <c r="LU73" s="53">
        <v>0</v>
      </c>
      <c r="LV73" s="53">
        <v>0</v>
      </c>
      <c r="LW73" s="53">
        <v>0</v>
      </c>
      <c r="LX73" s="53">
        <v>0</v>
      </c>
      <c r="LY73" s="53">
        <v>0</v>
      </c>
      <c r="LZ73" s="53">
        <v>0</v>
      </c>
      <c r="MA73" s="53">
        <v>0</v>
      </c>
      <c r="MB73" s="53">
        <v>0</v>
      </c>
      <c r="MC73" s="53">
        <v>0</v>
      </c>
      <c r="MD73" s="53">
        <v>0</v>
      </c>
      <c r="ME73" s="53">
        <v>0</v>
      </c>
      <c r="MF73" s="53">
        <v>37398857.136550002</v>
      </c>
      <c r="MG73" s="53">
        <v>12747221564.035461</v>
      </c>
      <c r="MH73" s="53">
        <v>12784620421.172012</v>
      </c>
    </row>
    <row r="74" spans="1:346" ht="13.8" x14ac:dyDescent="0.3">
      <c r="A74" s="63" t="s">
        <v>284</v>
      </c>
      <c r="B74" s="52">
        <v>9001</v>
      </c>
      <c r="C74" s="62" t="s">
        <v>285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>
        <v>0</v>
      </c>
      <c r="AI74" s="53">
        <v>0</v>
      </c>
      <c r="AJ74" s="53">
        <v>0</v>
      </c>
      <c r="AK74" s="53">
        <v>0</v>
      </c>
      <c r="AL74" s="53">
        <v>0</v>
      </c>
      <c r="AM74" s="53">
        <v>0</v>
      </c>
      <c r="AN74" s="53">
        <v>0</v>
      </c>
      <c r="AO74" s="53">
        <v>0</v>
      </c>
      <c r="AP74" s="53">
        <v>0</v>
      </c>
      <c r="AQ74" s="53">
        <v>0</v>
      </c>
      <c r="AR74" s="53">
        <v>0</v>
      </c>
      <c r="AS74" s="53">
        <v>0</v>
      </c>
      <c r="AT74" s="53">
        <v>0</v>
      </c>
      <c r="AU74" s="53">
        <v>0</v>
      </c>
      <c r="AV74" s="53">
        <v>0</v>
      </c>
      <c r="AW74" s="53">
        <v>0</v>
      </c>
      <c r="AX74" s="53">
        <v>0</v>
      </c>
      <c r="AY74" s="53">
        <v>0</v>
      </c>
      <c r="AZ74" s="53">
        <v>0</v>
      </c>
      <c r="BA74" s="53">
        <v>0</v>
      </c>
      <c r="BB74" s="53">
        <v>0</v>
      </c>
      <c r="BC74" s="53">
        <v>0</v>
      </c>
      <c r="BD74" s="53">
        <v>0</v>
      </c>
      <c r="BE74" s="53">
        <v>0</v>
      </c>
      <c r="BF74" s="53">
        <v>0</v>
      </c>
      <c r="BG74" s="53">
        <v>0</v>
      </c>
      <c r="BH74" s="53">
        <v>0</v>
      </c>
      <c r="BI74" s="53">
        <v>0</v>
      </c>
      <c r="BJ74" s="53">
        <v>0</v>
      </c>
      <c r="BK74" s="53">
        <v>0</v>
      </c>
      <c r="BL74" s="53">
        <v>0</v>
      </c>
      <c r="BM74" s="53">
        <v>0</v>
      </c>
      <c r="BN74" s="53">
        <v>0</v>
      </c>
      <c r="BO74" s="53">
        <v>0</v>
      </c>
      <c r="BP74" s="53">
        <v>0</v>
      </c>
      <c r="BQ74" s="53">
        <v>0</v>
      </c>
      <c r="BR74" s="53">
        <v>0</v>
      </c>
      <c r="BS74" s="53">
        <v>0</v>
      </c>
      <c r="BT74" s="53">
        <v>0</v>
      </c>
      <c r="BU74" s="53">
        <v>0</v>
      </c>
      <c r="BV74" s="53">
        <v>0</v>
      </c>
      <c r="BW74" s="53">
        <v>0</v>
      </c>
      <c r="BX74" s="53">
        <v>0</v>
      </c>
      <c r="BY74" s="53">
        <v>0</v>
      </c>
      <c r="BZ74" s="53">
        <v>0</v>
      </c>
      <c r="CA74" s="53">
        <v>0</v>
      </c>
      <c r="CB74" s="53">
        <v>0</v>
      </c>
      <c r="CC74" s="53">
        <v>0</v>
      </c>
      <c r="CD74" s="53">
        <v>0</v>
      </c>
      <c r="CE74" s="53">
        <v>0</v>
      </c>
      <c r="CF74" s="53">
        <v>0</v>
      </c>
      <c r="CG74" s="53">
        <v>0</v>
      </c>
      <c r="CH74" s="53">
        <v>0</v>
      </c>
      <c r="CI74" s="53">
        <v>0</v>
      </c>
      <c r="CJ74" s="53">
        <v>0</v>
      </c>
      <c r="CK74" s="53">
        <v>0</v>
      </c>
      <c r="CL74" s="53">
        <v>0</v>
      </c>
      <c r="CM74" s="53">
        <v>0</v>
      </c>
      <c r="CN74" s="53">
        <v>0</v>
      </c>
      <c r="CO74" s="53">
        <v>0</v>
      </c>
      <c r="CP74" s="53">
        <v>0</v>
      </c>
      <c r="CQ74" s="53">
        <v>0</v>
      </c>
      <c r="CR74" s="53">
        <v>0</v>
      </c>
      <c r="CS74" s="53">
        <v>0</v>
      </c>
      <c r="CT74" s="53">
        <v>0</v>
      </c>
      <c r="CU74" s="53">
        <v>0</v>
      </c>
      <c r="CV74" s="53">
        <v>0</v>
      </c>
      <c r="CW74" s="53">
        <v>0</v>
      </c>
      <c r="CX74" s="53">
        <v>0</v>
      </c>
      <c r="CY74" s="53">
        <v>0</v>
      </c>
      <c r="CZ74" s="53">
        <v>0</v>
      </c>
      <c r="DA74" s="53">
        <v>0</v>
      </c>
      <c r="DB74" s="53">
        <v>0</v>
      </c>
      <c r="DC74" s="53">
        <v>0</v>
      </c>
      <c r="DD74" s="53">
        <v>0</v>
      </c>
      <c r="DE74" s="53">
        <v>0</v>
      </c>
      <c r="DF74" s="53">
        <v>0</v>
      </c>
      <c r="DG74" s="53">
        <v>0</v>
      </c>
      <c r="DH74" s="53">
        <v>0</v>
      </c>
      <c r="DI74" s="53">
        <v>0</v>
      </c>
      <c r="DJ74" s="53">
        <v>0</v>
      </c>
      <c r="DK74" s="53">
        <v>0</v>
      </c>
      <c r="DL74" s="53">
        <v>0</v>
      </c>
      <c r="DM74" s="53">
        <v>0</v>
      </c>
      <c r="DN74" s="53">
        <v>0</v>
      </c>
      <c r="DO74" s="53">
        <v>0</v>
      </c>
      <c r="DP74" s="53">
        <v>0</v>
      </c>
      <c r="DQ74" s="53">
        <v>0</v>
      </c>
      <c r="DR74" s="53">
        <v>0</v>
      </c>
      <c r="DS74" s="53">
        <v>0</v>
      </c>
      <c r="DT74" s="53">
        <v>0</v>
      </c>
      <c r="DU74" s="53">
        <v>0</v>
      </c>
      <c r="DV74" s="53">
        <v>0</v>
      </c>
      <c r="DW74" s="53">
        <v>0</v>
      </c>
      <c r="DX74" s="53">
        <v>0</v>
      </c>
      <c r="DY74" s="53">
        <v>0</v>
      </c>
      <c r="DZ74" s="53">
        <v>0</v>
      </c>
      <c r="EA74" s="53">
        <v>0</v>
      </c>
      <c r="EB74" s="53">
        <v>0</v>
      </c>
      <c r="EC74" s="53">
        <v>0</v>
      </c>
      <c r="ED74" s="53">
        <v>0</v>
      </c>
      <c r="EE74" s="53">
        <v>0</v>
      </c>
      <c r="EF74" s="53">
        <v>0</v>
      </c>
      <c r="EG74" s="53">
        <v>0</v>
      </c>
      <c r="EH74" s="53">
        <v>0</v>
      </c>
      <c r="EI74" s="53">
        <v>0</v>
      </c>
      <c r="EJ74" s="53">
        <v>0</v>
      </c>
      <c r="EK74" s="53">
        <v>0</v>
      </c>
      <c r="EL74" s="53">
        <v>0</v>
      </c>
      <c r="EM74" s="53">
        <v>0</v>
      </c>
      <c r="EN74" s="53">
        <v>0</v>
      </c>
      <c r="EO74" s="53">
        <v>0</v>
      </c>
      <c r="EP74" s="53">
        <v>0</v>
      </c>
      <c r="EQ74" s="53">
        <v>0</v>
      </c>
      <c r="ER74" s="53">
        <v>0</v>
      </c>
      <c r="ES74" s="53">
        <v>0</v>
      </c>
      <c r="ET74" s="53">
        <v>0</v>
      </c>
      <c r="EU74" s="53">
        <v>0</v>
      </c>
      <c r="EV74" s="53">
        <v>0</v>
      </c>
      <c r="EW74" s="53">
        <v>0</v>
      </c>
      <c r="EX74" s="53">
        <v>0</v>
      </c>
      <c r="EY74" s="53">
        <v>0</v>
      </c>
      <c r="EZ74" s="53">
        <v>0</v>
      </c>
      <c r="FA74" s="53">
        <v>0</v>
      </c>
      <c r="FB74" s="53">
        <v>0</v>
      </c>
      <c r="FC74" s="53">
        <v>0</v>
      </c>
      <c r="FD74" s="53">
        <v>0</v>
      </c>
      <c r="FE74" s="53">
        <v>0</v>
      </c>
      <c r="FF74" s="53">
        <v>55639803.9399703</v>
      </c>
      <c r="FG74" s="53">
        <v>0</v>
      </c>
      <c r="FH74" s="53">
        <v>0</v>
      </c>
      <c r="FI74" s="53">
        <v>0</v>
      </c>
      <c r="FJ74" s="53">
        <v>0</v>
      </c>
      <c r="FK74" s="53">
        <v>0</v>
      </c>
      <c r="FL74" s="53">
        <v>0</v>
      </c>
      <c r="FM74" s="53">
        <v>0</v>
      </c>
      <c r="FN74" s="53">
        <v>0</v>
      </c>
      <c r="FO74" s="53">
        <v>0</v>
      </c>
      <c r="FP74" s="53">
        <v>0</v>
      </c>
      <c r="FQ74" s="53">
        <v>0</v>
      </c>
      <c r="FR74" s="53">
        <v>0</v>
      </c>
      <c r="FS74" s="53">
        <v>0</v>
      </c>
      <c r="FT74" s="53">
        <v>0</v>
      </c>
      <c r="FU74" s="53">
        <v>0</v>
      </c>
      <c r="FV74" s="53">
        <v>0</v>
      </c>
      <c r="FW74" s="53">
        <v>0</v>
      </c>
      <c r="FX74" s="53">
        <v>0</v>
      </c>
      <c r="FY74" s="53">
        <v>0</v>
      </c>
      <c r="FZ74" s="53">
        <v>0</v>
      </c>
      <c r="GA74" s="53">
        <v>0</v>
      </c>
      <c r="GB74" s="53">
        <v>0</v>
      </c>
      <c r="GC74" s="53">
        <v>0</v>
      </c>
      <c r="GD74" s="53">
        <v>0</v>
      </c>
      <c r="GE74" s="53">
        <v>0</v>
      </c>
      <c r="GF74" s="53">
        <v>0</v>
      </c>
      <c r="GG74" s="53">
        <v>0</v>
      </c>
      <c r="GH74" s="53">
        <v>0</v>
      </c>
      <c r="GI74" s="53">
        <v>0</v>
      </c>
      <c r="GJ74" s="53">
        <v>0</v>
      </c>
      <c r="GK74" s="53">
        <v>0</v>
      </c>
      <c r="GL74" s="53">
        <v>0</v>
      </c>
      <c r="GM74" s="53">
        <v>0</v>
      </c>
      <c r="GN74" s="53">
        <v>0</v>
      </c>
      <c r="GO74" s="53">
        <v>0</v>
      </c>
      <c r="GP74" s="53">
        <v>0</v>
      </c>
      <c r="GQ74" s="53">
        <v>0</v>
      </c>
      <c r="GR74" s="53">
        <v>0</v>
      </c>
      <c r="GS74" s="53">
        <v>0</v>
      </c>
      <c r="GT74" s="53">
        <v>0</v>
      </c>
      <c r="GU74" s="53">
        <v>0</v>
      </c>
      <c r="GV74" s="53">
        <v>0</v>
      </c>
      <c r="GW74" s="53">
        <v>0</v>
      </c>
      <c r="GX74" s="53">
        <v>0</v>
      </c>
      <c r="GY74" s="53">
        <v>0</v>
      </c>
      <c r="GZ74" s="53">
        <v>0</v>
      </c>
      <c r="HA74" s="53">
        <v>0</v>
      </c>
      <c r="HB74" s="53">
        <v>0</v>
      </c>
      <c r="HC74" s="53">
        <v>0</v>
      </c>
      <c r="HD74" s="53">
        <v>0</v>
      </c>
      <c r="HE74" s="53">
        <v>0</v>
      </c>
      <c r="HF74" s="53">
        <v>0</v>
      </c>
      <c r="HG74" s="53">
        <v>0</v>
      </c>
      <c r="HH74" s="53">
        <v>0</v>
      </c>
      <c r="HI74" s="53">
        <v>0</v>
      </c>
      <c r="HJ74" s="53">
        <v>0</v>
      </c>
      <c r="HK74" s="53">
        <v>0</v>
      </c>
      <c r="HL74" s="53">
        <v>0</v>
      </c>
      <c r="HM74" s="53">
        <v>0</v>
      </c>
      <c r="HN74" s="53">
        <v>0</v>
      </c>
      <c r="HO74" s="53">
        <v>0</v>
      </c>
      <c r="HP74" s="53">
        <v>0</v>
      </c>
      <c r="HQ74" s="53">
        <v>0</v>
      </c>
      <c r="HR74" s="53">
        <v>0</v>
      </c>
      <c r="HS74" s="53">
        <v>0</v>
      </c>
      <c r="HT74" s="53">
        <v>0</v>
      </c>
      <c r="HU74" s="53">
        <v>0</v>
      </c>
      <c r="HV74" s="53">
        <v>0</v>
      </c>
      <c r="HW74" s="53">
        <v>0</v>
      </c>
      <c r="HX74" s="53">
        <v>0</v>
      </c>
      <c r="HY74" s="53">
        <v>0</v>
      </c>
      <c r="HZ74" s="53">
        <v>0</v>
      </c>
      <c r="IA74" s="53">
        <v>0</v>
      </c>
      <c r="IB74" s="53">
        <v>0</v>
      </c>
      <c r="IC74" s="53">
        <v>0</v>
      </c>
      <c r="ID74" s="53">
        <v>0</v>
      </c>
      <c r="IE74" s="53">
        <v>0</v>
      </c>
      <c r="IF74" s="53">
        <v>0</v>
      </c>
      <c r="IG74" s="53">
        <v>0</v>
      </c>
      <c r="IH74" s="53">
        <v>0</v>
      </c>
      <c r="II74" s="53">
        <v>0</v>
      </c>
      <c r="IJ74" s="53">
        <v>0</v>
      </c>
      <c r="IK74" s="53">
        <v>0</v>
      </c>
      <c r="IL74" s="53">
        <v>0</v>
      </c>
      <c r="IM74" s="53">
        <v>0</v>
      </c>
      <c r="IN74" s="53">
        <v>0</v>
      </c>
      <c r="IO74" s="53">
        <v>0</v>
      </c>
      <c r="IP74" s="53">
        <v>0</v>
      </c>
      <c r="IQ74" s="53">
        <v>0</v>
      </c>
      <c r="IR74" s="53">
        <v>0</v>
      </c>
      <c r="IS74" s="53">
        <v>0</v>
      </c>
      <c r="IT74" s="53">
        <v>0</v>
      </c>
      <c r="IU74" s="53">
        <v>0</v>
      </c>
      <c r="IV74" s="53">
        <v>0</v>
      </c>
      <c r="IW74" s="53">
        <v>0</v>
      </c>
      <c r="IX74" s="53">
        <v>84766399.75999999</v>
      </c>
      <c r="IY74" s="53">
        <v>0</v>
      </c>
      <c r="IZ74" s="53">
        <v>0</v>
      </c>
      <c r="JA74" s="53">
        <v>0</v>
      </c>
      <c r="JB74" s="53">
        <v>0</v>
      </c>
      <c r="JC74" s="53">
        <v>0</v>
      </c>
      <c r="JD74" s="53">
        <v>0</v>
      </c>
      <c r="JE74" s="53">
        <v>0</v>
      </c>
      <c r="JF74" s="53">
        <v>0</v>
      </c>
      <c r="JG74" s="53">
        <v>84766399.75999999</v>
      </c>
      <c r="JH74" s="53">
        <v>0</v>
      </c>
      <c r="JI74" s="53">
        <v>0</v>
      </c>
      <c r="JJ74" s="53">
        <v>3242137.99</v>
      </c>
      <c r="JK74" s="53">
        <v>0</v>
      </c>
      <c r="JL74" s="53">
        <v>0</v>
      </c>
      <c r="JM74" s="53">
        <v>81524261.769999996</v>
      </c>
      <c r="JN74" s="53">
        <v>0</v>
      </c>
      <c r="JO74" s="53">
        <v>0</v>
      </c>
      <c r="JP74" s="53">
        <v>0</v>
      </c>
      <c r="JQ74" s="53">
        <v>0</v>
      </c>
      <c r="JR74" s="53">
        <v>0</v>
      </c>
      <c r="JS74" s="53">
        <v>0</v>
      </c>
      <c r="JT74" s="53">
        <v>0</v>
      </c>
      <c r="JU74" s="53">
        <v>0</v>
      </c>
      <c r="JV74" s="53">
        <v>0</v>
      </c>
      <c r="JW74" s="53">
        <v>0</v>
      </c>
      <c r="JX74" s="53">
        <v>0</v>
      </c>
      <c r="JY74" s="53">
        <v>0</v>
      </c>
      <c r="JZ74" s="53">
        <v>0</v>
      </c>
      <c r="KA74" s="53">
        <v>0</v>
      </c>
      <c r="KB74" s="53">
        <v>0</v>
      </c>
      <c r="KC74" s="53">
        <v>0</v>
      </c>
      <c r="KD74" s="53">
        <v>0</v>
      </c>
      <c r="KE74" s="53">
        <v>0</v>
      </c>
      <c r="KF74" s="53">
        <v>0</v>
      </c>
      <c r="KG74" s="53">
        <v>0</v>
      </c>
      <c r="KH74" s="53">
        <v>0</v>
      </c>
      <c r="KI74" s="53">
        <v>13197.700000762939</v>
      </c>
      <c r="KJ74" s="53">
        <v>0</v>
      </c>
      <c r="KK74" s="53">
        <v>807953814.57990158</v>
      </c>
      <c r="KL74" s="53">
        <v>0</v>
      </c>
      <c r="KM74" s="53">
        <v>0</v>
      </c>
      <c r="KN74" s="53">
        <v>0</v>
      </c>
      <c r="KO74" s="53">
        <v>0</v>
      </c>
      <c r="KP74" s="53">
        <v>0</v>
      </c>
      <c r="KQ74" s="53">
        <v>0</v>
      </c>
      <c r="KR74" s="53">
        <v>0</v>
      </c>
      <c r="KS74" s="53">
        <v>0</v>
      </c>
      <c r="KT74" s="53">
        <v>0</v>
      </c>
      <c r="KU74" s="53">
        <v>0</v>
      </c>
      <c r="KV74" s="53">
        <v>0</v>
      </c>
      <c r="KW74" s="53">
        <v>0</v>
      </c>
      <c r="KX74" s="53">
        <v>0</v>
      </c>
      <c r="KY74" s="53">
        <v>0</v>
      </c>
      <c r="KZ74" s="53">
        <v>0</v>
      </c>
      <c r="LA74" s="53">
        <v>0</v>
      </c>
      <c r="LB74" s="53">
        <v>0</v>
      </c>
      <c r="LC74" s="53">
        <v>0</v>
      </c>
      <c r="LD74" s="53">
        <v>0</v>
      </c>
      <c r="LE74" s="53">
        <v>0</v>
      </c>
      <c r="LF74" s="53">
        <v>0</v>
      </c>
      <c r="LG74" s="53">
        <v>0</v>
      </c>
      <c r="LH74" s="53">
        <v>0</v>
      </c>
      <c r="LI74" s="53">
        <v>0</v>
      </c>
      <c r="LJ74" s="53">
        <v>0</v>
      </c>
      <c r="LK74" s="53">
        <v>0</v>
      </c>
      <c r="LL74" s="53">
        <v>0</v>
      </c>
      <c r="LM74" s="53">
        <v>0</v>
      </c>
      <c r="LN74" s="53">
        <v>0</v>
      </c>
      <c r="LO74" s="53">
        <v>0</v>
      </c>
      <c r="LP74" s="53">
        <v>0</v>
      </c>
      <c r="LQ74" s="53">
        <v>0</v>
      </c>
      <c r="LR74" s="53">
        <v>0</v>
      </c>
      <c r="LS74" s="53">
        <v>0</v>
      </c>
      <c r="LT74" s="53">
        <v>0</v>
      </c>
      <c r="LU74" s="53">
        <v>0</v>
      </c>
      <c r="LV74" s="53">
        <v>0</v>
      </c>
      <c r="LW74" s="53">
        <v>0</v>
      </c>
      <c r="LX74" s="53">
        <v>0</v>
      </c>
      <c r="LY74" s="53">
        <v>0</v>
      </c>
      <c r="LZ74" s="53">
        <v>0</v>
      </c>
      <c r="MA74" s="53">
        <v>0</v>
      </c>
      <c r="MB74" s="53">
        <v>0</v>
      </c>
      <c r="MC74" s="53">
        <v>0</v>
      </c>
      <c r="MD74" s="53">
        <v>0</v>
      </c>
      <c r="ME74" s="53">
        <v>13197.700000762939</v>
      </c>
      <c r="MF74" s="53">
        <v>0</v>
      </c>
      <c r="MG74" s="53">
        <v>948360018.27987182</v>
      </c>
      <c r="MH74" s="53">
        <v>948373215.97987258</v>
      </c>
    </row>
    <row r="75" spans="1:346" ht="13.8" x14ac:dyDescent="0.3">
      <c r="A75" s="63" t="s">
        <v>287</v>
      </c>
      <c r="B75" s="52">
        <v>9003</v>
      </c>
      <c r="C75" s="62" t="s">
        <v>288</v>
      </c>
      <c r="D75" s="53">
        <v>0</v>
      </c>
      <c r="E75" s="53">
        <v>10296.41</v>
      </c>
      <c r="F75" s="53">
        <v>1165161443.6124501</v>
      </c>
      <c r="G75" s="53">
        <v>0</v>
      </c>
      <c r="H75" s="53">
        <v>10296.41</v>
      </c>
      <c r="I75" s="53">
        <v>17315602.731610376</v>
      </c>
      <c r="J75" s="53">
        <v>0</v>
      </c>
      <c r="K75" s="53">
        <v>0</v>
      </c>
      <c r="L75" s="53">
        <v>82456008.89361237</v>
      </c>
      <c r="M75" s="53">
        <v>0</v>
      </c>
      <c r="N75" s="53">
        <v>0</v>
      </c>
      <c r="O75" s="53">
        <v>1065389831.9872274</v>
      </c>
      <c r="P75" s="53">
        <v>0</v>
      </c>
      <c r="Q75" s="53">
        <v>0</v>
      </c>
      <c r="R75" s="53">
        <v>58393331.8825</v>
      </c>
      <c r="S75" s="53">
        <v>0</v>
      </c>
      <c r="T75" s="53">
        <v>2828593.74</v>
      </c>
      <c r="U75" s="53">
        <v>19042381.990000002</v>
      </c>
      <c r="V75" s="53">
        <v>0</v>
      </c>
      <c r="W75" s="53">
        <v>0</v>
      </c>
      <c r="X75" s="53">
        <v>0</v>
      </c>
      <c r="Y75" s="53">
        <v>0</v>
      </c>
      <c r="Z75" s="53">
        <v>0</v>
      </c>
      <c r="AA75" s="53">
        <v>0</v>
      </c>
      <c r="AB75" s="53">
        <v>0</v>
      </c>
      <c r="AC75" s="53">
        <v>0</v>
      </c>
      <c r="AD75" s="53">
        <v>0</v>
      </c>
      <c r="AE75" s="53">
        <v>0</v>
      </c>
      <c r="AF75" s="53">
        <v>0</v>
      </c>
      <c r="AG75" s="53">
        <v>0</v>
      </c>
      <c r="AH75" s="53">
        <v>0</v>
      </c>
      <c r="AI75" s="53">
        <v>0</v>
      </c>
      <c r="AJ75" s="53">
        <v>0</v>
      </c>
      <c r="AK75" s="53">
        <v>0</v>
      </c>
      <c r="AL75" s="53">
        <v>0</v>
      </c>
      <c r="AM75" s="53">
        <v>146516207.11999997</v>
      </c>
      <c r="AN75" s="53">
        <v>0</v>
      </c>
      <c r="AO75" s="53">
        <v>0</v>
      </c>
      <c r="AP75" s="53">
        <v>0</v>
      </c>
      <c r="AQ75" s="53">
        <v>0</v>
      </c>
      <c r="AR75" s="53">
        <v>0</v>
      </c>
      <c r="AS75" s="53">
        <v>13006845.859999998</v>
      </c>
      <c r="AT75" s="53">
        <v>0</v>
      </c>
      <c r="AU75" s="53">
        <v>0</v>
      </c>
      <c r="AV75" s="53">
        <v>0</v>
      </c>
      <c r="AW75" s="53">
        <v>0</v>
      </c>
      <c r="AX75" s="53">
        <v>0</v>
      </c>
      <c r="AY75" s="53">
        <v>0</v>
      </c>
      <c r="AZ75" s="53">
        <v>0</v>
      </c>
      <c r="BA75" s="53">
        <v>22494633.550000001</v>
      </c>
      <c r="BB75" s="53">
        <v>4410845278.2799921</v>
      </c>
      <c r="BC75" s="53">
        <v>0</v>
      </c>
      <c r="BD75" s="53">
        <v>0</v>
      </c>
      <c r="BE75" s="53">
        <v>129355676.43895102</v>
      </c>
      <c r="BF75" s="53">
        <v>0</v>
      </c>
      <c r="BG75" s="53">
        <v>2427201.23</v>
      </c>
      <c r="BH75" s="53">
        <v>27778814.880000599</v>
      </c>
      <c r="BI75" s="53">
        <v>0</v>
      </c>
      <c r="BJ75" s="53">
        <v>4472785.95</v>
      </c>
      <c r="BK75" s="53">
        <v>216098098.889994</v>
      </c>
      <c r="BL75" s="53">
        <v>0</v>
      </c>
      <c r="BM75" s="53">
        <v>0</v>
      </c>
      <c r="BN75" s="53">
        <v>0</v>
      </c>
      <c r="BO75" s="53">
        <v>0</v>
      </c>
      <c r="BP75" s="53">
        <v>0</v>
      </c>
      <c r="BQ75" s="53">
        <v>4587872.1999999993</v>
      </c>
      <c r="BR75" s="53">
        <v>0</v>
      </c>
      <c r="BS75" s="53">
        <v>168</v>
      </c>
      <c r="BT75" s="53">
        <v>372624573.04000002</v>
      </c>
      <c r="BU75" s="53">
        <v>0</v>
      </c>
      <c r="BV75" s="53">
        <v>0</v>
      </c>
      <c r="BW75" s="53">
        <v>0</v>
      </c>
      <c r="BX75" s="53">
        <v>0</v>
      </c>
      <c r="BY75" s="53">
        <v>0</v>
      </c>
      <c r="BZ75" s="53">
        <v>0</v>
      </c>
      <c r="CA75" s="53">
        <v>0</v>
      </c>
      <c r="CB75" s="53">
        <v>258.10000000000002</v>
      </c>
      <c r="CC75" s="53">
        <v>1168396.144000002</v>
      </c>
      <c r="CD75" s="53">
        <v>0</v>
      </c>
      <c r="CE75" s="53">
        <v>105.47</v>
      </c>
      <c r="CF75" s="53">
        <v>8627577.5376000013</v>
      </c>
      <c r="CG75" s="53">
        <v>0</v>
      </c>
      <c r="CH75" s="53">
        <v>0</v>
      </c>
      <c r="CI75" s="53">
        <v>0</v>
      </c>
      <c r="CJ75" s="53">
        <v>0</v>
      </c>
      <c r="CK75" s="53">
        <v>0</v>
      </c>
      <c r="CL75" s="53">
        <v>-2225956.9500000002</v>
      </c>
      <c r="CM75" s="53">
        <v>0</v>
      </c>
      <c r="CN75" s="53">
        <v>0</v>
      </c>
      <c r="CO75" s="53">
        <v>0</v>
      </c>
      <c r="CP75" s="53">
        <v>0</v>
      </c>
      <c r="CQ75" s="53">
        <v>0</v>
      </c>
      <c r="CR75" s="53">
        <v>0</v>
      </c>
      <c r="CS75" s="53">
        <v>0</v>
      </c>
      <c r="CT75" s="53">
        <v>0</v>
      </c>
      <c r="CU75" s="53">
        <v>0</v>
      </c>
      <c r="CV75" s="53">
        <v>0</v>
      </c>
      <c r="CW75" s="53">
        <v>0</v>
      </c>
      <c r="CX75" s="53">
        <v>29659355.081079412</v>
      </c>
      <c r="CY75" s="53">
        <v>0</v>
      </c>
      <c r="CZ75" s="53">
        <v>0</v>
      </c>
      <c r="DA75" s="53">
        <v>0</v>
      </c>
      <c r="DB75" s="53">
        <v>0</v>
      </c>
      <c r="DC75" s="53">
        <v>0</v>
      </c>
      <c r="DD75" s="53">
        <v>0</v>
      </c>
      <c r="DE75" s="53">
        <v>0</v>
      </c>
      <c r="DF75" s="53">
        <v>0</v>
      </c>
      <c r="DG75" s="53">
        <v>7991924.5</v>
      </c>
      <c r="DH75" s="53">
        <v>0</v>
      </c>
      <c r="DI75" s="53">
        <v>0</v>
      </c>
      <c r="DJ75" s="53">
        <v>0</v>
      </c>
      <c r="DK75" s="53">
        <v>0</v>
      </c>
      <c r="DL75" s="53">
        <v>0</v>
      </c>
      <c r="DM75" s="53">
        <v>0</v>
      </c>
      <c r="DN75" s="53">
        <v>0</v>
      </c>
      <c r="DO75" s="53">
        <v>0</v>
      </c>
      <c r="DP75" s="53">
        <v>2328559.77</v>
      </c>
      <c r="DQ75" s="53">
        <v>0</v>
      </c>
      <c r="DR75" s="53">
        <v>0</v>
      </c>
      <c r="DS75" s="53">
        <v>0</v>
      </c>
      <c r="DT75" s="53">
        <v>0</v>
      </c>
      <c r="DU75" s="53">
        <v>0</v>
      </c>
      <c r="DV75" s="53">
        <v>0</v>
      </c>
      <c r="DW75" s="53">
        <v>0</v>
      </c>
      <c r="DX75" s="53">
        <v>0</v>
      </c>
      <c r="DY75" s="53">
        <v>0</v>
      </c>
      <c r="DZ75" s="53">
        <v>0</v>
      </c>
      <c r="EA75" s="53">
        <v>30993.82</v>
      </c>
      <c r="EB75" s="53">
        <v>458125322.47619891</v>
      </c>
      <c r="EC75" s="53">
        <v>0</v>
      </c>
      <c r="ED75" s="53">
        <v>776.58</v>
      </c>
      <c r="EE75" s="53">
        <v>7081894.7391999997</v>
      </c>
      <c r="EF75" s="53">
        <v>0</v>
      </c>
      <c r="EG75" s="53">
        <v>0</v>
      </c>
      <c r="EH75" s="53">
        <v>6930129.2799999984</v>
      </c>
      <c r="EI75" s="53">
        <v>0</v>
      </c>
      <c r="EJ75" s="53">
        <v>0</v>
      </c>
      <c r="EK75" s="53">
        <v>0</v>
      </c>
      <c r="EL75" s="53">
        <v>0</v>
      </c>
      <c r="EM75" s="53">
        <v>776.58</v>
      </c>
      <c r="EN75" s="53">
        <v>3773744.2192000002</v>
      </c>
      <c r="EO75" s="53">
        <v>0</v>
      </c>
      <c r="EP75" s="53">
        <v>0</v>
      </c>
      <c r="EQ75" s="53">
        <v>0</v>
      </c>
      <c r="ER75" s="53">
        <v>0</v>
      </c>
      <c r="ES75" s="53">
        <v>0</v>
      </c>
      <c r="ET75" s="53">
        <v>0</v>
      </c>
      <c r="EU75" s="53">
        <v>0</v>
      </c>
      <c r="EV75" s="53">
        <v>0</v>
      </c>
      <c r="EW75" s="53">
        <v>0</v>
      </c>
      <c r="EX75" s="53">
        <v>0</v>
      </c>
      <c r="EY75" s="53">
        <v>0</v>
      </c>
      <c r="EZ75" s="53">
        <v>0</v>
      </c>
      <c r="FA75" s="53">
        <v>0</v>
      </c>
      <c r="FB75" s="53">
        <v>0</v>
      </c>
      <c r="FC75" s="53">
        <v>0</v>
      </c>
      <c r="FD75" s="53">
        <v>0</v>
      </c>
      <c r="FE75" s="53">
        <v>18069.05</v>
      </c>
      <c r="FF75" s="53">
        <v>124979484.15997031</v>
      </c>
      <c r="FG75" s="53">
        <v>0</v>
      </c>
      <c r="FH75" s="53">
        <v>0</v>
      </c>
      <c r="FI75" s="53">
        <v>0</v>
      </c>
      <c r="FJ75" s="53">
        <v>0</v>
      </c>
      <c r="FK75" s="53">
        <v>0</v>
      </c>
      <c r="FL75" s="53">
        <v>0</v>
      </c>
      <c r="FM75" s="53">
        <v>0</v>
      </c>
      <c r="FN75" s="53">
        <v>0</v>
      </c>
      <c r="FO75" s="53">
        <v>0</v>
      </c>
      <c r="FP75" s="53">
        <v>0</v>
      </c>
      <c r="FQ75" s="53">
        <v>0</v>
      </c>
      <c r="FR75" s="53">
        <v>0</v>
      </c>
      <c r="FS75" s="53">
        <v>0</v>
      </c>
      <c r="FT75" s="53">
        <v>0</v>
      </c>
      <c r="FU75" s="53">
        <v>3623537.879999999</v>
      </c>
      <c r="FV75" s="53">
        <v>0</v>
      </c>
      <c r="FW75" s="53">
        <v>0</v>
      </c>
      <c r="FX75" s="53">
        <v>7990881.9542393982</v>
      </c>
      <c r="FY75" s="53">
        <v>0</v>
      </c>
      <c r="FZ75" s="53">
        <v>0</v>
      </c>
      <c r="GA75" s="53">
        <v>0</v>
      </c>
      <c r="GB75" s="53">
        <v>0</v>
      </c>
      <c r="GC75" s="53">
        <v>0</v>
      </c>
      <c r="GD75" s="53">
        <v>0</v>
      </c>
      <c r="GE75" s="53">
        <v>0</v>
      </c>
      <c r="GF75" s="53">
        <v>0</v>
      </c>
      <c r="GG75" s="53">
        <v>26371109.73</v>
      </c>
      <c r="GH75" s="53">
        <v>0</v>
      </c>
      <c r="GI75" s="53">
        <v>41128.6</v>
      </c>
      <c r="GJ75" s="53">
        <v>7023928.2000000607</v>
      </c>
      <c r="GK75" s="53">
        <v>0</v>
      </c>
      <c r="GL75" s="53">
        <v>0</v>
      </c>
      <c r="GM75" s="53">
        <v>0</v>
      </c>
      <c r="GN75" s="53">
        <v>0</v>
      </c>
      <c r="GO75" s="53">
        <v>0</v>
      </c>
      <c r="GP75" s="53">
        <v>31469083.659999955</v>
      </c>
      <c r="GQ75" s="53">
        <v>0</v>
      </c>
      <c r="GR75" s="53">
        <v>0</v>
      </c>
      <c r="GS75" s="53">
        <v>5475495.9300000006</v>
      </c>
      <c r="GT75" s="53">
        <v>0</v>
      </c>
      <c r="GU75" s="53">
        <v>0</v>
      </c>
      <c r="GV75" s="53">
        <v>242568013.22000006</v>
      </c>
      <c r="GW75" s="53">
        <v>0</v>
      </c>
      <c r="GX75" s="53">
        <v>425.4</v>
      </c>
      <c r="GY75" s="53">
        <v>13748348.00000003</v>
      </c>
      <c r="GZ75" s="53">
        <v>0</v>
      </c>
      <c r="HA75" s="53">
        <v>0</v>
      </c>
      <c r="HB75" s="53">
        <v>0</v>
      </c>
      <c r="HC75" s="53">
        <v>0</v>
      </c>
      <c r="HD75" s="53">
        <v>0</v>
      </c>
      <c r="HE75" s="53">
        <v>0</v>
      </c>
      <c r="HF75" s="53">
        <v>0</v>
      </c>
      <c r="HG75" s="53">
        <v>0</v>
      </c>
      <c r="HH75" s="53">
        <v>87171.72</v>
      </c>
      <c r="HI75" s="53">
        <v>0</v>
      </c>
      <c r="HJ75" s="53">
        <v>0</v>
      </c>
      <c r="HK75" s="53">
        <v>0</v>
      </c>
      <c r="HL75" s="53">
        <v>0</v>
      </c>
      <c r="HM75" s="53">
        <v>0</v>
      </c>
      <c r="HN75" s="53">
        <v>3703750.34</v>
      </c>
      <c r="HO75" s="53">
        <v>0</v>
      </c>
      <c r="HP75" s="53">
        <v>0</v>
      </c>
      <c r="HQ75" s="53">
        <v>0</v>
      </c>
      <c r="HR75" s="53">
        <v>0</v>
      </c>
      <c r="HS75" s="53">
        <v>0</v>
      </c>
      <c r="HT75" s="53">
        <v>0</v>
      </c>
      <c r="HU75" s="53">
        <v>0</v>
      </c>
      <c r="HV75" s="53">
        <v>0</v>
      </c>
      <c r="HW75" s="53">
        <v>33357554.199999999</v>
      </c>
      <c r="HX75" s="53">
        <v>0</v>
      </c>
      <c r="HY75" s="53">
        <v>0</v>
      </c>
      <c r="HZ75" s="53">
        <v>4582755240.04006</v>
      </c>
      <c r="IA75" s="53">
        <v>0</v>
      </c>
      <c r="IB75" s="53">
        <v>0</v>
      </c>
      <c r="IC75" s="53">
        <v>2660042.88</v>
      </c>
      <c r="ID75" s="53">
        <v>0</v>
      </c>
      <c r="IE75" s="53">
        <v>0</v>
      </c>
      <c r="IF75" s="53">
        <v>423405874.47999603</v>
      </c>
      <c r="IG75" s="53">
        <v>0</v>
      </c>
      <c r="IH75" s="53">
        <v>0</v>
      </c>
      <c r="II75" s="53">
        <v>0</v>
      </c>
      <c r="IJ75" s="53">
        <v>0</v>
      </c>
      <c r="IK75" s="53">
        <v>0</v>
      </c>
      <c r="IL75" s="53">
        <v>0</v>
      </c>
      <c r="IM75" s="53">
        <v>0</v>
      </c>
      <c r="IN75" s="53">
        <v>0</v>
      </c>
      <c r="IO75" s="53">
        <v>1809733.55</v>
      </c>
      <c r="IP75" s="53">
        <v>0</v>
      </c>
      <c r="IQ75" s="53">
        <v>0</v>
      </c>
      <c r="IR75" s="53">
        <v>80049081.170000002</v>
      </c>
      <c r="IS75" s="53">
        <v>0</v>
      </c>
      <c r="IT75" s="53">
        <v>0</v>
      </c>
      <c r="IU75" s="53">
        <v>0</v>
      </c>
      <c r="IV75" s="53">
        <v>0</v>
      </c>
      <c r="IW75" s="53">
        <v>461132.36</v>
      </c>
      <c r="IX75" s="53">
        <v>209395086.29999998</v>
      </c>
      <c r="IY75" s="53">
        <v>0</v>
      </c>
      <c r="IZ75" s="53">
        <v>0</v>
      </c>
      <c r="JA75" s="53">
        <v>2735500</v>
      </c>
      <c r="JB75" s="53">
        <v>0</v>
      </c>
      <c r="JC75" s="53">
        <v>0</v>
      </c>
      <c r="JD75" s="53">
        <v>0</v>
      </c>
      <c r="JE75" s="53">
        <v>0</v>
      </c>
      <c r="JF75" s="53">
        <v>461132.36</v>
      </c>
      <c r="JG75" s="53">
        <v>204783504.69999999</v>
      </c>
      <c r="JH75" s="53">
        <v>0</v>
      </c>
      <c r="JI75" s="53">
        <v>0</v>
      </c>
      <c r="JJ75" s="53">
        <v>3242137.99</v>
      </c>
      <c r="JK75" s="53">
        <v>0</v>
      </c>
      <c r="JL75" s="53">
        <v>461132.36</v>
      </c>
      <c r="JM75" s="53">
        <v>201541366.70999998</v>
      </c>
      <c r="JN75" s="53">
        <v>0</v>
      </c>
      <c r="JO75" s="53">
        <v>0</v>
      </c>
      <c r="JP75" s="53">
        <v>1876081.6</v>
      </c>
      <c r="JQ75" s="53">
        <v>0</v>
      </c>
      <c r="JR75" s="53">
        <v>0</v>
      </c>
      <c r="JS75" s="53">
        <v>0</v>
      </c>
      <c r="JT75" s="53">
        <v>0</v>
      </c>
      <c r="JU75" s="53">
        <v>0</v>
      </c>
      <c r="JV75" s="53">
        <v>1876081.6</v>
      </c>
      <c r="JW75" s="53">
        <v>0</v>
      </c>
      <c r="JX75" s="53">
        <v>2589946.0165499998</v>
      </c>
      <c r="JY75" s="53">
        <v>282879.33</v>
      </c>
      <c r="JZ75" s="53">
        <v>0</v>
      </c>
      <c r="KA75" s="53">
        <v>2021566.28</v>
      </c>
      <c r="KB75" s="53">
        <v>0</v>
      </c>
      <c r="KC75" s="53">
        <v>0</v>
      </c>
      <c r="KD75" s="53">
        <v>0</v>
      </c>
      <c r="KE75" s="53">
        <v>0</v>
      </c>
      <c r="KF75" s="53">
        <v>0</v>
      </c>
      <c r="KG75" s="53">
        <v>0</v>
      </c>
      <c r="KH75" s="53">
        <v>0</v>
      </c>
      <c r="KI75" s="53">
        <v>13197.700000762939</v>
      </c>
      <c r="KJ75" s="53">
        <v>0</v>
      </c>
      <c r="KK75" s="53">
        <v>807953814.57990158</v>
      </c>
      <c r="KL75" s="53">
        <v>0</v>
      </c>
      <c r="KM75" s="53">
        <v>0</v>
      </c>
      <c r="KN75" s="53">
        <v>0</v>
      </c>
      <c r="KO75" s="53">
        <v>0</v>
      </c>
      <c r="KP75" s="53">
        <v>0</v>
      </c>
      <c r="KQ75" s="53">
        <v>0</v>
      </c>
      <c r="KR75" s="53">
        <v>0</v>
      </c>
      <c r="KS75" s="53">
        <v>0</v>
      </c>
      <c r="KT75" s="53">
        <v>0</v>
      </c>
      <c r="KU75" s="53">
        <v>0</v>
      </c>
      <c r="KV75" s="53">
        <v>0</v>
      </c>
      <c r="KW75" s="53">
        <v>0</v>
      </c>
      <c r="KX75" s="53">
        <v>0</v>
      </c>
      <c r="KY75" s="53">
        <v>0</v>
      </c>
      <c r="KZ75" s="53">
        <v>0</v>
      </c>
      <c r="LA75" s="53">
        <v>0</v>
      </c>
      <c r="LB75" s="53">
        <v>0</v>
      </c>
      <c r="LC75" s="53">
        <v>0</v>
      </c>
      <c r="LD75" s="53">
        <v>0</v>
      </c>
      <c r="LE75" s="53">
        <v>0</v>
      </c>
      <c r="LF75" s="53">
        <v>0</v>
      </c>
      <c r="LG75" s="53">
        <v>0</v>
      </c>
      <c r="LH75" s="53">
        <v>0</v>
      </c>
      <c r="LI75" s="53">
        <v>0</v>
      </c>
      <c r="LJ75" s="53">
        <v>0</v>
      </c>
      <c r="LK75" s="53">
        <v>0</v>
      </c>
      <c r="LL75" s="53">
        <v>0</v>
      </c>
      <c r="LM75" s="53">
        <v>0</v>
      </c>
      <c r="LN75" s="53">
        <v>0</v>
      </c>
      <c r="LO75" s="53">
        <v>0</v>
      </c>
      <c r="LP75" s="53">
        <v>0</v>
      </c>
      <c r="LQ75" s="53">
        <v>0</v>
      </c>
      <c r="LR75" s="53">
        <v>0</v>
      </c>
      <c r="LS75" s="53">
        <v>0</v>
      </c>
      <c r="LT75" s="53">
        <v>0</v>
      </c>
      <c r="LU75" s="53">
        <v>0</v>
      </c>
      <c r="LV75" s="53">
        <v>0</v>
      </c>
      <c r="LW75" s="53">
        <v>0</v>
      </c>
      <c r="LX75" s="53">
        <v>0</v>
      </c>
      <c r="LY75" s="53">
        <v>0</v>
      </c>
      <c r="LZ75" s="53">
        <v>0</v>
      </c>
      <c r="MA75" s="53">
        <v>0</v>
      </c>
      <c r="MB75" s="53">
        <v>0</v>
      </c>
      <c r="MC75" s="53">
        <v>0</v>
      </c>
      <c r="MD75" s="53">
        <v>0</v>
      </c>
      <c r="ME75" s="53">
        <v>13197.700000762939</v>
      </c>
      <c r="MF75" s="53">
        <v>37398857.136550002</v>
      </c>
      <c r="MG75" s="53">
        <v>13695581582.315332</v>
      </c>
      <c r="MH75" s="53">
        <v>13732993637.151884</v>
      </c>
    </row>
    <row r="116" spans="3:3" x14ac:dyDescent="0.25">
      <c r="C116" s="3"/>
    </row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</sheetData>
  <mergeCells count="114">
    <mergeCell ref="D5:F5"/>
    <mergeCell ref="G5:I5"/>
    <mergeCell ref="J5:L5"/>
    <mergeCell ref="M5:O5"/>
    <mergeCell ref="P5:R5"/>
    <mergeCell ref="S5:U5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BX5:BZ5"/>
    <mergeCell ref="CA5:CC5"/>
    <mergeCell ref="CD5:CF5"/>
    <mergeCell ref="CG5:CI5"/>
    <mergeCell ref="CJ5:CL5"/>
    <mergeCell ref="CM5:CO5"/>
    <mergeCell ref="BF5:BH5"/>
    <mergeCell ref="BI5:BK5"/>
    <mergeCell ref="BL5:BN5"/>
    <mergeCell ref="BO5:BQ5"/>
    <mergeCell ref="BR5:BT5"/>
    <mergeCell ref="BU5:BW5"/>
    <mergeCell ref="DH5:DJ5"/>
    <mergeCell ref="DK5:DM5"/>
    <mergeCell ref="DN5:DP5"/>
    <mergeCell ref="DQ5:DS5"/>
    <mergeCell ref="DT5:DV5"/>
    <mergeCell ref="DW5:DY5"/>
    <mergeCell ref="CP5:CR5"/>
    <mergeCell ref="CS5:CU5"/>
    <mergeCell ref="CV5:CX5"/>
    <mergeCell ref="CY5:DA5"/>
    <mergeCell ref="DB5:DD5"/>
    <mergeCell ref="DE5:DG5"/>
    <mergeCell ref="ER5:ET5"/>
    <mergeCell ref="EU5:EW5"/>
    <mergeCell ref="EX5:EZ5"/>
    <mergeCell ref="FA5:FC5"/>
    <mergeCell ref="FD5:FF5"/>
    <mergeCell ref="FG5:FI5"/>
    <mergeCell ref="DZ5:EB5"/>
    <mergeCell ref="EC5:EE5"/>
    <mergeCell ref="EF5:EH5"/>
    <mergeCell ref="EI5:EK5"/>
    <mergeCell ref="EL5:EN5"/>
    <mergeCell ref="EO5:EQ5"/>
    <mergeCell ref="GB5:GD5"/>
    <mergeCell ref="GE5:GG5"/>
    <mergeCell ref="GH5:GJ5"/>
    <mergeCell ref="GK5:GM5"/>
    <mergeCell ref="GN5:GP5"/>
    <mergeCell ref="GQ5:GS5"/>
    <mergeCell ref="FJ5:FL5"/>
    <mergeCell ref="FM5:FO5"/>
    <mergeCell ref="FP5:FR5"/>
    <mergeCell ref="FS5:FU5"/>
    <mergeCell ref="FV5:FX5"/>
    <mergeCell ref="FY5:GA5"/>
    <mergeCell ref="HL5:HN5"/>
    <mergeCell ref="HO5:HQ5"/>
    <mergeCell ref="HR5:HT5"/>
    <mergeCell ref="HU5:HW5"/>
    <mergeCell ref="HX5:HZ5"/>
    <mergeCell ref="IA5:IC5"/>
    <mergeCell ref="GT5:GV5"/>
    <mergeCell ref="GW5:GY5"/>
    <mergeCell ref="GZ5:HB5"/>
    <mergeCell ref="HC5:HE5"/>
    <mergeCell ref="HF5:HH5"/>
    <mergeCell ref="HI5:HK5"/>
    <mergeCell ref="IV5:IX5"/>
    <mergeCell ref="IY5:JA5"/>
    <mergeCell ref="JB5:JD5"/>
    <mergeCell ref="JE5:JG5"/>
    <mergeCell ref="JH5:JJ5"/>
    <mergeCell ref="JK5:JM5"/>
    <mergeCell ref="ID5:IF5"/>
    <mergeCell ref="IG5:II5"/>
    <mergeCell ref="IJ5:IL5"/>
    <mergeCell ref="IM5:IO5"/>
    <mergeCell ref="IP5:IR5"/>
    <mergeCell ref="IS5:IU5"/>
    <mergeCell ref="KF5:KH5"/>
    <mergeCell ref="KI5:KK5"/>
    <mergeCell ref="KL5:KN5"/>
    <mergeCell ref="KO5:KQ5"/>
    <mergeCell ref="KR5:KT5"/>
    <mergeCell ref="KU5:KW5"/>
    <mergeCell ref="JN5:JP5"/>
    <mergeCell ref="JQ5:JS5"/>
    <mergeCell ref="JT5:JV5"/>
    <mergeCell ref="JW5:JY5"/>
    <mergeCell ref="JZ5:KB5"/>
    <mergeCell ref="KC5:KE5"/>
    <mergeCell ref="LP5:LR5"/>
    <mergeCell ref="LS5:LU5"/>
    <mergeCell ref="LV5:LX5"/>
    <mergeCell ref="LY5:MA5"/>
    <mergeCell ref="MB5:MD5"/>
    <mergeCell ref="ME5:MG5"/>
    <mergeCell ref="KX5:KZ5"/>
    <mergeCell ref="LA5:LC5"/>
    <mergeCell ref="LD5:LF5"/>
    <mergeCell ref="LG5:LI5"/>
    <mergeCell ref="LJ5:LL5"/>
    <mergeCell ref="LM5:LO5"/>
  </mergeCells>
  <pageMargins left="0.2" right="0.75" top="0.52" bottom="0.52" header="0.5" footer="0.5"/>
  <pageSetup paperSize="9" scale="4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70195-FBC9-4853-B372-746801B3B0D0}">
  <dimension ref="A1:U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21" width="15.6640625" style="3" customWidth="1"/>
    <col min="22" max="22" width="4" style="3" customWidth="1"/>
    <col min="23" max="16384" width="9.109375" style="3"/>
  </cols>
  <sheetData>
    <row r="1" spans="1:21" ht="15" customHeight="1" x14ac:dyDescent="0.3">
      <c r="A1" s="1" t="s">
        <v>0</v>
      </c>
      <c r="B1" s="2"/>
      <c r="C1" s="2"/>
    </row>
    <row r="2" spans="1:21" ht="15" customHeight="1" x14ac:dyDescent="0.3">
      <c r="A2" s="1" t="s">
        <v>315</v>
      </c>
      <c r="B2" s="65" t="s">
        <v>4</v>
      </c>
      <c r="C2" s="65" t="s">
        <v>14</v>
      </c>
      <c r="E2" s="86" t="s">
        <v>1</v>
      </c>
      <c r="F2" s="87"/>
      <c r="G2" s="88"/>
      <c r="O2" s="5"/>
    </row>
    <row r="3" spans="1:21" ht="15" customHeight="1" x14ac:dyDescent="0.3">
      <c r="A3" s="4" t="s">
        <v>355</v>
      </c>
      <c r="B3" s="2"/>
      <c r="C3" s="2"/>
    </row>
    <row r="4" spans="1:21" ht="22.5" customHeight="1" x14ac:dyDescent="0.25"/>
    <row r="5" spans="1:21" ht="22.5" customHeight="1" x14ac:dyDescent="0.25">
      <c r="D5" s="66">
        <v>790</v>
      </c>
      <c r="E5" s="66">
        <v>791</v>
      </c>
      <c r="F5" s="66">
        <v>792</v>
      </c>
      <c r="G5" s="66">
        <v>793</v>
      </c>
      <c r="H5" s="66">
        <v>794</v>
      </c>
      <c r="I5" s="66">
        <v>795</v>
      </c>
      <c r="J5" s="66">
        <v>796</v>
      </c>
      <c r="K5" s="66">
        <v>797</v>
      </c>
      <c r="L5" s="66">
        <v>908</v>
      </c>
      <c r="M5" s="66">
        <v>909</v>
      </c>
      <c r="N5" s="66">
        <v>910</v>
      </c>
      <c r="O5" s="66">
        <v>91001</v>
      </c>
      <c r="P5" s="66">
        <v>91002</v>
      </c>
      <c r="Q5" s="66">
        <v>911</v>
      </c>
      <c r="R5" s="66">
        <v>91101</v>
      </c>
      <c r="S5" s="66">
        <v>91102</v>
      </c>
      <c r="T5" s="66">
        <v>799</v>
      </c>
      <c r="U5" s="67"/>
    </row>
    <row r="6" spans="1:21" ht="79.5" customHeight="1" x14ac:dyDescent="0.25">
      <c r="A6" s="60" t="s">
        <v>143</v>
      </c>
      <c r="B6" s="60" t="s">
        <v>144</v>
      </c>
      <c r="C6" s="60" t="s">
        <v>145</v>
      </c>
      <c r="D6" s="8" t="s">
        <v>127</v>
      </c>
      <c r="E6" s="8" t="s">
        <v>128</v>
      </c>
      <c r="F6" s="8" t="s">
        <v>129</v>
      </c>
      <c r="G6" s="8" t="s">
        <v>130</v>
      </c>
      <c r="H6" s="8" t="s">
        <v>131</v>
      </c>
      <c r="I6" s="8" t="s">
        <v>132</v>
      </c>
      <c r="J6" s="8" t="s">
        <v>21</v>
      </c>
      <c r="K6" s="8" t="s">
        <v>22</v>
      </c>
      <c r="L6" s="8" t="s">
        <v>23</v>
      </c>
      <c r="M6" s="8" t="s">
        <v>24</v>
      </c>
      <c r="N6" s="8" t="s">
        <v>25</v>
      </c>
      <c r="O6" s="8" t="s">
        <v>26</v>
      </c>
      <c r="P6" s="8" t="s">
        <v>27</v>
      </c>
      <c r="Q6" s="8" t="s">
        <v>28</v>
      </c>
      <c r="R6" s="8" t="s">
        <v>26</v>
      </c>
      <c r="S6" s="8" t="s">
        <v>27</v>
      </c>
      <c r="T6" s="8" t="s">
        <v>133</v>
      </c>
      <c r="U6" s="67" t="s">
        <v>316</v>
      </c>
    </row>
    <row r="7" spans="1:21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J1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7">
        <f t="shared" ca="1" si="0"/>
        <v>0</v>
      </c>
      <c r="G7" s="17">
        <f t="shared" ca="1" si="0"/>
        <v>0</v>
      </c>
      <c r="H7" s="17">
        <f t="shared" ca="1" si="0"/>
        <v>0</v>
      </c>
      <c r="I7" s="17">
        <f t="shared" ca="1" si="0"/>
        <v>0</v>
      </c>
      <c r="J7" s="17">
        <f t="shared" ca="1" si="0"/>
        <v>0</v>
      </c>
      <c r="K7" s="18">
        <f ca="1">L7+M7+N7+Q7</f>
        <v>0</v>
      </c>
      <c r="L7" s="17">
        <f t="shared" ref="L7:M26" ca="1" si="1">IFERROR(IF($C$2="Tele-Satış",INDIRECT("'"&amp;$B$2&amp;"'!"&amp;ADDRESS(MATCH($B7,INDIRECT("'"&amp;$B$2&amp;"'!$B$1:$B$1095"),0),MATCH(L$5,INDIRECT("'"&amp;$B$2&amp;"'!5:5"),0))),IF($C$2="E-Ticaret",INDIRECT("'"&amp;$B$2&amp;"'!"&amp;ADDRESS(MATCH($B7,INDIRECT("'"&amp;$B$2&amp;"'!$B$1:$B$1095"),0),MATCH(L$5,INDIRECT("'"&amp;$B$2&amp;"'!5:5"),0)+1)),IF($C$2="Geleneksel",INDIRECT("'"&amp;$B$2&amp;"'!"&amp;ADDRESS(MATCH($B7,INDIRECT("'"&amp;$B$2&amp;"'!$B$1:$B$1095"),0),MATCH(L$5,INDIRECT("'"&amp;$B$2&amp;"'!5:5"),0)+2)),INDIRECT("'"&amp;$B$2&amp;"'!"&amp;ADDRESS(MATCH($B7,INDIRECT("'"&amp;$B$2&amp;"'!$B$1:$B$1095"),0),MATCH(L$5,INDIRECT("'"&amp;$B$2&amp;"'!5:5"),0)))+INDIRECT("'"&amp;$B$2&amp;"'!"&amp;ADDRESS(MATCH($B7,INDIRECT("'"&amp;$B$2&amp;"'!$B$1:$B$1095"),0),MATCH(L$5,INDIRECT("'"&amp;$B$2&amp;"'!5:5"),0)+1))+INDIRECT("'"&amp;$B$2&amp;"'!"&amp;ADDRESS(MATCH($B7,INDIRECT("'"&amp;$B$2&amp;"'!$B$1:$B$1095"),0),MATCH(L$5,INDIRECT("'"&amp;$B$2&amp;"'!5:5"),0)+2))))),0)</f>
        <v>0</v>
      </c>
      <c r="M7" s="17">
        <f t="shared" ca="1" si="1"/>
        <v>0</v>
      </c>
      <c r="N7" s="18">
        <f ca="1">+O7+P7</f>
        <v>0</v>
      </c>
      <c r="O7" s="17">
        <f t="shared" ref="O7:P26" ca="1" si="2">IFERROR(IF($C$2="Tele-Satış",INDIRECT("'"&amp;$B$2&amp;"'!"&amp;ADDRESS(MATCH($B7,INDIRECT("'"&amp;$B$2&amp;"'!$B$1:$B$1095"),0),MATCH(O$5,INDIRECT("'"&amp;$B$2&amp;"'!5:5"),0))),IF($C$2="E-Ticaret",INDIRECT("'"&amp;$B$2&amp;"'!"&amp;ADDRESS(MATCH($B7,INDIRECT("'"&amp;$B$2&amp;"'!$B$1:$B$1095"),0),MATCH(O$5,INDIRECT("'"&amp;$B$2&amp;"'!5:5"),0)+1)),IF($C$2="Geleneksel",INDIRECT("'"&amp;$B$2&amp;"'!"&amp;ADDRESS(MATCH($B7,INDIRECT("'"&amp;$B$2&amp;"'!$B$1:$B$1095"),0),MATCH(O$5,INDIRECT("'"&amp;$B$2&amp;"'!5:5"),0)+2)),INDIRECT("'"&amp;$B$2&amp;"'!"&amp;ADDRESS(MATCH($B7,INDIRECT("'"&amp;$B$2&amp;"'!$B$1:$B$1095"),0),MATCH(O$5,INDIRECT("'"&amp;$B$2&amp;"'!5:5"),0)))+INDIRECT("'"&amp;$B$2&amp;"'!"&amp;ADDRESS(MATCH($B7,INDIRECT("'"&amp;$B$2&amp;"'!$B$1:$B$1095"),0),MATCH(O$5,INDIRECT("'"&amp;$B$2&amp;"'!5:5"),0)+1))+INDIRECT("'"&amp;$B$2&amp;"'!"&amp;ADDRESS(MATCH($B7,INDIRECT("'"&amp;$B$2&amp;"'!$B$1:$B$1095"),0),MATCH(O$5,INDIRECT("'"&amp;$B$2&amp;"'!5:5"),0)+2))))),0)</f>
        <v>0</v>
      </c>
      <c r="P7" s="17">
        <f t="shared" ca="1" si="2"/>
        <v>0</v>
      </c>
      <c r="Q7" s="18">
        <f ca="1">+R7+S7</f>
        <v>0</v>
      </c>
      <c r="R7" s="17">
        <f t="shared" ref="R7:T26" ca="1" si="3">IFERROR(IF($C$2="Tele-Satış",INDIRECT("'"&amp;$B$2&amp;"'!"&amp;ADDRESS(MATCH($B7,INDIRECT("'"&amp;$B$2&amp;"'!$B$1:$B$1095"),0),MATCH(R$5,INDIRECT("'"&amp;$B$2&amp;"'!5:5"),0))),IF($C$2="E-Ticaret",INDIRECT("'"&amp;$B$2&amp;"'!"&amp;ADDRESS(MATCH($B7,INDIRECT("'"&amp;$B$2&amp;"'!$B$1:$B$1095"),0),MATCH(R$5,INDIRECT("'"&amp;$B$2&amp;"'!5:5"),0)+1)),IF($C$2="Geleneksel",INDIRECT("'"&amp;$B$2&amp;"'!"&amp;ADDRESS(MATCH($B7,INDIRECT("'"&amp;$B$2&amp;"'!$B$1:$B$1095"),0),MATCH(R$5,INDIRECT("'"&amp;$B$2&amp;"'!5:5"),0)+2)),INDIRECT("'"&amp;$B$2&amp;"'!"&amp;ADDRESS(MATCH($B7,INDIRECT("'"&amp;$B$2&amp;"'!$B$1:$B$1095"),0),MATCH(R$5,INDIRECT("'"&amp;$B$2&amp;"'!5:5"),0)))+INDIRECT("'"&amp;$B$2&amp;"'!"&amp;ADDRESS(MATCH($B7,INDIRECT("'"&amp;$B$2&amp;"'!$B$1:$B$1095"),0),MATCH(R$5,INDIRECT("'"&amp;$B$2&amp;"'!5:5"),0)+1))+INDIRECT("'"&amp;$B$2&amp;"'!"&amp;ADDRESS(MATCH($B7,INDIRECT("'"&amp;$B$2&amp;"'!$B$1:$B$1095"),0),MATCH(R$5,INDIRECT("'"&amp;$B$2&amp;"'!5:5"),0)+2))))),0)</f>
        <v>0</v>
      </c>
      <c r="S7" s="17">
        <f t="shared" ca="1" si="3"/>
        <v>0</v>
      </c>
      <c r="T7" s="17">
        <f t="shared" ca="1" si="3"/>
        <v>0</v>
      </c>
      <c r="U7" s="18">
        <f ca="1">SUM(D7:K7)+T7</f>
        <v>0</v>
      </c>
    </row>
    <row r="8" spans="1:21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  <c r="E8" s="17">
        <f t="shared" ca="1" si="0"/>
        <v>0</v>
      </c>
      <c r="F8" s="17">
        <f t="shared" ca="1" si="0"/>
        <v>0</v>
      </c>
      <c r="G8" s="17">
        <f t="shared" ca="1" si="0"/>
        <v>0</v>
      </c>
      <c r="H8" s="17">
        <f t="shared" ca="1" si="0"/>
        <v>0</v>
      </c>
      <c r="I8" s="17">
        <f t="shared" ca="1" si="0"/>
        <v>0</v>
      </c>
      <c r="J8" s="17">
        <f t="shared" ca="1" si="0"/>
        <v>0</v>
      </c>
      <c r="K8" s="18">
        <f t="shared" ref="K8:K71" ca="1" si="4">L8+M8+N8+Q8</f>
        <v>0</v>
      </c>
      <c r="L8" s="17">
        <f t="shared" ca="1" si="1"/>
        <v>0</v>
      </c>
      <c r="M8" s="17">
        <f t="shared" ca="1" si="1"/>
        <v>0</v>
      </c>
      <c r="N8" s="18">
        <f t="shared" ref="N8:N71" ca="1" si="5">+O8+P8</f>
        <v>0</v>
      </c>
      <c r="O8" s="17">
        <f t="shared" ca="1" si="2"/>
        <v>0</v>
      </c>
      <c r="P8" s="17">
        <f t="shared" ca="1" si="2"/>
        <v>0</v>
      </c>
      <c r="Q8" s="18">
        <f t="shared" ref="Q8:Q71" ca="1" si="6">+R8+S8</f>
        <v>0</v>
      </c>
      <c r="R8" s="17">
        <f t="shared" ca="1" si="3"/>
        <v>0</v>
      </c>
      <c r="S8" s="17">
        <f t="shared" ca="1" si="3"/>
        <v>0</v>
      </c>
      <c r="T8" s="17">
        <f t="shared" ca="1" si="3"/>
        <v>0</v>
      </c>
      <c r="U8" s="18">
        <f t="shared" ref="U8:U18" ca="1" si="7">SUM(D8:K8)+T8</f>
        <v>0</v>
      </c>
    </row>
    <row r="9" spans="1:21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  <c r="E9" s="17">
        <f t="shared" ca="1" si="0"/>
        <v>0</v>
      </c>
      <c r="F9" s="17">
        <f t="shared" ca="1" si="0"/>
        <v>0</v>
      </c>
      <c r="G9" s="17">
        <f t="shared" ca="1" si="0"/>
        <v>0</v>
      </c>
      <c r="H9" s="17">
        <f t="shared" ca="1" si="0"/>
        <v>0</v>
      </c>
      <c r="I9" s="17">
        <f t="shared" ca="1" si="0"/>
        <v>0</v>
      </c>
      <c r="J9" s="17">
        <f t="shared" ca="1" si="0"/>
        <v>0</v>
      </c>
      <c r="K9" s="18">
        <f t="shared" ca="1" si="4"/>
        <v>0</v>
      </c>
      <c r="L9" s="17">
        <f t="shared" ca="1" si="1"/>
        <v>0</v>
      </c>
      <c r="M9" s="17">
        <f t="shared" ca="1" si="1"/>
        <v>0</v>
      </c>
      <c r="N9" s="18">
        <f t="shared" ca="1" si="5"/>
        <v>0</v>
      </c>
      <c r="O9" s="17">
        <f t="shared" ca="1" si="2"/>
        <v>0</v>
      </c>
      <c r="P9" s="17">
        <f t="shared" ca="1" si="2"/>
        <v>0</v>
      </c>
      <c r="Q9" s="18">
        <f t="shared" ca="1" si="6"/>
        <v>0</v>
      </c>
      <c r="R9" s="17">
        <f t="shared" ca="1" si="3"/>
        <v>0</v>
      </c>
      <c r="S9" s="17">
        <f t="shared" ca="1" si="3"/>
        <v>0</v>
      </c>
      <c r="T9" s="17">
        <f t="shared" ca="1" si="3"/>
        <v>0</v>
      </c>
      <c r="U9" s="18">
        <f t="shared" ca="1" si="7"/>
        <v>0</v>
      </c>
    </row>
    <row r="10" spans="1:21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0</v>
      </c>
      <c r="E10" s="17">
        <f t="shared" ca="1" si="0"/>
        <v>0</v>
      </c>
      <c r="F10" s="17">
        <f t="shared" ca="1" si="0"/>
        <v>0</v>
      </c>
      <c r="G10" s="17">
        <f t="shared" ca="1" si="0"/>
        <v>0</v>
      </c>
      <c r="H10" s="17">
        <f t="shared" ca="1" si="0"/>
        <v>0</v>
      </c>
      <c r="I10" s="17">
        <f t="shared" ca="1" si="0"/>
        <v>0</v>
      </c>
      <c r="J10" s="17">
        <f t="shared" ca="1" si="0"/>
        <v>0</v>
      </c>
      <c r="K10" s="18">
        <f t="shared" ca="1" si="4"/>
        <v>0</v>
      </c>
      <c r="L10" s="17">
        <f t="shared" ca="1" si="1"/>
        <v>0</v>
      </c>
      <c r="M10" s="17">
        <f t="shared" ca="1" si="1"/>
        <v>0</v>
      </c>
      <c r="N10" s="18">
        <f t="shared" ca="1" si="5"/>
        <v>0</v>
      </c>
      <c r="O10" s="17">
        <f t="shared" ca="1" si="2"/>
        <v>0</v>
      </c>
      <c r="P10" s="17">
        <f t="shared" ca="1" si="2"/>
        <v>0</v>
      </c>
      <c r="Q10" s="18">
        <f t="shared" ca="1" si="6"/>
        <v>0</v>
      </c>
      <c r="R10" s="17">
        <f t="shared" ca="1" si="3"/>
        <v>0</v>
      </c>
      <c r="S10" s="17">
        <f t="shared" ca="1" si="3"/>
        <v>0</v>
      </c>
      <c r="T10" s="17">
        <f t="shared" ca="1" si="3"/>
        <v>0</v>
      </c>
      <c r="U10" s="18">
        <f t="shared" ca="1" si="7"/>
        <v>0</v>
      </c>
    </row>
    <row r="11" spans="1:21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7">
        <f t="shared" ca="1" si="0"/>
        <v>0</v>
      </c>
      <c r="F11" s="17">
        <f t="shared" ca="1" si="0"/>
        <v>0</v>
      </c>
      <c r="G11" s="17">
        <f t="shared" ca="1" si="0"/>
        <v>0</v>
      </c>
      <c r="H11" s="17">
        <f t="shared" ca="1" si="0"/>
        <v>0</v>
      </c>
      <c r="I11" s="17">
        <f t="shared" ca="1" si="0"/>
        <v>0</v>
      </c>
      <c r="J11" s="17">
        <f t="shared" ca="1" si="0"/>
        <v>0</v>
      </c>
      <c r="K11" s="18">
        <f t="shared" ca="1" si="4"/>
        <v>0</v>
      </c>
      <c r="L11" s="17">
        <f t="shared" ca="1" si="1"/>
        <v>0</v>
      </c>
      <c r="M11" s="17">
        <f t="shared" ca="1" si="1"/>
        <v>0</v>
      </c>
      <c r="N11" s="18">
        <f t="shared" ca="1" si="5"/>
        <v>0</v>
      </c>
      <c r="O11" s="17">
        <f t="shared" ca="1" si="2"/>
        <v>0</v>
      </c>
      <c r="P11" s="17">
        <f t="shared" ca="1" si="2"/>
        <v>0</v>
      </c>
      <c r="Q11" s="18">
        <f t="shared" ca="1" si="6"/>
        <v>0</v>
      </c>
      <c r="R11" s="17">
        <f t="shared" ca="1" si="3"/>
        <v>0</v>
      </c>
      <c r="S11" s="17">
        <f t="shared" ca="1" si="3"/>
        <v>0</v>
      </c>
      <c r="T11" s="17">
        <f t="shared" ca="1" si="3"/>
        <v>0</v>
      </c>
      <c r="U11" s="18">
        <f t="shared" ca="1" si="7"/>
        <v>0</v>
      </c>
    </row>
    <row r="12" spans="1:21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7">
        <f t="shared" ca="1" si="0"/>
        <v>0</v>
      </c>
      <c r="G12" s="17">
        <f t="shared" ca="1" si="0"/>
        <v>0</v>
      </c>
      <c r="H12" s="17">
        <f t="shared" ca="1" si="0"/>
        <v>0</v>
      </c>
      <c r="I12" s="17">
        <f t="shared" ca="1" si="0"/>
        <v>0</v>
      </c>
      <c r="J12" s="17">
        <f t="shared" ca="1" si="0"/>
        <v>0</v>
      </c>
      <c r="K12" s="18">
        <f t="shared" ca="1" si="4"/>
        <v>0</v>
      </c>
      <c r="L12" s="17">
        <f t="shared" ca="1" si="1"/>
        <v>0</v>
      </c>
      <c r="M12" s="17">
        <f t="shared" ca="1" si="1"/>
        <v>0</v>
      </c>
      <c r="N12" s="18">
        <f t="shared" ca="1" si="5"/>
        <v>0</v>
      </c>
      <c r="O12" s="17">
        <f t="shared" ca="1" si="2"/>
        <v>0</v>
      </c>
      <c r="P12" s="17">
        <f t="shared" ca="1" si="2"/>
        <v>0</v>
      </c>
      <c r="Q12" s="18">
        <f t="shared" ca="1" si="6"/>
        <v>0</v>
      </c>
      <c r="R12" s="17">
        <f t="shared" ca="1" si="3"/>
        <v>0</v>
      </c>
      <c r="S12" s="17">
        <f t="shared" ca="1" si="3"/>
        <v>0</v>
      </c>
      <c r="T12" s="17">
        <f t="shared" ca="1" si="3"/>
        <v>0</v>
      </c>
      <c r="U12" s="18">
        <f t="shared" ca="1" si="7"/>
        <v>0</v>
      </c>
    </row>
    <row r="13" spans="1:21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  <c r="E13" s="17">
        <f t="shared" ca="1" si="0"/>
        <v>0</v>
      </c>
      <c r="F13" s="17">
        <f t="shared" ca="1" si="0"/>
        <v>0</v>
      </c>
      <c r="G13" s="17">
        <f t="shared" ca="1" si="0"/>
        <v>0</v>
      </c>
      <c r="H13" s="17">
        <f t="shared" ca="1" si="0"/>
        <v>0</v>
      </c>
      <c r="I13" s="17">
        <f t="shared" ca="1" si="0"/>
        <v>0</v>
      </c>
      <c r="J13" s="17">
        <f t="shared" ca="1" si="0"/>
        <v>0</v>
      </c>
      <c r="K13" s="18">
        <f t="shared" ca="1" si="4"/>
        <v>0</v>
      </c>
      <c r="L13" s="17">
        <f t="shared" ca="1" si="1"/>
        <v>0</v>
      </c>
      <c r="M13" s="17">
        <f t="shared" ca="1" si="1"/>
        <v>0</v>
      </c>
      <c r="N13" s="18">
        <f t="shared" ca="1" si="5"/>
        <v>0</v>
      </c>
      <c r="O13" s="17">
        <f t="shared" ca="1" si="2"/>
        <v>0</v>
      </c>
      <c r="P13" s="17">
        <f t="shared" ca="1" si="2"/>
        <v>0</v>
      </c>
      <c r="Q13" s="18">
        <f t="shared" ca="1" si="6"/>
        <v>0</v>
      </c>
      <c r="R13" s="17">
        <f t="shared" ca="1" si="3"/>
        <v>0</v>
      </c>
      <c r="S13" s="17">
        <f t="shared" ca="1" si="3"/>
        <v>0</v>
      </c>
      <c r="T13" s="17">
        <f t="shared" ca="1" si="3"/>
        <v>0</v>
      </c>
      <c r="U13" s="18">
        <f t="shared" ca="1" si="7"/>
        <v>0</v>
      </c>
    </row>
    <row r="14" spans="1:21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  <c r="E14" s="17">
        <f t="shared" ca="1" si="0"/>
        <v>0</v>
      </c>
      <c r="F14" s="17">
        <f t="shared" ca="1" si="0"/>
        <v>0</v>
      </c>
      <c r="G14" s="17">
        <f t="shared" ca="1" si="0"/>
        <v>0</v>
      </c>
      <c r="H14" s="17">
        <f t="shared" ca="1" si="0"/>
        <v>0</v>
      </c>
      <c r="I14" s="17">
        <f t="shared" ca="1" si="0"/>
        <v>0</v>
      </c>
      <c r="J14" s="17">
        <f t="shared" ca="1" si="0"/>
        <v>0</v>
      </c>
      <c r="K14" s="18">
        <f t="shared" ca="1" si="4"/>
        <v>0</v>
      </c>
      <c r="L14" s="17">
        <f t="shared" ca="1" si="1"/>
        <v>0</v>
      </c>
      <c r="M14" s="17">
        <f t="shared" ca="1" si="1"/>
        <v>0</v>
      </c>
      <c r="N14" s="18">
        <f t="shared" ca="1" si="5"/>
        <v>0</v>
      </c>
      <c r="O14" s="17">
        <f t="shared" ca="1" si="2"/>
        <v>0</v>
      </c>
      <c r="P14" s="17">
        <f t="shared" ca="1" si="2"/>
        <v>0</v>
      </c>
      <c r="Q14" s="18">
        <f t="shared" ca="1" si="6"/>
        <v>0</v>
      </c>
      <c r="R14" s="17">
        <f t="shared" ca="1" si="3"/>
        <v>0</v>
      </c>
      <c r="S14" s="17">
        <f t="shared" ca="1" si="3"/>
        <v>0</v>
      </c>
      <c r="T14" s="17">
        <f t="shared" ca="1" si="3"/>
        <v>0</v>
      </c>
      <c r="U14" s="18">
        <f t="shared" ca="1" si="7"/>
        <v>0</v>
      </c>
    </row>
    <row r="15" spans="1:21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7">
        <f t="shared" ca="1" si="0"/>
        <v>0</v>
      </c>
      <c r="G15" s="17">
        <f t="shared" ca="1" si="0"/>
        <v>0</v>
      </c>
      <c r="H15" s="17">
        <f t="shared" ca="1" si="0"/>
        <v>0</v>
      </c>
      <c r="I15" s="17">
        <f t="shared" ca="1" si="0"/>
        <v>0</v>
      </c>
      <c r="J15" s="17">
        <f t="shared" ca="1" si="0"/>
        <v>0</v>
      </c>
      <c r="K15" s="18">
        <f t="shared" ca="1" si="4"/>
        <v>0</v>
      </c>
      <c r="L15" s="17">
        <f t="shared" ca="1" si="1"/>
        <v>0</v>
      </c>
      <c r="M15" s="17">
        <f t="shared" ca="1" si="1"/>
        <v>0</v>
      </c>
      <c r="N15" s="18">
        <f t="shared" ca="1" si="5"/>
        <v>0</v>
      </c>
      <c r="O15" s="17">
        <f t="shared" ca="1" si="2"/>
        <v>0</v>
      </c>
      <c r="P15" s="17">
        <f t="shared" ca="1" si="2"/>
        <v>0</v>
      </c>
      <c r="Q15" s="18">
        <f t="shared" ca="1" si="6"/>
        <v>0</v>
      </c>
      <c r="R15" s="17">
        <f t="shared" ca="1" si="3"/>
        <v>0</v>
      </c>
      <c r="S15" s="17">
        <f t="shared" ca="1" si="3"/>
        <v>0</v>
      </c>
      <c r="T15" s="17">
        <f t="shared" ca="1" si="3"/>
        <v>0</v>
      </c>
      <c r="U15" s="18">
        <f t="shared" ca="1" si="7"/>
        <v>0</v>
      </c>
    </row>
    <row r="16" spans="1:21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7">
        <f t="shared" ca="1" si="0"/>
        <v>0</v>
      </c>
      <c r="G16" s="17">
        <f t="shared" ca="1" si="0"/>
        <v>0</v>
      </c>
      <c r="H16" s="17">
        <f t="shared" ca="1" si="0"/>
        <v>0</v>
      </c>
      <c r="I16" s="17">
        <f t="shared" ca="1" si="0"/>
        <v>0</v>
      </c>
      <c r="J16" s="17">
        <f t="shared" ca="1" si="0"/>
        <v>0</v>
      </c>
      <c r="K16" s="18">
        <f t="shared" ca="1" si="4"/>
        <v>0</v>
      </c>
      <c r="L16" s="17">
        <f t="shared" ca="1" si="1"/>
        <v>0</v>
      </c>
      <c r="M16" s="17">
        <f t="shared" ca="1" si="1"/>
        <v>0</v>
      </c>
      <c r="N16" s="18">
        <f t="shared" ca="1" si="5"/>
        <v>0</v>
      </c>
      <c r="O16" s="17">
        <f t="shared" ca="1" si="2"/>
        <v>0</v>
      </c>
      <c r="P16" s="17">
        <f t="shared" ca="1" si="2"/>
        <v>0</v>
      </c>
      <c r="Q16" s="18">
        <f t="shared" ca="1" si="6"/>
        <v>0</v>
      </c>
      <c r="R16" s="17">
        <f t="shared" ca="1" si="3"/>
        <v>0</v>
      </c>
      <c r="S16" s="17">
        <f t="shared" ca="1" si="3"/>
        <v>0</v>
      </c>
      <c r="T16" s="17">
        <f t="shared" ca="1" si="3"/>
        <v>0</v>
      </c>
      <c r="U16" s="18">
        <f t="shared" ca="1" si="7"/>
        <v>0</v>
      </c>
    </row>
    <row r="17" spans="1:21" ht="12.75" customHeight="1" x14ac:dyDescent="0.3">
      <c r="A17" s="61" t="s">
        <v>167</v>
      </c>
      <c r="B17" s="16">
        <v>1012</v>
      </c>
      <c r="C17" s="62" t="s">
        <v>148</v>
      </c>
      <c r="D17" s="17">
        <f t="shared" ref="D17:J26" ca="1" si="8">IFERROR(IF($C$2="Tele-Satış",INDIRECT("'"&amp;$B$2&amp;"'!"&amp;ADDRESS(MATCH($B17,INDIRECT("'"&amp;$B$2&amp;"'!$B$1:$B$1095"),0),MATCH(D$5,INDIRECT("'"&amp;$B$2&amp;"'!5:5"),0))),IF($C$2="E-Ticaret",INDIRECT("'"&amp;$B$2&amp;"'!"&amp;ADDRESS(MATCH($B17,INDIRECT("'"&amp;$B$2&amp;"'!$B$1:$B$1095"),0),MATCH(D$5,INDIRECT("'"&amp;$B$2&amp;"'!5:5"),0)+1)),IF($C$2="Geleneksel",INDIRECT("'"&amp;$B$2&amp;"'!"&amp;ADDRESS(MATCH($B17,INDIRECT("'"&amp;$B$2&amp;"'!$B$1:$B$1095"),0),MATCH(D$5,INDIRECT("'"&amp;$B$2&amp;"'!5:5"),0)+2)),INDIRECT("'"&amp;$B$2&amp;"'!"&amp;ADDRESS(MATCH($B17,INDIRECT("'"&amp;$B$2&amp;"'!$B$1:$B$1095"),0),MATCH(D$5,INDIRECT("'"&amp;$B$2&amp;"'!5:5"),0)))+INDIRECT("'"&amp;$B$2&amp;"'!"&amp;ADDRESS(MATCH($B17,INDIRECT("'"&amp;$B$2&amp;"'!$B$1:$B$1095"),0),MATCH(D$5,INDIRECT("'"&amp;$B$2&amp;"'!5:5"),0)+1))+INDIRECT("'"&amp;$B$2&amp;"'!"&amp;ADDRESS(MATCH($B17,INDIRECT("'"&amp;$B$2&amp;"'!$B$1:$B$1095"),0),MATCH(D$5,INDIRECT("'"&amp;$B$2&amp;"'!5:5"),0)+2))))),0)</f>
        <v>0</v>
      </c>
      <c r="E17" s="17">
        <f t="shared" ca="1" si="8"/>
        <v>0</v>
      </c>
      <c r="F17" s="17">
        <f t="shared" ca="1" si="8"/>
        <v>0</v>
      </c>
      <c r="G17" s="17">
        <f t="shared" ca="1" si="8"/>
        <v>0</v>
      </c>
      <c r="H17" s="17">
        <f t="shared" ca="1" si="8"/>
        <v>0</v>
      </c>
      <c r="I17" s="17">
        <f t="shared" ca="1" si="8"/>
        <v>0</v>
      </c>
      <c r="J17" s="17">
        <f t="shared" ca="1" si="8"/>
        <v>0</v>
      </c>
      <c r="K17" s="18">
        <f t="shared" ca="1" si="4"/>
        <v>0</v>
      </c>
      <c r="L17" s="17">
        <f t="shared" ca="1" si="1"/>
        <v>0</v>
      </c>
      <c r="M17" s="17">
        <f t="shared" ca="1" si="1"/>
        <v>0</v>
      </c>
      <c r="N17" s="18">
        <f t="shared" ca="1" si="5"/>
        <v>0</v>
      </c>
      <c r="O17" s="17">
        <f t="shared" ca="1" si="2"/>
        <v>0</v>
      </c>
      <c r="P17" s="17">
        <f t="shared" ca="1" si="2"/>
        <v>0</v>
      </c>
      <c r="Q17" s="18">
        <f t="shared" ca="1" si="6"/>
        <v>0</v>
      </c>
      <c r="R17" s="17">
        <f t="shared" ca="1" si="3"/>
        <v>0</v>
      </c>
      <c r="S17" s="17">
        <f t="shared" ca="1" si="3"/>
        <v>0</v>
      </c>
      <c r="T17" s="17">
        <f t="shared" ca="1" si="3"/>
        <v>0</v>
      </c>
      <c r="U17" s="18">
        <f t="shared" ca="1" si="7"/>
        <v>0</v>
      </c>
    </row>
    <row r="18" spans="1:21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8"/>
        <v>0</v>
      </c>
      <c r="E18" s="17">
        <f t="shared" ca="1" si="8"/>
        <v>0</v>
      </c>
      <c r="F18" s="17">
        <f t="shared" ca="1" si="8"/>
        <v>0</v>
      </c>
      <c r="G18" s="17">
        <f t="shared" ca="1" si="8"/>
        <v>0</v>
      </c>
      <c r="H18" s="17">
        <f t="shared" ca="1" si="8"/>
        <v>0</v>
      </c>
      <c r="I18" s="17">
        <f t="shared" ca="1" si="8"/>
        <v>0</v>
      </c>
      <c r="J18" s="17">
        <f t="shared" ca="1" si="8"/>
        <v>0</v>
      </c>
      <c r="K18" s="18">
        <f t="shared" ca="1" si="4"/>
        <v>0</v>
      </c>
      <c r="L18" s="17">
        <f t="shared" ca="1" si="1"/>
        <v>0</v>
      </c>
      <c r="M18" s="17">
        <f t="shared" ca="1" si="1"/>
        <v>0</v>
      </c>
      <c r="N18" s="18">
        <f t="shared" ca="1" si="5"/>
        <v>0</v>
      </c>
      <c r="O18" s="17">
        <f t="shared" ca="1" si="2"/>
        <v>0</v>
      </c>
      <c r="P18" s="17">
        <f t="shared" ca="1" si="2"/>
        <v>0</v>
      </c>
      <c r="Q18" s="18">
        <f t="shared" ca="1" si="6"/>
        <v>0</v>
      </c>
      <c r="R18" s="17">
        <f t="shared" ca="1" si="3"/>
        <v>0</v>
      </c>
      <c r="S18" s="17">
        <f t="shared" ca="1" si="3"/>
        <v>0</v>
      </c>
      <c r="T18" s="17">
        <f t="shared" ca="1" si="3"/>
        <v>0</v>
      </c>
      <c r="U18" s="18">
        <f t="shared" ca="1" si="7"/>
        <v>0</v>
      </c>
    </row>
    <row r="19" spans="1:21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8"/>
        <v>0</v>
      </c>
      <c r="E19" s="17">
        <f t="shared" ca="1" si="8"/>
        <v>0</v>
      </c>
      <c r="F19" s="17">
        <f t="shared" ca="1" si="8"/>
        <v>0</v>
      </c>
      <c r="G19" s="17">
        <f t="shared" ca="1" si="8"/>
        <v>0</v>
      </c>
      <c r="H19" s="17">
        <f t="shared" ca="1" si="8"/>
        <v>0</v>
      </c>
      <c r="I19" s="17">
        <f t="shared" ca="1" si="8"/>
        <v>0</v>
      </c>
      <c r="J19" s="17">
        <f t="shared" ca="1" si="8"/>
        <v>0</v>
      </c>
      <c r="K19" s="18">
        <f t="shared" ca="1" si="4"/>
        <v>0</v>
      </c>
      <c r="L19" s="17">
        <f t="shared" ca="1" si="1"/>
        <v>0</v>
      </c>
      <c r="M19" s="17">
        <f t="shared" ca="1" si="1"/>
        <v>0</v>
      </c>
      <c r="N19" s="18">
        <f t="shared" ca="1" si="5"/>
        <v>0</v>
      </c>
      <c r="O19" s="17">
        <f t="shared" ca="1" si="2"/>
        <v>0</v>
      </c>
      <c r="P19" s="17">
        <f t="shared" ca="1" si="2"/>
        <v>0</v>
      </c>
      <c r="Q19" s="18">
        <f t="shared" ca="1" si="6"/>
        <v>0</v>
      </c>
      <c r="R19" s="17">
        <f t="shared" ca="1" si="3"/>
        <v>0</v>
      </c>
      <c r="S19" s="17">
        <f t="shared" ca="1" si="3"/>
        <v>0</v>
      </c>
      <c r="T19" s="17">
        <f t="shared" ca="1" si="3"/>
        <v>0</v>
      </c>
      <c r="U19" s="18">
        <f t="shared" ref="U19:U24" ca="1" si="9">SUM(D19:K19)+T19</f>
        <v>0</v>
      </c>
    </row>
    <row r="20" spans="1:21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8"/>
        <v>0</v>
      </c>
      <c r="E20" s="17">
        <f t="shared" ca="1" si="8"/>
        <v>0</v>
      </c>
      <c r="F20" s="17">
        <f t="shared" ca="1" si="8"/>
        <v>0</v>
      </c>
      <c r="G20" s="17">
        <f t="shared" ca="1" si="8"/>
        <v>0</v>
      </c>
      <c r="H20" s="17">
        <f t="shared" ca="1" si="8"/>
        <v>0</v>
      </c>
      <c r="I20" s="17">
        <f t="shared" ca="1" si="8"/>
        <v>0</v>
      </c>
      <c r="J20" s="17">
        <f t="shared" ca="1" si="8"/>
        <v>0</v>
      </c>
      <c r="K20" s="18">
        <f t="shared" ca="1" si="4"/>
        <v>0</v>
      </c>
      <c r="L20" s="17">
        <f t="shared" ca="1" si="1"/>
        <v>0</v>
      </c>
      <c r="M20" s="17">
        <f t="shared" ca="1" si="1"/>
        <v>0</v>
      </c>
      <c r="N20" s="18">
        <f t="shared" ca="1" si="5"/>
        <v>0</v>
      </c>
      <c r="O20" s="17">
        <f t="shared" ca="1" si="2"/>
        <v>0</v>
      </c>
      <c r="P20" s="17">
        <f t="shared" ca="1" si="2"/>
        <v>0</v>
      </c>
      <c r="Q20" s="18">
        <f t="shared" ca="1" si="6"/>
        <v>0</v>
      </c>
      <c r="R20" s="17">
        <f t="shared" ca="1" si="3"/>
        <v>0</v>
      </c>
      <c r="S20" s="17">
        <f t="shared" ca="1" si="3"/>
        <v>0</v>
      </c>
      <c r="T20" s="17">
        <f t="shared" ca="1" si="3"/>
        <v>0</v>
      </c>
      <c r="U20" s="18">
        <f t="shared" ca="1" si="9"/>
        <v>0</v>
      </c>
    </row>
    <row r="21" spans="1:21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8"/>
        <v>0</v>
      </c>
      <c r="E21" s="17">
        <f t="shared" ca="1" si="8"/>
        <v>0</v>
      </c>
      <c r="F21" s="17">
        <f t="shared" ca="1" si="8"/>
        <v>0</v>
      </c>
      <c r="G21" s="17">
        <f t="shared" ca="1" si="8"/>
        <v>0</v>
      </c>
      <c r="H21" s="17">
        <f t="shared" ca="1" si="8"/>
        <v>0</v>
      </c>
      <c r="I21" s="17">
        <f t="shared" ca="1" si="8"/>
        <v>0</v>
      </c>
      <c r="J21" s="17">
        <f t="shared" ca="1" si="8"/>
        <v>0</v>
      </c>
      <c r="K21" s="18">
        <f t="shared" ca="1" si="4"/>
        <v>0</v>
      </c>
      <c r="L21" s="17">
        <f t="shared" ca="1" si="1"/>
        <v>0</v>
      </c>
      <c r="M21" s="17">
        <f t="shared" ca="1" si="1"/>
        <v>0</v>
      </c>
      <c r="N21" s="18">
        <f t="shared" ca="1" si="5"/>
        <v>0</v>
      </c>
      <c r="O21" s="17">
        <f t="shared" ca="1" si="2"/>
        <v>0</v>
      </c>
      <c r="P21" s="17">
        <f t="shared" ca="1" si="2"/>
        <v>0</v>
      </c>
      <c r="Q21" s="18">
        <f t="shared" ca="1" si="6"/>
        <v>0</v>
      </c>
      <c r="R21" s="17">
        <f t="shared" ca="1" si="3"/>
        <v>0</v>
      </c>
      <c r="S21" s="17">
        <f t="shared" ca="1" si="3"/>
        <v>0</v>
      </c>
      <c r="T21" s="17">
        <f t="shared" ca="1" si="3"/>
        <v>0</v>
      </c>
      <c r="U21" s="18">
        <f t="shared" ca="1" si="9"/>
        <v>0</v>
      </c>
    </row>
    <row r="22" spans="1:21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8"/>
        <v>0</v>
      </c>
      <c r="E22" s="17">
        <f t="shared" ca="1" si="8"/>
        <v>0</v>
      </c>
      <c r="F22" s="17">
        <f t="shared" ca="1" si="8"/>
        <v>0</v>
      </c>
      <c r="G22" s="17">
        <f t="shared" ca="1" si="8"/>
        <v>0</v>
      </c>
      <c r="H22" s="17">
        <f t="shared" ca="1" si="8"/>
        <v>0</v>
      </c>
      <c r="I22" s="17">
        <f t="shared" ca="1" si="8"/>
        <v>0</v>
      </c>
      <c r="J22" s="17">
        <f t="shared" ca="1" si="8"/>
        <v>0</v>
      </c>
      <c r="K22" s="18">
        <f t="shared" ca="1" si="4"/>
        <v>0</v>
      </c>
      <c r="L22" s="17">
        <f t="shared" ca="1" si="1"/>
        <v>0</v>
      </c>
      <c r="M22" s="17">
        <f t="shared" ca="1" si="1"/>
        <v>0</v>
      </c>
      <c r="N22" s="18">
        <f t="shared" ca="1" si="5"/>
        <v>0</v>
      </c>
      <c r="O22" s="17">
        <f t="shared" ca="1" si="2"/>
        <v>0</v>
      </c>
      <c r="P22" s="17">
        <f t="shared" ca="1" si="2"/>
        <v>0</v>
      </c>
      <c r="Q22" s="18">
        <f t="shared" ca="1" si="6"/>
        <v>0</v>
      </c>
      <c r="R22" s="17">
        <f t="shared" ca="1" si="3"/>
        <v>0</v>
      </c>
      <c r="S22" s="17">
        <f t="shared" ca="1" si="3"/>
        <v>0</v>
      </c>
      <c r="T22" s="17">
        <f t="shared" ca="1" si="3"/>
        <v>0</v>
      </c>
      <c r="U22" s="18">
        <f t="shared" ca="1" si="9"/>
        <v>0</v>
      </c>
    </row>
    <row r="23" spans="1:21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8"/>
        <v>0</v>
      </c>
      <c r="E23" s="17">
        <f t="shared" ca="1" si="8"/>
        <v>0</v>
      </c>
      <c r="F23" s="17">
        <f t="shared" ca="1" si="8"/>
        <v>0</v>
      </c>
      <c r="G23" s="17">
        <f t="shared" ca="1" si="8"/>
        <v>0</v>
      </c>
      <c r="H23" s="17">
        <f t="shared" ca="1" si="8"/>
        <v>0</v>
      </c>
      <c r="I23" s="17">
        <f t="shared" ca="1" si="8"/>
        <v>0</v>
      </c>
      <c r="J23" s="17">
        <f t="shared" ca="1" si="8"/>
        <v>0</v>
      </c>
      <c r="K23" s="18">
        <f t="shared" ca="1" si="4"/>
        <v>0</v>
      </c>
      <c r="L23" s="17">
        <f t="shared" ca="1" si="1"/>
        <v>0</v>
      </c>
      <c r="M23" s="17">
        <f t="shared" ca="1" si="1"/>
        <v>0</v>
      </c>
      <c r="N23" s="18">
        <f t="shared" ca="1" si="5"/>
        <v>0</v>
      </c>
      <c r="O23" s="17">
        <f t="shared" ca="1" si="2"/>
        <v>0</v>
      </c>
      <c r="P23" s="17">
        <f t="shared" ca="1" si="2"/>
        <v>0</v>
      </c>
      <c r="Q23" s="18">
        <f t="shared" ca="1" si="6"/>
        <v>0</v>
      </c>
      <c r="R23" s="17">
        <f t="shared" ca="1" si="3"/>
        <v>0</v>
      </c>
      <c r="S23" s="17">
        <f t="shared" ca="1" si="3"/>
        <v>0</v>
      </c>
      <c r="T23" s="17">
        <f t="shared" ca="1" si="3"/>
        <v>0</v>
      </c>
      <c r="U23" s="18">
        <f t="shared" ca="1" si="9"/>
        <v>0</v>
      </c>
    </row>
    <row r="24" spans="1:21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8"/>
        <v>0</v>
      </c>
      <c r="E24" s="17">
        <f t="shared" ca="1" si="8"/>
        <v>0</v>
      </c>
      <c r="F24" s="17">
        <f t="shared" ca="1" si="8"/>
        <v>0</v>
      </c>
      <c r="G24" s="17">
        <f t="shared" ca="1" si="8"/>
        <v>0</v>
      </c>
      <c r="H24" s="17">
        <f t="shared" ca="1" si="8"/>
        <v>0</v>
      </c>
      <c r="I24" s="17">
        <f t="shared" ca="1" si="8"/>
        <v>0</v>
      </c>
      <c r="J24" s="17">
        <f t="shared" ca="1" si="8"/>
        <v>0</v>
      </c>
      <c r="K24" s="18">
        <f t="shared" ca="1" si="4"/>
        <v>0</v>
      </c>
      <c r="L24" s="17">
        <f t="shared" ca="1" si="1"/>
        <v>0</v>
      </c>
      <c r="M24" s="17">
        <f t="shared" ca="1" si="1"/>
        <v>0</v>
      </c>
      <c r="N24" s="18">
        <f t="shared" ca="1" si="5"/>
        <v>0</v>
      </c>
      <c r="O24" s="17">
        <f t="shared" ca="1" si="2"/>
        <v>0</v>
      </c>
      <c r="P24" s="17">
        <f t="shared" ca="1" si="2"/>
        <v>0</v>
      </c>
      <c r="Q24" s="18">
        <f t="shared" ca="1" si="6"/>
        <v>0</v>
      </c>
      <c r="R24" s="17">
        <f t="shared" ca="1" si="3"/>
        <v>0</v>
      </c>
      <c r="S24" s="17">
        <f t="shared" ca="1" si="3"/>
        <v>0</v>
      </c>
      <c r="T24" s="17">
        <f t="shared" ca="1" si="3"/>
        <v>0</v>
      </c>
      <c r="U24" s="18">
        <f t="shared" ca="1" si="9"/>
        <v>0</v>
      </c>
    </row>
    <row r="25" spans="1:21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8"/>
        <v>0</v>
      </c>
      <c r="E25" s="17">
        <f t="shared" ca="1" si="8"/>
        <v>0</v>
      </c>
      <c r="F25" s="17">
        <f t="shared" ca="1" si="8"/>
        <v>0</v>
      </c>
      <c r="G25" s="17">
        <f t="shared" ca="1" si="8"/>
        <v>0</v>
      </c>
      <c r="H25" s="17">
        <f t="shared" ca="1" si="8"/>
        <v>0</v>
      </c>
      <c r="I25" s="17">
        <f t="shared" ca="1" si="8"/>
        <v>0</v>
      </c>
      <c r="J25" s="17">
        <f t="shared" ca="1" si="8"/>
        <v>0</v>
      </c>
      <c r="K25" s="18">
        <f t="shared" ca="1" si="4"/>
        <v>0</v>
      </c>
      <c r="L25" s="17">
        <f t="shared" ca="1" si="1"/>
        <v>0</v>
      </c>
      <c r="M25" s="17">
        <f t="shared" ca="1" si="1"/>
        <v>0</v>
      </c>
      <c r="N25" s="18">
        <f t="shared" ca="1" si="5"/>
        <v>0</v>
      </c>
      <c r="O25" s="17">
        <f t="shared" ca="1" si="2"/>
        <v>0</v>
      </c>
      <c r="P25" s="17">
        <f t="shared" ca="1" si="2"/>
        <v>0</v>
      </c>
      <c r="Q25" s="18">
        <f t="shared" ca="1" si="6"/>
        <v>0</v>
      </c>
      <c r="R25" s="17">
        <f t="shared" ca="1" si="3"/>
        <v>0</v>
      </c>
      <c r="S25" s="17">
        <f t="shared" ca="1" si="3"/>
        <v>0</v>
      </c>
      <c r="T25" s="17">
        <f t="shared" ca="1" si="3"/>
        <v>0</v>
      </c>
      <c r="U25" s="18">
        <f t="shared" ref="U25:U36" ca="1" si="10">SUM(D25:K25)+T25</f>
        <v>0</v>
      </c>
    </row>
    <row r="26" spans="1:21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8"/>
        <v>0</v>
      </c>
      <c r="E26" s="17">
        <f t="shared" ca="1" si="8"/>
        <v>0</v>
      </c>
      <c r="F26" s="17">
        <f t="shared" ca="1" si="8"/>
        <v>0</v>
      </c>
      <c r="G26" s="17">
        <f t="shared" ca="1" si="8"/>
        <v>0</v>
      </c>
      <c r="H26" s="17">
        <f t="shared" ca="1" si="8"/>
        <v>0</v>
      </c>
      <c r="I26" s="17">
        <f t="shared" ca="1" si="8"/>
        <v>0</v>
      </c>
      <c r="J26" s="17">
        <f t="shared" ca="1" si="8"/>
        <v>0</v>
      </c>
      <c r="K26" s="18">
        <f t="shared" ca="1" si="4"/>
        <v>0</v>
      </c>
      <c r="L26" s="17">
        <f t="shared" ca="1" si="1"/>
        <v>0</v>
      </c>
      <c r="M26" s="17">
        <f t="shared" ca="1" si="1"/>
        <v>0</v>
      </c>
      <c r="N26" s="18">
        <f t="shared" ca="1" si="5"/>
        <v>0</v>
      </c>
      <c r="O26" s="17">
        <f t="shared" ca="1" si="2"/>
        <v>0</v>
      </c>
      <c r="P26" s="17">
        <f t="shared" ca="1" si="2"/>
        <v>0</v>
      </c>
      <c r="Q26" s="18">
        <f t="shared" ca="1" si="6"/>
        <v>0</v>
      </c>
      <c r="R26" s="17">
        <f t="shared" ca="1" si="3"/>
        <v>0</v>
      </c>
      <c r="S26" s="17">
        <f t="shared" ca="1" si="3"/>
        <v>0</v>
      </c>
      <c r="T26" s="17">
        <f t="shared" ca="1" si="3"/>
        <v>0</v>
      </c>
      <c r="U26" s="18">
        <f t="shared" ca="1" si="10"/>
        <v>0</v>
      </c>
    </row>
    <row r="27" spans="1:21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J36" ca="1" si="11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0</v>
      </c>
      <c r="E27" s="17">
        <f t="shared" ca="1" si="11"/>
        <v>0</v>
      </c>
      <c r="F27" s="17">
        <f t="shared" ca="1" si="11"/>
        <v>0</v>
      </c>
      <c r="G27" s="17">
        <f t="shared" ca="1" si="11"/>
        <v>0</v>
      </c>
      <c r="H27" s="17">
        <f t="shared" ca="1" si="11"/>
        <v>0</v>
      </c>
      <c r="I27" s="17">
        <f t="shared" ca="1" si="11"/>
        <v>0</v>
      </c>
      <c r="J27" s="17">
        <f t="shared" ca="1" si="11"/>
        <v>0</v>
      </c>
      <c r="K27" s="18">
        <f t="shared" ca="1" si="4"/>
        <v>0</v>
      </c>
      <c r="L27" s="17">
        <f t="shared" ref="L27:M46" ca="1" si="12">IFERROR(IF($C$2="Tele-Satış",INDIRECT("'"&amp;$B$2&amp;"'!"&amp;ADDRESS(MATCH($B27,INDIRECT("'"&amp;$B$2&amp;"'!$B$1:$B$1095"),0),MATCH(L$5,INDIRECT("'"&amp;$B$2&amp;"'!5:5"),0))),IF($C$2="E-Ticaret",INDIRECT("'"&amp;$B$2&amp;"'!"&amp;ADDRESS(MATCH($B27,INDIRECT("'"&amp;$B$2&amp;"'!$B$1:$B$1095"),0),MATCH(L$5,INDIRECT("'"&amp;$B$2&amp;"'!5:5"),0)+1)),IF($C$2="Geleneksel",INDIRECT("'"&amp;$B$2&amp;"'!"&amp;ADDRESS(MATCH($B27,INDIRECT("'"&amp;$B$2&amp;"'!$B$1:$B$1095"),0),MATCH(L$5,INDIRECT("'"&amp;$B$2&amp;"'!5:5"),0)+2)),INDIRECT("'"&amp;$B$2&amp;"'!"&amp;ADDRESS(MATCH($B27,INDIRECT("'"&amp;$B$2&amp;"'!$B$1:$B$1095"),0),MATCH(L$5,INDIRECT("'"&amp;$B$2&amp;"'!5:5"),0)))+INDIRECT("'"&amp;$B$2&amp;"'!"&amp;ADDRESS(MATCH($B27,INDIRECT("'"&amp;$B$2&amp;"'!$B$1:$B$1095"),0),MATCH(L$5,INDIRECT("'"&amp;$B$2&amp;"'!5:5"),0)+1))+INDIRECT("'"&amp;$B$2&amp;"'!"&amp;ADDRESS(MATCH($B27,INDIRECT("'"&amp;$B$2&amp;"'!$B$1:$B$1095"),0),MATCH(L$5,INDIRECT("'"&amp;$B$2&amp;"'!5:5"),0)+2))))),0)</f>
        <v>0</v>
      </c>
      <c r="M27" s="17">
        <f t="shared" ca="1" si="12"/>
        <v>0</v>
      </c>
      <c r="N27" s="18">
        <f t="shared" ca="1" si="5"/>
        <v>0</v>
      </c>
      <c r="O27" s="17">
        <f t="shared" ref="O27:P46" ca="1" si="13">IFERROR(IF($C$2="Tele-Satış",INDIRECT("'"&amp;$B$2&amp;"'!"&amp;ADDRESS(MATCH($B27,INDIRECT("'"&amp;$B$2&amp;"'!$B$1:$B$1095"),0),MATCH(O$5,INDIRECT("'"&amp;$B$2&amp;"'!5:5"),0))),IF($C$2="E-Ticaret",INDIRECT("'"&amp;$B$2&amp;"'!"&amp;ADDRESS(MATCH($B27,INDIRECT("'"&amp;$B$2&amp;"'!$B$1:$B$1095"),0),MATCH(O$5,INDIRECT("'"&amp;$B$2&amp;"'!5:5"),0)+1)),IF($C$2="Geleneksel",INDIRECT("'"&amp;$B$2&amp;"'!"&amp;ADDRESS(MATCH($B27,INDIRECT("'"&amp;$B$2&amp;"'!$B$1:$B$1095"),0),MATCH(O$5,INDIRECT("'"&amp;$B$2&amp;"'!5:5"),0)+2)),INDIRECT("'"&amp;$B$2&amp;"'!"&amp;ADDRESS(MATCH($B27,INDIRECT("'"&amp;$B$2&amp;"'!$B$1:$B$1095"),0),MATCH(O$5,INDIRECT("'"&amp;$B$2&amp;"'!5:5"),0)))+INDIRECT("'"&amp;$B$2&amp;"'!"&amp;ADDRESS(MATCH($B27,INDIRECT("'"&amp;$B$2&amp;"'!$B$1:$B$1095"),0),MATCH(O$5,INDIRECT("'"&amp;$B$2&amp;"'!5:5"),0)+1))+INDIRECT("'"&amp;$B$2&amp;"'!"&amp;ADDRESS(MATCH($B27,INDIRECT("'"&amp;$B$2&amp;"'!$B$1:$B$1095"),0),MATCH(O$5,INDIRECT("'"&amp;$B$2&amp;"'!5:5"),0)+2))))),0)</f>
        <v>0</v>
      </c>
      <c r="P27" s="17">
        <f t="shared" ca="1" si="13"/>
        <v>0</v>
      </c>
      <c r="Q27" s="18">
        <f t="shared" ca="1" si="6"/>
        <v>0</v>
      </c>
      <c r="R27" s="17">
        <f t="shared" ref="R27:T46" ca="1" si="14">IFERROR(IF($C$2="Tele-Satış",INDIRECT("'"&amp;$B$2&amp;"'!"&amp;ADDRESS(MATCH($B27,INDIRECT("'"&amp;$B$2&amp;"'!$B$1:$B$1095"),0),MATCH(R$5,INDIRECT("'"&amp;$B$2&amp;"'!5:5"),0))),IF($C$2="E-Ticaret",INDIRECT("'"&amp;$B$2&amp;"'!"&amp;ADDRESS(MATCH($B27,INDIRECT("'"&amp;$B$2&amp;"'!$B$1:$B$1095"),0),MATCH(R$5,INDIRECT("'"&amp;$B$2&amp;"'!5:5"),0)+1)),IF($C$2="Geleneksel",INDIRECT("'"&amp;$B$2&amp;"'!"&amp;ADDRESS(MATCH($B27,INDIRECT("'"&amp;$B$2&amp;"'!$B$1:$B$1095"),0),MATCH(R$5,INDIRECT("'"&amp;$B$2&amp;"'!5:5"),0)+2)),INDIRECT("'"&amp;$B$2&amp;"'!"&amp;ADDRESS(MATCH($B27,INDIRECT("'"&amp;$B$2&amp;"'!$B$1:$B$1095"),0),MATCH(R$5,INDIRECT("'"&amp;$B$2&amp;"'!5:5"),0)))+INDIRECT("'"&amp;$B$2&amp;"'!"&amp;ADDRESS(MATCH($B27,INDIRECT("'"&amp;$B$2&amp;"'!$B$1:$B$1095"),0),MATCH(R$5,INDIRECT("'"&amp;$B$2&amp;"'!5:5"),0)+1))+INDIRECT("'"&amp;$B$2&amp;"'!"&amp;ADDRESS(MATCH($B27,INDIRECT("'"&amp;$B$2&amp;"'!$B$1:$B$1095"),0),MATCH(R$5,INDIRECT("'"&amp;$B$2&amp;"'!5:5"),0)+2))))),0)</f>
        <v>0</v>
      </c>
      <c r="S27" s="17">
        <f t="shared" ca="1" si="14"/>
        <v>0</v>
      </c>
      <c r="T27" s="17">
        <f t="shared" ca="1" si="14"/>
        <v>0</v>
      </c>
      <c r="U27" s="18">
        <f t="shared" ca="1" si="10"/>
        <v>0</v>
      </c>
    </row>
    <row r="28" spans="1:21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11"/>
        <v>0</v>
      </c>
      <c r="E28" s="17">
        <f t="shared" ca="1" si="11"/>
        <v>0</v>
      </c>
      <c r="F28" s="17">
        <f t="shared" ca="1" si="11"/>
        <v>0</v>
      </c>
      <c r="G28" s="17">
        <f t="shared" ca="1" si="11"/>
        <v>0</v>
      </c>
      <c r="H28" s="17">
        <f t="shared" ca="1" si="11"/>
        <v>0</v>
      </c>
      <c r="I28" s="17">
        <f t="shared" ca="1" si="11"/>
        <v>0</v>
      </c>
      <c r="J28" s="17">
        <f t="shared" ca="1" si="11"/>
        <v>0</v>
      </c>
      <c r="K28" s="18">
        <f t="shared" ca="1" si="4"/>
        <v>0</v>
      </c>
      <c r="L28" s="17">
        <f t="shared" ca="1" si="12"/>
        <v>0</v>
      </c>
      <c r="M28" s="17">
        <f t="shared" ca="1" si="12"/>
        <v>0</v>
      </c>
      <c r="N28" s="18">
        <f t="shared" ca="1" si="5"/>
        <v>0</v>
      </c>
      <c r="O28" s="17">
        <f t="shared" ca="1" si="13"/>
        <v>0</v>
      </c>
      <c r="P28" s="17">
        <f t="shared" ca="1" si="13"/>
        <v>0</v>
      </c>
      <c r="Q28" s="18">
        <f t="shared" ca="1" si="6"/>
        <v>0</v>
      </c>
      <c r="R28" s="17">
        <f t="shared" ca="1" si="14"/>
        <v>0</v>
      </c>
      <c r="S28" s="17">
        <f t="shared" ca="1" si="14"/>
        <v>0</v>
      </c>
      <c r="T28" s="17">
        <f t="shared" ca="1" si="14"/>
        <v>0</v>
      </c>
      <c r="U28" s="18">
        <f t="shared" ca="1" si="10"/>
        <v>0</v>
      </c>
    </row>
    <row r="29" spans="1:21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11"/>
        <v>0</v>
      </c>
      <c r="E29" s="17">
        <f t="shared" ca="1" si="11"/>
        <v>0</v>
      </c>
      <c r="F29" s="17">
        <f t="shared" ca="1" si="11"/>
        <v>0</v>
      </c>
      <c r="G29" s="17">
        <f t="shared" ca="1" si="11"/>
        <v>0</v>
      </c>
      <c r="H29" s="17">
        <f t="shared" ca="1" si="11"/>
        <v>0</v>
      </c>
      <c r="I29" s="17">
        <f t="shared" ca="1" si="11"/>
        <v>0</v>
      </c>
      <c r="J29" s="17">
        <f t="shared" ca="1" si="11"/>
        <v>0</v>
      </c>
      <c r="K29" s="18">
        <f t="shared" ca="1" si="4"/>
        <v>0</v>
      </c>
      <c r="L29" s="17">
        <f t="shared" ca="1" si="12"/>
        <v>0</v>
      </c>
      <c r="M29" s="17">
        <f t="shared" ca="1" si="12"/>
        <v>0</v>
      </c>
      <c r="N29" s="18">
        <f t="shared" ca="1" si="5"/>
        <v>0</v>
      </c>
      <c r="O29" s="17">
        <f t="shared" ca="1" si="13"/>
        <v>0</v>
      </c>
      <c r="P29" s="17">
        <f t="shared" ca="1" si="13"/>
        <v>0</v>
      </c>
      <c r="Q29" s="18">
        <f t="shared" ca="1" si="6"/>
        <v>0</v>
      </c>
      <c r="R29" s="17">
        <f t="shared" ca="1" si="14"/>
        <v>0</v>
      </c>
      <c r="S29" s="17">
        <f t="shared" ca="1" si="14"/>
        <v>0</v>
      </c>
      <c r="T29" s="17">
        <f t="shared" ca="1" si="14"/>
        <v>0</v>
      </c>
      <c r="U29" s="18">
        <f t="shared" ca="1" si="10"/>
        <v>0</v>
      </c>
    </row>
    <row r="30" spans="1:21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11"/>
        <v>0</v>
      </c>
      <c r="E30" s="17">
        <f t="shared" ca="1" si="11"/>
        <v>0</v>
      </c>
      <c r="F30" s="17">
        <f t="shared" ca="1" si="11"/>
        <v>0</v>
      </c>
      <c r="G30" s="17">
        <f t="shared" ca="1" si="11"/>
        <v>0</v>
      </c>
      <c r="H30" s="17">
        <f t="shared" ca="1" si="11"/>
        <v>0</v>
      </c>
      <c r="I30" s="17">
        <f t="shared" ca="1" si="11"/>
        <v>0</v>
      </c>
      <c r="J30" s="17">
        <f t="shared" ca="1" si="11"/>
        <v>0</v>
      </c>
      <c r="K30" s="18">
        <f t="shared" ca="1" si="4"/>
        <v>0</v>
      </c>
      <c r="L30" s="17">
        <f t="shared" ca="1" si="12"/>
        <v>0</v>
      </c>
      <c r="M30" s="17">
        <f t="shared" ca="1" si="12"/>
        <v>0</v>
      </c>
      <c r="N30" s="18">
        <f t="shared" ca="1" si="5"/>
        <v>0</v>
      </c>
      <c r="O30" s="17">
        <f t="shared" ca="1" si="13"/>
        <v>0</v>
      </c>
      <c r="P30" s="17">
        <f t="shared" ca="1" si="13"/>
        <v>0</v>
      </c>
      <c r="Q30" s="18">
        <f t="shared" ca="1" si="6"/>
        <v>0</v>
      </c>
      <c r="R30" s="17">
        <f t="shared" ca="1" si="14"/>
        <v>0</v>
      </c>
      <c r="S30" s="17">
        <f t="shared" ca="1" si="14"/>
        <v>0</v>
      </c>
      <c r="T30" s="17">
        <f t="shared" ca="1" si="14"/>
        <v>0</v>
      </c>
      <c r="U30" s="18">
        <f t="shared" ca="1" si="10"/>
        <v>0</v>
      </c>
    </row>
    <row r="31" spans="1:21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11"/>
        <v>0</v>
      </c>
      <c r="E31" s="17">
        <f t="shared" ca="1" si="11"/>
        <v>0</v>
      </c>
      <c r="F31" s="17">
        <f t="shared" ca="1" si="11"/>
        <v>0</v>
      </c>
      <c r="G31" s="17">
        <f t="shared" ca="1" si="11"/>
        <v>0</v>
      </c>
      <c r="H31" s="17">
        <f t="shared" ca="1" si="11"/>
        <v>0</v>
      </c>
      <c r="I31" s="17">
        <f t="shared" ca="1" si="11"/>
        <v>0</v>
      </c>
      <c r="J31" s="17">
        <f t="shared" ca="1" si="11"/>
        <v>0</v>
      </c>
      <c r="K31" s="18">
        <f t="shared" ca="1" si="4"/>
        <v>0</v>
      </c>
      <c r="L31" s="17">
        <f t="shared" ca="1" si="12"/>
        <v>0</v>
      </c>
      <c r="M31" s="17">
        <f t="shared" ca="1" si="12"/>
        <v>0</v>
      </c>
      <c r="N31" s="18">
        <f t="shared" ca="1" si="5"/>
        <v>0</v>
      </c>
      <c r="O31" s="17">
        <f t="shared" ca="1" si="13"/>
        <v>0</v>
      </c>
      <c r="P31" s="17">
        <f t="shared" ca="1" si="13"/>
        <v>0</v>
      </c>
      <c r="Q31" s="18">
        <f t="shared" ca="1" si="6"/>
        <v>0</v>
      </c>
      <c r="R31" s="17">
        <f t="shared" ca="1" si="14"/>
        <v>0</v>
      </c>
      <c r="S31" s="17">
        <f t="shared" ca="1" si="14"/>
        <v>0</v>
      </c>
      <c r="T31" s="17">
        <f t="shared" ca="1" si="14"/>
        <v>0</v>
      </c>
      <c r="U31" s="18">
        <f t="shared" ca="1" si="10"/>
        <v>0</v>
      </c>
    </row>
    <row r="32" spans="1:21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11"/>
        <v>0</v>
      </c>
      <c r="E32" s="17">
        <f t="shared" ca="1" si="11"/>
        <v>0</v>
      </c>
      <c r="F32" s="17">
        <f t="shared" ca="1" si="11"/>
        <v>0</v>
      </c>
      <c r="G32" s="17">
        <f t="shared" ca="1" si="11"/>
        <v>0</v>
      </c>
      <c r="H32" s="17">
        <f t="shared" ca="1" si="11"/>
        <v>0</v>
      </c>
      <c r="I32" s="17">
        <f t="shared" ca="1" si="11"/>
        <v>0</v>
      </c>
      <c r="J32" s="17">
        <f t="shared" ca="1" si="11"/>
        <v>0</v>
      </c>
      <c r="K32" s="18">
        <f t="shared" ca="1" si="4"/>
        <v>0</v>
      </c>
      <c r="L32" s="17">
        <f t="shared" ca="1" si="12"/>
        <v>0</v>
      </c>
      <c r="M32" s="17">
        <f t="shared" ca="1" si="12"/>
        <v>0</v>
      </c>
      <c r="N32" s="18">
        <f t="shared" ca="1" si="5"/>
        <v>0</v>
      </c>
      <c r="O32" s="17">
        <f t="shared" ca="1" si="13"/>
        <v>0</v>
      </c>
      <c r="P32" s="17">
        <f t="shared" ca="1" si="13"/>
        <v>0</v>
      </c>
      <c r="Q32" s="18">
        <f t="shared" ca="1" si="6"/>
        <v>0</v>
      </c>
      <c r="R32" s="17">
        <f t="shared" ca="1" si="14"/>
        <v>0</v>
      </c>
      <c r="S32" s="17">
        <f t="shared" ca="1" si="14"/>
        <v>0</v>
      </c>
      <c r="T32" s="17">
        <f t="shared" ca="1" si="14"/>
        <v>0</v>
      </c>
      <c r="U32" s="18">
        <f t="shared" ca="1" si="10"/>
        <v>0</v>
      </c>
    </row>
    <row r="33" spans="1:21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11"/>
        <v>0</v>
      </c>
      <c r="E33" s="17">
        <f t="shared" ca="1" si="11"/>
        <v>0</v>
      </c>
      <c r="F33" s="17">
        <f t="shared" ca="1" si="11"/>
        <v>0</v>
      </c>
      <c r="G33" s="17">
        <f t="shared" ca="1" si="11"/>
        <v>0</v>
      </c>
      <c r="H33" s="17">
        <f t="shared" ca="1" si="11"/>
        <v>0</v>
      </c>
      <c r="I33" s="17">
        <f t="shared" ca="1" si="11"/>
        <v>0</v>
      </c>
      <c r="J33" s="17">
        <f t="shared" ca="1" si="11"/>
        <v>0</v>
      </c>
      <c r="K33" s="18">
        <f t="shared" ca="1" si="4"/>
        <v>0</v>
      </c>
      <c r="L33" s="17">
        <f t="shared" ca="1" si="12"/>
        <v>0</v>
      </c>
      <c r="M33" s="17">
        <f t="shared" ca="1" si="12"/>
        <v>0</v>
      </c>
      <c r="N33" s="18">
        <f t="shared" ca="1" si="5"/>
        <v>0</v>
      </c>
      <c r="O33" s="17">
        <f t="shared" ca="1" si="13"/>
        <v>0</v>
      </c>
      <c r="P33" s="17">
        <f t="shared" ca="1" si="13"/>
        <v>0</v>
      </c>
      <c r="Q33" s="18">
        <f t="shared" ca="1" si="6"/>
        <v>0</v>
      </c>
      <c r="R33" s="17">
        <f t="shared" ca="1" si="14"/>
        <v>0</v>
      </c>
      <c r="S33" s="17">
        <f t="shared" ca="1" si="14"/>
        <v>0</v>
      </c>
      <c r="T33" s="17">
        <f t="shared" ca="1" si="14"/>
        <v>0</v>
      </c>
      <c r="U33" s="18">
        <f t="shared" ca="1" si="10"/>
        <v>0</v>
      </c>
    </row>
    <row r="34" spans="1:21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11"/>
        <v>0</v>
      </c>
      <c r="E34" s="17">
        <f t="shared" ca="1" si="11"/>
        <v>0</v>
      </c>
      <c r="F34" s="17">
        <f t="shared" ca="1" si="11"/>
        <v>0</v>
      </c>
      <c r="G34" s="17">
        <f t="shared" ca="1" si="11"/>
        <v>0</v>
      </c>
      <c r="H34" s="17">
        <f t="shared" ca="1" si="11"/>
        <v>0</v>
      </c>
      <c r="I34" s="17">
        <f t="shared" ca="1" si="11"/>
        <v>0</v>
      </c>
      <c r="J34" s="17">
        <f t="shared" ca="1" si="11"/>
        <v>0</v>
      </c>
      <c r="K34" s="18">
        <f t="shared" ca="1" si="4"/>
        <v>0</v>
      </c>
      <c r="L34" s="17">
        <f t="shared" ca="1" si="12"/>
        <v>0</v>
      </c>
      <c r="M34" s="17">
        <f t="shared" ca="1" si="12"/>
        <v>0</v>
      </c>
      <c r="N34" s="18">
        <f t="shared" ca="1" si="5"/>
        <v>0</v>
      </c>
      <c r="O34" s="17">
        <f t="shared" ca="1" si="13"/>
        <v>0</v>
      </c>
      <c r="P34" s="17">
        <f t="shared" ca="1" si="13"/>
        <v>0</v>
      </c>
      <c r="Q34" s="18">
        <f t="shared" ca="1" si="6"/>
        <v>0</v>
      </c>
      <c r="R34" s="17">
        <f t="shared" ca="1" si="14"/>
        <v>0</v>
      </c>
      <c r="S34" s="17">
        <f t="shared" ca="1" si="14"/>
        <v>0</v>
      </c>
      <c r="T34" s="17">
        <f t="shared" ca="1" si="14"/>
        <v>0</v>
      </c>
      <c r="U34" s="18">
        <f t="shared" ca="1" si="10"/>
        <v>0</v>
      </c>
    </row>
    <row r="35" spans="1:21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11"/>
        <v>0</v>
      </c>
      <c r="E35" s="17">
        <f t="shared" ca="1" si="11"/>
        <v>0</v>
      </c>
      <c r="F35" s="17">
        <f t="shared" ca="1" si="11"/>
        <v>0</v>
      </c>
      <c r="G35" s="17">
        <f t="shared" ca="1" si="11"/>
        <v>0</v>
      </c>
      <c r="H35" s="17">
        <f t="shared" ca="1" si="11"/>
        <v>0</v>
      </c>
      <c r="I35" s="17">
        <f t="shared" ca="1" si="11"/>
        <v>0</v>
      </c>
      <c r="J35" s="17">
        <f t="shared" ca="1" si="11"/>
        <v>0</v>
      </c>
      <c r="K35" s="18">
        <f t="shared" ca="1" si="4"/>
        <v>0</v>
      </c>
      <c r="L35" s="17">
        <f t="shared" ca="1" si="12"/>
        <v>0</v>
      </c>
      <c r="M35" s="17">
        <f t="shared" ca="1" si="12"/>
        <v>0</v>
      </c>
      <c r="N35" s="18">
        <f t="shared" ca="1" si="5"/>
        <v>0</v>
      </c>
      <c r="O35" s="17">
        <f t="shared" ca="1" si="13"/>
        <v>0</v>
      </c>
      <c r="P35" s="17">
        <f t="shared" ca="1" si="13"/>
        <v>0</v>
      </c>
      <c r="Q35" s="18">
        <f t="shared" ca="1" si="6"/>
        <v>0</v>
      </c>
      <c r="R35" s="17">
        <f t="shared" ca="1" si="14"/>
        <v>0</v>
      </c>
      <c r="S35" s="17">
        <f t="shared" ca="1" si="14"/>
        <v>0</v>
      </c>
      <c r="T35" s="17">
        <f t="shared" ca="1" si="14"/>
        <v>0</v>
      </c>
      <c r="U35" s="18">
        <f t="shared" ca="1" si="10"/>
        <v>0</v>
      </c>
    </row>
    <row r="36" spans="1:21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11"/>
        <v>0</v>
      </c>
      <c r="E36" s="17">
        <f t="shared" ca="1" si="11"/>
        <v>0</v>
      </c>
      <c r="F36" s="17">
        <f t="shared" ca="1" si="11"/>
        <v>0</v>
      </c>
      <c r="G36" s="17">
        <f t="shared" ca="1" si="11"/>
        <v>0</v>
      </c>
      <c r="H36" s="17">
        <f t="shared" ca="1" si="11"/>
        <v>0</v>
      </c>
      <c r="I36" s="17">
        <f t="shared" ca="1" si="11"/>
        <v>0</v>
      </c>
      <c r="J36" s="17">
        <f t="shared" ca="1" si="11"/>
        <v>0</v>
      </c>
      <c r="K36" s="18">
        <f t="shared" ca="1" si="4"/>
        <v>0</v>
      </c>
      <c r="L36" s="17">
        <f t="shared" ca="1" si="12"/>
        <v>0</v>
      </c>
      <c r="M36" s="17">
        <f t="shared" ca="1" si="12"/>
        <v>0</v>
      </c>
      <c r="N36" s="18">
        <f t="shared" ca="1" si="5"/>
        <v>0</v>
      </c>
      <c r="O36" s="17">
        <f t="shared" ca="1" si="13"/>
        <v>0</v>
      </c>
      <c r="P36" s="17">
        <f t="shared" ca="1" si="13"/>
        <v>0</v>
      </c>
      <c r="Q36" s="18">
        <f t="shared" ca="1" si="6"/>
        <v>0</v>
      </c>
      <c r="R36" s="17">
        <f t="shared" ca="1" si="14"/>
        <v>0</v>
      </c>
      <c r="S36" s="17">
        <f t="shared" ca="1" si="14"/>
        <v>0</v>
      </c>
      <c r="T36" s="17">
        <f t="shared" ca="1" si="14"/>
        <v>0</v>
      </c>
      <c r="U36" s="18">
        <f t="shared" ca="1" si="10"/>
        <v>0</v>
      </c>
    </row>
    <row r="37" spans="1:21" ht="12.75" customHeight="1" x14ac:dyDescent="0.3">
      <c r="A37" s="61" t="s">
        <v>207</v>
      </c>
      <c r="B37" s="16">
        <v>1043</v>
      </c>
      <c r="C37" s="62" t="s">
        <v>148</v>
      </c>
      <c r="D37" s="17">
        <f t="shared" ref="D37:J46" ca="1" si="15">IFERROR(IF($C$2="Tele-Satış",INDIRECT("'"&amp;$B$2&amp;"'!"&amp;ADDRESS(MATCH($B37,INDIRECT("'"&amp;$B$2&amp;"'!$B$1:$B$1095"),0),MATCH(D$5,INDIRECT("'"&amp;$B$2&amp;"'!5:5"),0))),IF($C$2="E-Ticaret",INDIRECT("'"&amp;$B$2&amp;"'!"&amp;ADDRESS(MATCH($B37,INDIRECT("'"&amp;$B$2&amp;"'!$B$1:$B$1095"),0),MATCH(D$5,INDIRECT("'"&amp;$B$2&amp;"'!5:5"),0)+1)),IF($C$2="Geleneksel",INDIRECT("'"&amp;$B$2&amp;"'!"&amp;ADDRESS(MATCH($B37,INDIRECT("'"&amp;$B$2&amp;"'!$B$1:$B$1095"),0),MATCH(D$5,INDIRECT("'"&amp;$B$2&amp;"'!5:5"),0)+2)),INDIRECT("'"&amp;$B$2&amp;"'!"&amp;ADDRESS(MATCH($B37,INDIRECT("'"&amp;$B$2&amp;"'!$B$1:$B$1095"),0),MATCH(D$5,INDIRECT("'"&amp;$B$2&amp;"'!5:5"),0)))+INDIRECT("'"&amp;$B$2&amp;"'!"&amp;ADDRESS(MATCH($B37,INDIRECT("'"&amp;$B$2&amp;"'!$B$1:$B$1095"),0),MATCH(D$5,INDIRECT("'"&amp;$B$2&amp;"'!5:5"),0)+1))+INDIRECT("'"&amp;$B$2&amp;"'!"&amp;ADDRESS(MATCH($B37,INDIRECT("'"&amp;$B$2&amp;"'!$B$1:$B$1095"),0),MATCH(D$5,INDIRECT("'"&amp;$B$2&amp;"'!5:5"),0)+2))))),0)</f>
        <v>0</v>
      </c>
      <c r="E37" s="17">
        <f t="shared" ca="1" si="15"/>
        <v>0</v>
      </c>
      <c r="F37" s="17">
        <f t="shared" ca="1" si="15"/>
        <v>0</v>
      </c>
      <c r="G37" s="17">
        <f t="shared" ca="1" si="15"/>
        <v>0</v>
      </c>
      <c r="H37" s="17">
        <f t="shared" ca="1" si="15"/>
        <v>0</v>
      </c>
      <c r="I37" s="17">
        <f t="shared" ca="1" si="15"/>
        <v>0</v>
      </c>
      <c r="J37" s="17">
        <f t="shared" ca="1" si="15"/>
        <v>0</v>
      </c>
      <c r="K37" s="18">
        <f t="shared" ca="1" si="4"/>
        <v>0</v>
      </c>
      <c r="L37" s="17">
        <f t="shared" ca="1" si="12"/>
        <v>0</v>
      </c>
      <c r="M37" s="17">
        <f t="shared" ca="1" si="12"/>
        <v>0</v>
      </c>
      <c r="N37" s="18">
        <f t="shared" ca="1" si="5"/>
        <v>0</v>
      </c>
      <c r="O37" s="17">
        <f t="shared" ca="1" si="13"/>
        <v>0</v>
      </c>
      <c r="P37" s="17">
        <f t="shared" ca="1" si="13"/>
        <v>0</v>
      </c>
      <c r="Q37" s="18">
        <f t="shared" ca="1" si="6"/>
        <v>0</v>
      </c>
      <c r="R37" s="17">
        <f t="shared" ca="1" si="14"/>
        <v>0</v>
      </c>
      <c r="S37" s="17">
        <f t="shared" ca="1" si="14"/>
        <v>0</v>
      </c>
      <c r="T37" s="17">
        <f t="shared" ca="1" si="14"/>
        <v>0</v>
      </c>
      <c r="U37" s="18">
        <f t="shared" ref="U37:U44" ca="1" si="16">SUM(D37:K37)+T37</f>
        <v>0</v>
      </c>
    </row>
    <row r="38" spans="1:21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15"/>
        <v>0</v>
      </c>
      <c r="E38" s="17">
        <f t="shared" ca="1" si="15"/>
        <v>0</v>
      </c>
      <c r="F38" s="17">
        <f t="shared" ca="1" si="15"/>
        <v>0</v>
      </c>
      <c r="G38" s="17">
        <f t="shared" ca="1" si="15"/>
        <v>0</v>
      </c>
      <c r="H38" s="17">
        <f t="shared" ca="1" si="15"/>
        <v>0</v>
      </c>
      <c r="I38" s="17">
        <f t="shared" ca="1" si="15"/>
        <v>0</v>
      </c>
      <c r="J38" s="17">
        <f t="shared" ca="1" si="15"/>
        <v>0</v>
      </c>
      <c r="K38" s="18">
        <f t="shared" ca="1" si="4"/>
        <v>0</v>
      </c>
      <c r="L38" s="17">
        <f t="shared" ca="1" si="12"/>
        <v>0</v>
      </c>
      <c r="M38" s="17">
        <f t="shared" ca="1" si="12"/>
        <v>0</v>
      </c>
      <c r="N38" s="18">
        <f t="shared" ca="1" si="5"/>
        <v>0</v>
      </c>
      <c r="O38" s="17">
        <f t="shared" ca="1" si="13"/>
        <v>0</v>
      </c>
      <c r="P38" s="17">
        <f t="shared" ca="1" si="13"/>
        <v>0</v>
      </c>
      <c r="Q38" s="18">
        <f t="shared" ca="1" si="6"/>
        <v>0</v>
      </c>
      <c r="R38" s="17">
        <f t="shared" ca="1" si="14"/>
        <v>0</v>
      </c>
      <c r="S38" s="17">
        <f t="shared" ca="1" si="14"/>
        <v>0</v>
      </c>
      <c r="T38" s="17">
        <f t="shared" ca="1" si="14"/>
        <v>0</v>
      </c>
      <c r="U38" s="18">
        <f t="shared" ca="1" si="16"/>
        <v>0</v>
      </c>
    </row>
    <row r="39" spans="1:21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15"/>
        <v>0</v>
      </c>
      <c r="E39" s="17">
        <f t="shared" ca="1" si="15"/>
        <v>0</v>
      </c>
      <c r="F39" s="17">
        <f t="shared" ca="1" si="15"/>
        <v>0</v>
      </c>
      <c r="G39" s="17">
        <f t="shared" ca="1" si="15"/>
        <v>0</v>
      </c>
      <c r="H39" s="17">
        <f t="shared" ca="1" si="15"/>
        <v>0</v>
      </c>
      <c r="I39" s="17">
        <f t="shared" ca="1" si="15"/>
        <v>0</v>
      </c>
      <c r="J39" s="17">
        <f t="shared" ca="1" si="15"/>
        <v>0</v>
      </c>
      <c r="K39" s="18">
        <f t="shared" ca="1" si="4"/>
        <v>0</v>
      </c>
      <c r="L39" s="17">
        <f t="shared" ca="1" si="12"/>
        <v>0</v>
      </c>
      <c r="M39" s="17">
        <f t="shared" ca="1" si="12"/>
        <v>0</v>
      </c>
      <c r="N39" s="18">
        <f t="shared" ca="1" si="5"/>
        <v>0</v>
      </c>
      <c r="O39" s="17">
        <f t="shared" ca="1" si="13"/>
        <v>0</v>
      </c>
      <c r="P39" s="17">
        <f t="shared" ca="1" si="13"/>
        <v>0</v>
      </c>
      <c r="Q39" s="18">
        <f t="shared" ca="1" si="6"/>
        <v>0</v>
      </c>
      <c r="R39" s="17">
        <f t="shared" ca="1" si="14"/>
        <v>0</v>
      </c>
      <c r="S39" s="17">
        <f t="shared" ca="1" si="14"/>
        <v>0</v>
      </c>
      <c r="T39" s="17">
        <f t="shared" ca="1" si="14"/>
        <v>0</v>
      </c>
      <c r="U39" s="18">
        <f t="shared" ca="1" si="16"/>
        <v>0</v>
      </c>
    </row>
    <row r="40" spans="1:21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15"/>
        <v>0</v>
      </c>
      <c r="E40" s="17">
        <f t="shared" ca="1" si="15"/>
        <v>0</v>
      </c>
      <c r="F40" s="17">
        <f t="shared" ca="1" si="15"/>
        <v>0</v>
      </c>
      <c r="G40" s="17">
        <f t="shared" ca="1" si="15"/>
        <v>0</v>
      </c>
      <c r="H40" s="17">
        <f t="shared" ca="1" si="15"/>
        <v>0</v>
      </c>
      <c r="I40" s="17">
        <f t="shared" ca="1" si="15"/>
        <v>0</v>
      </c>
      <c r="J40" s="17">
        <f t="shared" ca="1" si="15"/>
        <v>0</v>
      </c>
      <c r="K40" s="18">
        <f t="shared" ca="1" si="4"/>
        <v>0</v>
      </c>
      <c r="L40" s="17">
        <f t="shared" ca="1" si="12"/>
        <v>0</v>
      </c>
      <c r="M40" s="17">
        <f t="shared" ca="1" si="12"/>
        <v>0</v>
      </c>
      <c r="N40" s="18">
        <f t="shared" ca="1" si="5"/>
        <v>0</v>
      </c>
      <c r="O40" s="17">
        <f t="shared" ca="1" si="13"/>
        <v>0</v>
      </c>
      <c r="P40" s="17">
        <f t="shared" ca="1" si="13"/>
        <v>0</v>
      </c>
      <c r="Q40" s="18">
        <f t="shared" ca="1" si="6"/>
        <v>0</v>
      </c>
      <c r="R40" s="17">
        <f t="shared" ca="1" si="14"/>
        <v>0</v>
      </c>
      <c r="S40" s="17">
        <f t="shared" ca="1" si="14"/>
        <v>0</v>
      </c>
      <c r="T40" s="17">
        <f t="shared" ca="1" si="14"/>
        <v>0</v>
      </c>
      <c r="U40" s="18">
        <f t="shared" ca="1" si="16"/>
        <v>0</v>
      </c>
    </row>
    <row r="41" spans="1:21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15"/>
        <v>0</v>
      </c>
      <c r="E41" s="17">
        <f t="shared" ca="1" si="15"/>
        <v>0</v>
      </c>
      <c r="F41" s="17">
        <f t="shared" ca="1" si="15"/>
        <v>0</v>
      </c>
      <c r="G41" s="17">
        <f t="shared" ca="1" si="15"/>
        <v>0</v>
      </c>
      <c r="H41" s="17">
        <f t="shared" ca="1" si="15"/>
        <v>0</v>
      </c>
      <c r="I41" s="17">
        <f t="shared" ca="1" si="15"/>
        <v>0</v>
      </c>
      <c r="J41" s="17">
        <f t="shared" ca="1" si="15"/>
        <v>0</v>
      </c>
      <c r="K41" s="18">
        <f t="shared" ca="1" si="4"/>
        <v>0</v>
      </c>
      <c r="L41" s="17">
        <f t="shared" ca="1" si="12"/>
        <v>0</v>
      </c>
      <c r="M41" s="17">
        <f t="shared" ca="1" si="12"/>
        <v>0</v>
      </c>
      <c r="N41" s="18">
        <f t="shared" ca="1" si="5"/>
        <v>0</v>
      </c>
      <c r="O41" s="17">
        <f t="shared" ca="1" si="13"/>
        <v>0</v>
      </c>
      <c r="P41" s="17">
        <f t="shared" ca="1" si="13"/>
        <v>0</v>
      </c>
      <c r="Q41" s="18">
        <f t="shared" ca="1" si="6"/>
        <v>0</v>
      </c>
      <c r="R41" s="17">
        <f t="shared" ca="1" si="14"/>
        <v>0</v>
      </c>
      <c r="S41" s="17">
        <f t="shared" ca="1" si="14"/>
        <v>0</v>
      </c>
      <c r="T41" s="17">
        <f t="shared" ca="1" si="14"/>
        <v>0</v>
      </c>
      <c r="U41" s="18">
        <f t="shared" ca="1" si="16"/>
        <v>0</v>
      </c>
    </row>
    <row r="42" spans="1:21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15"/>
        <v>0</v>
      </c>
      <c r="E42" s="17">
        <f t="shared" ca="1" si="15"/>
        <v>0</v>
      </c>
      <c r="F42" s="17">
        <f t="shared" ca="1" si="15"/>
        <v>0</v>
      </c>
      <c r="G42" s="17">
        <f t="shared" ca="1" si="15"/>
        <v>0</v>
      </c>
      <c r="H42" s="17">
        <f t="shared" ca="1" si="15"/>
        <v>0</v>
      </c>
      <c r="I42" s="17">
        <f t="shared" ca="1" si="15"/>
        <v>0</v>
      </c>
      <c r="J42" s="17">
        <f t="shared" ca="1" si="15"/>
        <v>0</v>
      </c>
      <c r="K42" s="18">
        <f t="shared" ca="1" si="4"/>
        <v>0</v>
      </c>
      <c r="L42" s="17">
        <f t="shared" ca="1" si="12"/>
        <v>0</v>
      </c>
      <c r="M42" s="17">
        <f t="shared" ca="1" si="12"/>
        <v>0</v>
      </c>
      <c r="N42" s="18">
        <f t="shared" ca="1" si="5"/>
        <v>0</v>
      </c>
      <c r="O42" s="17">
        <f t="shared" ca="1" si="13"/>
        <v>0</v>
      </c>
      <c r="P42" s="17">
        <f t="shared" ca="1" si="13"/>
        <v>0</v>
      </c>
      <c r="Q42" s="18">
        <f t="shared" ca="1" si="6"/>
        <v>0</v>
      </c>
      <c r="R42" s="17">
        <f t="shared" ca="1" si="14"/>
        <v>0</v>
      </c>
      <c r="S42" s="17">
        <f t="shared" ca="1" si="14"/>
        <v>0</v>
      </c>
      <c r="T42" s="17">
        <f t="shared" ca="1" si="14"/>
        <v>0</v>
      </c>
      <c r="U42" s="18">
        <f t="shared" ca="1" si="16"/>
        <v>0</v>
      </c>
    </row>
    <row r="43" spans="1:21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15"/>
        <v>0</v>
      </c>
      <c r="E43" s="17">
        <f t="shared" ca="1" si="15"/>
        <v>0</v>
      </c>
      <c r="F43" s="17">
        <f t="shared" ca="1" si="15"/>
        <v>0</v>
      </c>
      <c r="G43" s="17">
        <f t="shared" ca="1" si="15"/>
        <v>0</v>
      </c>
      <c r="H43" s="17">
        <f t="shared" ca="1" si="15"/>
        <v>0</v>
      </c>
      <c r="I43" s="17">
        <f t="shared" ca="1" si="15"/>
        <v>0</v>
      </c>
      <c r="J43" s="17">
        <f t="shared" ca="1" si="15"/>
        <v>0</v>
      </c>
      <c r="K43" s="18">
        <f t="shared" ca="1" si="4"/>
        <v>0</v>
      </c>
      <c r="L43" s="17">
        <f t="shared" ca="1" si="12"/>
        <v>0</v>
      </c>
      <c r="M43" s="17">
        <f t="shared" ca="1" si="12"/>
        <v>0</v>
      </c>
      <c r="N43" s="18">
        <f t="shared" ca="1" si="5"/>
        <v>0</v>
      </c>
      <c r="O43" s="17">
        <f t="shared" ca="1" si="13"/>
        <v>0</v>
      </c>
      <c r="P43" s="17">
        <f t="shared" ca="1" si="13"/>
        <v>0</v>
      </c>
      <c r="Q43" s="18">
        <f t="shared" ca="1" si="6"/>
        <v>0</v>
      </c>
      <c r="R43" s="17">
        <f t="shared" ca="1" si="14"/>
        <v>0</v>
      </c>
      <c r="S43" s="17">
        <f t="shared" ca="1" si="14"/>
        <v>0</v>
      </c>
      <c r="T43" s="17">
        <f t="shared" ca="1" si="14"/>
        <v>0</v>
      </c>
      <c r="U43" s="18">
        <f t="shared" ca="1" si="16"/>
        <v>0</v>
      </c>
    </row>
    <row r="44" spans="1:21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15"/>
        <v>0</v>
      </c>
      <c r="E44" s="17">
        <f t="shared" ca="1" si="15"/>
        <v>0</v>
      </c>
      <c r="F44" s="17">
        <f t="shared" ca="1" si="15"/>
        <v>0</v>
      </c>
      <c r="G44" s="17">
        <f t="shared" ca="1" si="15"/>
        <v>0</v>
      </c>
      <c r="H44" s="17">
        <f t="shared" ca="1" si="15"/>
        <v>0</v>
      </c>
      <c r="I44" s="17">
        <f t="shared" ca="1" si="15"/>
        <v>0</v>
      </c>
      <c r="J44" s="17">
        <f t="shared" ca="1" si="15"/>
        <v>0</v>
      </c>
      <c r="K44" s="18">
        <f t="shared" ca="1" si="4"/>
        <v>0</v>
      </c>
      <c r="L44" s="17">
        <f t="shared" ca="1" si="12"/>
        <v>0</v>
      </c>
      <c r="M44" s="17">
        <f t="shared" ca="1" si="12"/>
        <v>0</v>
      </c>
      <c r="N44" s="18">
        <f t="shared" ca="1" si="5"/>
        <v>0</v>
      </c>
      <c r="O44" s="17">
        <f t="shared" ca="1" si="13"/>
        <v>0</v>
      </c>
      <c r="P44" s="17">
        <f t="shared" ca="1" si="13"/>
        <v>0</v>
      </c>
      <c r="Q44" s="18">
        <f t="shared" ca="1" si="6"/>
        <v>0</v>
      </c>
      <c r="R44" s="17">
        <f t="shared" ca="1" si="14"/>
        <v>0</v>
      </c>
      <c r="S44" s="17">
        <f t="shared" ca="1" si="14"/>
        <v>0</v>
      </c>
      <c r="T44" s="17">
        <f t="shared" ca="1" si="14"/>
        <v>0</v>
      </c>
      <c r="U44" s="18">
        <f t="shared" ca="1" si="16"/>
        <v>0</v>
      </c>
    </row>
    <row r="45" spans="1:21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15"/>
        <v>0</v>
      </c>
      <c r="E45" s="17">
        <f t="shared" ca="1" si="15"/>
        <v>0</v>
      </c>
      <c r="F45" s="17">
        <f t="shared" ca="1" si="15"/>
        <v>0</v>
      </c>
      <c r="G45" s="17">
        <f t="shared" ca="1" si="15"/>
        <v>0</v>
      </c>
      <c r="H45" s="17">
        <f t="shared" ca="1" si="15"/>
        <v>0</v>
      </c>
      <c r="I45" s="17">
        <f t="shared" ca="1" si="15"/>
        <v>0</v>
      </c>
      <c r="J45" s="17">
        <f t="shared" ca="1" si="15"/>
        <v>0</v>
      </c>
      <c r="K45" s="18">
        <f t="shared" ca="1" si="4"/>
        <v>0</v>
      </c>
      <c r="L45" s="17">
        <f t="shared" ca="1" si="12"/>
        <v>0</v>
      </c>
      <c r="M45" s="17">
        <f t="shared" ca="1" si="12"/>
        <v>0</v>
      </c>
      <c r="N45" s="18">
        <f t="shared" ca="1" si="5"/>
        <v>0</v>
      </c>
      <c r="O45" s="17">
        <f t="shared" ca="1" si="13"/>
        <v>0</v>
      </c>
      <c r="P45" s="17">
        <f t="shared" ca="1" si="13"/>
        <v>0</v>
      </c>
      <c r="Q45" s="18">
        <f t="shared" ca="1" si="6"/>
        <v>0</v>
      </c>
      <c r="R45" s="17">
        <f t="shared" ca="1" si="14"/>
        <v>0</v>
      </c>
      <c r="S45" s="17">
        <f t="shared" ca="1" si="14"/>
        <v>0</v>
      </c>
      <c r="T45" s="17">
        <f t="shared" ca="1" si="14"/>
        <v>0</v>
      </c>
      <c r="U45" s="18">
        <f t="shared" ref="U45:U72" ca="1" si="17">SUM(D45:K45)+T45</f>
        <v>0</v>
      </c>
    </row>
    <row r="46" spans="1:21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15"/>
        <v>0</v>
      </c>
      <c r="E46" s="17">
        <f t="shared" ca="1" si="15"/>
        <v>0</v>
      </c>
      <c r="F46" s="17">
        <f t="shared" ca="1" si="15"/>
        <v>0</v>
      </c>
      <c r="G46" s="17">
        <f t="shared" ca="1" si="15"/>
        <v>0</v>
      </c>
      <c r="H46" s="17">
        <f t="shared" ca="1" si="15"/>
        <v>0</v>
      </c>
      <c r="I46" s="17">
        <f t="shared" ca="1" si="15"/>
        <v>0</v>
      </c>
      <c r="J46" s="17">
        <f t="shared" ca="1" si="15"/>
        <v>0</v>
      </c>
      <c r="K46" s="18">
        <f t="shared" ca="1" si="4"/>
        <v>0</v>
      </c>
      <c r="L46" s="17">
        <f t="shared" ca="1" si="12"/>
        <v>0</v>
      </c>
      <c r="M46" s="17">
        <f t="shared" ca="1" si="12"/>
        <v>0</v>
      </c>
      <c r="N46" s="18">
        <f t="shared" ca="1" si="5"/>
        <v>0</v>
      </c>
      <c r="O46" s="17">
        <f t="shared" ca="1" si="13"/>
        <v>0</v>
      </c>
      <c r="P46" s="17">
        <f t="shared" ca="1" si="13"/>
        <v>0</v>
      </c>
      <c r="Q46" s="18">
        <f t="shared" ca="1" si="6"/>
        <v>0</v>
      </c>
      <c r="R46" s="17">
        <f t="shared" ca="1" si="14"/>
        <v>0</v>
      </c>
      <c r="S46" s="17">
        <f t="shared" ca="1" si="14"/>
        <v>0</v>
      </c>
      <c r="T46" s="17">
        <f t="shared" ca="1" si="14"/>
        <v>0</v>
      </c>
      <c r="U46" s="18">
        <f t="shared" ca="1" si="17"/>
        <v>0</v>
      </c>
    </row>
    <row r="47" spans="1:21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J56" ca="1" si="18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18"/>
        <v>0</v>
      </c>
      <c r="F47" s="17">
        <f t="shared" ca="1" si="18"/>
        <v>0</v>
      </c>
      <c r="G47" s="17">
        <f t="shared" ca="1" si="18"/>
        <v>0</v>
      </c>
      <c r="H47" s="17">
        <f t="shared" ca="1" si="18"/>
        <v>0</v>
      </c>
      <c r="I47" s="17">
        <f t="shared" ca="1" si="18"/>
        <v>0</v>
      </c>
      <c r="J47" s="17">
        <f t="shared" ca="1" si="18"/>
        <v>0</v>
      </c>
      <c r="K47" s="18">
        <f t="shared" ca="1" si="4"/>
        <v>0</v>
      </c>
      <c r="L47" s="17">
        <f t="shared" ref="L47:M66" ca="1" si="19">IFERROR(IF($C$2="Tele-Satış",INDIRECT("'"&amp;$B$2&amp;"'!"&amp;ADDRESS(MATCH($B47,INDIRECT("'"&amp;$B$2&amp;"'!$B$1:$B$1095"),0),MATCH(L$5,INDIRECT("'"&amp;$B$2&amp;"'!5:5"),0))),IF($C$2="E-Ticaret",INDIRECT("'"&amp;$B$2&amp;"'!"&amp;ADDRESS(MATCH($B47,INDIRECT("'"&amp;$B$2&amp;"'!$B$1:$B$1095"),0),MATCH(L$5,INDIRECT("'"&amp;$B$2&amp;"'!5:5"),0)+1)),IF($C$2="Geleneksel",INDIRECT("'"&amp;$B$2&amp;"'!"&amp;ADDRESS(MATCH($B47,INDIRECT("'"&amp;$B$2&amp;"'!$B$1:$B$1095"),0),MATCH(L$5,INDIRECT("'"&amp;$B$2&amp;"'!5:5"),0)+2)),INDIRECT("'"&amp;$B$2&amp;"'!"&amp;ADDRESS(MATCH($B47,INDIRECT("'"&amp;$B$2&amp;"'!$B$1:$B$1095"),0),MATCH(L$5,INDIRECT("'"&amp;$B$2&amp;"'!5:5"),0)))+INDIRECT("'"&amp;$B$2&amp;"'!"&amp;ADDRESS(MATCH($B47,INDIRECT("'"&amp;$B$2&amp;"'!$B$1:$B$1095"),0),MATCH(L$5,INDIRECT("'"&amp;$B$2&amp;"'!5:5"),0)+1))+INDIRECT("'"&amp;$B$2&amp;"'!"&amp;ADDRESS(MATCH($B47,INDIRECT("'"&amp;$B$2&amp;"'!$B$1:$B$1095"),0),MATCH(L$5,INDIRECT("'"&amp;$B$2&amp;"'!5:5"),0)+2))))),0)</f>
        <v>0</v>
      </c>
      <c r="M47" s="17">
        <f t="shared" ca="1" si="19"/>
        <v>0</v>
      </c>
      <c r="N47" s="18">
        <f t="shared" ca="1" si="5"/>
        <v>0</v>
      </c>
      <c r="O47" s="17">
        <f t="shared" ref="O47:P66" ca="1" si="20">IFERROR(IF($C$2="Tele-Satış",INDIRECT("'"&amp;$B$2&amp;"'!"&amp;ADDRESS(MATCH($B47,INDIRECT("'"&amp;$B$2&amp;"'!$B$1:$B$1095"),0),MATCH(O$5,INDIRECT("'"&amp;$B$2&amp;"'!5:5"),0))),IF($C$2="E-Ticaret",INDIRECT("'"&amp;$B$2&amp;"'!"&amp;ADDRESS(MATCH($B47,INDIRECT("'"&amp;$B$2&amp;"'!$B$1:$B$1095"),0),MATCH(O$5,INDIRECT("'"&amp;$B$2&amp;"'!5:5"),0)+1)),IF($C$2="Geleneksel",INDIRECT("'"&amp;$B$2&amp;"'!"&amp;ADDRESS(MATCH($B47,INDIRECT("'"&amp;$B$2&amp;"'!$B$1:$B$1095"),0),MATCH(O$5,INDIRECT("'"&amp;$B$2&amp;"'!5:5"),0)+2)),INDIRECT("'"&amp;$B$2&amp;"'!"&amp;ADDRESS(MATCH($B47,INDIRECT("'"&amp;$B$2&amp;"'!$B$1:$B$1095"),0),MATCH(O$5,INDIRECT("'"&amp;$B$2&amp;"'!5:5"),0)))+INDIRECT("'"&amp;$B$2&amp;"'!"&amp;ADDRESS(MATCH($B47,INDIRECT("'"&amp;$B$2&amp;"'!$B$1:$B$1095"),0),MATCH(O$5,INDIRECT("'"&amp;$B$2&amp;"'!5:5"),0)+1))+INDIRECT("'"&amp;$B$2&amp;"'!"&amp;ADDRESS(MATCH($B47,INDIRECT("'"&amp;$B$2&amp;"'!$B$1:$B$1095"),0),MATCH(O$5,INDIRECT("'"&amp;$B$2&amp;"'!5:5"),0)+2))))),0)</f>
        <v>0</v>
      </c>
      <c r="P47" s="17">
        <f t="shared" ca="1" si="20"/>
        <v>0</v>
      </c>
      <c r="Q47" s="18">
        <f t="shared" ca="1" si="6"/>
        <v>0</v>
      </c>
      <c r="R47" s="17">
        <f t="shared" ref="R47:T66" ca="1" si="21">IFERROR(IF($C$2="Tele-Satış",INDIRECT("'"&amp;$B$2&amp;"'!"&amp;ADDRESS(MATCH($B47,INDIRECT("'"&amp;$B$2&amp;"'!$B$1:$B$1095"),0),MATCH(R$5,INDIRECT("'"&amp;$B$2&amp;"'!5:5"),0))),IF($C$2="E-Ticaret",INDIRECT("'"&amp;$B$2&amp;"'!"&amp;ADDRESS(MATCH($B47,INDIRECT("'"&amp;$B$2&amp;"'!$B$1:$B$1095"),0),MATCH(R$5,INDIRECT("'"&amp;$B$2&amp;"'!5:5"),0)+1)),IF($C$2="Geleneksel",INDIRECT("'"&amp;$B$2&amp;"'!"&amp;ADDRESS(MATCH($B47,INDIRECT("'"&amp;$B$2&amp;"'!$B$1:$B$1095"),0),MATCH(R$5,INDIRECT("'"&amp;$B$2&amp;"'!5:5"),0)+2)),INDIRECT("'"&amp;$B$2&amp;"'!"&amp;ADDRESS(MATCH($B47,INDIRECT("'"&amp;$B$2&amp;"'!$B$1:$B$1095"),0),MATCH(R$5,INDIRECT("'"&amp;$B$2&amp;"'!5:5"),0)))+INDIRECT("'"&amp;$B$2&amp;"'!"&amp;ADDRESS(MATCH($B47,INDIRECT("'"&amp;$B$2&amp;"'!$B$1:$B$1095"),0),MATCH(R$5,INDIRECT("'"&amp;$B$2&amp;"'!5:5"),0)+1))+INDIRECT("'"&amp;$B$2&amp;"'!"&amp;ADDRESS(MATCH($B47,INDIRECT("'"&amp;$B$2&amp;"'!$B$1:$B$1095"),0),MATCH(R$5,INDIRECT("'"&amp;$B$2&amp;"'!5:5"),0)+2))))),0)</f>
        <v>0</v>
      </c>
      <c r="S47" s="17">
        <f t="shared" ca="1" si="21"/>
        <v>0</v>
      </c>
      <c r="T47" s="17">
        <f t="shared" ca="1" si="21"/>
        <v>0</v>
      </c>
      <c r="U47" s="18">
        <f t="shared" ca="1" si="17"/>
        <v>0</v>
      </c>
    </row>
    <row r="48" spans="1:21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18"/>
        <v>0</v>
      </c>
      <c r="E48" s="17">
        <f t="shared" ca="1" si="18"/>
        <v>0</v>
      </c>
      <c r="F48" s="17">
        <f t="shared" ca="1" si="18"/>
        <v>0</v>
      </c>
      <c r="G48" s="17">
        <f t="shared" ca="1" si="18"/>
        <v>0</v>
      </c>
      <c r="H48" s="17">
        <f t="shared" ca="1" si="18"/>
        <v>0</v>
      </c>
      <c r="I48" s="17">
        <f t="shared" ca="1" si="18"/>
        <v>0</v>
      </c>
      <c r="J48" s="17">
        <f t="shared" ca="1" si="18"/>
        <v>0</v>
      </c>
      <c r="K48" s="18">
        <f t="shared" ca="1" si="4"/>
        <v>0</v>
      </c>
      <c r="L48" s="17">
        <f t="shared" ca="1" si="19"/>
        <v>0</v>
      </c>
      <c r="M48" s="17">
        <f t="shared" ca="1" si="19"/>
        <v>0</v>
      </c>
      <c r="N48" s="18">
        <f t="shared" ca="1" si="5"/>
        <v>0</v>
      </c>
      <c r="O48" s="17">
        <f t="shared" ca="1" si="20"/>
        <v>0</v>
      </c>
      <c r="P48" s="17">
        <f t="shared" ca="1" si="20"/>
        <v>0</v>
      </c>
      <c r="Q48" s="18">
        <f t="shared" ca="1" si="6"/>
        <v>0</v>
      </c>
      <c r="R48" s="17">
        <f t="shared" ca="1" si="21"/>
        <v>0</v>
      </c>
      <c r="S48" s="17">
        <f t="shared" ca="1" si="21"/>
        <v>0</v>
      </c>
      <c r="T48" s="17">
        <f t="shared" ca="1" si="21"/>
        <v>0</v>
      </c>
      <c r="U48" s="18">
        <f t="shared" ca="1" si="17"/>
        <v>0</v>
      </c>
    </row>
    <row r="49" spans="1:21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18"/>
        <v>0</v>
      </c>
      <c r="E49" s="17">
        <f t="shared" ca="1" si="18"/>
        <v>0</v>
      </c>
      <c r="F49" s="17">
        <f t="shared" ca="1" si="18"/>
        <v>0</v>
      </c>
      <c r="G49" s="17">
        <f t="shared" ca="1" si="18"/>
        <v>0</v>
      </c>
      <c r="H49" s="17">
        <f t="shared" ca="1" si="18"/>
        <v>0</v>
      </c>
      <c r="I49" s="17">
        <f t="shared" ca="1" si="18"/>
        <v>0</v>
      </c>
      <c r="J49" s="17">
        <f t="shared" ca="1" si="18"/>
        <v>0</v>
      </c>
      <c r="K49" s="18">
        <f t="shared" ca="1" si="4"/>
        <v>0</v>
      </c>
      <c r="L49" s="17">
        <f t="shared" ca="1" si="19"/>
        <v>0</v>
      </c>
      <c r="M49" s="17">
        <f t="shared" ca="1" si="19"/>
        <v>0</v>
      </c>
      <c r="N49" s="18">
        <f t="shared" ca="1" si="5"/>
        <v>0</v>
      </c>
      <c r="O49" s="17">
        <f t="shared" ca="1" si="20"/>
        <v>0</v>
      </c>
      <c r="P49" s="17">
        <f t="shared" ca="1" si="20"/>
        <v>0</v>
      </c>
      <c r="Q49" s="18">
        <f t="shared" ca="1" si="6"/>
        <v>0</v>
      </c>
      <c r="R49" s="17">
        <f t="shared" ca="1" si="21"/>
        <v>0</v>
      </c>
      <c r="S49" s="17">
        <f t="shared" ca="1" si="21"/>
        <v>0</v>
      </c>
      <c r="T49" s="17">
        <f t="shared" ca="1" si="21"/>
        <v>0</v>
      </c>
      <c r="U49" s="18">
        <f t="shared" ref="U49:U52" ca="1" si="22">SUM(D49:K49)+T49</f>
        <v>0</v>
      </c>
    </row>
    <row r="50" spans="1:21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18"/>
        <v>0</v>
      </c>
      <c r="E50" s="17">
        <f t="shared" ca="1" si="18"/>
        <v>0</v>
      </c>
      <c r="F50" s="17">
        <f t="shared" ca="1" si="18"/>
        <v>0</v>
      </c>
      <c r="G50" s="17">
        <f t="shared" ca="1" si="18"/>
        <v>0</v>
      </c>
      <c r="H50" s="17">
        <f t="shared" ca="1" si="18"/>
        <v>0</v>
      </c>
      <c r="I50" s="17">
        <f t="shared" ca="1" si="18"/>
        <v>0</v>
      </c>
      <c r="J50" s="17">
        <f t="shared" ca="1" si="18"/>
        <v>0</v>
      </c>
      <c r="K50" s="18">
        <f t="shared" ca="1" si="4"/>
        <v>0</v>
      </c>
      <c r="L50" s="17">
        <f t="shared" ca="1" si="19"/>
        <v>0</v>
      </c>
      <c r="M50" s="17">
        <f t="shared" ca="1" si="19"/>
        <v>0</v>
      </c>
      <c r="N50" s="18">
        <f t="shared" ca="1" si="5"/>
        <v>0</v>
      </c>
      <c r="O50" s="17">
        <f t="shared" ca="1" si="20"/>
        <v>0</v>
      </c>
      <c r="P50" s="17">
        <f t="shared" ca="1" si="20"/>
        <v>0</v>
      </c>
      <c r="Q50" s="18">
        <f t="shared" ca="1" si="6"/>
        <v>0</v>
      </c>
      <c r="R50" s="17">
        <f t="shared" ca="1" si="21"/>
        <v>0</v>
      </c>
      <c r="S50" s="17">
        <f t="shared" ca="1" si="21"/>
        <v>0</v>
      </c>
      <c r="T50" s="17">
        <f t="shared" ca="1" si="21"/>
        <v>0</v>
      </c>
      <c r="U50" s="18">
        <f t="shared" ca="1" si="22"/>
        <v>0</v>
      </c>
    </row>
    <row r="51" spans="1:21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18"/>
        <v>0</v>
      </c>
      <c r="E51" s="17">
        <f t="shared" ca="1" si="18"/>
        <v>0</v>
      </c>
      <c r="F51" s="17">
        <f t="shared" ca="1" si="18"/>
        <v>0</v>
      </c>
      <c r="G51" s="17">
        <f t="shared" ca="1" si="18"/>
        <v>0</v>
      </c>
      <c r="H51" s="17">
        <f t="shared" ca="1" si="18"/>
        <v>0</v>
      </c>
      <c r="I51" s="17">
        <f t="shared" ca="1" si="18"/>
        <v>0</v>
      </c>
      <c r="J51" s="17">
        <f t="shared" ca="1" si="18"/>
        <v>0</v>
      </c>
      <c r="K51" s="18">
        <f t="shared" ca="1" si="4"/>
        <v>0</v>
      </c>
      <c r="L51" s="17">
        <f t="shared" ca="1" si="19"/>
        <v>0</v>
      </c>
      <c r="M51" s="17">
        <f t="shared" ca="1" si="19"/>
        <v>0</v>
      </c>
      <c r="N51" s="18">
        <f t="shared" ca="1" si="5"/>
        <v>0</v>
      </c>
      <c r="O51" s="17">
        <f t="shared" ca="1" si="20"/>
        <v>0</v>
      </c>
      <c r="P51" s="17">
        <f t="shared" ca="1" si="20"/>
        <v>0</v>
      </c>
      <c r="Q51" s="18">
        <f t="shared" ca="1" si="6"/>
        <v>0</v>
      </c>
      <c r="R51" s="17">
        <f t="shared" ca="1" si="21"/>
        <v>0</v>
      </c>
      <c r="S51" s="17">
        <f t="shared" ca="1" si="21"/>
        <v>0</v>
      </c>
      <c r="T51" s="17">
        <f t="shared" ca="1" si="21"/>
        <v>0</v>
      </c>
      <c r="U51" s="18">
        <f t="shared" ca="1" si="22"/>
        <v>0</v>
      </c>
    </row>
    <row r="52" spans="1:21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18"/>
        <v>0</v>
      </c>
      <c r="E52" s="17">
        <f t="shared" ca="1" si="18"/>
        <v>0</v>
      </c>
      <c r="F52" s="17">
        <f t="shared" ca="1" si="18"/>
        <v>0</v>
      </c>
      <c r="G52" s="17">
        <f t="shared" ca="1" si="18"/>
        <v>0</v>
      </c>
      <c r="H52" s="17">
        <f t="shared" ca="1" si="18"/>
        <v>0</v>
      </c>
      <c r="I52" s="17">
        <f t="shared" ca="1" si="18"/>
        <v>0</v>
      </c>
      <c r="J52" s="17">
        <f t="shared" ca="1" si="18"/>
        <v>0</v>
      </c>
      <c r="K52" s="18">
        <f t="shared" ca="1" si="4"/>
        <v>0</v>
      </c>
      <c r="L52" s="17">
        <f t="shared" ca="1" si="19"/>
        <v>0</v>
      </c>
      <c r="M52" s="17">
        <f t="shared" ca="1" si="19"/>
        <v>0</v>
      </c>
      <c r="N52" s="18">
        <f t="shared" ca="1" si="5"/>
        <v>0</v>
      </c>
      <c r="O52" s="17">
        <f t="shared" ca="1" si="20"/>
        <v>0</v>
      </c>
      <c r="P52" s="17">
        <f t="shared" ca="1" si="20"/>
        <v>0</v>
      </c>
      <c r="Q52" s="18">
        <f t="shared" ca="1" si="6"/>
        <v>0</v>
      </c>
      <c r="R52" s="17">
        <f t="shared" ca="1" si="21"/>
        <v>0</v>
      </c>
      <c r="S52" s="17">
        <f t="shared" ca="1" si="21"/>
        <v>0</v>
      </c>
      <c r="T52" s="17">
        <f t="shared" ca="1" si="21"/>
        <v>0</v>
      </c>
      <c r="U52" s="18">
        <f t="shared" ca="1" si="22"/>
        <v>0</v>
      </c>
    </row>
    <row r="53" spans="1:21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18"/>
        <v>0</v>
      </c>
      <c r="E53" s="17">
        <f t="shared" ca="1" si="18"/>
        <v>0</v>
      </c>
      <c r="F53" s="17">
        <f t="shared" ca="1" si="18"/>
        <v>0</v>
      </c>
      <c r="G53" s="17">
        <f t="shared" ca="1" si="18"/>
        <v>0</v>
      </c>
      <c r="H53" s="17">
        <f t="shared" ca="1" si="18"/>
        <v>0</v>
      </c>
      <c r="I53" s="17">
        <f t="shared" ca="1" si="18"/>
        <v>0</v>
      </c>
      <c r="J53" s="17">
        <f t="shared" ca="1" si="18"/>
        <v>0</v>
      </c>
      <c r="K53" s="18">
        <f t="shared" ca="1" si="4"/>
        <v>0</v>
      </c>
      <c r="L53" s="17">
        <f t="shared" ca="1" si="19"/>
        <v>0</v>
      </c>
      <c r="M53" s="17">
        <f t="shared" ca="1" si="19"/>
        <v>0</v>
      </c>
      <c r="N53" s="18">
        <f t="shared" ca="1" si="5"/>
        <v>0</v>
      </c>
      <c r="O53" s="17">
        <f t="shared" ca="1" si="20"/>
        <v>0</v>
      </c>
      <c r="P53" s="17">
        <f t="shared" ca="1" si="20"/>
        <v>0</v>
      </c>
      <c r="Q53" s="18">
        <f t="shared" ca="1" si="6"/>
        <v>0</v>
      </c>
      <c r="R53" s="17">
        <f t="shared" ca="1" si="21"/>
        <v>0</v>
      </c>
      <c r="S53" s="17">
        <f t="shared" ca="1" si="21"/>
        <v>0</v>
      </c>
      <c r="T53" s="17">
        <f t="shared" ca="1" si="21"/>
        <v>0</v>
      </c>
      <c r="U53" s="18">
        <f t="shared" ca="1" si="17"/>
        <v>0</v>
      </c>
    </row>
    <row r="54" spans="1:21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18"/>
        <v>0</v>
      </c>
      <c r="E54" s="17">
        <f t="shared" ca="1" si="18"/>
        <v>2010291012.9002938</v>
      </c>
      <c r="F54" s="17">
        <f t="shared" ca="1" si="18"/>
        <v>0</v>
      </c>
      <c r="G54" s="17">
        <f t="shared" ca="1" si="18"/>
        <v>0</v>
      </c>
      <c r="H54" s="17">
        <f t="shared" ca="1" si="18"/>
        <v>0</v>
      </c>
      <c r="I54" s="17">
        <f t="shared" ca="1" si="18"/>
        <v>0</v>
      </c>
      <c r="J54" s="17">
        <f t="shared" ca="1" si="18"/>
        <v>0</v>
      </c>
      <c r="K54" s="18">
        <f t="shared" ca="1" si="4"/>
        <v>0</v>
      </c>
      <c r="L54" s="17">
        <f t="shared" ca="1" si="19"/>
        <v>0</v>
      </c>
      <c r="M54" s="17">
        <f t="shared" ca="1" si="19"/>
        <v>0</v>
      </c>
      <c r="N54" s="18">
        <f t="shared" ca="1" si="5"/>
        <v>0</v>
      </c>
      <c r="O54" s="17">
        <f t="shared" ca="1" si="20"/>
        <v>0</v>
      </c>
      <c r="P54" s="17">
        <f t="shared" ca="1" si="20"/>
        <v>0</v>
      </c>
      <c r="Q54" s="18">
        <f t="shared" ca="1" si="6"/>
        <v>0</v>
      </c>
      <c r="R54" s="17">
        <f t="shared" ca="1" si="21"/>
        <v>0</v>
      </c>
      <c r="S54" s="17">
        <f t="shared" ca="1" si="21"/>
        <v>0</v>
      </c>
      <c r="T54" s="17">
        <f t="shared" ca="1" si="21"/>
        <v>0</v>
      </c>
      <c r="U54" s="18">
        <f t="shared" ca="1" si="17"/>
        <v>2010291012.9002938</v>
      </c>
    </row>
    <row r="55" spans="1:21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18"/>
        <v>0</v>
      </c>
      <c r="E55" s="17">
        <f t="shared" ca="1" si="18"/>
        <v>25444.02</v>
      </c>
      <c r="F55" s="17">
        <f t="shared" ca="1" si="18"/>
        <v>0</v>
      </c>
      <c r="G55" s="17">
        <f t="shared" ca="1" si="18"/>
        <v>0</v>
      </c>
      <c r="H55" s="17">
        <f t="shared" ca="1" si="18"/>
        <v>0</v>
      </c>
      <c r="I55" s="17">
        <f t="shared" ca="1" si="18"/>
        <v>0</v>
      </c>
      <c r="J55" s="17">
        <f t="shared" ca="1" si="18"/>
        <v>0</v>
      </c>
      <c r="K55" s="18">
        <f t="shared" ca="1" si="4"/>
        <v>0</v>
      </c>
      <c r="L55" s="17">
        <f t="shared" ca="1" si="19"/>
        <v>0</v>
      </c>
      <c r="M55" s="17">
        <f t="shared" ca="1" si="19"/>
        <v>0</v>
      </c>
      <c r="N55" s="18">
        <f t="shared" ca="1" si="5"/>
        <v>0</v>
      </c>
      <c r="O55" s="17">
        <f t="shared" ca="1" si="20"/>
        <v>0</v>
      </c>
      <c r="P55" s="17">
        <f t="shared" ca="1" si="20"/>
        <v>0</v>
      </c>
      <c r="Q55" s="18">
        <f t="shared" ca="1" si="6"/>
        <v>0</v>
      </c>
      <c r="R55" s="17">
        <f t="shared" ca="1" si="21"/>
        <v>0</v>
      </c>
      <c r="S55" s="17">
        <f t="shared" ca="1" si="21"/>
        <v>0</v>
      </c>
      <c r="T55" s="17">
        <f t="shared" ca="1" si="21"/>
        <v>0</v>
      </c>
      <c r="U55" s="18">
        <f t="shared" ca="1" si="17"/>
        <v>25444.02</v>
      </c>
    </row>
    <row r="56" spans="1:21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18"/>
        <v>0</v>
      </c>
      <c r="E56" s="17">
        <f t="shared" ca="1" si="18"/>
        <v>18467613.319999896</v>
      </c>
      <c r="F56" s="17">
        <f t="shared" ca="1" si="18"/>
        <v>0</v>
      </c>
      <c r="G56" s="17">
        <f t="shared" ca="1" si="18"/>
        <v>0</v>
      </c>
      <c r="H56" s="17">
        <f t="shared" ca="1" si="18"/>
        <v>0</v>
      </c>
      <c r="I56" s="17">
        <f t="shared" ca="1" si="18"/>
        <v>0</v>
      </c>
      <c r="J56" s="17">
        <f t="shared" ca="1" si="18"/>
        <v>0</v>
      </c>
      <c r="K56" s="18">
        <f t="shared" ca="1" si="4"/>
        <v>0</v>
      </c>
      <c r="L56" s="17">
        <f t="shared" ca="1" si="19"/>
        <v>0</v>
      </c>
      <c r="M56" s="17">
        <f t="shared" ca="1" si="19"/>
        <v>0</v>
      </c>
      <c r="N56" s="18">
        <f t="shared" ca="1" si="5"/>
        <v>0</v>
      </c>
      <c r="O56" s="17">
        <f t="shared" ca="1" si="20"/>
        <v>0</v>
      </c>
      <c r="P56" s="17">
        <f t="shared" ca="1" si="20"/>
        <v>0</v>
      </c>
      <c r="Q56" s="18">
        <f t="shared" ca="1" si="6"/>
        <v>0</v>
      </c>
      <c r="R56" s="17">
        <f t="shared" ca="1" si="21"/>
        <v>0</v>
      </c>
      <c r="S56" s="17">
        <f t="shared" ca="1" si="21"/>
        <v>0</v>
      </c>
      <c r="T56" s="17">
        <f t="shared" ca="1" si="21"/>
        <v>0</v>
      </c>
      <c r="U56" s="18">
        <f t="shared" ca="1" si="17"/>
        <v>18467613.319999896</v>
      </c>
    </row>
    <row r="57" spans="1:21" ht="12.75" customHeight="1" x14ac:dyDescent="0.3">
      <c r="A57" s="61" t="s">
        <v>249</v>
      </c>
      <c r="B57" s="16">
        <v>2007</v>
      </c>
      <c r="C57" s="62" t="s">
        <v>242</v>
      </c>
      <c r="D57" s="17">
        <f t="shared" ref="D57:J66" ca="1" si="23">IFERROR(IF($C$2="Tele-Satış",INDIRECT("'"&amp;$B$2&amp;"'!"&amp;ADDRESS(MATCH($B57,INDIRECT("'"&amp;$B$2&amp;"'!$B$1:$B$1095"),0),MATCH(D$5,INDIRECT("'"&amp;$B$2&amp;"'!5:5"),0))),IF($C$2="E-Ticaret",INDIRECT("'"&amp;$B$2&amp;"'!"&amp;ADDRESS(MATCH($B57,INDIRECT("'"&amp;$B$2&amp;"'!$B$1:$B$1095"),0),MATCH(D$5,INDIRECT("'"&amp;$B$2&amp;"'!5:5"),0)+1)),IF($C$2="Geleneksel",INDIRECT("'"&amp;$B$2&amp;"'!"&amp;ADDRESS(MATCH($B57,INDIRECT("'"&amp;$B$2&amp;"'!$B$1:$B$1095"),0),MATCH(D$5,INDIRECT("'"&amp;$B$2&amp;"'!5:5"),0)+2)),INDIRECT("'"&amp;$B$2&amp;"'!"&amp;ADDRESS(MATCH($B57,INDIRECT("'"&amp;$B$2&amp;"'!$B$1:$B$1095"),0),MATCH(D$5,INDIRECT("'"&amp;$B$2&amp;"'!5:5"),0)))+INDIRECT("'"&amp;$B$2&amp;"'!"&amp;ADDRESS(MATCH($B57,INDIRECT("'"&amp;$B$2&amp;"'!$B$1:$B$1095"),0),MATCH(D$5,INDIRECT("'"&amp;$B$2&amp;"'!5:5"),0)+1))+INDIRECT("'"&amp;$B$2&amp;"'!"&amp;ADDRESS(MATCH($B57,INDIRECT("'"&amp;$B$2&amp;"'!$B$1:$B$1095"),0),MATCH(D$5,INDIRECT("'"&amp;$B$2&amp;"'!5:5"),0)+2))))),0)</f>
        <v>0</v>
      </c>
      <c r="E57" s="17">
        <f t="shared" ca="1" si="23"/>
        <v>1733619.4300000162</v>
      </c>
      <c r="F57" s="17">
        <f t="shared" ca="1" si="23"/>
        <v>0</v>
      </c>
      <c r="G57" s="17">
        <f t="shared" ca="1" si="23"/>
        <v>0</v>
      </c>
      <c r="H57" s="17">
        <f t="shared" ca="1" si="23"/>
        <v>0</v>
      </c>
      <c r="I57" s="17">
        <f t="shared" ca="1" si="23"/>
        <v>0</v>
      </c>
      <c r="J57" s="17">
        <f t="shared" ca="1" si="23"/>
        <v>0</v>
      </c>
      <c r="K57" s="18">
        <f t="shared" ca="1" si="4"/>
        <v>0</v>
      </c>
      <c r="L57" s="17">
        <f t="shared" ca="1" si="19"/>
        <v>0</v>
      </c>
      <c r="M57" s="17">
        <f t="shared" ca="1" si="19"/>
        <v>0</v>
      </c>
      <c r="N57" s="18">
        <f t="shared" ca="1" si="5"/>
        <v>0</v>
      </c>
      <c r="O57" s="17">
        <f t="shared" ca="1" si="20"/>
        <v>0</v>
      </c>
      <c r="P57" s="17">
        <f t="shared" ca="1" si="20"/>
        <v>0</v>
      </c>
      <c r="Q57" s="18">
        <f t="shared" ca="1" si="6"/>
        <v>0</v>
      </c>
      <c r="R57" s="17">
        <f t="shared" ca="1" si="21"/>
        <v>0</v>
      </c>
      <c r="S57" s="17">
        <f t="shared" ca="1" si="21"/>
        <v>0</v>
      </c>
      <c r="T57" s="17">
        <f t="shared" ca="1" si="21"/>
        <v>0</v>
      </c>
      <c r="U57" s="18">
        <f t="shared" ca="1" si="17"/>
        <v>1733619.4300000162</v>
      </c>
    </row>
    <row r="58" spans="1:21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23"/>
        <v>0</v>
      </c>
      <c r="E58" s="17">
        <f t="shared" ca="1" si="23"/>
        <v>66027990.219999999</v>
      </c>
      <c r="F58" s="17">
        <f t="shared" ca="1" si="23"/>
        <v>0</v>
      </c>
      <c r="G58" s="17">
        <f t="shared" ca="1" si="23"/>
        <v>0</v>
      </c>
      <c r="H58" s="17">
        <f t="shared" ca="1" si="23"/>
        <v>0</v>
      </c>
      <c r="I58" s="17">
        <f t="shared" ca="1" si="23"/>
        <v>0</v>
      </c>
      <c r="J58" s="17">
        <f t="shared" ca="1" si="23"/>
        <v>0</v>
      </c>
      <c r="K58" s="18">
        <f t="shared" ca="1" si="4"/>
        <v>0</v>
      </c>
      <c r="L58" s="17">
        <f t="shared" ca="1" si="19"/>
        <v>0</v>
      </c>
      <c r="M58" s="17">
        <f t="shared" ca="1" si="19"/>
        <v>0</v>
      </c>
      <c r="N58" s="18">
        <f t="shared" ca="1" si="5"/>
        <v>0</v>
      </c>
      <c r="O58" s="17">
        <f t="shared" ca="1" si="20"/>
        <v>0</v>
      </c>
      <c r="P58" s="17">
        <f t="shared" ca="1" si="20"/>
        <v>0</v>
      </c>
      <c r="Q58" s="18">
        <f t="shared" ca="1" si="6"/>
        <v>0</v>
      </c>
      <c r="R58" s="17">
        <f t="shared" ca="1" si="21"/>
        <v>0</v>
      </c>
      <c r="S58" s="17">
        <f t="shared" ca="1" si="21"/>
        <v>0</v>
      </c>
      <c r="T58" s="17">
        <f t="shared" ca="1" si="21"/>
        <v>0</v>
      </c>
      <c r="U58" s="18">
        <f t="shared" ca="1" si="17"/>
        <v>66027990.219999999</v>
      </c>
    </row>
    <row r="59" spans="1:21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23"/>
        <v>0</v>
      </c>
      <c r="E59" s="17">
        <f t="shared" ca="1" si="23"/>
        <v>7529742465.1416473</v>
      </c>
      <c r="F59" s="17">
        <f t="shared" ca="1" si="23"/>
        <v>0</v>
      </c>
      <c r="G59" s="17">
        <f t="shared" ca="1" si="23"/>
        <v>0</v>
      </c>
      <c r="H59" s="17">
        <f t="shared" ca="1" si="23"/>
        <v>0</v>
      </c>
      <c r="I59" s="17">
        <f t="shared" ca="1" si="23"/>
        <v>0</v>
      </c>
      <c r="J59" s="17">
        <f t="shared" ca="1" si="23"/>
        <v>0</v>
      </c>
      <c r="K59" s="18">
        <f t="shared" ca="1" si="4"/>
        <v>0</v>
      </c>
      <c r="L59" s="17">
        <f t="shared" ca="1" si="19"/>
        <v>0</v>
      </c>
      <c r="M59" s="17">
        <f t="shared" ca="1" si="19"/>
        <v>0</v>
      </c>
      <c r="N59" s="18">
        <f t="shared" ca="1" si="5"/>
        <v>0</v>
      </c>
      <c r="O59" s="17">
        <f t="shared" ca="1" si="20"/>
        <v>0</v>
      </c>
      <c r="P59" s="17">
        <f t="shared" ca="1" si="20"/>
        <v>0</v>
      </c>
      <c r="Q59" s="18">
        <f t="shared" ca="1" si="6"/>
        <v>0</v>
      </c>
      <c r="R59" s="17">
        <f t="shared" ca="1" si="21"/>
        <v>0</v>
      </c>
      <c r="S59" s="17">
        <f t="shared" ca="1" si="21"/>
        <v>0</v>
      </c>
      <c r="T59" s="17">
        <f t="shared" ca="1" si="21"/>
        <v>0</v>
      </c>
      <c r="U59" s="18">
        <f t="shared" ca="1" si="17"/>
        <v>7529742465.1416473</v>
      </c>
    </row>
    <row r="60" spans="1:21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23"/>
        <v>0</v>
      </c>
      <c r="E60" s="17">
        <f t="shared" ca="1" si="23"/>
        <v>-24569.620000000003</v>
      </c>
      <c r="F60" s="17">
        <f t="shared" ca="1" si="23"/>
        <v>0</v>
      </c>
      <c r="G60" s="17">
        <f t="shared" ca="1" si="23"/>
        <v>0</v>
      </c>
      <c r="H60" s="17">
        <f t="shared" ca="1" si="23"/>
        <v>0</v>
      </c>
      <c r="I60" s="17">
        <f t="shared" ca="1" si="23"/>
        <v>0</v>
      </c>
      <c r="J60" s="17">
        <f t="shared" ca="1" si="23"/>
        <v>0</v>
      </c>
      <c r="K60" s="18">
        <f t="shared" ca="1" si="4"/>
        <v>0</v>
      </c>
      <c r="L60" s="17">
        <f t="shared" ca="1" si="19"/>
        <v>0</v>
      </c>
      <c r="M60" s="17">
        <f t="shared" ca="1" si="19"/>
        <v>0</v>
      </c>
      <c r="N60" s="18">
        <f t="shared" ca="1" si="5"/>
        <v>0</v>
      </c>
      <c r="O60" s="17">
        <f t="shared" ca="1" si="20"/>
        <v>0</v>
      </c>
      <c r="P60" s="17">
        <f t="shared" ca="1" si="20"/>
        <v>0</v>
      </c>
      <c r="Q60" s="18">
        <f t="shared" ca="1" si="6"/>
        <v>0</v>
      </c>
      <c r="R60" s="17">
        <f t="shared" ca="1" si="21"/>
        <v>0</v>
      </c>
      <c r="S60" s="17">
        <f t="shared" ca="1" si="21"/>
        <v>0</v>
      </c>
      <c r="T60" s="17">
        <f t="shared" ca="1" si="21"/>
        <v>0</v>
      </c>
      <c r="U60" s="18">
        <f t="shared" ca="1" si="17"/>
        <v>-24569.620000000003</v>
      </c>
    </row>
    <row r="61" spans="1:21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23"/>
        <v>0</v>
      </c>
      <c r="E61" s="17">
        <f t="shared" ca="1" si="23"/>
        <v>723439552.75999975</v>
      </c>
      <c r="F61" s="17">
        <f t="shared" ca="1" si="23"/>
        <v>0</v>
      </c>
      <c r="G61" s="17">
        <f t="shared" ca="1" si="23"/>
        <v>0</v>
      </c>
      <c r="H61" s="17">
        <f t="shared" ca="1" si="23"/>
        <v>0</v>
      </c>
      <c r="I61" s="17">
        <f t="shared" ca="1" si="23"/>
        <v>0</v>
      </c>
      <c r="J61" s="17">
        <f t="shared" ca="1" si="23"/>
        <v>0</v>
      </c>
      <c r="K61" s="18">
        <f t="shared" ca="1" si="4"/>
        <v>0</v>
      </c>
      <c r="L61" s="17">
        <f t="shared" ca="1" si="19"/>
        <v>0</v>
      </c>
      <c r="M61" s="17">
        <f t="shared" ca="1" si="19"/>
        <v>0</v>
      </c>
      <c r="N61" s="18">
        <f t="shared" ca="1" si="5"/>
        <v>0</v>
      </c>
      <c r="O61" s="17">
        <f t="shared" ca="1" si="20"/>
        <v>0</v>
      </c>
      <c r="P61" s="17">
        <f t="shared" ca="1" si="20"/>
        <v>0</v>
      </c>
      <c r="Q61" s="18">
        <f t="shared" ca="1" si="6"/>
        <v>0</v>
      </c>
      <c r="R61" s="17">
        <f t="shared" ca="1" si="21"/>
        <v>0</v>
      </c>
      <c r="S61" s="17">
        <f t="shared" ca="1" si="21"/>
        <v>0</v>
      </c>
      <c r="T61" s="17">
        <f t="shared" ca="1" si="21"/>
        <v>0</v>
      </c>
      <c r="U61" s="18">
        <f t="shared" ca="1" si="17"/>
        <v>723439552.75999975</v>
      </c>
    </row>
    <row r="62" spans="1:21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23"/>
        <v>16648851.399999999</v>
      </c>
      <c r="E62" s="17">
        <f t="shared" ca="1" si="23"/>
        <v>85569001.339999959</v>
      </c>
      <c r="F62" s="17">
        <f t="shared" ca="1" si="23"/>
        <v>0</v>
      </c>
      <c r="G62" s="17">
        <f t="shared" ca="1" si="23"/>
        <v>0</v>
      </c>
      <c r="H62" s="17">
        <f t="shared" ca="1" si="23"/>
        <v>0</v>
      </c>
      <c r="I62" s="17">
        <f t="shared" ca="1" si="23"/>
        <v>0</v>
      </c>
      <c r="J62" s="17">
        <f t="shared" ca="1" si="23"/>
        <v>0</v>
      </c>
      <c r="K62" s="18">
        <f t="shared" ca="1" si="4"/>
        <v>0</v>
      </c>
      <c r="L62" s="17">
        <f t="shared" ca="1" si="19"/>
        <v>0</v>
      </c>
      <c r="M62" s="17">
        <f t="shared" ca="1" si="19"/>
        <v>0</v>
      </c>
      <c r="N62" s="18">
        <f t="shared" ca="1" si="5"/>
        <v>0</v>
      </c>
      <c r="O62" s="17">
        <f t="shared" ca="1" si="20"/>
        <v>0</v>
      </c>
      <c r="P62" s="17">
        <f t="shared" ca="1" si="20"/>
        <v>0</v>
      </c>
      <c r="Q62" s="18">
        <f t="shared" ca="1" si="6"/>
        <v>0</v>
      </c>
      <c r="R62" s="17">
        <f t="shared" ca="1" si="21"/>
        <v>0</v>
      </c>
      <c r="S62" s="17">
        <f t="shared" ca="1" si="21"/>
        <v>0</v>
      </c>
      <c r="T62" s="17">
        <f t="shared" ca="1" si="21"/>
        <v>0</v>
      </c>
      <c r="U62" s="18">
        <f t="shared" ca="1" si="17"/>
        <v>102217852.73999995</v>
      </c>
    </row>
    <row r="63" spans="1:21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23"/>
        <v>0</v>
      </c>
      <c r="E63" s="17">
        <f t="shared" ca="1" si="23"/>
        <v>2989278.74000001</v>
      </c>
      <c r="F63" s="17">
        <f t="shared" ca="1" si="23"/>
        <v>0</v>
      </c>
      <c r="G63" s="17">
        <f t="shared" ca="1" si="23"/>
        <v>0</v>
      </c>
      <c r="H63" s="17">
        <f t="shared" ca="1" si="23"/>
        <v>0</v>
      </c>
      <c r="I63" s="17">
        <f t="shared" ca="1" si="23"/>
        <v>0</v>
      </c>
      <c r="J63" s="17">
        <f t="shared" ca="1" si="23"/>
        <v>0</v>
      </c>
      <c r="K63" s="18">
        <f t="shared" ca="1" si="4"/>
        <v>0</v>
      </c>
      <c r="L63" s="17">
        <f t="shared" ca="1" si="19"/>
        <v>0</v>
      </c>
      <c r="M63" s="17">
        <f t="shared" ca="1" si="19"/>
        <v>0</v>
      </c>
      <c r="N63" s="18">
        <f t="shared" ca="1" si="5"/>
        <v>0</v>
      </c>
      <c r="O63" s="17">
        <f t="shared" ca="1" si="20"/>
        <v>0</v>
      </c>
      <c r="P63" s="17">
        <f t="shared" ca="1" si="20"/>
        <v>0</v>
      </c>
      <c r="Q63" s="18">
        <f t="shared" ca="1" si="6"/>
        <v>0</v>
      </c>
      <c r="R63" s="17">
        <f t="shared" ca="1" si="21"/>
        <v>0</v>
      </c>
      <c r="S63" s="17">
        <f t="shared" ca="1" si="21"/>
        <v>0</v>
      </c>
      <c r="T63" s="17">
        <f t="shared" ca="1" si="21"/>
        <v>0</v>
      </c>
      <c r="U63" s="18">
        <f t="shared" ca="1" si="17"/>
        <v>2989278.74000001</v>
      </c>
    </row>
    <row r="64" spans="1:21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23"/>
        <v>0</v>
      </c>
      <c r="E64" s="17">
        <f t="shared" ca="1" si="23"/>
        <v>3510237853.7182541</v>
      </c>
      <c r="F64" s="17">
        <f t="shared" ca="1" si="23"/>
        <v>0</v>
      </c>
      <c r="G64" s="17">
        <f t="shared" ca="1" si="23"/>
        <v>0</v>
      </c>
      <c r="H64" s="17">
        <f t="shared" ca="1" si="23"/>
        <v>0</v>
      </c>
      <c r="I64" s="17">
        <f t="shared" ca="1" si="23"/>
        <v>0</v>
      </c>
      <c r="J64" s="17">
        <f t="shared" ca="1" si="23"/>
        <v>0</v>
      </c>
      <c r="K64" s="18">
        <f t="shared" ca="1" si="4"/>
        <v>0</v>
      </c>
      <c r="L64" s="17">
        <f t="shared" ca="1" si="19"/>
        <v>0</v>
      </c>
      <c r="M64" s="17">
        <f t="shared" ca="1" si="19"/>
        <v>0</v>
      </c>
      <c r="N64" s="18">
        <f t="shared" ca="1" si="5"/>
        <v>0</v>
      </c>
      <c r="O64" s="17">
        <f t="shared" ca="1" si="20"/>
        <v>0</v>
      </c>
      <c r="P64" s="17">
        <f t="shared" ca="1" si="20"/>
        <v>0</v>
      </c>
      <c r="Q64" s="18">
        <f t="shared" ca="1" si="6"/>
        <v>0</v>
      </c>
      <c r="R64" s="17">
        <f t="shared" ca="1" si="21"/>
        <v>0</v>
      </c>
      <c r="S64" s="17">
        <f t="shared" ca="1" si="21"/>
        <v>0</v>
      </c>
      <c r="T64" s="17">
        <f t="shared" ca="1" si="21"/>
        <v>0</v>
      </c>
      <c r="U64" s="18">
        <f t="shared" ca="1" si="17"/>
        <v>3510237853.7182541</v>
      </c>
    </row>
    <row r="65" spans="1:21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23"/>
        <v>0</v>
      </c>
      <c r="E65" s="17">
        <f t="shared" ca="1" si="23"/>
        <v>23770481.57</v>
      </c>
      <c r="F65" s="17">
        <f t="shared" ca="1" si="23"/>
        <v>0</v>
      </c>
      <c r="G65" s="17">
        <f t="shared" ca="1" si="23"/>
        <v>0</v>
      </c>
      <c r="H65" s="17">
        <f t="shared" ca="1" si="23"/>
        <v>0</v>
      </c>
      <c r="I65" s="17">
        <f t="shared" ca="1" si="23"/>
        <v>0</v>
      </c>
      <c r="J65" s="17">
        <f t="shared" ca="1" si="23"/>
        <v>0</v>
      </c>
      <c r="K65" s="18">
        <f t="shared" ca="1" si="4"/>
        <v>0</v>
      </c>
      <c r="L65" s="17">
        <f t="shared" ca="1" si="19"/>
        <v>0</v>
      </c>
      <c r="M65" s="17">
        <f t="shared" ca="1" si="19"/>
        <v>0</v>
      </c>
      <c r="N65" s="18">
        <f t="shared" ca="1" si="5"/>
        <v>0</v>
      </c>
      <c r="O65" s="17">
        <f t="shared" ca="1" si="20"/>
        <v>0</v>
      </c>
      <c r="P65" s="17">
        <f t="shared" ca="1" si="20"/>
        <v>0</v>
      </c>
      <c r="Q65" s="18">
        <f t="shared" ca="1" si="6"/>
        <v>0</v>
      </c>
      <c r="R65" s="17">
        <f t="shared" ca="1" si="21"/>
        <v>0</v>
      </c>
      <c r="S65" s="17">
        <f t="shared" ca="1" si="21"/>
        <v>0</v>
      </c>
      <c r="T65" s="17">
        <f t="shared" ca="1" si="21"/>
        <v>0</v>
      </c>
      <c r="U65" s="18">
        <f t="shared" ca="1" si="17"/>
        <v>23770481.57</v>
      </c>
    </row>
    <row r="66" spans="1:21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23"/>
        <v>0</v>
      </c>
      <c r="E66" s="17">
        <f t="shared" ca="1" si="23"/>
        <v>2815637.67</v>
      </c>
      <c r="F66" s="17">
        <f t="shared" ca="1" si="23"/>
        <v>0</v>
      </c>
      <c r="G66" s="17">
        <f t="shared" ca="1" si="23"/>
        <v>0</v>
      </c>
      <c r="H66" s="17">
        <f t="shared" ca="1" si="23"/>
        <v>0</v>
      </c>
      <c r="I66" s="17">
        <f t="shared" ca="1" si="23"/>
        <v>0</v>
      </c>
      <c r="J66" s="17">
        <f t="shared" ca="1" si="23"/>
        <v>0</v>
      </c>
      <c r="K66" s="18">
        <f t="shared" ca="1" si="4"/>
        <v>0</v>
      </c>
      <c r="L66" s="17">
        <f t="shared" ca="1" si="19"/>
        <v>0</v>
      </c>
      <c r="M66" s="17">
        <f t="shared" ca="1" si="19"/>
        <v>0</v>
      </c>
      <c r="N66" s="18">
        <f t="shared" ca="1" si="5"/>
        <v>0</v>
      </c>
      <c r="O66" s="17">
        <f t="shared" ca="1" si="20"/>
        <v>0</v>
      </c>
      <c r="P66" s="17">
        <f t="shared" ca="1" si="20"/>
        <v>0</v>
      </c>
      <c r="Q66" s="18">
        <f t="shared" ca="1" si="6"/>
        <v>0</v>
      </c>
      <c r="R66" s="17">
        <f t="shared" ca="1" si="21"/>
        <v>0</v>
      </c>
      <c r="S66" s="17">
        <f t="shared" ca="1" si="21"/>
        <v>0</v>
      </c>
      <c r="T66" s="17">
        <f t="shared" ca="1" si="21"/>
        <v>0</v>
      </c>
      <c r="U66" s="18">
        <f t="shared" ca="1" si="17"/>
        <v>2815637.67</v>
      </c>
    </row>
    <row r="67" spans="1:21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J72" ca="1" si="24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24"/>
        <v>170927703.57999998</v>
      </c>
      <c r="F67" s="17">
        <f t="shared" ca="1" si="24"/>
        <v>0</v>
      </c>
      <c r="G67" s="17">
        <f t="shared" ca="1" si="24"/>
        <v>0</v>
      </c>
      <c r="H67" s="17">
        <f t="shared" ca="1" si="24"/>
        <v>0</v>
      </c>
      <c r="I67" s="17">
        <f t="shared" ca="1" si="24"/>
        <v>0</v>
      </c>
      <c r="J67" s="17">
        <f t="shared" ca="1" si="24"/>
        <v>0</v>
      </c>
      <c r="K67" s="18">
        <f t="shared" ca="1" si="4"/>
        <v>0</v>
      </c>
      <c r="L67" s="17">
        <f t="shared" ref="L67:M72" ca="1" si="25">IFERROR(IF($C$2="Tele-Satış",INDIRECT("'"&amp;$B$2&amp;"'!"&amp;ADDRESS(MATCH($B67,INDIRECT("'"&amp;$B$2&amp;"'!$B$1:$B$1095"),0),MATCH(L$5,INDIRECT("'"&amp;$B$2&amp;"'!5:5"),0))),IF($C$2="E-Ticaret",INDIRECT("'"&amp;$B$2&amp;"'!"&amp;ADDRESS(MATCH($B67,INDIRECT("'"&amp;$B$2&amp;"'!$B$1:$B$1095"),0),MATCH(L$5,INDIRECT("'"&amp;$B$2&amp;"'!5:5"),0)+1)),IF($C$2="Geleneksel",INDIRECT("'"&amp;$B$2&amp;"'!"&amp;ADDRESS(MATCH($B67,INDIRECT("'"&amp;$B$2&amp;"'!$B$1:$B$1095"),0),MATCH(L$5,INDIRECT("'"&amp;$B$2&amp;"'!5:5"),0)+2)),INDIRECT("'"&amp;$B$2&amp;"'!"&amp;ADDRESS(MATCH($B67,INDIRECT("'"&amp;$B$2&amp;"'!$B$1:$B$1095"),0),MATCH(L$5,INDIRECT("'"&amp;$B$2&amp;"'!5:5"),0)))+INDIRECT("'"&amp;$B$2&amp;"'!"&amp;ADDRESS(MATCH($B67,INDIRECT("'"&amp;$B$2&amp;"'!$B$1:$B$1095"),0),MATCH(L$5,INDIRECT("'"&amp;$B$2&amp;"'!5:5"),0)+1))+INDIRECT("'"&amp;$B$2&amp;"'!"&amp;ADDRESS(MATCH($B67,INDIRECT("'"&amp;$B$2&amp;"'!$B$1:$B$1095"),0),MATCH(L$5,INDIRECT("'"&amp;$B$2&amp;"'!5:5"),0)+2))))),0)</f>
        <v>0</v>
      </c>
      <c r="M67" s="17">
        <f t="shared" ca="1" si="25"/>
        <v>0</v>
      </c>
      <c r="N67" s="18">
        <f t="shared" ca="1" si="5"/>
        <v>0</v>
      </c>
      <c r="O67" s="17">
        <f t="shared" ref="O67:P72" ca="1" si="26">IFERROR(IF($C$2="Tele-Satış",INDIRECT("'"&amp;$B$2&amp;"'!"&amp;ADDRESS(MATCH($B67,INDIRECT("'"&amp;$B$2&amp;"'!$B$1:$B$1095"),0),MATCH(O$5,INDIRECT("'"&amp;$B$2&amp;"'!5:5"),0))),IF($C$2="E-Ticaret",INDIRECT("'"&amp;$B$2&amp;"'!"&amp;ADDRESS(MATCH($B67,INDIRECT("'"&amp;$B$2&amp;"'!$B$1:$B$1095"),0),MATCH(O$5,INDIRECT("'"&amp;$B$2&amp;"'!5:5"),0)+1)),IF($C$2="Geleneksel",INDIRECT("'"&amp;$B$2&amp;"'!"&amp;ADDRESS(MATCH($B67,INDIRECT("'"&amp;$B$2&amp;"'!$B$1:$B$1095"),0),MATCH(O$5,INDIRECT("'"&amp;$B$2&amp;"'!5:5"),0)+2)),INDIRECT("'"&amp;$B$2&amp;"'!"&amp;ADDRESS(MATCH($B67,INDIRECT("'"&amp;$B$2&amp;"'!$B$1:$B$1095"),0),MATCH(O$5,INDIRECT("'"&amp;$B$2&amp;"'!5:5"),0)))+INDIRECT("'"&amp;$B$2&amp;"'!"&amp;ADDRESS(MATCH($B67,INDIRECT("'"&amp;$B$2&amp;"'!$B$1:$B$1095"),0),MATCH(O$5,INDIRECT("'"&amp;$B$2&amp;"'!5:5"),0)+1))+INDIRECT("'"&amp;$B$2&amp;"'!"&amp;ADDRESS(MATCH($B67,INDIRECT("'"&amp;$B$2&amp;"'!$B$1:$B$1095"),0),MATCH(O$5,INDIRECT("'"&amp;$B$2&amp;"'!5:5"),0)+2))))),0)</f>
        <v>0</v>
      </c>
      <c r="P67" s="17">
        <f t="shared" ca="1" si="26"/>
        <v>0</v>
      </c>
      <c r="Q67" s="18">
        <f t="shared" ca="1" si="6"/>
        <v>0</v>
      </c>
      <c r="R67" s="17">
        <f t="shared" ref="R67:T72" ca="1" si="27">IFERROR(IF($C$2="Tele-Satış",INDIRECT("'"&amp;$B$2&amp;"'!"&amp;ADDRESS(MATCH($B67,INDIRECT("'"&amp;$B$2&amp;"'!$B$1:$B$1095"),0),MATCH(R$5,INDIRECT("'"&amp;$B$2&amp;"'!5:5"),0))),IF($C$2="E-Ticaret",INDIRECT("'"&amp;$B$2&amp;"'!"&amp;ADDRESS(MATCH($B67,INDIRECT("'"&amp;$B$2&amp;"'!$B$1:$B$1095"),0),MATCH(R$5,INDIRECT("'"&amp;$B$2&amp;"'!5:5"),0)+1)),IF($C$2="Geleneksel",INDIRECT("'"&amp;$B$2&amp;"'!"&amp;ADDRESS(MATCH($B67,INDIRECT("'"&amp;$B$2&amp;"'!$B$1:$B$1095"),0),MATCH(R$5,INDIRECT("'"&amp;$B$2&amp;"'!5:5"),0)+2)),INDIRECT("'"&amp;$B$2&amp;"'!"&amp;ADDRESS(MATCH($B67,INDIRECT("'"&amp;$B$2&amp;"'!$B$1:$B$1095"),0),MATCH(R$5,INDIRECT("'"&amp;$B$2&amp;"'!5:5"),0)))+INDIRECT("'"&amp;$B$2&amp;"'!"&amp;ADDRESS(MATCH($B67,INDIRECT("'"&amp;$B$2&amp;"'!$B$1:$B$1095"),0),MATCH(R$5,INDIRECT("'"&amp;$B$2&amp;"'!5:5"),0)+1))+INDIRECT("'"&amp;$B$2&amp;"'!"&amp;ADDRESS(MATCH($B67,INDIRECT("'"&amp;$B$2&amp;"'!$B$1:$B$1095"),0),MATCH(R$5,INDIRECT("'"&amp;$B$2&amp;"'!5:5"),0)+2))))),0)</f>
        <v>0</v>
      </c>
      <c r="S67" s="17">
        <f t="shared" ca="1" si="27"/>
        <v>0</v>
      </c>
      <c r="T67" s="17">
        <f t="shared" ca="1" si="27"/>
        <v>0</v>
      </c>
      <c r="U67" s="18">
        <f t="shared" ca="1" si="17"/>
        <v>170927703.57999998</v>
      </c>
    </row>
    <row r="68" spans="1:21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24"/>
        <v>0</v>
      </c>
      <c r="E68" s="17">
        <f t="shared" ca="1" si="24"/>
        <v>23120849.494323</v>
      </c>
      <c r="F68" s="17">
        <f t="shared" ca="1" si="24"/>
        <v>0</v>
      </c>
      <c r="G68" s="17">
        <f t="shared" ca="1" si="24"/>
        <v>0</v>
      </c>
      <c r="H68" s="17">
        <f t="shared" ca="1" si="24"/>
        <v>0</v>
      </c>
      <c r="I68" s="17">
        <f t="shared" ca="1" si="24"/>
        <v>0</v>
      </c>
      <c r="J68" s="17">
        <f t="shared" ca="1" si="24"/>
        <v>0</v>
      </c>
      <c r="K68" s="18">
        <f t="shared" ca="1" si="4"/>
        <v>0</v>
      </c>
      <c r="L68" s="17">
        <f t="shared" ca="1" si="25"/>
        <v>0</v>
      </c>
      <c r="M68" s="17">
        <f t="shared" ca="1" si="25"/>
        <v>0</v>
      </c>
      <c r="N68" s="18">
        <f t="shared" ca="1" si="5"/>
        <v>0</v>
      </c>
      <c r="O68" s="17">
        <f t="shared" ca="1" si="26"/>
        <v>0</v>
      </c>
      <c r="P68" s="17">
        <f t="shared" ca="1" si="26"/>
        <v>0</v>
      </c>
      <c r="Q68" s="18">
        <f t="shared" ca="1" si="6"/>
        <v>0</v>
      </c>
      <c r="R68" s="17">
        <f t="shared" ca="1" si="27"/>
        <v>0</v>
      </c>
      <c r="S68" s="17">
        <f t="shared" ca="1" si="27"/>
        <v>0</v>
      </c>
      <c r="T68" s="17">
        <f t="shared" ca="1" si="27"/>
        <v>0</v>
      </c>
      <c r="U68" s="18">
        <f t="shared" ca="1" si="17"/>
        <v>23120849.494323</v>
      </c>
    </row>
    <row r="69" spans="1:21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24"/>
        <v>0</v>
      </c>
      <c r="E69" s="17">
        <f t="shared" ca="1" si="24"/>
        <v>118419013.68999997</v>
      </c>
      <c r="F69" s="17">
        <f t="shared" ca="1" si="24"/>
        <v>0</v>
      </c>
      <c r="G69" s="17">
        <f t="shared" ca="1" si="24"/>
        <v>0</v>
      </c>
      <c r="H69" s="17">
        <f t="shared" ca="1" si="24"/>
        <v>0</v>
      </c>
      <c r="I69" s="17">
        <f t="shared" ca="1" si="24"/>
        <v>0</v>
      </c>
      <c r="J69" s="17">
        <f t="shared" ca="1" si="24"/>
        <v>0</v>
      </c>
      <c r="K69" s="18">
        <f t="shared" ca="1" si="4"/>
        <v>0</v>
      </c>
      <c r="L69" s="17">
        <f t="shared" ca="1" si="25"/>
        <v>0</v>
      </c>
      <c r="M69" s="17">
        <f t="shared" ca="1" si="25"/>
        <v>0</v>
      </c>
      <c r="N69" s="18">
        <f t="shared" ca="1" si="5"/>
        <v>0</v>
      </c>
      <c r="O69" s="17">
        <f t="shared" ca="1" si="26"/>
        <v>0</v>
      </c>
      <c r="P69" s="17">
        <f t="shared" ca="1" si="26"/>
        <v>0</v>
      </c>
      <c r="Q69" s="18">
        <f t="shared" ca="1" si="6"/>
        <v>0</v>
      </c>
      <c r="R69" s="17">
        <f t="shared" ca="1" si="27"/>
        <v>0</v>
      </c>
      <c r="S69" s="17">
        <f t="shared" ca="1" si="27"/>
        <v>0</v>
      </c>
      <c r="T69" s="17">
        <f t="shared" ca="1" si="27"/>
        <v>0</v>
      </c>
      <c r="U69" s="18">
        <f t="shared" ca="1" si="17"/>
        <v>118419013.68999997</v>
      </c>
    </row>
    <row r="70" spans="1:21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24"/>
        <v>0</v>
      </c>
      <c r="E70" s="17">
        <f t="shared" ca="1" si="24"/>
        <v>18730061.4100044</v>
      </c>
      <c r="F70" s="17">
        <f t="shared" ca="1" si="24"/>
        <v>0</v>
      </c>
      <c r="G70" s="17">
        <f t="shared" ca="1" si="24"/>
        <v>0</v>
      </c>
      <c r="H70" s="17">
        <f t="shared" ca="1" si="24"/>
        <v>0</v>
      </c>
      <c r="I70" s="17">
        <f t="shared" ca="1" si="24"/>
        <v>0</v>
      </c>
      <c r="J70" s="17">
        <f t="shared" ca="1" si="24"/>
        <v>0</v>
      </c>
      <c r="K70" s="18">
        <f t="shared" ca="1" si="4"/>
        <v>0</v>
      </c>
      <c r="L70" s="17">
        <f t="shared" ca="1" si="25"/>
        <v>0</v>
      </c>
      <c r="M70" s="17">
        <f t="shared" ca="1" si="25"/>
        <v>0</v>
      </c>
      <c r="N70" s="18">
        <f t="shared" ca="1" si="5"/>
        <v>0</v>
      </c>
      <c r="O70" s="17">
        <f t="shared" ca="1" si="26"/>
        <v>0</v>
      </c>
      <c r="P70" s="17">
        <f t="shared" ca="1" si="26"/>
        <v>0</v>
      </c>
      <c r="Q70" s="18">
        <f t="shared" ca="1" si="6"/>
        <v>0</v>
      </c>
      <c r="R70" s="17">
        <f t="shared" ca="1" si="27"/>
        <v>0</v>
      </c>
      <c r="S70" s="17">
        <f t="shared" ca="1" si="27"/>
        <v>0</v>
      </c>
      <c r="T70" s="17">
        <f t="shared" ca="1" si="27"/>
        <v>0</v>
      </c>
      <c r="U70" s="18">
        <f t="shared" ca="1" si="17"/>
        <v>18730061.4100044</v>
      </c>
    </row>
    <row r="71" spans="1:21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24"/>
        <v>0</v>
      </c>
      <c r="E71" s="17">
        <f t="shared" ca="1" si="24"/>
        <v>42092502.06000001</v>
      </c>
      <c r="F71" s="17">
        <f t="shared" ca="1" si="24"/>
        <v>0</v>
      </c>
      <c r="G71" s="17">
        <f t="shared" ca="1" si="24"/>
        <v>0</v>
      </c>
      <c r="H71" s="17">
        <f t="shared" ca="1" si="24"/>
        <v>0</v>
      </c>
      <c r="I71" s="17">
        <f t="shared" ca="1" si="24"/>
        <v>0</v>
      </c>
      <c r="J71" s="17">
        <f t="shared" ca="1" si="24"/>
        <v>0</v>
      </c>
      <c r="K71" s="18">
        <f t="shared" ca="1" si="4"/>
        <v>0</v>
      </c>
      <c r="L71" s="17">
        <f t="shared" ca="1" si="25"/>
        <v>0</v>
      </c>
      <c r="M71" s="17">
        <f t="shared" ca="1" si="25"/>
        <v>0</v>
      </c>
      <c r="N71" s="18">
        <f t="shared" ca="1" si="5"/>
        <v>0</v>
      </c>
      <c r="O71" s="17">
        <f t="shared" ca="1" si="26"/>
        <v>0</v>
      </c>
      <c r="P71" s="17">
        <f t="shared" ca="1" si="26"/>
        <v>0</v>
      </c>
      <c r="Q71" s="18">
        <f t="shared" ca="1" si="6"/>
        <v>0</v>
      </c>
      <c r="R71" s="17">
        <f t="shared" ca="1" si="27"/>
        <v>0</v>
      </c>
      <c r="S71" s="17">
        <f t="shared" ca="1" si="27"/>
        <v>0</v>
      </c>
      <c r="T71" s="17">
        <f t="shared" ca="1" si="27"/>
        <v>0</v>
      </c>
      <c r="U71" s="18">
        <f t="shared" ca="1" si="17"/>
        <v>42092502.06000001</v>
      </c>
    </row>
    <row r="72" spans="1:21" ht="13.8" x14ac:dyDescent="0.3">
      <c r="A72" s="61" t="s">
        <v>279</v>
      </c>
      <c r="B72" s="16">
        <v>3018</v>
      </c>
      <c r="C72" s="62" t="s">
        <v>247</v>
      </c>
      <c r="D72" s="17">
        <f t="shared" ca="1" si="24"/>
        <v>0</v>
      </c>
      <c r="E72" s="17">
        <f t="shared" ca="1" si="24"/>
        <v>296042184.66999954</v>
      </c>
      <c r="F72" s="17">
        <f t="shared" ca="1" si="24"/>
        <v>0</v>
      </c>
      <c r="G72" s="17">
        <f t="shared" ca="1" si="24"/>
        <v>0</v>
      </c>
      <c r="H72" s="17">
        <f t="shared" ca="1" si="24"/>
        <v>0</v>
      </c>
      <c r="I72" s="17">
        <f t="shared" ca="1" si="24"/>
        <v>0</v>
      </c>
      <c r="J72" s="17">
        <f t="shared" ca="1" si="24"/>
        <v>0</v>
      </c>
      <c r="K72" s="18">
        <f t="shared" ref="K72" ca="1" si="28">L72+M72+N72+Q72</f>
        <v>0</v>
      </c>
      <c r="L72" s="17">
        <f t="shared" ca="1" si="25"/>
        <v>0</v>
      </c>
      <c r="M72" s="17">
        <f t="shared" ca="1" si="25"/>
        <v>0</v>
      </c>
      <c r="N72" s="18">
        <f t="shared" ref="N72" ca="1" si="29">+O72+P72</f>
        <v>0</v>
      </c>
      <c r="O72" s="17">
        <f t="shared" ca="1" si="26"/>
        <v>0</v>
      </c>
      <c r="P72" s="17">
        <f t="shared" ca="1" si="26"/>
        <v>0</v>
      </c>
      <c r="Q72" s="18">
        <f t="shared" ref="Q72" ca="1" si="30">+R72+S72</f>
        <v>0</v>
      </c>
      <c r="R72" s="17">
        <f t="shared" ca="1" si="27"/>
        <v>0</v>
      </c>
      <c r="S72" s="17">
        <f t="shared" ca="1" si="27"/>
        <v>0</v>
      </c>
      <c r="T72" s="17">
        <f t="shared" ca="1" si="27"/>
        <v>0</v>
      </c>
      <c r="U72" s="18">
        <f t="shared" ca="1" si="17"/>
        <v>296042184.66999954</v>
      </c>
    </row>
    <row r="73" spans="1:21" ht="13.8" x14ac:dyDescent="0.3">
      <c r="A73" s="63" t="s">
        <v>281</v>
      </c>
      <c r="B73" s="52">
        <v>9000</v>
      </c>
      <c r="C73" s="62" t="s">
        <v>282</v>
      </c>
      <c r="D73" s="53">
        <f t="shared" ref="D73:U73" ca="1" si="31">SUMIF($C$7:$C$72,"HD",D$7:D$72)</f>
        <v>0</v>
      </c>
      <c r="E73" s="53">
        <f t="shared" ca="1" si="31"/>
        <v>0</v>
      </c>
      <c r="F73" s="53">
        <f t="shared" ca="1" si="31"/>
        <v>0</v>
      </c>
      <c r="G73" s="53">
        <f t="shared" ca="1" si="31"/>
        <v>0</v>
      </c>
      <c r="H73" s="53">
        <f t="shared" ca="1" si="31"/>
        <v>0</v>
      </c>
      <c r="I73" s="53">
        <f t="shared" ca="1" si="31"/>
        <v>0</v>
      </c>
      <c r="J73" s="53">
        <f t="shared" ca="1" si="31"/>
        <v>0</v>
      </c>
      <c r="K73" s="53">
        <f t="shared" ca="1" si="31"/>
        <v>0</v>
      </c>
      <c r="L73" s="53">
        <f t="shared" ca="1" si="31"/>
        <v>0</v>
      </c>
      <c r="M73" s="53">
        <f t="shared" ca="1" si="31"/>
        <v>0</v>
      </c>
      <c r="N73" s="53">
        <f t="shared" ca="1" si="31"/>
        <v>0</v>
      </c>
      <c r="O73" s="53">
        <f t="shared" ca="1" si="31"/>
        <v>0</v>
      </c>
      <c r="P73" s="53">
        <f t="shared" ca="1" si="31"/>
        <v>0</v>
      </c>
      <c r="Q73" s="53">
        <f t="shared" ca="1" si="31"/>
        <v>0</v>
      </c>
      <c r="R73" s="53">
        <f t="shared" ca="1" si="31"/>
        <v>0</v>
      </c>
      <c r="S73" s="53">
        <f t="shared" ca="1" si="31"/>
        <v>0</v>
      </c>
      <c r="T73" s="53">
        <f t="shared" ca="1" si="31"/>
        <v>0</v>
      </c>
      <c r="U73" s="53">
        <f t="shared" ca="1" si="31"/>
        <v>0</v>
      </c>
    </row>
    <row r="74" spans="1:21" ht="13.8" x14ac:dyDescent="0.3">
      <c r="A74" s="63" t="s">
        <v>284</v>
      </c>
      <c r="B74" s="52">
        <v>9001</v>
      </c>
      <c r="C74" s="62" t="s">
        <v>285</v>
      </c>
      <c r="D74" s="53">
        <f t="shared" ref="D74:U74" ca="1" si="32">SUMIF($C$7:$C$72,"H",D$7:D$72)+SUMIF($C$7:$C$72,"E",D$7:D$72)</f>
        <v>16648851.399999999</v>
      </c>
      <c r="E74" s="53">
        <f t="shared" ca="1" si="32"/>
        <v>14644417696.114521</v>
      </c>
      <c r="F74" s="53">
        <f t="shared" ca="1" si="32"/>
        <v>0</v>
      </c>
      <c r="G74" s="53">
        <f t="shared" ca="1" si="32"/>
        <v>0</v>
      </c>
      <c r="H74" s="53">
        <f t="shared" ca="1" si="32"/>
        <v>0</v>
      </c>
      <c r="I74" s="53">
        <f t="shared" ca="1" si="32"/>
        <v>0</v>
      </c>
      <c r="J74" s="53">
        <f t="shared" ca="1" si="32"/>
        <v>0</v>
      </c>
      <c r="K74" s="53">
        <f t="shared" ca="1" si="32"/>
        <v>0</v>
      </c>
      <c r="L74" s="53">
        <f t="shared" ca="1" si="32"/>
        <v>0</v>
      </c>
      <c r="M74" s="53">
        <f t="shared" ca="1" si="32"/>
        <v>0</v>
      </c>
      <c r="N74" s="53">
        <f t="shared" ca="1" si="32"/>
        <v>0</v>
      </c>
      <c r="O74" s="53">
        <f t="shared" ca="1" si="32"/>
        <v>0</v>
      </c>
      <c r="P74" s="53">
        <f t="shared" ca="1" si="32"/>
        <v>0</v>
      </c>
      <c r="Q74" s="53">
        <f t="shared" ca="1" si="32"/>
        <v>0</v>
      </c>
      <c r="R74" s="53">
        <f t="shared" ca="1" si="32"/>
        <v>0</v>
      </c>
      <c r="S74" s="53">
        <f t="shared" ca="1" si="32"/>
        <v>0</v>
      </c>
      <c r="T74" s="53">
        <f t="shared" ca="1" si="32"/>
        <v>0</v>
      </c>
      <c r="U74" s="53">
        <f t="shared" ca="1" si="32"/>
        <v>14661066547.514521</v>
      </c>
    </row>
    <row r="75" spans="1:21" ht="13.8" x14ac:dyDescent="0.3">
      <c r="A75" s="63" t="s">
        <v>287</v>
      </c>
      <c r="B75" s="52">
        <v>9003</v>
      </c>
      <c r="C75" s="62" t="s">
        <v>288</v>
      </c>
      <c r="D75" s="53">
        <f t="shared" ref="D75:U75" ca="1" si="33">D73+D74</f>
        <v>16648851.399999999</v>
      </c>
      <c r="E75" s="53">
        <f t="shared" ca="1" si="33"/>
        <v>14644417696.114521</v>
      </c>
      <c r="F75" s="53">
        <f t="shared" ca="1" si="33"/>
        <v>0</v>
      </c>
      <c r="G75" s="53">
        <f t="shared" ca="1" si="33"/>
        <v>0</v>
      </c>
      <c r="H75" s="53">
        <f t="shared" ca="1" si="33"/>
        <v>0</v>
      </c>
      <c r="I75" s="53">
        <f t="shared" ca="1" si="33"/>
        <v>0</v>
      </c>
      <c r="J75" s="53">
        <f t="shared" ca="1" si="33"/>
        <v>0</v>
      </c>
      <c r="K75" s="53">
        <f t="shared" ca="1" si="33"/>
        <v>0</v>
      </c>
      <c r="L75" s="53">
        <f t="shared" ca="1" si="33"/>
        <v>0</v>
      </c>
      <c r="M75" s="53">
        <f t="shared" ca="1" si="33"/>
        <v>0</v>
      </c>
      <c r="N75" s="53">
        <f t="shared" ca="1" si="33"/>
        <v>0</v>
      </c>
      <c r="O75" s="53">
        <f t="shared" ca="1" si="33"/>
        <v>0</v>
      </c>
      <c r="P75" s="53">
        <f t="shared" ca="1" si="33"/>
        <v>0</v>
      </c>
      <c r="Q75" s="53">
        <f t="shared" ca="1" si="33"/>
        <v>0</v>
      </c>
      <c r="R75" s="53">
        <f t="shared" ca="1" si="33"/>
        <v>0</v>
      </c>
      <c r="S75" s="53">
        <f t="shared" ca="1" si="33"/>
        <v>0</v>
      </c>
      <c r="T75" s="53">
        <f t="shared" ca="1" si="33"/>
        <v>0</v>
      </c>
      <c r="U75" s="53">
        <f t="shared" ca="1" si="33"/>
        <v>14661066547.514521</v>
      </c>
    </row>
  </sheetData>
  <mergeCells count="1">
    <mergeCell ref="E2:G2"/>
  </mergeCells>
  <dataValidations count="2">
    <dataValidation type="list" allowBlank="1" showInputMessage="1" showErrorMessage="1" sqref="C2" xr:uid="{BE5FBB95-7CE5-43A2-9823-F0CC7317F1B2}">
      <formula1>"Toplam,Tele-Satış,E-Ticaret,Geleneksel"</formula1>
    </dataValidation>
    <dataValidation type="list" allowBlank="1" showInputMessage="1" showErrorMessage="1" sqref="B2" xr:uid="{55813998-13D4-4785-947D-6F4C6A66D147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BE0E-5B4D-45FC-BA11-E234D1B3AC30}">
  <dimension ref="A1:I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9" width="15.6640625" style="3" customWidth="1"/>
    <col min="10" max="10" width="4" style="3" customWidth="1"/>
    <col min="11" max="16384" width="9.109375" style="3"/>
  </cols>
  <sheetData>
    <row r="1" spans="1:9" ht="15" customHeight="1" x14ac:dyDescent="0.3">
      <c r="A1" s="1" t="s">
        <v>0</v>
      </c>
      <c r="B1" s="2"/>
      <c r="C1" s="2"/>
    </row>
    <row r="2" spans="1:9" ht="15" customHeight="1" x14ac:dyDescent="0.3">
      <c r="A2" s="1" t="s">
        <v>317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9" ht="15" customHeight="1" x14ac:dyDescent="0.3">
      <c r="A3" s="4" t="s">
        <v>355</v>
      </c>
      <c r="B3" s="2"/>
      <c r="C3" s="2"/>
    </row>
    <row r="4" spans="1:9" ht="22.5" customHeight="1" x14ac:dyDescent="0.25"/>
    <row r="5" spans="1:9" ht="22.5" customHeight="1" x14ac:dyDescent="0.25">
      <c r="D5" s="66">
        <v>704</v>
      </c>
      <c r="E5" s="66">
        <v>718</v>
      </c>
      <c r="F5" s="66">
        <v>729</v>
      </c>
      <c r="G5" s="66">
        <v>750</v>
      </c>
      <c r="H5" s="66">
        <v>751</v>
      </c>
      <c r="I5" s="67"/>
    </row>
    <row r="6" spans="1:9" ht="79.5" customHeight="1" x14ac:dyDescent="0.25">
      <c r="A6" s="60" t="s">
        <v>143</v>
      </c>
      <c r="B6" s="60" t="s">
        <v>144</v>
      </c>
      <c r="C6" s="60" t="s">
        <v>145</v>
      </c>
      <c r="D6" s="8" t="s">
        <v>15</v>
      </c>
      <c r="E6" s="8" t="s">
        <v>16</v>
      </c>
      <c r="F6" s="8" t="s">
        <v>17</v>
      </c>
      <c r="G6" s="8" t="s">
        <v>18</v>
      </c>
      <c r="H6" s="8" t="s">
        <v>19</v>
      </c>
      <c r="I6" s="67" t="s">
        <v>318</v>
      </c>
    </row>
    <row r="7" spans="1:9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H1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7">
        <f t="shared" ca="1" si="0"/>
        <v>0</v>
      </c>
      <c r="G7" s="17">
        <f t="shared" ca="1" si="0"/>
        <v>1412873.29</v>
      </c>
      <c r="H7" s="17">
        <f t="shared" ca="1" si="0"/>
        <v>0</v>
      </c>
      <c r="I7" s="18">
        <f ca="1">+SUM(D7:H7)</f>
        <v>1412873.29</v>
      </c>
    </row>
    <row r="8" spans="1:9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74800</v>
      </c>
      <c r="E8" s="17">
        <f t="shared" ca="1" si="0"/>
        <v>5596</v>
      </c>
      <c r="F8" s="17">
        <f t="shared" ca="1" si="0"/>
        <v>0</v>
      </c>
      <c r="G8" s="17">
        <f t="shared" ca="1" si="0"/>
        <v>3967753.0300000012</v>
      </c>
      <c r="H8" s="17">
        <f t="shared" ca="1" si="0"/>
        <v>0</v>
      </c>
      <c r="I8" s="18">
        <f t="shared" ref="I8:I18" ca="1" si="1">+SUM(D8:H8)</f>
        <v>4048149.0300000012</v>
      </c>
    </row>
    <row r="9" spans="1:9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  <c r="E9" s="17">
        <f t="shared" ca="1" si="0"/>
        <v>0</v>
      </c>
      <c r="F9" s="17">
        <f t="shared" ca="1" si="0"/>
        <v>0</v>
      </c>
      <c r="G9" s="17">
        <f t="shared" ca="1" si="0"/>
        <v>3930382.9500000007</v>
      </c>
      <c r="H9" s="17">
        <f t="shared" ca="1" si="0"/>
        <v>0</v>
      </c>
      <c r="I9" s="18">
        <f t="shared" ca="1" si="1"/>
        <v>3930382.9500000007</v>
      </c>
    </row>
    <row r="10" spans="1:9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0</v>
      </c>
      <c r="E10" s="17">
        <f t="shared" ca="1" si="0"/>
        <v>0</v>
      </c>
      <c r="F10" s="17">
        <f t="shared" ca="1" si="0"/>
        <v>3765140</v>
      </c>
      <c r="G10" s="17">
        <f t="shared" ca="1" si="0"/>
        <v>50218195.689999692</v>
      </c>
      <c r="H10" s="17">
        <f t="shared" ca="1" si="0"/>
        <v>0</v>
      </c>
      <c r="I10" s="18">
        <f t="shared" ca="1" si="1"/>
        <v>53983335.689999692</v>
      </c>
    </row>
    <row r="11" spans="1:9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7">
        <f t="shared" ca="1" si="0"/>
        <v>0</v>
      </c>
      <c r="F11" s="17">
        <f t="shared" ca="1" si="0"/>
        <v>0</v>
      </c>
      <c r="G11" s="17">
        <f t="shared" ca="1" si="0"/>
        <v>474214.76</v>
      </c>
      <c r="H11" s="17">
        <f t="shared" ca="1" si="0"/>
        <v>0</v>
      </c>
      <c r="I11" s="18">
        <f t="shared" ca="1" si="1"/>
        <v>474214.76</v>
      </c>
    </row>
    <row r="12" spans="1:9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7">
        <f t="shared" ca="1" si="0"/>
        <v>0</v>
      </c>
      <c r="G12" s="17">
        <f t="shared" ca="1" si="0"/>
        <v>0</v>
      </c>
      <c r="H12" s="17">
        <f t="shared" ca="1" si="0"/>
        <v>0</v>
      </c>
      <c r="I12" s="18">
        <f t="shared" ca="1" si="1"/>
        <v>0</v>
      </c>
    </row>
    <row r="13" spans="1:9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  <c r="E13" s="17">
        <f t="shared" ca="1" si="0"/>
        <v>99684</v>
      </c>
      <c r="F13" s="17">
        <f t="shared" ca="1" si="0"/>
        <v>0</v>
      </c>
      <c r="G13" s="17">
        <f t="shared" ca="1" si="0"/>
        <v>6609.6</v>
      </c>
      <c r="H13" s="17">
        <f t="shared" ca="1" si="0"/>
        <v>0</v>
      </c>
      <c r="I13" s="18">
        <f t="shared" ca="1" si="1"/>
        <v>106293.6</v>
      </c>
    </row>
    <row r="14" spans="1:9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  <c r="E14" s="17">
        <f t="shared" ca="1" si="0"/>
        <v>0</v>
      </c>
      <c r="F14" s="17">
        <f t="shared" ca="1" si="0"/>
        <v>0</v>
      </c>
      <c r="G14" s="17">
        <f t="shared" ca="1" si="0"/>
        <v>138658.03</v>
      </c>
      <c r="H14" s="17">
        <f t="shared" ca="1" si="0"/>
        <v>0</v>
      </c>
      <c r="I14" s="18">
        <f t="shared" ca="1" si="1"/>
        <v>138658.03</v>
      </c>
    </row>
    <row r="15" spans="1:9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7">
        <f t="shared" ca="1" si="0"/>
        <v>0</v>
      </c>
      <c r="G15" s="17">
        <f t="shared" ca="1" si="0"/>
        <v>0</v>
      </c>
      <c r="H15" s="17">
        <f t="shared" ca="1" si="0"/>
        <v>0</v>
      </c>
      <c r="I15" s="18">
        <f t="shared" ca="1" si="1"/>
        <v>0</v>
      </c>
    </row>
    <row r="16" spans="1:9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7">
        <f t="shared" ca="1" si="0"/>
        <v>0</v>
      </c>
      <c r="G16" s="17">
        <f t="shared" ca="1" si="0"/>
        <v>0</v>
      </c>
      <c r="H16" s="17">
        <f t="shared" ca="1" si="0"/>
        <v>0</v>
      </c>
      <c r="I16" s="18">
        <f t="shared" ca="1" si="1"/>
        <v>0</v>
      </c>
    </row>
    <row r="17" spans="1:9" ht="12.75" customHeight="1" x14ac:dyDescent="0.3">
      <c r="A17" s="61" t="s">
        <v>167</v>
      </c>
      <c r="B17" s="16">
        <v>1012</v>
      </c>
      <c r="C17" s="62" t="s">
        <v>148</v>
      </c>
      <c r="D17" s="17">
        <f t="shared" ref="D17:H26" ca="1" si="2">IFERROR(IF($C$2="Tele-Satış",INDIRECT("'"&amp;$B$2&amp;"'!"&amp;ADDRESS(MATCH($B17,INDIRECT("'"&amp;$B$2&amp;"'!$B$1:$B$1095"),0),MATCH(D$5,INDIRECT("'"&amp;$B$2&amp;"'!5:5"),0))),IF($C$2="E-Ticaret",INDIRECT("'"&amp;$B$2&amp;"'!"&amp;ADDRESS(MATCH($B17,INDIRECT("'"&amp;$B$2&amp;"'!$B$1:$B$1095"),0),MATCH(D$5,INDIRECT("'"&amp;$B$2&amp;"'!5:5"),0)+1)),IF($C$2="Geleneksel",INDIRECT("'"&amp;$B$2&amp;"'!"&amp;ADDRESS(MATCH($B17,INDIRECT("'"&amp;$B$2&amp;"'!$B$1:$B$1095"),0),MATCH(D$5,INDIRECT("'"&amp;$B$2&amp;"'!5:5"),0)+2)),INDIRECT("'"&amp;$B$2&amp;"'!"&amp;ADDRESS(MATCH($B17,INDIRECT("'"&amp;$B$2&amp;"'!$B$1:$B$1095"),0),MATCH(D$5,INDIRECT("'"&amp;$B$2&amp;"'!5:5"),0)))+INDIRECT("'"&amp;$B$2&amp;"'!"&amp;ADDRESS(MATCH($B17,INDIRECT("'"&amp;$B$2&amp;"'!$B$1:$B$1095"),0),MATCH(D$5,INDIRECT("'"&amp;$B$2&amp;"'!5:5"),0)+1))+INDIRECT("'"&amp;$B$2&amp;"'!"&amp;ADDRESS(MATCH($B17,INDIRECT("'"&amp;$B$2&amp;"'!$B$1:$B$1095"),0),MATCH(D$5,INDIRECT("'"&amp;$B$2&amp;"'!5:5"),0)+2))))),0)</f>
        <v>0</v>
      </c>
      <c r="E17" s="17">
        <f t="shared" ca="1" si="2"/>
        <v>0</v>
      </c>
      <c r="F17" s="17">
        <f t="shared" ca="1" si="2"/>
        <v>0</v>
      </c>
      <c r="G17" s="17">
        <f t="shared" ca="1" si="2"/>
        <v>5319.07</v>
      </c>
      <c r="H17" s="17">
        <f t="shared" ca="1" si="2"/>
        <v>0</v>
      </c>
      <c r="I17" s="18">
        <f t="shared" ca="1" si="1"/>
        <v>5319.07</v>
      </c>
    </row>
    <row r="18" spans="1:9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2"/>
        <v>0</v>
      </c>
      <c r="E18" s="17">
        <f t="shared" ca="1" si="2"/>
        <v>0</v>
      </c>
      <c r="F18" s="17">
        <f t="shared" ca="1" si="2"/>
        <v>0</v>
      </c>
      <c r="G18" s="17">
        <f t="shared" ca="1" si="2"/>
        <v>2438.2837</v>
      </c>
      <c r="H18" s="17">
        <f t="shared" ca="1" si="2"/>
        <v>0</v>
      </c>
      <c r="I18" s="18">
        <f t="shared" ca="1" si="1"/>
        <v>2438.2837</v>
      </c>
    </row>
    <row r="19" spans="1:9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2"/>
        <v>0</v>
      </c>
      <c r="E19" s="17">
        <f t="shared" ca="1" si="2"/>
        <v>0</v>
      </c>
      <c r="F19" s="17">
        <f t="shared" ca="1" si="2"/>
        <v>0</v>
      </c>
      <c r="G19" s="17">
        <f t="shared" ca="1" si="2"/>
        <v>0</v>
      </c>
      <c r="H19" s="17">
        <f t="shared" ca="1" si="2"/>
        <v>0</v>
      </c>
      <c r="I19" s="18">
        <f t="shared" ref="I19:I24" ca="1" si="3">+SUM(D19:H19)</f>
        <v>0</v>
      </c>
    </row>
    <row r="20" spans="1:9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2"/>
        <v>0</v>
      </c>
      <c r="E20" s="17">
        <f t="shared" ca="1" si="2"/>
        <v>0</v>
      </c>
      <c r="F20" s="17">
        <f t="shared" ca="1" si="2"/>
        <v>0</v>
      </c>
      <c r="G20" s="17">
        <f t="shared" ca="1" si="2"/>
        <v>261902.21999999997</v>
      </c>
      <c r="H20" s="17">
        <f t="shared" ca="1" si="2"/>
        <v>0</v>
      </c>
      <c r="I20" s="18">
        <f t="shared" ca="1" si="3"/>
        <v>261902.21999999997</v>
      </c>
    </row>
    <row r="21" spans="1:9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2"/>
        <v>0</v>
      </c>
      <c r="E21" s="17">
        <f t="shared" ca="1" si="2"/>
        <v>0</v>
      </c>
      <c r="F21" s="17">
        <f t="shared" ca="1" si="2"/>
        <v>0</v>
      </c>
      <c r="G21" s="17">
        <f t="shared" ca="1" si="2"/>
        <v>1796167.94</v>
      </c>
      <c r="H21" s="17">
        <f t="shared" ca="1" si="2"/>
        <v>0</v>
      </c>
      <c r="I21" s="18">
        <f t="shared" ca="1" si="3"/>
        <v>1796167.94</v>
      </c>
    </row>
    <row r="22" spans="1:9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2"/>
        <v>0</v>
      </c>
      <c r="E22" s="17">
        <f t="shared" ca="1" si="2"/>
        <v>2624502.71</v>
      </c>
      <c r="F22" s="17">
        <f t="shared" ca="1" si="2"/>
        <v>18341674.699999999</v>
      </c>
      <c r="G22" s="17">
        <f t="shared" ca="1" si="2"/>
        <v>27231227.390000001</v>
      </c>
      <c r="H22" s="17">
        <f t="shared" ca="1" si="2"/>
        <v>0</v>
      </c>
      <c r="I22" s="18">
        <f t="shared" ca="1" si="3"/>
        <v>48197404.799999997</v>
      </c>
    </row>
    <row r="23" spans="1:9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2"/>
        <v>0</v>
      </c>
      <c r="E23" s="17">
        <f t="shared" ca="1" si="2"/>
        <v>0</v>
      </c>
      <c r="F23" s="17">
        <f t="shared" ca="1" si="2"/>
        <v>0</v>
      </c>
      <c r="G23" s="17">
        <f t="shared" ca="1" si="2"/>
        <v>2389576.2799999998</v>
      </c>
      <c r="H23" s="17">
        <f t="shared" ca="1" si="2"/>
        <v>0</v>
      </c>
      <c r="I23" s="18">
        <f t="shared" ca="1" si="3"/>
        <v>2389576.2799999998</v>
      </c>
    </row>
    <row r="24" spans="1:9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2"/>
        <v>100480.47</v>
      </c>
      <c r="E24" s="17">
        <f t="shared" ca="1" si="2"/>
        <v>0</v>
      </c>
      <c r="F24" s="17">
        <f t="shared" ca="1" si="2"/>
        <v>0</v>
      </c>
      <c r="G24" s="17">
        <f t="shared" ca="1" si="2"/>
        <v>5377642.5000000102</v>
      </c>
      <c r="H24" s="17">
        <f t="shared" ca="1" si="2"/>
        <v>0</v>
      </c>
      <c r="I24" s="18">
        <f t="shared" ca="1" si="3"/>
        <v>5478122.97000001</v>
      </c>
    </row>
    <row r="25" spans="1:9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2"/>
        <v>0</v>
      </c>
      <c r="E25" s="17">
        <f t="shared" ca="1" si="2"/>
        <v>0</v>
      </c>
      <c r="F25" s="17">
        <f t="shared" ca="1" si="2"/>
        <v>0</v>
      </c>
      <c r="G25" s="17">
        <f t="shared" ca="1" si="2"/>
        <v>2485.4300000000003</v>
      </c>
      <c r="H25" s="17">
        <f t="shared" ca="1" si="2"/>
        <v>0</v>
      </c>
      <c r="I25" s="18">
        <f t="shared" ref="I25:I57" ca="1" si="4">+SUM(D25:H25)</f>
        <v>2485.4300000000003</v>
      </c>
    </row>
    <row r="26" spans="1:9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2"/>
        <v>0</v>
      </c>
      <c r="E26" s="17">
        <f t="shared" ca="1" si="2"/>
        <v>0</v>
      </c>
      <c r="F26" s="17">
        <f t="shared" ca="1" si="2"/>
        <v>0</v>
      </c>
      <c r="G26" s="17">
        <f t="shared" ca="1" si="2"/>
        <v>151649.42120514152</v>
      </c>
      <c r="H26" s="17">
        <f t="shared" ca="1" si="2"/>
        <v>0</v>
      </c>
      <c r="I26" s="18">
        <f t="shared" ca="1" si="4"/>
        <v>151649.42120514152</v>
      </c>
    </row>
    <row r="27" spans="1:9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H36" ca="1" si="5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0</v>
      </c>
      <c r="E27" s="17">
        <f t="shared" ca="1" si="5"/>
        <v>0</v>
      </c>
      <c r="F27" s="17">
        <f t="shared" ca="1" si="5"/>
        <v>0</v>
      </c>
      <c r="G27" s="17">
        <f t="shared" ca="1" si="5"/>
        <v>412728.99</v>
      </c>
      <c r="H27" s="17">
        <f t="shared" ca="1" si="5"/>
        <v>96</v>
      </c>
      <c r="I27" s="18">
        <f t="shared" ca="1" si="4"/>
        <v>412824.99</v>
      </c>
    </row>
    <row r="28" spans="1:9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5"/>
        <v>0</v>
      </c>
      <c r="E28" s="17">
        <f t="shared" ca="1" si="5"/>
        <v>0</v>
      </c>
      <c r="F28" s="17">
        <f t="shared" ca="1" si="5"/>
        <v>0</v>
      </c>
      <c r="G28" s="17">
        <f t="shared" ca="1" si="5"/>
        <v>607.09</v>
      </c>
      <c r="H28" s="17">
        <f t="shared" ca="1" si="5"/>
        <v>0</v>
      </c>
      <c r="I28" s="18">
        <f t="shared" ca="1" si="4"/>
        <v>607.09</v>
      </c>
    </row>
    <row r="29" spans="1:9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5"/>
        <v>0</v>
      </c>
      <c r="E29" s="17">
        <f t="shared" ca="1" si="5"/>
        <v>0</v>
      </c>
      <c r="F29" s="17">
        <f t="shared" ca="1" si="5"/>
        <v>0</v>
      </c>
      <c r="G29" s="17">
        <f t="shared" ca="1" si="5"/>
        <v>6113945.9000000004</v>
      </c>
      <c r="H29" s="17">
        <f t="shared" ca="1" si="5"/>
        <v>0</v>
      </c>
      <c r="I29" s="18">
        <f t="shared" ca="1" si="4"/>
        <v>6113945.9000000004</v>
      </c>
    </row>
    <row r="30" spans="1:9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5"/>
        <v>0</v>
      </c>
      <c r="E30" s="17">
        <f t="shared" ca="1" si="5"/>
        <v>0</v>
      </c>
      <c r="F30" s="17">
        <f t="shared" ca="1" si="5"/>
        <v>0</v>
      </c>
      <c r="G30" s="17">
        <f t="shared" ca="1" si="5"/>
        <v>-4461.5100000000184</v>
      </c>
      <c r="H30" s="17">
        <f t="shared" ca="1" si="5"/>
        <v>0</v>
      </c>
      <c r="I30" s="18">
        <f t="shared" ca="1" si="4"/>
        <v>-4461.5100000000184</v>
      </c>
    </row>
    <row r="31" spans="1:9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5"/>
        <v>0</v>
      </c>
      <c r="E31" s="17">
        <f t="shared" ca="1" si="5"/>
        <v>0</v>
      </c>
      <c r="F31" s="17">
        <f t="shared" ca="1" si="5"/>
        <v>0</v>
      </c>
      <c r="G31" s="17">
        <f t="shared" ca="1" si="5"/>
        <v>28872.980060000002</v>
      </c>
      <c r="H31" s="17">
        <f t="shared" ca="1" si="5"/>
        <v>0</v>
      </c>
      <c r="I31" s="18">
        <f t="shared" ca="1" si="4"/>
        <v>28872.980060000002</v>
      </c>
    </row>
    <row r="32" spans="1:9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5"/>
        <v>0</v>
      </c>
      <c r="E32" s="17">
        <f t="shared" ca="1" si="5"/>
        <v>13975</v>
      </c>
      <c r="F32" s="17">
        <f t="shared" ca="1" si="5"/>
        <v>0</v>
      </c>
      <c r="G32" s="17">
        <f t="shared" ca="1" si="5"/>
        <v>-20698.230000000003</v>
      </c>
      <c r="H32" s="17">
        <f t="shared" ca="1" si="5"/>
        <v>0</v>
      </c>
      <c r="I32" s="18">
        <f t="shared" ca="1" si="4"/>
        <v>-6723.2300000000032</v>
      </c>
    </row>
    <row r="33" spans="1:9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5"/>
        <v>0</v>
      </c>
      <c r="E33" s="17">
        <f t="shared" ca="1" si="5"/>
        <v>0</v>
      </c>
      <c r="F33" s="17">
        <f t="shared" ca="1" si="5"/>
        <v>0</v>
      </c>
      <c r="G33" s="17">
        <f t="shared" ca="1" si="5"/>
        <v>8706.5999999999967</v>
      </c>
      <c r="H33" s="17">
        <f t="shared" ca="1" si="5"/>
        <v>0</v>
      </c>
      <c r="I33" s="18">
        <f t="shared" ca="1" si="4"/>
        <v>8706.5999999999967</v>
      </c>
    </row>
    <row r="34" spans="1:9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5"/>
        <v>0</v>
      </c>
      <c r="E34" s="17">
        <f t="shared" ca="1" si="5"/>
        <v>0</v>
      </c>
      <c r="F34" s="17">
        <f t="shared" ca="1" si="5"/>
        <v>0</v>
      </c>
      <c r="G34" s="17">
        <f t="shared" ca="1" si="5"/>
        <v>2091539.9051999974</v>
      </c>
      <c r="H34" s="17">
        <f t="shared" ca="1" si="5"/>
        <v>0</v>
      </c>
      <c r="I34" s="18">
        <f t="shared" ca="1" si="4"/>
        <v>2091539.9051999974</v>
      </c>
    </row>
    <row r="35" spans="1:9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5"/>
        <v>0</v>
      </c>
      <c r="E35" s="17">
        <f t="shared" ca="1" si="5"/>
        <v>0</v>
      </c>
      <c r="F35" s="17">
        <f t="shared" ca="1" si="5"/>
        <v>0</v>
      </c>
      <c r="G35" s="17">
        <f t="shared" ca="1" si="5"/>
        <v>555510</v>
      </c>
      <c r="H35" s="17">
        <f t="shared" ca="1" si="5"/>
        <v>0</v>
      </c>
      <c r="I35" s="18">
        <f t="shared" ca="1" si="4"/>
        <v>555510</v>
      </c>
    </row>
    <row r="36" spans="1:9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5"/>
        <v>0</v>
      </c>
      <c r="E36" s="17">
        <f t="shared" ca="1" si="5"/>
        <v>0</v>
      </c>
      <c r="F36" s="17">
        <f t="shared" ca="1" si="5"/>
        <v>0</v>
      </c>
      <c r="G36" s="17">
        <f t="shared" ca="1" si="5"/>
        <v>0</v>
      </c>
      <c r="H36" s="17">
        <f t="shared" ca="1" si="5"/>
        <v>0</v>
      </c>
      <c r="I36" s="18">
        <f t="shared" ca="1" si="4"/>
        <v>0</v>
      </c>
    </row>
    <row r="37" spans="1:9" ht="12.75" customHeight="1" x14ac:dyDescent="0.3">
      <c r="A37" s="61" t="s">
        <v>207</v>
      </c>
      <c r="B37" s="16">
        <v>1043</v>
      </c>
      <c r="C37" s="62" t="s">
        <v>148</v>
      </c>
      <c r="D37" s="17">
        <f t="shared" ref="D37:H46" ca="1" si="6">IFERROR(IF($C$2="Tele-Satış",INDIRECT("'"&amp;$B$2&amp;"'!"&amp;ADDRESS(MATCH($B37,INDIRECT("'"&amp;$B$2&amp;"'!$B$1:$B$1095"),0),MATCH(D$5,INDIRECT("'"&amp;$B$2&amp;"'!5:5"),0))),IF($C$2="E-Ticaret",INDIRECT("'"&amp;$B$2&amp;"'!"&amp;ADDRESS(MATCH($B37,INDIRECT("'"&amp;$B$2&amp;"'!$B$1:$B$1095"),0),MATCH(D$5,INDIRECT("'"&amp;$B$2&amp;"'!5:5"),0)+1)),IF($C$2="Geleneksel",INDIRECT("'"&amp;$B$2&amp;"'!"&amp;ADDRESS(MATCH($B37,INDIRECT("'"&amp;$B$2&amp;"'!$B$1:$B$1095"),0),MATCH(D$5,INDIRECT("'"&amp;$B$2&amp;"'!5:5"),0)+2)),INDIRECT("'"&amp;$B$2&amp;"'!"&amp;ADDRESS(MATCH($B37,INDIRECT("'"&amp;$B$2&amp;"'!$B$1:$B$1095"),0),MATCH(D$5,INDIRECT("'"&amp;$B$2&amp;"'!5:5"),0)))+INDIRECT("'"&amp;$B$2&amp;"'!"&amp;ADDRESS(MATCH($B37,INDIRECT("'"&amp;$B$2&amp;"'!$B$1:$B$1095"),0),MATCH(D$5,INDIRECT("'"&amp;$B$2&amp;"'!5:5"),0)+1))+INDIRECT("'"&amp;$B$2&amp;"'!"&amp;ADDRESS(MATCH($B37,INDIRECT("'"&amp;$B$2&amp;"'!$B$1:$B$1095"),0),MATCH(D$5,INDIRECT("'"&amp;$B$2&amp;"'!5:5"),0)+2))))),0)</f>
        <v>0</v>
      </c>
      <c r="E37" s="17">
        <f t="shared" ca="1" si="6"/>
        <v>0</v>
      </c>
      <c r="F37" s="17">
        <f t="shared" ca="1" si="6"/>
        <v>0</v>
      </c>
      <c r="G37" s="17">
        <f t="shared" ca="1" si="6"/>
        <v>229810.36000000002</v>
      </c>
      <c r="H37" s="17">
        <f t="shared" ca="1" si="6"/>
        <v>0</v>
      </c>
      <c r="I37" s="18">
        <f t="shared" ca="1" si="4"/>
        <v>229810.36000000002</v>
      </c>
    </row>
    <row r="38" spans="1:9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6"/>
        <v>0</v>
      </c>
      <c r="E38" s="17">
        <f t="shared" ca="1" si="6"/>
        <v>0</v>
      </c>
      <c r="F38" s="17">
        <f t="shared" ca="1" si="6"/>
        <v>0</v>
      </c>
      <c r="G38" s="17">
        <f t="shared" ca="1" si="6"/>
        <v>1889.25</v>
      </c>
      <c r="H38" s="17">
        <f t="shared" ca="1" si="6"/>
        <v>0</v>
      </c>
      <c r="I38" s="18">
        <f t="shared" ca="1" si="4"/>
        <v>1889.25</v>
      </c>
    </row>
    <row r="39" spans="1:9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6"/>
        <v>0</v>
      </c>
      <c r="E39" s="17">
        <f t="shared" ca="1" si="6"/>
        <v>0</v>
      </c>
      <c r="F39" s="17">
        <f t="shared" ca="1" si="6"/>
        <v>0</v>
      </c>
      <c r="G39" s="17">
        <f t="shared" ca="1" si="6"/>
        <v>13868.09</v>
      </c>
      <c r="H39" s="17">
        <f t="shared" ca="1" si="6"/>
        <v>0</v>
      </c>
      <c r="I39" s="18">
        <f t="shared" ca="1" si="4"/>
        <v>13868.09</v>
      </c>
    </row>
    <row r="40" spans="1:9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6"/>
        <v>0</v>
      </c>
      <c r="E40" s="17">
        <f t="shared" ca="1" si="6"/>
        <v>0</v>
      </c>
      <c r="F40" s="17">
        <f t="shared" ca="1" si="6"/>
        <v>0</v>
      </c>
      <c r="G40" s="17">
        <f t="shared" ca="1" si="6"/>
        <v>15136.49</v>
      </c>
      <c r="H40" s="17">
        <f t="shared" ca="1" si="6"/>
        <v>0</v>
      </c>
      <c r="I40" s="18">
        <f t="shared" ca="1" si="4"/>
        <v>15136.49</v>
      </c>
    </row>
    <row r="41" spans="1:9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6"/>
        <v>0</v>
      </c>
      <c r="E41" s="17">
        <f t="shared" ca="1" si="6"/>
        <v>0</v>
      </c>
      <c r="F41" s="17">
        <f t="shared" ca="1" si="6"/>
        <v>0</v>
      </c>
      <c r="G41" s="17">
        <f t="shared" ca="1" si="6"/>
        <v>162017.36999999979</v>
      </c>
      <c r="H41" s="17">
        <f t="shared" ca="1" si="6"/>
        <v>0</v>
      </c>
      <c r="I41" s="18">
        <f t="shared" ca="1" si="4"/>
        <v>162017.36999999979</v>
      </c>
    </row>
    <row r="42" spans="1:9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6"/>
        <v>0</v>
      </c>
      <c r="E42" s="17">
        <f t="shared" ca="1" si="6"/>
        <v>0</v>
      </c>
      <c r="F42" s="17">
        <f t="shared" ca="1" si="6"/>
        <v>0</v>
      </c>
      <c r="G42" s="17">
        <f t="shared" ca="1" si="6"/>
        <v>267691.42999999993</v>
      </c>
      <c r="H42" s="17">
        <f t="shared" ca="1" si="6"/>
        <v>0</v>
      </c>
      <c r="I42" s="18">
        <f t="shared" ca="1" si="4"/>
        <v>267691.42999999993</v>
      </c>
    </row>
    <row r="43" spans="1:9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6"/>
        <v>0</v>
      </c>
      <c r="E43" s="17">
        <f t="shared" ca="1" si="6"/>
        <v>0</v>
      </c>
      <c r="F43" s="17">
        <f t="shared" ca="1" si="6"/>
        <v>0</v>
      </c>
      <c r="G43" s="17">
        <f t="shared" ca="1" si="6"/>
        <v>0</v>
      </c>
      <c r="H43" s="17">
        <f t="shared" ca="1" si="6"/>
        <v>0</v>
      </c>
      <c r="I43" s="18">
        <f t="shared" ca="1" si="4"/>
        <v>0</v>
      </c>
    </row>
    <row r="44" spans="1:9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6"/>
        <v>0</v>
      </c>
      <c r="E44" s="17">
        <f t="shared" ca="1" si="6"/>
        <v>0</v>
      </c>
      <c r="F44" s="17">
        <f t="shared" ca="1" si="6"/>
        <v>0</v>
      </c>
      <c r="G44" s="17">
        <f t="shared" ca="1" si="6"/>
        <v>10672.7</v>
      </c>
      <c r="H44" s="17">
        <f t="shared" ca="1" si="6"/>
        <v>0</v>
      </c>
      <c r="I44" s="18">
        <f t="shared" ca="1" si="4"/>
        <v>10672.7</v>
      </c>
    </row>
    <row r="45" spans="1:9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6"/>
        <v>0</v>
      </c>
      <c r="E45" s="17">
        <f t="shared" ca="1" si="6"/>
        <v>0</v>
      </c>
      <c r="F45" s="17">
        <f t="shared" ca="1" si="6"/>
        <v>0</v>
      </c>
      <c r="G45" s="17">
        <f t="shared" ca="1" si="6"/>
        <v>0</v>
      </c>
      <c r="H45" s="17">
        <f t="shared" ca="1" si="6"/>
        <v>0</v>
      </c>
      <c r="I45" s="18">
        <f t="shared" ca="1" si="4"/>
        <v>0</v>
      </c>
    </row>
    <row r="46" spans="1:9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6"/>
        <v>0</v>
      </c>
      <c r="E46" s="17">
        <f t="shared" ca="1" si="6"/>
        <v>0</v>
      </c>
      <c r="F46" s="17">
        <f t="shared" ca="1" si="6"/>
        <v>0</v>
      </c>
      <c r="G46" s="17">
        <f t="shared" ca="1" si="6"/>
        <v>0</v>
      </c>
      <c r="H46" s="17">
        <f t="shared" ca="1" si="6"/>
        <v>0</v>
      </c>
      <c r="I46" s="18">
        <f t="shared" ca="1" si="4"/>
        <v>0</v>
      </c>
    </row>
    <row r="47" spans="1:9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H56" ca="1" si="7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7"/>
        <v>0</v>
      </c>
      <c r="F47" s="17">
        <f t="shared" ca="1" si="7"/>
        <v>0</v>
      </c>
      <c r="G47" s="17">
        <f t="shared" ca="1" si="7"/>
        <v>0</v>
      </c>
      <c r="H47" s="17">
        <f t="shared" ca="1" si="7"/>
        <v>0</v>
      </c>
      <c r="I47" s="18">
        <f t="shared" ca="1" si="4"/>
        <v>0</v>
      </c>
    </row>
    <row r="48" spans="1:9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7"/>
        <v>0</v>
      </c>
      <c r="E48" s="17">
        <f t="shared" ca="1" si="7"/>
        <v>0</v>
      </c>
      <c r="F48" s="17">
        <f t="shared" ca="1" si="7"/>
        <v>0</v>
      </c>
      <c r="G48" s="17">
        <f t="shared" ca="1" si="7"/>
        <v>-36</v>
      </c>
      <c r="H48" s="17">
        <f t="shared" ca="1" si="7"/>
        <v>0</v>
      </c>
      <c r="I48" s="18">
        <f t="shared" ca="1" si="4"/>
        <v>-36</v>
      </c>
    </row>
    <row r="49" spans="1:9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7"/>
        <v>0</v>
      </c>
      <c r="E49" s="17">
        <f t="shared" ca="1" si="7"/>
        <v>0</v>
      </c>
      <c r="F49" s="17">
        <f t="shared" ca="1" si="7"/>
        <v>0</v>
      </c>
      <c r="G49" s="17">
        <f t="shared" ca="1" si="7"/>
        <v>69265.960000000006</v>
      </c>
      <c r="H49" s="17">
        <f t="shared" ca="1" si="7"/>
        <v>0</v>
      </c>
      <c r="I49" s="18">
        <f t="shared" ca="1" si="4"/>
        <v>69265.960000000006</v>
      </c>
    </row>
    <row r="50" spans="1:9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7"/>
        <v>0</v>
      </c>
      <c r="E50" s="17">
        <f t="shared" ca="1" si="7"/>
        <v>0</v>
      </c>
      <c r="F50" s="17">
        <f t="shared" ca="1" si="7"/>
        <v>0</v>
      </c>
      <c r="G50" s="17">
        <f t="shared" ca="1" si="7"/>
        <v>15208357.920000002</v>
      </c>
      <c r="H50" s="17">
        <f t="shared" ca="1" si="7"/>
        <v>0</v>
      </c>
      <c r="I50" s="18">
        <f t="shared" ca="1" si="4"/>
        <v>15208357.920000002</v>
      </c>
    </row>
    <row r="51" spans="1:9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7"/>
        <v>0</v>
      </c>
      <c r="E51" s="17">
        <f t="shared" ca="1" si="7"/>
        <v>0</v>
      </c>
      <c r="F51" s="17">
        <f t="shared" ca="1" si="7"/>
        <v>0</v>
      </c>
      <c r="G51" s="17">
        <f t="shared" ca="1" si="7"/>
        <v>0</v>
      </c>
      <c r="H51" s="17">
        <f t="shared" ca="1" si="7"/>
        <v>0</v>
      </c>
      <c r="I51" s="18">
        <f t="shared" ca="1" si="4"/>
        <v>0</v>
      </c>
    </row>
    <row r="52" spans="1:9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7"/>
        <v>0</v>
      </c>
      <c r="E52" s="17">
        <f t="shared" ca="1" si="7"/>
        <v>0</v>
      </c>
      <c r="F52" s="17">
        <f t="shared" ca="1" si="7"/>
        <v>0</v>
      </c>
      <c r="G52" s="17">
        <f t="shared" ca="1" si="7"/>
        <v>0</v>
      </c>
      <c r="H52" s="17">
        <f t="shared" ca="1" si="7"/>
        <v>0</v>
      </c>
      <c r="I52" s="18">
        <f t="shared" ca="1" si="4"/>
        <v>0</v>
      </c>
    </row>
    <row r="53" spans="1:9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7"/>
        <v>0</v>
      </c>
      <c r="E53" s="17">
        <f t="shared" ca="1" si="7"/>
        <v>0</v>
      </c>
      <c r="F53" s="17">
        <f t="shared" ca="1" si="7"/>
        <v>0</v>
      </c>
      <c r="G53" s="17">
        <f t="shared" ca="1" si="7"/>
        <v>0</v>
      </c>
      <c r="H53" s="17">
        <f t="shared" ca="1" si="7"/>
        <v>0</v>
      </c>
      <c r="I53" s="18">
        <f t="shared" ca="1" si="4"/>
        <v>0</v>
      </c>
    </row>
    <row r="54" spans="1:9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7"/>
        <v>0</v>
      </c>
      <c r="E54" s="17">
        <f t="shared" ca="1" si="7"/>
        <v>0</v>
      </c>
      <c r="F54" s="17">
        <f t="shared" ca="1" si="7"/>
        <v>0</v>
      </c>
      <c r="G54" s="17">
        <f t="shared" ca="1" si="7"/>
        <v>2599639.0299999714</v>
      </c>
      <c r="H54" s="17">
        <f t="shared" ca="1" si="7"/>
        <v>0</v>
      </c>
      <c r="I54" s="18">
        <f t="shared" ca="1" si="4"/>
        <v>2599639.0299999714</v>
      </c>
    </row>
    <row r="55" spans="1:9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7"/>
        <v>0</v>
      </c>
      <c r="E55" s="17">
        <f t="shared" ca="1" si="7"/>
        <v>0</v>
      </c>
      <c r="F55" s="17">
        <f t="shared" ca="1" si="7"/>
        <v>0</v>
      </c>
      <c r="G55" s="17">
        <f t="shared" ca="1" si="7"/>
        <v>375329.45999999734</v>
      </c>
      <c r="H55" s="17">
        <f t="shared" ca="1" si="7"/>
        <v>0</v>
      </c>
      <c r="I55" s="18">
        <f t="shared" ca="1" si="4"/>
        <v>375329.45999999734</v>
      </c>
    </row>
    <row r="56" spans="1:9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7"/>
        <v>0</v>
      </c>
      <c r="E56" s="17">
        <f t="shared" ca="1" si="7"/>
        <v>0</v>
      </c>
      <c r="F56" s="17">
        <f t="shared" ca="1" si="7"/>
        <v>0</v>
      </c>
      <c r="G56" s="17">
        <f t="shared" ca="1" si="7"/>
        <v>76.19</v>
      </c>
      <c r="H56" s="17">
        <f t="shared" ca="1" si="7"/>
        <v>0</v>
      </c>
      <c r="I56" s="18">
        <f t="shared" ca="1" si="4"/>
        <v>76.19</v>
      </c>
    </row>
    <row r="57" spans="1:9" ht="12.75" customHeight="1" x14ac:dyDescent="0.3">
      <c r="A57" s="61" t="s">
        <v>249</v>
      </c>
      <c r="B57" s="16">
        <v>2007</v>
      </c>
      <c r="C57" s="62" t="s">
        <v>242</v>
      </c>
      <c r="D57" s="17">
        <f t="shared" ref="D57:H66" ca="1" si="8">IFERROR(IF($C$2="Tele-Satış",INDIRECT("'"&amp;$B$2&amp;"'!"&amp;ADDRESS(MATCH($B57,INDIRECT("'"&amp;$B$2&amp;"'!$B$1:$B$1095"),0),MATCH(D$5,INDIRECT("'"&amp;$B$2&amp;"'!5:5"),0))),IF($C$2="E-Ticaret",INDIRECT("'"&amp;$B$2&amp;"'!"&amp;ADDRESS(MATCH($B57,INDIRECT("'"&amp;$B$2&amp;"'!$B$1:$B$1095"),0),MATCH(D$5,INDIRECT("'"&amp;$B$2&amp;"'!5:5"),0)+1)),IF($C$2="Geleneksel",INDIRECT("'"&amp;$B$2&amp;"'!"&amp;ADDRESS(MATCH($B57,INDIRECT("'"&amp;$B$2&amp;"'!$B$1:$B$1095"),0),MATCH(D$5,INDIRECT("'"&amp;$B$2&amp;"'!5:5"),0)+2)),INDIRECT("'"&amp;$B$2&amp;"'!"&amp;ADDRESS(MATCH($B57,INDIRECT("'"&amp;$B$2&amp;"'!$B$1:$B$1095"),0),MATCH(D$5,INDIRECT("'"&amp;$B$2&amp;"'!5:5"),0)))+INDIRECT("'"&amp;$B$2&amp;"'!"&amp;ADDRESS(MATCH($B57,INDIRECT("'"&amp;$B$2&amp;"'!$B$1:$B$1095"),0),MATCH(D$5,INDIRECT("'"&amp;$B$2&amp;"'!5:5"),0)+1))+INDIRECT("'"&amp;$B$2&amp;"'!"&amp;ADDRESS(MATCH($B57,INDIRECT("'"&amp;$B$2&amp;"'!$B$1:$B$1095"),0),MATCH(D$5,INDIRECT("'"&amp;$B$2&amp;"'!5:5"),0)+2))))),0)</f>
        <v>0</v>
      </c>
      <c r="E57" s="17">
        <f t="shared" ca="1" si="8"/>
        <v>0</v>
      </c>
      <c r="F57" s="17">
        <f t="shared" ca="1" si="8"/>
        <v>0</v>
      </c>
      <c r="G57" s="17">
        <f t="shared" ca="1" si="8"/>
        <v>0</v>
      </c>
      <c r="H57" s="17">
        <f t="shared" ca="1" si="8"/>
        <v>0</v>
      </c>
      <c r="I57" s="18">
        <f t="shared" ca="1" si="4"/>
        <v>0</v>
      </c>
    </row>
    <row r="58" spans="1:9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8"/>
        <v>0</v>
      </c>
      <c r="E58" s="17">
        <f t="shared" ca="1" si="8"/>
        <v>0</v>
      </c>
      <c r="F58" s="17">
        <f t="shared" ca="1" si="8"/>
        <v>0</v>
      </c>
      <c r="G58" s="17">
        <f t="shared" ca="1" si="8"/>
        <v>0</v>
      </c>
      <c r="H58" s="17">
        <f t="shared" ca="1" si="8"/>
        <v>0</v>
      </c>
      <c r="I58" s="18">
        <f t="shared" ref="I58" ca="1" si="9">+SUM(D58:H58)</f>
        <v>0</v>
      </c>
    </row>
    <row r="59" spans="1:9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8"/>
        <v>0</v>
      </c>
      <c r="E59" s="17">
        <f t="shared" ca="1" si="8"/>
        <v>0</v>
      </c>
      <c r="F59" s="17">
        <f t="shared" ca="1" si="8"/>
        <v>0</v>
      </c>
      <c r="G59" s="17">
        <f t="shared" ca="1" si="8"/>
        <v>0</v>
      </c>
      <c r="H59" s="17">
        <f t="shared" ca="1" si="8"/>
        <v>0</v>
      </c>
      <c r="I59" s="18">
        <f t="shared" ref="I59:I75" ca="1" si="10">+SUM(D59:H59)</f>
        <v>0</v>
      </c>
    </row>
    <row r="60" spans="1:9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8"/>
        <v>0</v>
      </c>
      <c r="E60" s="17">
        <f t="shared" ca="1" si="8"/>
        <v>0</v>
      </c>
      <c r="F60" s="17">
        <f t="shared" ca="1" si="8"/>
        <v>0</v>
      </c>
      <c r="G60" s="17">
        <f t="shared" ca="1" si="8"/>
        <v>1034085.16</v>
      </c>
      <c r="H60" s="17">
        <f t="shared" ca="1" si="8"/>
        <v>0</v>
      </c>
      <c r="I60" s="18">
        <f t="shared" ca="1" si="10"/>
        <v>1034085.16</v>
      </c>
    </row>
    <row r="61" spans="1:9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8"/>
        <v>0</v>
      </c>
      <c r="E61" s="17">
        <f t="shared" ca="1" si="8"/>
        <v>0</v>
      </c>
      <c r="F61" s="17">
        <f t="shared" ca="1" si="8"/>
        <v>0</v>
      </c>
      <c r="G61" s="17">
        <f t="shared" ca="1" si="8"/>
        <v>2098.1999999999998</v>
      </c>
      <c r="H61" s="17">
        <f t="shared" ca="1" si="8"/>
        <v>0</v>
      </c>
      <c r="I61" s="18">
        <f t="shared" ca="1" si="10"/>
        <v>2098.1999999999998</v>
      </c>
    </row>
    <row r="62" spans="1:9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8"/>
        <v>0</v>
      </c>
      <c r="E62" s="17">
        <f t="shared" ca="1" si="8"/>
        <v>0</v>
      </c>
      <c r="F62" s="17">
        <f t="shared" ca="1" si="8"/>
        <v>0</v>
      </c>
      <c r="G62" s="17">
        <f t="shared" ca="1" si="8"/>
        <v>322410.45999999985</v>
      </c>
      <c r="H62" s="17">
        <f t="shared" ca="1" si="8"/>
        <v>0</v>
      </c>
      <c r="I62" s="18">
        <f t="shared" ca="1" si="10"/>
        <v>322410.45999999985</v>
      </c>
    </row>
    <row r="63" spans="1:9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8"/>
        <v>0</v>
      </c>
      <c r="E63" s="17">
        <f t="shared" ca="1" si="8"/>
        <v>0</v>
      </c>
      <c r="F63" s="17">
        <f t="shared" ca="1" si="8"/>
        <v>0</v>
      </c>
      <c r="G63" s="17">
        <f t="shared" ca="1" si="8"/>
        <v>0</v>
      </c>
      <c r="H63" s="17">
        <f t="shared" ca="1" si="8"/>
        <v>0</v>
      </c>
      <c r="I63" s="18">
        <f t="shared" ca="1" si="10"/>
        <v>0</v>
      </c>
    </row>
    <row r="64" spans="1:9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8"/>
        <v>0</v>
      </c>
      <c r="E64" s="17">
        <f t="shared" ca="1" si="8"/>
        <v>0</v>
      </c>
      <c r="F64" s="17">
        <f t="shared" ca="1" si="8"/>
        <v>0</v>
      </c>
      <c r="G64" s="17">
        <f t="shared" ca="1" si="8"/>
        <v>5326509.99</v>
      </c>
      <c r="H64" s="17">
        <f t="shared" ca="1" si="8"/>
        <v>0</v>
      </c>
      <c r="I64" s="18">
        <f t="shared" ca="1" si="10"/>
        <v>5326509.99</v>
      </c>
    </row>
    <row r="65" spans="1:9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8"/>
        <v>0</v>
      </c>
      <c r="E65" s="17">
        <f t="shared" ca="1" si="8"/>
        <v>0</v>
      </c>
      <c r="F65" s="17">
        <f t="shared" ca="1" si="8"/>
        <v>0</v>
      </c>
      <c r="G65" s="17">
        <f t="shared" ca="1" si="8"/>
        <v>232335.57</v>
      </c>
      <c r="H65" s="17">
        <f t="shared" ca="1" si="8"/>
        <v>0</v>
      </c>
      <c r="I65" s="18">
        <f t="shared" ca="1" si="10"/>
        <v>232335.57</v>
      </c>
    </row>
    <row r="66" spans="1:9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8"/>
        <v>0</v>
      </c>
      <c r="E66" s="17">
        <f t="shared" ca="1" si="8"/>
        <v>0</v>
      </c>
      <c r="F66" s="17">
        <f t="shared" ca="1" si="8"/>
        <v>0</v>
      </c>
      <c r="G66" s="17">
        <f t="shared" ca="1" si="8"/>
        <v>682265.96</v>
      </c>
      <c r="H66" s="17">
        <f t="shared" ca="1" si="8"/>
        <v>0</v>
      </c>
      <c r="I66" s="18">
        <f t="shared" ca="1" si="10"/>
        <v>682265.96</v>
      </c>
    </row>
    <row r="67" spans="1:9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H72" ca="1" si="11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11"/>
        <v>0</v>
      </c>
      <c r="F67" s="17">
        <f t="shared" ca="1" si="11"/>
        <v>0</v>
      </c>
      <c r="G67" s="17">
        <f t="shared" ca="1" si="11"/>
        <v>1829778.25</v>
      </c>
      <c r="H67" s="17">
        <f t="shared" ca="1" si="11"/>
        <v>93333.400000000009</v>
      </c>
      <c r="I67" s="18">
        <f t="shared" ca="1" si="10"/>
        <v>1923111.65</v>
      </c>
    </row>
    <row r="68" spans="1:9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1"/>
        <v>0</v>
      </c>
      <c r="E68" s="17">
        <f t="shared" ca="1" si="11"/>
        <v>0</v>
      </c>
      <c r="F68" s="17">
        <f t="shared" ca="1" si="11"/>
        <v>0</v>
      </c>
      <c r="G68" s="17">
        <f t="shared" ca="1" si="11"/>
        <v>266731.87420199998</v>
      </c>
      <c r="H68" s="17">
        <f t="shared" ca="1" si="11"/>
        <v>0</v>
      </c>
      <c r="I68" s="18">
        <f t="shared" ca="1" si="10"/>
        <v>266731.87420199998</v>
      </c>
    </row>
    <row r="69" spans="1:9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1"/>
        <v>0</v>
      </c>
      <c r="E69" s="17">
        <f t="shared" ca="1" si="11"/>
        <v>0</v>
      </c>
      <c r="F69" s="17">
        <f t="shared" ca="1" si="11"/>
        <v>0</v>
      </c>
      <c r="G69" s="17">
        <f t="shared" ca="1" si="11"/>
        <v>38064.379999999997</v>
      </c>
      <c r="H69" s="17">
        <f t="shared" ca="1" si="11"/>
        <v>0</v>
      </c>
      <c r="I69" s="18">
        <f t="shared" ca="1" si="10"/>
        <v>38064.379999999997</v>
      </c>
    </row>
    <row r="70" spans="1:9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1"/>
        <v>0</v>
      </c>
      <c r="E70" s="17">
        <f t="shared" ca="1" si="11"/>
        <v>0</v>
      </c>
      <c r="F70" s="17">
        <f t="shared" ca="1" si="11"/>
        <v>0</v>
      </c>
      <c r="G70" s="17">
        <f t="shared" ca="1" si="11"/>
        <v>1488991.08999974</v>
      </c>
      <c r="H70" s="17">
        <f t="shared" ca="1" si="11"/>
        <v>0</v>
      </c>
      <c r="I70" s="18">
        <f t="shared" ca="1" si="10"/>
        <v>1488991.08999974</v>
      </c>
    </row>
    <row r="71" spans="1:9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1"/>
        <v>0</v>
      </c>
      <c r="E71" s="17">
        <f t="shared" ca="1" si="11"/>
        <v>0</v>
      </c>
      <c r="F71" s="17">
        <f t="shared" ca="1" si="11"/>
        <v>0</v>
      </c>
      <c r="G71" s="17">
        <f t="shared" ca="1" si="11"/>
        <v>200674.15000000005</v>
      </c>
      <c r="H71" s="17">
        <f t="shared" ca="1" si="11"/>
        <v>0</v>
      </c>
      <c r="I71" s="18">
        <f t="shared" ca="1" si="10"/>
        <v>200674.15000000005</v>
      </c>
    </row>
    <row r="72" spans="1:9" ht="13.8" x14ac:dyDescent="0.3">
      <c r="A72" s="61" t="s">
        <v>279</v>
      </c>
      <c r="B72" s="16">
        <v>3018</v>
      </c>
      <c r="C72" s="62" t="s">
        <v>247</v>
      </c>
      <c r="D72" s="17">
        <f t="shared" ca="1" si="11"/>
        <v>0</v>
      </c>
      <c r="E72" s="17">
        <f t="shared" ca="1" si="11"/>
        <v>0</v>
      </c>
      <c r="F72" s="17">
        <f t="shared" ca="1" si="11"/>
        <v>0</v>
      </c>
      <c r="G72" s="17">
        <f t="shared" ca="1" si="11"/>
        <v>825689</v>
      </c>
      <c r="H72" s="17">
        <f t="shared" ca="1" si="11"/>
        <v>0</v>
      </c>
      <c r="I72" s="18">
        <f t="shared" ca="1" si="10"/>
        <v>825689</v>
      </c>
    </row>
    <row r="73" spans="1:9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175280.47</v>
      </c>
      <c r="E73" s="53">
        <f ca="1">SUMIF($C$7:$C$72,"HD",E$7:E$72)</f>
        <v>2743757.71</v>
      </c>
      <c r="F73" s="53">
        <f ca="1">SUMIF($C$7:$C$72,"HD",F$7:F$72)</f>
        <v>22106814.699999999</v>
      </c>
      <c r="G73" s="53">
        <f ca="1">SUMIF($C$7:$C$72,"HD",G$7:G$72)</f>
        <v>122532521.18016486</v>
      </c>
      <c r="H73" s="53">
        <f ca="1">SUMIF($C$7:$C$72,"HD",H$7:H$72)</f>
        <v>96</v>
      </c>
      <c r="I73" s="53">
        <f t="shared" ca="1" si="10"/>
        <v>147558470.06016487</v>
      </c>
    </row>
    <row r="74" spans="1:9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  <c r="E74" s="53">
        <f ca="1">SUMIF($C$7:$C$72,"H",E$7:E$72)+SUMIF($C$7:$C$72,"E",E$7:E$72)</f>
        <v>0</v>
      </c>
      <c r="F74" s="53">
        <f ca="1">SUMIF($C$7:$C$72,"H",F$7:F$72)+SUMIF($C$7:$C$72,"E",F$7:F$72)</f>
        <v>0</v>
      </c>
      <c r="G74" s="53">
        <f ca="1">SUMIF($C$7:$C$72,"H",G$7:G$72)+SUMIF($C$7:$C$72,"E",G$7:G$72)</f>
        <v>15224678.76420171</v>
      </c>
      <c r="H74" s="53">
        <f ca="1">SUMIF($C$7:$C$72,"H",H$7:H$72)+SUMIF($C$7:$C$72,"E",H$7:H$72)</f>
        <v>93333.400000000009</v>
      </c>
      <c r="I74" s="53">
        <f t="shared" ca="1" si="10"/>
        <v>15318012.16420171</v>
      </c>
    </row>
    <row r="75" spans="1:9" ht="13.8" x14ac:dyDescent="0.3">
      <c r="A75" s="63" t="s">
        <v>287</v>
      </c>
      <c r="B75" s="52">
        <v>9003</v>
      </c>
      <c r="C75" s="62" t="s">
        <v>288</v>
      </c>
      <c r="D75" s="53">
        <f ca="1">D73+D74</f>
        <v>175280.47</v>
      </c>
      <c r="E75" s="53">
        <f ca="1">E73+E74</f>
        <v>2743757.71</v>
      </c>
      <c r="F75" s="53">
        <f ca="1">F73+F74</f>
        <v>22106814.699999999</v>
      </c>
      <c r="G75" s="53">
        <f ca="1">G73+G74</f>
        <v>137757199.94436657</v>
      </c>
      <c r="H75" s="53">
        <f ca="1">H73+H74</f>
        <v>93429.400000000009</v>
      </c>
      <c r="I75" s="53">
        <f t="shared" ca="1" si="10"/>
        <v>162876482.22436658</v>
      </c>
    </row>
  </sheetData>
  <mergeCells count="1">
    <mergeCell ref="E2:G2"/>
  </mergeCells>
  <dataValidations count="2">
    <dataValidation type="list" allowBlank="1" showInputMessage="1" showErrorMessage="1" sqref="C2" xr:uid="{011ACDAB-7A12-4B55-BEA2-E89F7254070E}">
      <formula1>"Toplam,Tele-Satış,E-Ticaret,Geleneksel"</formula1>
    </dataValidation>
    <dataValidation type="list" allowBlank="1" showInputMessage="1" showErrorMessage="1" sqref="B2" xr:uid="{45D22FBF-52EE-4EE4-BF7D-BAF0F3A68071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448BE-1190-4BA4-BB69-977640ABDAC1}">
  <dimension ref="A1:O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15" width="15.6640625" style="3" customWidth="1"/>
    <col min="16" max="16" width="4" style="3" customWidth="1"/>
    <col min="17" max="16384" width="9.109375" style="3"/>
  </cols>
  <sheetData>
    <row r="1" spans="1:15" ht="15" customHeight="1" x14ac:dyDescent="0.3">
      <c r="A1" s="1" t="s">
        <v>0</v>
      </c>
      <c r="B1" s="2"/>
      <c r="C1" s="2"/>
    </row>
    <row r="2" spans="1:15" ht="15" customHeight="1" x14ac:dyDescent="0.3">
      <c r="A2" s="1" t="s">
        <v>319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15" ht="15" customHeight="1" x14ac:dyDescent="0.3">
      <c r="A3" s="4" t="s">
        <v>355</v>
      </c>
      <c r="B3" s="2"/>
      <c r="C3" s="2"/>
    </row>
    <row r="4" spans="1:15" ht="22.5" customHeight="1" x14ac:dyDescent="0.25"/>
    <row r="5" spans="1:15" ht="22.5" customHeight="1" x14ac:dyDescent="0.25">
      <c r="D5" s="66">
        <v>784</v>
      </c>
      <c r="E5" s="66">
        <v>785</v>
      </c>
      <c r="F5" s="66">
        <v>904</v>
      </c>
      <c r="G5" s="66">
        <v>905</v>
      </c>
      <c r="H5" s="66">
        <v>906</v>
      </c>
      <c r="I5" s="66">
        <v>90601</v>
      </c>
      <c r="J5" s="66">
        <v>90602</v>
      </c>
      <c r="K5" s="66">
        <v>907</v>
      </c>
      <c r="L5" s="66">
        <v>90701</v>
      </c>
      <c r="M5" s="66">
        <v>90702</v>
      </c>
      <c r="N5" s="66">
        <v>786</v>
      </c>
      <c r="O5" s="67"/>
    </row>
    <row r="6" spans="1:15" ht="79.5" customHeight="1" x14ac:dyDescent="0.25">
      <c r="A6" s="60" t="s">
        <v>143</v>
      </c>
      <c r="B6" s="60" t="s">
        <v>144</v>
      </c>
      <c r="C6" s="60" t="s">
        <v>145</v>
      </c>
      <c r="D6" s="8" t="s">
        <v>21</v>
      </c>
      <c r="E6" s="8" t="s">
        <v>22</v>
      </c>
      <c r="F6" s="8" t="s">
        <v>23</v>
      </c>
      <c r="G6" s="8" t="s">
        <v>24</v>
      </c>
      <c r="H6" s="8" t="s">
        <v>25</v>
      </c>
      <c r="I6" s="8" t="s">
        <v>26</v>
      </c>
      <c r="J6" s="8" t="s">
        <v>27</v>
      </c>
      <c r="K6" s="8" t="s">
        <v>28</v>
      </c>
      <c r="L6" s="8" t="s">
        <v>26</v>
      </c>
      <c r="M6" s="8" t="s">
        <v>27</v>
      </c>
      <c r="N6" s="8" t="s">
        <v>29</v>
      </c>
      <c r="O6" s="67" t="s">
        <v>320</v>
      </c>
    </row>
    <row r="7" spans="1:15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D38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8">
        <f ca="1">F7+G7+H7+K7</f>
        <v>0</v>
      </c>
      <c r="F7" s="17">
        <f t="shared" ref="F7:G26" ca="1" si="1">IFERROR(IF($C$2="Tele-Satış",INDIRECT("'"&amp;$B$2&amp;"'!"&amp;ADDRESS(MATCH($B7,INDIRECT("'"&amp;$B$2&amp;"'!$B$1:$B$1095"),0),MATCH(F$5,INDIRECT("'"&amp;$B$2&amp;"'!5:5"),0))),IF($C$2="E-Ticaret",INDIRECT("'"&amp;$B$2&amp;"'!"&amp;ADDRESS(MATCH($B7,INDIRECT("'"&amp;$B$2&amp;"'!$B$1:$B$1095"),0),MATCH(F$5,INDIRECT("'"&amp;$B$2&amp;"'!5:5"),0)+1)),IF($C$2="Geleneksel",INDIRECT("'"&amp;$B$2&amp;"'!"&amp;ADDRESS(MATCH($B7,INDIRECT("'"&amp;$B$2&amp;"'!$B$1:$B$1095"),0),MATCH(F$5,INDIRECT("'"&amp;$B$2&amp;"'!5:5"),0)+2)),INDIRECT("'"&amp;$B$2&amp;"'!"&amp;ADDRESS(MATCH($B7,INDIRECT("'"&amp;$B$2&amp;"'!$B$1:$B$1095"),0),MATCH(F$5,INDIRECT("'"&amp;$B$2&amp;"'!5:5"),0)))+INDIRECT("'"&amp;$B$2&amp;"'!"&amp;ADDRESS(MATCH($B7,INDIRECT("'"&amp;$B$2&amp;"'!$B$1:$B$1095"),0),MATCH(F$5,INDIRECT("'"&amp;$B$2&amp;"'!5:5"),0)+1))+INDIRECT("'"&amp;$B$2&amp;"'!"&amp;ADDRESS(MATCH($B7,INDIRECT("'"&amp;$B$2&amp;"'!$B$1:$B$1095"),0),MATCH(F$5,INDIRECT("'"&amp;$B$2&amp;"'!5:5"),0)+2))))),0)</f>
        <v>0</v>
      </c>
      <c r="G7" s="17">
        <f t="shared" ca="1" si="1"/>
        <v>0</v>
      </c>
      <c r="H7" s="18">
        <f ca="1">+I7+J7</f>
        <v>0</v>
      </c>
      <c r="I7" s="17">
        <f t="shared" ref="I7:J26" ca="1" si="2">IFERROR(IF($C$2="Tele-Satış",INDIRECT("'"&amp;$B$2&amp;"'!"&amp;ADDRESS(MATCH($B7,INDIRECT("'"&amp;$B$2&amp;"'!$B$1:$B$1095"),0),MATCH(I$5,INDIRECT("'"&amp;$B$2&amp;"'!5:5"),0))),IF($C$2="E-Ticaret",INDIRECT("'"&amp;$B$2&amp;"'!"&amp;ADDRESS(MATCH($B7,INDIRECT("'"&amp;$B$2&amp;"'!$B$1:$B$1095"),0),MATCH(I$5,INDIRECT("'"&amp;$B$2&amp;"'!5:5"),0)+1)),IF($C$2="Geleneksel",INDIRECT("'"&amp;$B$2&amp;"'!"&amp;ADDRESS(MATCH($B7,INDIRECT("'"&amp;$B$2&amp;"'!$B$1:$B$1095"),0),MATCH(I$5,INDIRECT("'"&amp;$B$2&amp;"'!5:5"),0)+2)),INDIRECT("'"&amp;$B$2&amp;"'!"&amp;ADDRESS(MATCH($B7,INDIRECT("'"&amp;$B$2&amp;"'!$B$1:$B$1095"),0),MATCH(I$5,INDIRECT("'"&amp;$B$2&amp;"'!5:5"),0)))+INDIRECT("'"&amp;$B$2&amp;"'!"&amp;ADDRESS(MATCH($B7,INDIRECT("'"&amp;$B$2&amp;"'!$B$1:$B$1095"),0),MATCH(I$5,INDIRECT("'"&amp;$B$2&amp;"'!5:5"),0)+1))+INDIRECT("'"&amp;$B$2&amp;"'!"&amp;ADDRESS(MATCH($B7,INDIRECT("'"&amp;$B$2&amp;"'!$B$1:$B$1095"),0),MATCH(I$5,INDIRECT("'"&amp;$B$2&amp;"'!5:5"),0)+2))))),0)</f>
        <v>0</v>
      </c>
      <c r="J7" s="17">
        <f t="shared" ca="1" si="2"/>
        <v>0</v>
      </c>
      <c r="K7" s="18">
        <f ca="1">+L7+M7</f>
        <v>0</v>
      </c>
      <c r="L7" s="17">
        <f t="shared" ref="L7:N26" ca="1" si="3">IFERROR(IF($C$2="Tele-Satış",INDIRECT("'"&amp;$B$2&amp;"'!"&amp;ADDRESS(MATCH($B7,INDIRECT("'"&amp;$B$2&amp;"'!$B$1:$B$1095"),0),MATCH(L$5,INDIRECT("'"&amp;$B$2&amp;"'!5:5"),0))),IF($C$2="E-Ticaret",INDIRECT("'"&amp;$B$2&amp;"'!"&amp;ADDRESS(MATCH($B7,INDIRECT("'"&amp;$B$2&amp;"'!$B$1:$B$1095"),0),MATCH(L$5,INDIRECT("'"&amp;$B$2&amp;"'!5:5"),0)+1)),IF($C$2="Geleneksel",INDIRECT("'"&amp;$B$2&amp;"'!"&amp;ADDRESS(MATCH($B7,INDIRECT("'"&amp;$B$2&amp;"'!$B$1:$B$1095"),0),MATCH(L$5,INDIRECT("'"&amp;$B$2&amp;"'!5:5"),0)+2)),INDIRECT("'"&amp;$B$2&amp;"'!"&amp;ADDRESS(MATCH($B7,INDIRECT("'"&amp;$B$2&amp;"'!$B$1:$B$1095"),0),MATCH(L$5,INDIRECT("'"&amp;$B$2&amp;"'!5:5"),0)))+INDIRECT("'"&amp;$B$2&amp;"'!"&amp;ADDRESS(MATCH($B7,INDIRECT("'"&amp;$B$2&amp;"'!$B$1:$B$1095"),0),MATCH(L$5,INDIRECT("'"&amp;$B$2&amp;"'!5:5"),0)+1))+INDIRECT("'"&amp;$B$2&amp;"'!"&amp;ADDRESS(MATCH($B7,INDIRECT("'"&amp;$B$2&amp;"'!$B$1:$B$1095"),0),MATCH(L$5,INDIRECT("'"&amp;$B$2&amp;"'!5:5"),0)+2))))),0)</f>
        <v>0</v>
      </c>
      <c r="M7" s="17">
        <f t="shared" ca="1" si="3"/>
        <v>0</v>
      </c>
      <c r="N7" s="17">
        <f t="shared" ca="1" si="3"/>
        <v>27565.18</v>
      </c>
      <c r="O7" s="18">
        <f ca="1">+D7+E7+N7</f>
        <v>27565.18</v>
      </c>
    </row>
    <row r="8" spans="1:15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  <c r="E8" s="18">
        <f t="shared" ref="E8:E22" ca="1" si="4">F8+G8+H8+K8</f>
        <v>1392952188.7599988</v>
      </c>
      <c r="F8" s="17">
        <f t="shared" ca="1" si="1"/>
        <v>0</v>
      </c>
      <c r="G8" s="17">
        <f t="shared" ca="1" si="1"/>
        <v>0</v>
      </c>
      <c r="H8" s="18">
        <f t="shared" ref="H8:H22" ca="1" si="5">+I8+J8</f>
        <v>132277151.83</v>
      </c>
      <c r="I8" s="17">
        <f t="shared" ca="1" si="2"/>
        <v>0</v>
      </c>
      <c r="J8" s="17">
        <f t="shared" ca="1" si="2"/>
        <v>132277151.83</v>
      </c>
      <c r="K8" s="18">
        <f t="shared" ref="K8:K22" ca="1" si="6">+L8+M8</f>
        <v>1260675036.9299989</v>
      </c>
      <c r="L8" s="17">
        <f t="shared" ca="1" si="3"/>
        <v>16902718.579999998</v>
      </c>
      <c r="M8" s="17">
        <f t="shared" ca="1" si="3"/>
        <v>1243772318.349999</v>
      </c>
      <c r="N8" s="17">
        <f t="shared" ca="1" si="3"/>
        <v>4938.01</v>
      </c>
      <c r="O8" s="18">
        <f t="shared" ref="O8:O22" ca="1" si="7">+D8+E8+N8</f>
        <v>1392957126.7699988</v>
      </c>
    </row>
    <row r="9" spans="1:15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  <c r="E9" s="18">
        <f t="shared" ca="1" si="4"/>
        <v>1774922247.6900001</v>
      </c>
      <c r="F9" s="17">
        <f t="shared" ca="1" si="1"/>
        <v>0</v>
      </c>
      <c r="G9" s="17">
        <f t="shared" ca="1" si="1"/>
        <v>91967.360000000001</v>
      </c>
      <c r="H9" s="18">
        <f t="shared" ca="1" si="5"/>
        <v>515095593.17000037</v>
      </c>
      <c r="I9" s="17">
        <f t="shared" ca="1" si="2"/>
        <v>134080685.02000016</v>
      </c>
      <c r="J9" s="17">
        <f t="shared" ca="1" si="2"/>
        <v>381014908.15000021</v>
      </c>
      <c r="K9" s="18">
        <f t="shared" ca="1" si="6"/>
        <v>1259734687.1599996</v>
      </c>
      <c r="L9" s="17">
        <f t="shared" ca="1" si="3"/>
        <v>209463832.09000009</v>
      </c>
      <c r="M9" s="17">
        <f t="shared" ca="1" si="3"/>
        <v>1050270855.0699995</v>
      </c>
      <c r="N9" s="17">
        <f t="shared" ca="1" si="3"/>
        <v>1205051.3700000001</v>
      </c>
      <c r="O9" s="18">
        <f t="shared" ca="1" si="7"/>
        <v>1776127299.0599999</v>
      </c>
    </row>
    <row r="10" spans="1:15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3957.14</v>
      </c>
      <c r="E10" s="18">
        <f t="shared" ca="1" si="4"/>
        <v>187820691.75127301</v>
      </c>
      <c r="F10" s="17">
        <f t="shared" ca="1" si="1"/>
        <v>41286</v>
      </c>
      <c r="G10" s="17">
        <f t="shared" ca="1" si="1"/>
        <v>0</v>
      </c>
      <c r="H10" s="18">
        <f t="shared" ca="1" si="5"/>
        <v>57220387.409983695</v>
      </c>
      <c r="I10" s="17">
        <f t="shared" ca="1" si="2"/>
        <v>33650761.161476813</v>
      </c>
      <c r="J10" s="17">
        <f t="shared" ca="1" si="2"/>
        <v>23569626.248506881</v>
      </c>
      <c r="K10" s="18">
        <f t="shared" ca="1" si="6"/>
        <v>130559018.34128931</v>
      </c>
      <c r="L10" s="17">
        <f t="shared" ca="1" si="3"/>
        <v>33565415.27064465</v>
      </c>
      <c r="M10" s="17">
        <f t="shared" ca="1" si="3"/>
        <v>96993603.070644662</v>
      </c>
      <c r="N10" s="17">
        <f t="shared" ca="1" si="3"/>
        <v>4467446.47</v>
      </c>
      <c r="O10" s="18">
        <f t="shared" ca="1" si="7"/>
        <v>192292095.36127299</v>
      </c>
    </row>
    <row r="11" spans="1:15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  <c r="E11" s="18">
        <f t="shared" ca="1" si="4"/>
        <v>20623754.02</v>
      </c>
      <c r="F11" s="17">
        <f t="shared" ca="1" si="1"/>
        <v>0</v>
      </c>
      <c r="G11" s="17">
        <f t="shared" ca="1" si="1"/>
        <v>0</v>
      </c>
      <c r="H11" s="18">
        <f t="shared" ca="1" si="5"/>
        <v>20749022.940000001</v>
      </c>
      <c r="I11" s="17">
        <f t="shared" ca="1" si="2"/>
        <v>0</v>
      </c>
      <c r="J11" s="17">
        <f t="shared" ca="1" si="2"/>
        <v>20749022.940000001</v>
      </c>
      <c r="K11" s="18">
        <f t="shared" ca="1" si="6"/>
        <v>-125268.92</v>
      </c>
      <c r="L11" s="17">
        <f t="shared" ca="1" si="3"/>
        <v>0</v>
      </c>
      <c r="M11" s="17">
        <f t="shared" ca="1" si="3"/>
        <v>-125268.92</v>
      </c>
      <c r="N11" s="17">
        <f t="shared" ca="1" si="3"/>
        <v>71233.16</v>
      </c>
      <c r="O11" s="18">
        <f t="shared" ca="1" si="7"/>
        <v>20694987.18</v>
      </c>
    </row>
    <row r="12" spans="1:15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8">
        <f t="shared" ca="1" si="4"/>
        <v>0</v>
      </c>
      <c r="F12" s="17">
        <f t="shared" ca="1" si="1"/>
        <v>0</v>
      </c>
      <c r="G12" s="17">
        <f t="shared" ca="1" si="1"/>
        <v>0</v>
      </c>
      <c r="H12" s="18">
        <f t="shared" ca="1" si="5"/>
        <v>0</v>
      </c>
      <c r="I12" s="17">
        <f t="shared" ca="1" si="2"/>
        <v>0</v>
      </c>
      <c r="J12" s="17">
        <f t="shared" ca="1" si="2"/>
        <v>0</v>
      </c>
      <c r="K12" s="18">
        <f t="shared" ca="1" si="6"/>
        <v>0</v>
      </c>
      <c r="L12" s="17">
        <f t="shared" ca="1" si="3"/>
        <v>0</v>
      </c>
      <c r="M12" s="17">
        <f t="shared" ca="1" si="3"/>
        <v>0</v>
      </c>
      <c r="N12" s="17">
        <f t="shared" ca="1" si="3"/>
        <v>0</v>
      </c>
      <c r="O12" s="18">
        <f t="shared" ca="1" si="7"/>
        <v>0</v>
      </c>
    </row>
    <row r="13" spans="1:15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  <c r="E13" s="18">
        <f t="shared" ca="1" si="4"/>
        <v>3577129.17</v>
      </c>
      <c r="F13" s="17">
        <f t="shared" ca="1" si="1"/>
        <v>0</v>
      </c>
      <c r="G13" s="17">
        <f t="shared" ca="1" si="1"/>
        <v>0</v>
      </c>
      <c r="H13" s="18">
        <f t="shared" ca="1" si="5"/>
        <v>3563269.83</v>
      </c>
      <c r="I13" s="17">
        <f t="shared" ca="1" si="2"/>
        <v>0</v>
      </c>
      <c r="J13" s="17">
        <f t="shared" ca="1" si="2"/>
        <v>3563269.83</v>
      </c>
      <c r="K13" s="18">
        <f t="shared" ca="1" si="6"/>
        <v>13859.34</v>
      </c>
      <c r="L13" s="17">
        <f t="shared" ca="1" si="3"/>
        <v>13859.34</v>
      </c>
      <c r="M13" s="17">
        <f t="shared" ca="1" si="3"/>
        <v>0</v>
      </c>
      <c r="N13" s="17">
        <f t="shared" ca="1" si="3"/>
        <v>41012.720000000001</v>
      </c>
      <c r="O13" s="18">
        <f t="shared" ca="1" si="7"/>
        <v>3618141.89</v>
      </c>
    </row>
    <row r="14" spans="1:15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  <c r="E14" s="18">
        <f t="shared" ca="1" si="4"/>
        <v>446492600.22000378</v>
      </c>
      <c r="F14" s="17">
        <f t="shared" ca="1" si="1"/>
        <v>18295.280000686413</v>
      </c>
      <c r="G14" s="17">
        <f t="shared" ca="1" si="1"/>
        <v>0</v>
      </c>
      <c r="H14" s="18">
        <f t="shared" ca="1" si="5"/>
        <v>74513570.560000107</v>
      </c>
      <c r="I14" s="17">
        <f t="shared" ca="1" si="2"/>
        <v>275748</v>
      </c>
      <c r="J14" s="17">
        <f t="shared" ca="1" si="2"/>
        <v>74237822.560000107</v>
      </c>
      <c r="K14" s="18">
        <f t="shared" ca="1" si="6"/>
        <v>371960734.38000298</v>
      </c>
      <c r="L14" s="17">
        <f t="shared" ca="1" si="3"/>
        <v>12418152.609999999</v>
      </c>
      <c r="M14" s="17">
        <f t="shared" ca="1" si="3"/>
        <v>359542581.77000296</v>
      </c>
      <c r="N14" s="17">
        <f t="shared" ca="1" si="3"/>
        <v>3472810.1499999901</v>
      </c>
      <c r="O14" s="18">
        <f t="shared" ca="1" si="7"/>
        <v>449965410.37000376</v>
      </c>
    </row>
    <row r="15" spans="1:15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128.59047619047618</v>
      </c>
      <c r="E15" s="18">
        <f t="shared" ca="1" si="4"/>
        <v>0</v>
      </c>
      <c r="F15" s="17">
        <f t="shared" ca="1" si="1"/>
        <v>0</v>
      </c>
      <c r="G15" s="17">
        <f t="shared" ca="1" si="1"/>
        <v>0</v>
      </c>
      <c r="H15" s="18">
        <f t="shared" ca="1" si="5"/>
        <v>0</v>
      </c>
      <c r="I15" s="17">
        <f t="shared" ca="1" si="2"/>
        <v>0</v>
      </c>
      <c r="J15" s="17">
        <f t="shared" ca="1" si="2"/>
        <v>0</v>
      </c>
      <c r="K15" s="18">
        <f t="shared" ca="1" si="6"/>
        <v>0</v>
      </c>
      <c r="L15" s="17">
        <f t="shared" ca="1" si="3"/>
        <v>0</v>
      </c>
      <c r="M15" s="17">
        <f t="shared" ca="1" si="3"/>
        <v>0</v>
      </c>
      <c r="N15" s="17">
        <f t="shared" ca="1" si="3"/>
        <v>0</v>
      </c>
      <c r="O15" s="18">
        <f t="shared" ca="1" si="7"/>
        <v>128.59047619047618</v>
      </c>
    </row>
    <row r="16" spans="1:15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8">
        <f t="shared" ca="1" si="4"/>
        <v>0</v>
      </c>
      <c r="F16" s="17">
        <f t="shared" ca="1" si="1"/>
        <v>0</v>
      </c>
      <c r="G16" s="17">
        <f t="shared" ca="1" si="1"/>
        <v>0</v>
      </c>
      <c r="H16" s="18">
        <f t="shared" ca="1" si="5"/>
        <v>0</v>
      </c>
      <c r="I16" s="17">
        <f t="shared" ca="1" si="2"/>
        <v>0</v>
      </c>
      <c r="J16" s="17">
        <f t="shared" ca="1" si="2"/>
        <v>0</v>
      </c>
      <c r="K16" s="18">
        <f t="shared" ca="1" si="6"/>
        <v>0</v>
      </c>
      <c r="L16" s="17">
        <f t="shared" ca="1" si="3"/>
        <v>0</v>
      </c>
      <c r="M16" s="17">
        <f t="shared" ca="1" si="3"/>
        <v>0</v>
      </c>
      <c r="N16" s="17">
        <f t="shared" ca="1" si="3"/>
        <v>0</v>
      </c>
      <c r="O16" s="18">
        <f t="shared" ca="1" si="7"/>
        <v>0</v>
      </c>
    </row>
    <row r="17" spans="1:15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0</v>
      </c>
      <c r="E17" s="18">
        <f t="shared" ca="1" si="4"/>
        <v>0</v>
      </c>
      <c r="F17" s="17">
        <f t="shared" ca="1" si="1"/>
        <v>0</v>
      </c>
      <c r="G17" s="17">
        <f t="shared" ca="1" si="1"/>
        <v>0</v>
      </c>
      <c r="H17" s="18">
        <f t="shared" ca="1" si="5"/>
        <v>0</v>
      </c>
      <c r="I17" s="17">
        <f t="shared" ca="1" si="2"/>
        <v>0</v>
      </c>
      <c r="J17" s="17">
        <f t="shared" ca="1" si="2"/>
        <v>0</v>
      </c>
      <c r="K17" s="18">
        <f t="shared" ca="1" si="6"/>
        <v>0</v>
      </c>
      <c r="L17" s="17">
        <f t="shared" ca="1" si="3"/>
        <v>0</v>
      </c>
      <c r="M17" s="17">
        <f t="shared" ca="1" si="3"/>
        <v>0</v>
      </c>
      <c r="N17" s="17">
        <f t="shared" ca="1" si="3"/>
        <v>9368.7199999999993</v>
      </c>
      <c r="O17" s="18">
        <f t="shared" ca="1" si="7"/>
        <v>9368.7199999999993</v>
      </c>
    </row>
    <row r="18" spans="1:15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0</v>
      </c>
      <c r="E18" s="18">
        <f t="shared" ca="1" si="4"/>
        <v>0</v>
      </c>
      <c r="F18" s="17">
        <f t="shared" ca="1" si="1"/>
        <v>0</v>
      </c>
      <c r="G18" s="17">
        <f t="shared" ca="1" si="1"/>
        <v>0</v>
      </c>
      <c r="H18" s="18">
        <f t="shared" ca="1" si="5"/>
        <v>0</v>
      </c>
      <c r="I18" s="17">
        <f t="shared" ca="1" si="2"/>
        <v>0</v>
      </c>
      <c r="J18" s="17">
        <f t="shared" ca="1" si="2"/>
        <v>0</v>
      </c>
      <c r="K18" s="18">
        <f t="shared" ca="1" si="6"/>
        <v>0</v>
      </c>
      <c r="L18" s="17">
        <f t="shared" ca="1" si="3"/>
        <v>0</v>
      </c>
      <c r="M18" s="17">
        <f t="shared" ca="1" si="3"/>
        <v>0</v>
      </c>
      <c r="N18" s="17">
        <f t="shared" ca="1" si="3"/>
        <v>18616.769999999997</v>
      </c>
      <c r="O18" s="18">
        <f t="shared" ca="1" si="7"/>
        <v>18616.769999999997</v>
      </c>
    </row>
    <row r="19" spans="1:15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  <c r="E19" s="18">
        <f t="shared" ca="1" si="4"/>
        <v>0</v>
      </c>
      <c r="F19" s="17">
        <f t="shared" ca="1" si="1"/>
        <v>0</v>
      </c>
      <c r="G19" s="17">
        <f t="shared" ca="1" si="1"/>
        <v>0</v>
      </c>
      <c r="H19" s="18">
        <f t="shared" ca="1" si="5"/>
        <v>0</v>
      </c>
      <c r="I19" s="17">
        <f t="shared" ca="1" si="2"/>
        <v>0</v>
      </c>
      <c r="J19" s="17">
        <f t="shared" ca="1" si="2"/>
        <v>0</v>
      </c>
      <c r="K19" s="18">
        <f t="shared" ca="1" si="6"/>
        <v>0</v>
      </c>
      <c r="L19" s="17">
        <f t="shared" ca="1" si="3"/>
        <v>0</v>
      </c>
      <c r="M19" s="17">
        <f t="shared" ca="1" si="3"/>
        <v>0</v>
      </c>
      <c r="N19" s="17">
        <f t="shared" ca="1" si="3"/>
        <v>0</v>
      </c>
      <c r="O19" s="18">
        <f t="shared" ca="1" si="7"/>
        <v>0</v>
      </c>
    </row>
    <row r="20" spans="1:15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0</v>
      </c>
      <c r="E20" s="18">
        <f t="shared" ca="1" si="4"/>
        <v>70381997.090000004</v>
      </c>
      <c r="F20" s="17">
        <f t="shared" ca="1" si="1"/>
        <v>8754.9</v>
      </c>
      <c r="G20" s="17">
        <f t="shared" ca="1" si="1"/>
        <v>0</v>
      </c>
      <c r="H20" s="18">
        <f t="shared" ca="1" si="5"/>
        <v>60000965.190000005</v>
      </c>
      <c r="I20" s="17">
        <f t="shared" ca="1" si="2"/>
        <v>428549.70999999996</v>
      </c>
      <c r="J20" s="17">
        <f t="shared" ca="1" si="2"/>
        <v>59572415.480000004</v>
      </c>
      <c r="K20" s="18">
        <f t="shared" ca="1" si="6"/>
        <v>10372277</v>
      </c>
      <c r="L20" s="17">
        <f t="shared" ca="1" si="3"/>
        <v>1052862.0699999998</v>
      </c>
      <c r="M20" s="17">
        <f t="shared" ca="1" si="3"/>
        <v>9319414.9299999997</v>
      </c>
      <c r="N20" s="17">
        <f t="shared" ca="1" si="3"/>
        <v>285293.13</v>
      </c>
      <c r="O20" s="18">
        <f t="shared" ca="1" si="7"/>
        <v>70667290.219999999</v>
      </c>
    </row>
    <row r="21" spans="1:15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0</v>
      </c>
      <c r="E21" s="18">
        <f t="shared" ca="1" si="4"/>
        <v>329109.92</v>
      </c>
      <c r="F21" s="17">
        <f t="shared" ca="1" si="1"/>
        <v>0</v>
      </c>
      <c r="G21" s="17">
        <f t="shared" ca="1" si="1"/>
        <v>0</v>
      </c>
      <c r="H21" s="18">
        <f t="shared" ca="1" si="5"/>
        <v>329109.92</v>
      </c>
      <c r="I21" s="17">
        <f t="shared" ca="1" si="2"/>
        <v>329109.92</v>
      </c>
      <c r="J21" s="17">
        <f t="shared" ca="1" si="2"/>
        <v>0</v>
      </c>
      <c r="K21" s="18">
        <f t="shared" ca="1" si="6"/>
        <v>0</v>
      </c>
      <c r="L21" s="17">
        <f t="shared" ca="1" si="3"/>
        <v>0</v>
      </c>
      <c r="M21" s="17">
        <f t="shared" ca="1" si="3"/>
        <v>0</v>
      </c>
      <c r="N21" s="17">
        <f t="shared" ca="1" si="3"/>
        <v>8284.5</v>
      </c>
      <c r="O21" s="18">
        <f t="shared" ca="1" si="7"/>
        <v>337394.42</v>
      </c>
    </row>
    <row r="22" spans="1:15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0</v>
      </c>
      <c r="E22" s="18">
        <f t="shared" ca="1" si="4"/>
        <v>2871601381.1599989</v>
      </c>
      <c r="F22" s="17">
        <f t="shared" ca="1" si="1"/>
        <v>6665</v>
      </c>
      <c r="G22" s="17">
        <f t="shared" ca="1" si="1"/>
        <v>6237</v>
      </c>
      <c r="H22" s="18">
        <f t="shared" ca="1" si="5"/>
        <v>1137403864.6099999</v>
      </c>
      <c r="I22" s="17">
        <f t="shared" ca="1" si="2"/>
        <v>3314649.56</v>
      </c>
      <c r="J22" s="17">
        <f t="shared" ca="1" si="2"/>
        <v>1134089215.05</v>
      </c>
      <c r="K22" s="18">
        <f t="shared" ca="1" si="6"/>
        <v>1734184614.5499988</v>
      </c>
      <c r="L22" s="17">
        <f t="shared" ca="1" si="3"/>
        <v>97541287.620000005</v>
      </c>
      <c r="M22" s="17">
        <f t="shared" ca="1" si="3"/>
        <v>1636643326.9299986</v>
      </c>
      <c r="N22" s="17">
        <f t="shared" ca="1" si="3"/>
        <v>5861565.5200000033</v>
      </c>
      <c r="O22" s="18">
        <f t="shared" ca="1" si="7"/>
        <v>2877462946.6799989</v>
      </c>
    </row>
    <row r="23" spans="1:15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0</v>
      </c>
      <c r="E23" s="18">
        <f ca="1">F23+G23+H23+K23</f>
        <v>933166.99</v>
      </c>
      <c r="F23" s="17">
        <f t="shared" ca="1" si="1"/>
        <v>0</v>
      </c>
      <c r="G23" s="17">
        <f t="shared" ca="1" si="1"/>
        <v>0</v>
      </c>
      <c r="H23" s="18">
        <f ca="1">+I23+J23</f>
        <v>754830.99</v>
      </c>
      <c r="I23" s="17">
        <f t="shared" ca="1" si="2"/>
        <v>16594</v>
      </c>
      <c r="J23" s="17">
        <f t="shared" ca="1" si="2"/>
        <v>738236.99</v>
      </c>
      <c r="K23" s="18">
        <f ca="1">+L23+M23</f>
        <v>178336</v>
      </c>
      <c r="L23" s="17">
        <f t="shared" ca="1" si="3"/>
        <v>0</v>
      </c>
      <c r="M23" s="17">
        <f t="shared" ca="1" si="3"/>
        <v>178336</v>
      </c>
      <c r="N23" s="17">
        <f t="shared" ca="1" si="3"/>
        <v>23328709.639999703</v>
      </c>
      <c r="O23" s="18">
        <f ca="1">+D23+E23+N23</f>
        <v>24261876.629999701</v>
      </c>
    </row>
    <row r="24" spans="1:15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3096</v>
      </c>
      <c r="E24" s="18">
        <f ca="1">F24+G24+H24+K24</f>
        <v>171465216.91999701</v>
      </c>
      <c r="F24" s="17">
        <f t="shared" ca="1" si="1"/>
        <v>3500</v>
      </c>
      <c r="G24" s="17">
        <f t="shared" ca="1" si="1"/>
        <v>0</v>
      </c>
      <c r="H24" s="18">
        <f ca="1">+I24+J24</f>
        <v>159071665.09999701</v>
      </c>
      <c r="I24" s="17">
        <f t="shared" ca="1" si="2"/>
        <v>0</v>
      </c>
      <c r="J24" s="17">
        <f t="shared" ca="1" si="2"/>
        <v>159071665.09999701</v>
      </c>
      <c r="K24" s="18">
        <f ca="1">+L24+M24</f>
        <v>12390051.82</v>
      </c>
      <c r="L24" s="17">
        <f t="shared" ca="1" si="3"/>
        <v>590132.81999999995</v>
      </c>
      <c r="M24" s="17">
        <f t="shared" ca="1" si="3"/>
        <v>11799919</v>
      </c>
      <c r="N24" s="17">
        <f t="shared" ca="1" si="3"/>
        <v>86525.32</v>
      </c>
      <c r="O24" s="18">
        <f ca="1">+D24+E24+N24</f>
        <v>171554838.239997</v>
      </c>
    </row>
    <row r="25" spans="1:15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0</v>
      </c>
      <c r="E25" s="18">
        <f t="shared" ref="E25:E72" ca="1" si="8">F25+G25+H25+K25</f>
        <v>38990.110000000044</v>
      </c>
      <c r="F25" s="17">
        <f t="shared" ca="1" si="1"/>
        <v>0</v>
      </c>
      <c r="G25" s="17">
        <f t="shared" ca="1" si="1"/>
        <v>4477.5</v>
      </c>
      <c r="H25" s="18">
        <f t="shared" ref="H25:H72" ca="1" si="9">+I25+J25</f>
        <v>364712.35000000003</v>
      </c>
      <c r="I25" s="17">
        <f t="shared" ca="1" si="2"/>
        <v>-4341.01</v>
      </c>
      <c r="J25" s="17">
        <f t="shared" ca="1" si="2"/>
        <v>369053.36000000004</v>
      </c>
      <c r="K25" s="18">
        <f t="shared" ref="K25:K72" ca="1" si="10">+L25+M25</f>
        <v>-330199.74</v>
      </c>
      <c r="L25" s="17">
        <f t="shared" ca="1" si="3"/>
        <v>0</v>
      </c>
      <c r="M25" s="17">
        <f t="shared" ca="1" si="3"/>
        <v>-330199.74</v>
      </c>
      <c r="N25" s="17">
        <f t="shared" ca="1" si="3"/>
        <v>3571.11</v>
      </c>
      <c r="O25" s="18">
        <f t="shared" ref="O25:O70" ca="1" si="11">+D25+E25+N25</f>
        <v>42561.220000000045</v>
      </c>
    </row>
    <row r="26" spans="1:15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0</v>
      </c>
      <c r="E26" s="18">
        <f t="shared" ca="1" si="8"/>
        <v>147683238.1388976</v>
      </c>
      <c r="F26" s="17">
        <f t="shared" ca="1" si="1"/>
        <v>4500</v>
      </c>
      <c r="G26" s="17">
        <f t="shared" ca="1" si="1"/>
        <v>4252.5</v>
      </c>
      <c r="H26" s="18">
        <f t="shared" ca="1" si="9"/>
        <v>37468107.389999926</v>
      </c>
      <c r="I26" s="17">
        <f t="shared" ca="1" si="2"/>
        <v>496963.29999999987</v>
      </c>
      <c r="J26" s="17">
        <f t="shared" ca="1" si="2"/>
        <v>36971144.089999929</v>
      </c>
      <c r="K26" s="18">
        <f t="shared" ca="1" si="10"/>
        <v>110206378.24889769</v>
      </c>
      <c r="L26" s="17">
        <f t="shared" ca="1" si="3"/>
        <v>4281324.7600000007</v>
      </c>
      <c r="M26" s="17">
        <f t="shared" ca="1" si="3"/>
        <v>105925053.48889768</v>
      </c>
      <c r="N26" s="17">
        <f t="shared" ca="1" si="3"/>
        <v>413702.85000000027</v>
      </c>
      <c r="O26" s="18">
        <f t="shared" ca="1" si="11"/>
        <v>148096940.98889759</v>
      </c>
    </row>
    <row r="27" spans="1:15" ht="12.75" customHeight="1" x14ac:dyDescent="0.3">
      <c r="A27" s="61" t="s">
        <v>187</v>
      </c>
      <c r="B27" s="16">
        <v>1030</v>
      </c>
      <c r="C27" s="62" t="s">
        <v>148</v>
      </c>
      <c r="D27" s="17">
        <f t="shared" ca="1" si="0"/>
        <v>16900</v>
      </c>
      <c r="E27" s="18">
        <f t="shared" ca="1" si="8"/>
        <v>701045534.45999992</v>
      </c>
      <c r="F27" s="17">
        <f t="shared" ref="F27:G46" ca="1" si="12">IFERROR(IF($C$2="Tele-Satış",INDIRECT("'"&amp;$B$2&amp;"'!"&amp;ADDRESS(MATCH($B27,INDIRECT("'"&amp;$B$2&amp;"'!$B$1:$B$1095"),0),MATCH(F$5,INDIRECT("'"&amp;$B$2&amp;"'!5:5"),0))),IF($C$2="E-Ticaret",INDIRECT("'"&amp;$B$2&amp;"'!"&amp;ADDRESS(MATCH($B27,INDIRECT("'"&amp;$B$2&amp;"'!$B$1:$B$1095"),0),MATCH(F$5,INDIRECT("'"&amp;$B$2&amp;"'!5:5"),0)+1)),IF($C$2="Geleneksel",INDIRECT("'"&amp;$B$2&amp;"'!"&amp;ADDRESS(MATCH($B27,INDIRECT("'"&amp;$B$2&amp;"'!$B$1:$B$1095"),0),MATCH(F$5,INDIRECT("'"&amp;$B$2&amp;"'!5:5"),0)+2)),INDIRECT("'"&amp;$B$2&amp;"'!"&amp;ADDRESS(MATCH($B27,INDIRECT("'"&amp;$B$2&amp;"'!$B$1:$B$1095"),0),MATCH(F$5,INDIRECT("'"&amp;$B$2&amp;"'!5:5"),0)))+INDIRECT("'"&amp;$B$2&amp;"'!"&amp;ADDRESS(MATCH($B27,INDIRECT("'"&amp;$B$2&amp;"'!$B$1:$B$1095"),0),MATCH(F$5,INDIRECT("'"&amp;$B$2&amp;"'!5:5"),0)+1))+INDIRECT("'"&amp;$B$2&amp;"'!"&amp;ADDRESS(MATCH($B27,INDIRECT("'"&amp;$B$2&amp;"'!$B$1:$B$1095"),0),MATCH(F$5,INDIRECT("'"&amp;$B$2&amp;"'!5:5"),0)+2))))),0)</f>
        <v>0</v>
      </c>
      <c r="G27" s="17">
        <f t="shared" ca="1" si="12"/>
        <v>0</v>
      </c>
      <c r="H27" s="18">
        <f t="shared" ca="1" si="9"/>
        <v>1770863.53</v>
      </c>
      <c r="I27" s="17">
        <f t="shared" ref="I27:J46" ca="1" si="13">IFERROR(IF($C$2="Tele-Satış",INDIRECT("'"&amp;$B$2&amp;"'!"&amp;ADDRESS(MATCH($B27,INDIRECT("'"&amp;$B$2&amp;"'!$B$1:$B$1095"),0),MATCH(I$5,INDIRECT("'"&amp;$B$2&amp;"'!5:5"),0))),IF($C$2="E-Ticaret",INDIRECT("'"&amp;$B$2&amp;"'!"&amp;ADDRESS(MATCH($B27,INDIRECT("'"&amp;$B$2&amp;"'!$B$1:$B$1095"),0),MATCH(I$5,INDIRECT("'"&amp;$B$2&amp;"'!5:5"),0)+1)),IF($C$2="Geleneksel",INDIRECT("'"&amp;$B$2&amp;"'!"&amp;ADDRESS(MATCH($B27,INDIRECT("'"&amp;$B$2&amp;"'!$B$1:$B$1095"),0),MATCH(I$5,INDIRECT("'"&amp;$B$2&amp;"'!5:5"),0)+2)),INDIRECT("'"&amp;$B$2&amp;"'!"&amp;ADDRESS(MATCH($B27,INDIRECT("'"&amp;$B$2&amp;"'!$B$1:$B$1095"),0),MATCH(I$5,INDIRECT("'"&amp;$B$2&amp;"'!5:5"),0)))+INDIRECT("'"&amp;$B$2&amp;"'!"&amp;ADDRESS(MATCH($B27,INDIRECT("'"&amp;$B$2&amp;"'!$B$1:$B$1095"),0),MATCH(I$5,INDIRECT("'"&amp;$B$2&amp;"'!5:5"),0)+1))+INDIRECT("'"&amp;$B$2&amp;"'!"&amp;ADDRESS(MATCH($B27,INDIRECT("'"&amp;$B$2&amp;"'!$B$1:$B$1095"),0),MATCH(I$5,INDIRECT("'"&amp;$B$2&amp;"'!5:5"),0)+2))))),0)</f>
        <v>0</v>
      </c>
      <c r="J27" s="17">
        <f t="shared" ca="1" si="13"/>
        <v>1770863.53</v>
      </c>
      <c r="K27" s="18">
        <f t="shared" ca="1" si="10"/>
        <v>699274670.92999995</v>
      </c>
      <c r="L27" s="17">
        <f t="shared" ref="L27:N46" ca="1" si="14">IFERROR(IF($C$2="Tele-Satış",INDIRECT("'"&amp;$B$2&amp;"'!"&amp;ADDRESS(MATCH($B27,INDIRECT("'"&amp;$B$2&amp;"'!$B$1:$B$1095"),0),MATCH(L$5,INDIRECT("'"&amp;$B$2&amp;"'!5:5"),0))),IF($C$2="E-Ticaret",INDIRECT("'"&amp;$B$2&amp;"'!"&amp;ADDRESS(MATCH($B27,INDIRECT("'"&amp;$B$2&amp;"'!$B$1:$B$1095"),0),MATCH(L$5,INDIRECT("'"&amp;$B$2&amp;"'!5:5"),0)+1)),IF($C$2="Geleneksel",INDIRECT("'"&amp;$B$2&amp;"'!"&amp;ADDRESS(MATCH($B27,INDIRECT("'"&amp;$B$2&amp;"'!$B$1:$B$1095"),0),MATCH(L$5,INDIRECT("'"&amp;$B$2&amp;"'!5:5"),0)+2)),INDIRECT("'"&amp;$B$2&amp;"'!"&amp;ADDRESS(MATCH($B27,INDIRECT("'"&amp;$B$2&amp;"'!$B$1:$B$1095"),0),MATCH(L$5,INDIRECT("'"&amp;$B$2&amp;"'!5:5"),0)))+INDIRECT("'"&amp;$B$2&amp;"'!"&amp;ADDRESS(MATCH($B27,INDIRECT("'"&amp;$B$2&amp;"'!$B$1:$B$1095"),0),MATCH(L$5,INDIRECT("'"&amp;$B$2&amp;"'!5:5"),0)+1))+INDIRECT("'"&amp;$B$2&amp;"'!"&amp;ADDRESS(MATCH($B27,INDIRECT("'"&amp;$B$2&amp;"'!$B$1:$B$1095"),0),MATCH(L$5,INDIRECT("'"&amp;$B$2&amp;"'!5:5"),0)+2))))),0)</f>
        <v>0</v>
      </c>
      <c r="M27" s="17">
        <f t="shared" ca="1" si="14"/>
        <v>699274670.92999995</v>
      </c>
      <c r="N27" s="17">
        <f t="shared" ca="1" si="14"/>
        <v>411786.68</v>
      </c>
      <c r="O27" s="18">
        <f t="shared" ca="1" si="11"/>
        <v>701474221.13999987</v>
      </c>
    </row>
    <row r="28" spans="1:15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0"/>
        <v>0</v>
      </c>
      <c r="E28" s="18">
        <f t="shared" ca="1" si="8"/>
        <v>0</v>
      </c>
      <c r="F28" s="17">
        <f t="shared" ca="1" si="12"/>
        <v>0</v>
      </c>
      <c r="G28" s="17">
        <f t="shared" ca="1" si="12"/>
        <v>0</v>
      </c>
      <c r="H28" s="18">
        <f t="shared" ca="1" si="9"/>
        <v>0</v>
      </c>
      <c r="I28" s="17">
        <f t="shared" ca="1" si="13"/>
        <v>0</v>
      </c>
      <c r="J28" s="17">
        <f t="shared" ca="1" si="13"/>
        <v>0</v>
      </c>
      <c r="K28" s="18">
        <f t="shared" ca="1" si="10"/>
        <v>0</v>
      </c>
      <c r="L28" s="17">
        <f t="shared" ca="1" si="14"/>
        <v>0</v>
      </c>
      <c r="M28" s="17">
        <f t="shared" ca="1" si="14"/>
        <v>0</v>
      </c>
      <c r="N28" s="17">
        <f t="shared" ca="1" si="14"/>
        <v>3211.09</v>
      </c>
      <c r="O28" s="18">
        <f t="shared" ca="1" si="11"/>
        <v>3211.09</v>
      </c>
    </row>
    <row r="29" spans="1:15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0"/>
        <v>0</v>
      </c>
      <c r="E29" s="18">
        <f t="shared" ca="1" si="8"/>
        <v>103012507.57001144</v>
      </c>
      <c r="F29" s="17">
        <f t="shared" ca="1" si="12"/>
        <v>0</v>
      </c>
      <c r="G29" s="17">
        <f t="shared" ca="1" si="12"/>
        <v>0</v>
      </c>
      <c r="H29" s="18">
        <f t="shared" ca="1" si="9"/>
        <v>4139535.28</v>
      </c>
      <c r="I29" s="17">
        <f t="shared" ca="1" si="13"/>
        <v>83619.12000000001</v>
      </c>
      <c r="J29" s="17">
        <f t="shared" ca="1" si="13"/>
        <v>4055916.1599999997</v>
      </c>
      <c r="K29" s="18">
        <f t="shared" ca="1" si="10"/>
        <v>98872972.290011436</v>
      </c>
      <c r="L29" s="17">
        <f t="shared" ca="1" si="14"/>
        <v>1346264.3100000005</v>
      </c>
      <c r="M29" s="17">
        <f t="shared" ca="1" si="14"/>
        <v>97526707.980011433</v>
      </c>
      <c r="N29" s="17">
        <f t="shared" ca="1" si="14"/>
        <v>1212220.3600000001</v>
      </c>
      <c r="O29" s="18">
        <f t="shared" ca="1" si="11"/>
        <v>104224727.93001144</v>
      </c>
    </row>
    <row r="30" spans="1:15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0"/>
        <v>0</v>
      </c>
      <c r="E30" s="18">
        <f t="shared" ca="1" si="8"/>
        <v>9088663.8699999899</v>
      </c>
      <c r="F30" s="17">
        <f t="shared" ca="1" si="12"/>
        <v>0</v>
      </c>
      <c r="G30" s="17">
        <f t="shared" ca="1" si="12"/>
        <v>0</v>
      </c>
      <c r="H30" s="18">
        <f t="shared" ca="1" si="9"/>
        <v>0</v>
      </c>
      <c r="I30" s="17">
        <f t="shared" ca="1" si="13"/>
        <v>0</v>
      </c>
      <c r="J30" s="17">
        <f t="shared" ca="1" si="13"/>
        <v>0</v>
      </c>
      <c r="K30" s="18">
        <f t="shared" ca="1" si="10"/>
        <v>9088663.8699999899</v>
      </c>
      <c r="L30" s="17">
        <f t="shared" ca="1" si="14"/>
        <v>0</v>
      </c>
      <c r="M30" s="17">
        <f t="shared" ca="1" si="14"/>
        <v>9088663.8699999899</v>
      </c>
      <c r="N30" s="17">
        <f t="shared" ca="1" si="14"/>
        <v>0</v>
      </c>
      <c r="O30" s="18">
        <f t="shared" ca="1" si="11"/>
        <v>9088663.8699999899</v>
      </c>
    </row>
    <row r="31" spans="1:15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0"/>
        <v>0</v>
      </c>
      <c r="E31" s="18">
        <f t="shared" ca="1" si="8"/>
        <v>9112083.959999999</v>
      </c>
      <c r="F31" s="17">
        <f t="shared" ca="1" si="12"/>
        <v>1718.82</v>
      </c>
      <c r="G31" s="17">
        <f t="shared" ca="1" si="12"/>
        <v>0</v>
      </c>
      <c r="H31" s="18">
        <f t="shared" ca="1" si="9"/>
        <v>9110365.1399999987</v>
      </c>
      <c r="I31" s="17">
        <f t="shared" ca="1" si="13"/>
        <v>506054.03</v>
      </c>
      <c r="J31" s="17">
        <f t="shared" ca="1" si="13"/>
        <v>8604311.1099999994</v>
      </c>
      <c r="K31" s="18">
        <f t="shared" ca="1" si="10"/>
        <v>0</v>
      </c>
      <c r="L31" s="17">
        <f t="shared" ca="1" si="14"/>
        <v>0</v>
      </c>
      <c r="M31" s="17">
        <f t="shared" ca="1" si="14"/>
        <v>0</v>
      </c>
      <c r="N31" s="17">
        <f t="shared" ca="1" si="14"/>
        <v>6867837.8531290004</v>
      </c>
      <c r="O31" s="18">
        <f t="shared" ca="1" si="11"/>
        <v>15979921.813129</v>
      </c>
    </row>
    <row r="32" spans="1:15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0"/>
        <v>0</v>
      </c>
      <c r="E32" s="18">
        <f t="shared" ca="1" si="8"/>
        <v>8062608.700000003</v>
      </c>
      <c r="F32" s="17">
        <f t="shared" ca="1" si="12"/>
        <v>39258.720000000001</v>
      </c>
      <c r="G32" s="17">
        <f t="shared" ca="1" si="12"/>
        <v>3500</v>
      </c>
      <c r="H32" s="18">
        <f t="shared" ca="1" si="9"/>
        <v>8019849.9800000032</v>
      </c>
      <c r="I32" s="17">
        <f t="shared" ca="1" si="13"/>
        <v>81128.399999999994</v>
      </c>
      <c r="J32" s="17">
        <f t="shared" ca="1" si="13"/>
        <v>7938721.5800000029</v>
      </c>
      <c r="K32" s="18">
        <f t="shared" ca="1" si="10"/>
        <v>0</v>
      </c>
      <c r="L32" s="17">
        <f t="shared" ca="1" si="14"/>
        <v>0</v>
      </c>
      <c r="M32" s="17">
        <f t="shared" ca="1" si="14"/>
        <v>0</v>
      </c>
      <c r="N32" s="17">
        <f t="shared" ca="1" si="14"/>
        <v>147140.40999999997</v>
      </c>
      <c r="O32" s="18">
        <f t="shared" ca="1" si="11"/>
        <v>8209749.1100000031</v>
      </c>
    </row>
    <row r="33" spans="1:15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0"/>
        <v>0</v>
      </c>
      <c r="E33" s="18">
        <f t="shared" ca="1" si="8"/>
        <v>0</v>
      </c>
      <c r="F33" s="17">
        <f t="shared" ca="1" si="12"/>
        <v>0</v>
      </c>
      <c r="G33" s="17">
        <f t="shared" ca="1" si="12"/>
        <v>0</v>
      </c>
      <c r="H33" s="18">
        <f t="shared" ca="1" si="9"/>
        <v>0</v>
      </c>
      <c r="I33" s="17">
        <f t="shared" ca="1" si="13"/>
        <v>0</v>
      </c>
      <c r="J33" s="17">
        <f t="shared" ca="1" si="13"/>
        <v>0</v>
      </c>
      <c r="K33" s="18">
        <f t="shared" ca="1" si="10"/>
        <v>0</v>
      </c>
      <c r="L33" s="17">
        <f t="shared" ca="1" si="14"/>
        <v>0</v>
      </c>
      <c r="M33" s="17">
        <f t="shared" ca="1" si="14"/>
        <v>0</v>
      </c>
      <c r="N33" s="17">
        <f t="shared" ca="1" si="14"/>
        <v>1011376.6799999994</v>
      </c>
      <c r="O33" s="18">
        <f t="shared" ca="1" si="11"/>
        <v>1011376.6799999994</v>
      </c>
    </row>
    <row r="34" spans="1:15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0"/>
        <v>483178.39999999997</v>
      </c>
      <c r="E34" s="18">
        <f t="shared" ca="1" si="8"/>
        <v>0</v>
      </c>
      <c r="F34" s="17">
        <f t="shared" ca="1" si="12"/>
        <v>0</v>
      </c>
      <c r="G34" s="17">
        <f t="shared" ca="1" si="12"/>
        <v>0</v>
      </c>
      <c r="H34" s="18">
        <f t="shared" ca="1" si="9"/>
        <v>0</v>
      </c>
      <c r="I34" s="17">
        <f t="shared" ca="1" si="13"/>
        <v>0</v>
      </c>
      <c r="J34" s="17">
        <f t="shared" ca="1" si="13"/>
        <v>0</v>
      </c>
      <c r="K34" s="18">
        <f t="shared" ca="1" si="10"/>
        <v>0</v>
      </c>
      <c r="L34" s="17">
        <f t="shared" ca="1" si="14"/>
        <v>0</v>
      </c>
      <c r="M34" s="17">
        <f t="shared" ca="1" si="14"/>
        <v>0</v>
      </c>
      <c r="N34" s="17">
        <f t="shared" ca="1" si="14"/>
        <v>39002618.018599994</v>
      </c>
      <c r="O34" s="18">
        <f t="shared" ca="1" si="11"/>
        <v>39485796.418599993</v>
      </c>
    </row>
    <row r="35" spans="1:15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0"/>
        <v>0</v>
      </c>
      <c r="E35" s="18">
        <f t="shared" ca="1" si="8"/>
        <v>10028159.17</v>
      </c>
      <c r="F35" s="17">
        <f t="shared" ca="1" si="12"/>
        <v>0</v>
      </c>
      <c r="G35" s="17">
        <f t="shared" ca="1" si="12"/>
        <v>5316</v>
      </c>
      <c r="H35" s="18">
        <f t="shared" ca="1" si="9"/>
        <v>10022843.17</v>
      </c>
      <c r="I35" s="17">
        <f t="shared" ca="1" si="13"/>
        <v>0</v>
      </c>
      <c r="J35" s="17">
        <f t="shared" ca="1" si="13"/>
        <v>10022843.17</v>
      </c>
      <c r="K35" s="18">
        <f t="shared" ca="1" si="10"/>
        <v>0</v>
      </c>
      <c r="L35" s="17">
        <f t="shared" ca="1" si="14"/>
        <v>0</v>
      </c>
      <c r="M35" s="17">
        <f t="shared" ca="1" si="14"/>
        <v>0</v>
      </c>
      <c r="N35" s="17">
        <f t="shared" ca="1" si="14"/>
        <v>13172</v>
      </c>
      <c r="O35" s="18">
        <f t="shared" ca="1" si="11"/>
        <v>10041331.17</v>
      </c>
    </row>
    <row r="36" spans="1:15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0"/>
        <v>0</v>
      </c>
      <c r="E36" s="18">
        <f t="shared" ca="1" si="8"/>
        <v>0</v>
      </c>
      <c r="F36" s="17">
        <f t="shared" ca="1" si="12"/>
        <v>0</v>
      </c>
      <c r="G36" s="17">
        <f t="shared" ca="1" si="12"/>
        <v>0</v>
      </c>
      <c r="H36" s="18">
        <f t="shared" ca="1" si="9"/>
        <v>0</v>
      </c>
      <c r="I36" s="17">
        <f t="shared" ca="1" si="13"/>
        <v>0</v>
      </c>
      <c r="J36" s="17">
        <f t="shared" ca="1" si="13"/>
        <v>0</v>
      </c>
      <c r="K36" s="18">
        <f t="shared" ca="1" si="10"/>
        <v>0</v>
      </c>
      <c r="L36" s="17">
        <f t="shared" ca="1" si="14"/>
        <v>0</v>
      </c>
      <c r="M36" s="17">
        <f t="shared" ca="1" si="14"/>
        <v>0</v>
      </c>
      <c r="N36" s="17">
        <f t="shared" ca="1" si="14"/>
        <v>0</v>
      </c>
      <c r="O36" s="18">
        <f t="shared" ca="1" si="11"/>
        <v>0</v>
      </c>
    </row>
    <row r="37" spans="1:15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0"/>
        <v>0</v>
      </c>
      <c r="E37" s="18">
        <f t="shared" ca="1" si="8"/>
        <v>1434874.0400000168</v>
      </c>
      <c r="F37" s="17">
        <f t="shared" ca="1" si="12"/>
        <v>0</v>
      </c>
      <c r="G37" s="17">
        <f t="shared" ca="1" si="12"/>
        <v>0</v>
      </c>
      <c r="H37" s="18">
        <f t="shared" ca="1" si="9"/>
        <v>1389496.6</v>
      </c>
      <c r="I37" s="17">
        <f t="shared" ca="1" si="13"/>
        <v>1128763.3400000001</v>
      </c>
      <c r="J37" s="17">
        <f t="shared" ca="1" si="13"/>
        <v>260733.26</v>
      </c>
      <c r="K37" s="18">
        <f t="shared" ca="1" si="10"/>
        <v>45377.440000016693</v>
      </c>
      <c r="L37" s="17">
        <f t="shared" ca="1" si="14"/>
        <v>0</v>
      </c>
      <c r="M37" s="17">
        <f t="shared" ca="1" si="14"/>
        <v>45377.440000016693</v>
      </c>
      <c r="N37" s="17">
        <f t="shared" ca="1" si="14"/>
        <v>465279.109999999</v>
      </c>
      <c r="O37" s="18">
        <f t="shared" ca="1" si="11"/>
        <v>1900153.1500000157</v>
      </c>
    </row>
    <row r="38" spans="1:15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0"/>
        <v>0</v>
      </c>
      <c r="E38" s="18">
        <f t="shared" ca="1" si="8"/>
        <v>0</v>
      </c>
      <c r="F38" s="17">
        <f t="shared" ca="1" si="12"/>
        <v>0</v>
      </c>
      <c r="G38" s="17">
        <f t="shared" ca="1" si="12"/>
        <v>0</v>
      </c>
      <c r="H38" s="18">
        <f t="shared" ca="1" si="9"/>
        <v>0</v>
      </c>
      <c r="I38" s="17">
        <f t="shared" ca="1" si="13"/>
        <v>0</v>
      </c>
      <c r="J38" s="17">
        <f t="shared" ca="1" si="13"/>
        <v>0</v>
      </c>
      <c r="K38" s="18">
        <f t="shared" ca="1" si="10"/>
        <v>0</v>
      </c>
      <c r="L38" s="17">
        <f t="shared" ca="1" si="14"/>
        <v>0</v>
      </c>
      <c r="M38" s="17">
        <f t="shared" ca="1" si="14"/>
        <v>0</v>
      </c>
      <c r="N38" s="17">
        <f t="shared" ca="1" si="14"/>
        <v>32553.68</v>
      </c>
      <c r="O38" s="18">
        <f t="shared" ca="1" si="11"/>
        <v>32553.68</v>
      </c>
    </row>
    <row r="39" spans="1:15" ht="12.75" customHeight="1" x14ac:dyDescent="0.3">
      <c r="A39" s="61" t="s">
        <v>211</v>
      </c>
      <c r="B39" s="16">
        <v>1045</v>
      </c>
      <c r="C39" s="62" t="s">
        <v>148</v>
      </c>
      <c r="D39" s="17">
        <f t="shared" ref="D39:D72" ca="1" si="15">IFERROR(IF($C$2="Tele-Satış",INDIRECT("'"&amp;$B$2&amp;"'!"&amp;ADDRESS(MATCH($B39,INDIRECT("'"&amp;$B$2&amp;"'!$B$1:$B$1095"),0),MATCH(D$5,INDIRECT("'"&amp;$B$2&amp;"'!5:5"),0))),IF($C$2="E-Ticaret",INDIRECT("'"&amp;$B$2&amp;"'!"&amp;ADDRESS(MATCH($B39,INDIRECT("'"&amp;$B$2&amp;"'!$B$1:$B$1095"),0),MATCH(D$5,INDIRECT("'"&amp;$B$2&amp;"'!5:5"),0)+1)),IF($C$2="Geleneksel",INDIRECT("'"&amp;$B$2&amp;"'!"&amp;ADDRESS(MATCH($B39,INDIRECT("'"&amp;$B$2&amp;"'!$B$1:$B$1095"),0),MATCH(D$5,INDIRECT("'"&amp;$B$2&amp;"'!5:5"),0)+2)),INDIRECT("'"&amp;$B$2&amp;"'!"&amp;ADDRESS(MATCH($B39,INDIRECT("'"&amp;$B$2&amp;"'!$B$1:$B$1095"),0),MATCH(D$5,INDIRECT("'"&amp;$B$2&amp;"'!5:5"),0)))+INDIRECT("'"&amp;$B$2&amp;"'!"&amp;ADDRESS(MATCH($B39,INDIRECT("'"&amp;$B$2&amp;"'!$B$1:$B$1095"),0),MATCH(D$5,INDIRECT("'"&amp;$B$2&amp;"'!5:5"),0)+1))+INDIRECT("'"&amp;$B$2&amp;"'!"&amp;ADDRESS(MATCH($B39,INDIRECT("'"&amp;$B$2&amp;"'!$B$1:$B$1095"),0),MATCH(D$5,INDIRECT("'"&amp;$B$2&amp;"'!5:5"),0)+2))))),0)</f>
        <v>0</v>
      </c>
      <c r="E39" s="18">
        <f t="shared" ca="1" si="8"/>
        <v>0</v>
      </c>
      <c r="F39" s="17">
        <f t="shared" ca="1" si="12"/>
        <v>0</v>
      </c>
      <c r="G39" s="17">
        <f t="shared" ca="1" si="12"/>
        <v>0</v>
      </c>
      <c r="H39" s="18">
        <f t="shared" ca="1" si="9"/>
        <v>0</v>
      </c>
      <c r="I39" s="17">
        <f t="shared" ca="1" si="13"/>
        <v>0</v>
      </c>
      <c r="J39" s="17">
        <f t="shared" ca="1" si="13"/>
        <v>0</v>
      </c>
      <c r="K39" s="18">
        <f t="shared" ca="1" si="10"/>
        <v>0</v>
      </c>
      <c r="L39" s="17">
        <f t="shared" ca="1" si="14"/>
        <v>0</v>
      </c>
      <c r="M39" s="17">
        <f t="shared" ca="1" si="14"/>
        <v>0</v>
      </c>
      <c r="N39" s="17">
        <f t="shared" ca="1" si="14"/>
        <v>40957.480000000003</v>
      </c>
      <c r="O39" s="18">
        <f t="shared" ca="1" si="11"/>
        <v>40957.480000000003</v>
      </c>
    </row>
    <row r="40" spans="1:15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15"/>
        <v>0</v>
      </c>
      <c r="E40" s="18">
        <f t="shared" ca="1" si="8"/>
        <v>0</v>
      </c>
      <c r="F40" s="17">
        <f t="shared" ca="1" si="12"/>
        <v>0</v>
      </c>
      <c r="G40" s="17">
        <f t="shared" ca="1" si="12"/>
        <v>0</v>
      </c>
      <c r="H40" s="18">
        <f t="shared" ca="1" si="9"/>
        <v>0</v>
      </c>
      <c r="I40" s="17">
        <f t="shared" ca="1" si="13"/>
        <v>0</v>
      </c>
      <c r="J40" s="17">
        <f t="shared" ca="1" si="13"/>
        <v>0</v>
      </c>
      <c r="K40" s="18">
        <f t="shared" ca="1" si="10"/>
        <v>0</v>
      </c>
      <c r="L40" s="17">
        <f t="shared" ca="1" si="14"/>
        <v>0</v>
      </c>
      <c r="M40" s="17">
        <f t="shared" ca="1" si="14"/>
        <v>0</v>
      </c>
      <c r="N40" s="17">
        <f t="shared" ca="1" si="14"/>
        <v>5064.8900000000003</v>
      </c>
      <c r="O40" s="18">
        <f t="shared" ca="1" si="11"/>
        <v>5064.8900000000003</v>
      </c>
    </row>
    <row r="41" spans="1:15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15"/>
        <v>0</v>
      </c>
      <c r="E41" s="18">
        <f t="shared" ca="1" si="8"/>
        <v>34379698.100000001</v>
      </c>
      <c r="F41" s="17">
        <f t="shared" ca="1" si="12"/>
        <v>0</v>
      </c>
      <c r="G41" s="17">
        <f t="shared" ca="1" si="12"/>
        <v>0</v>
      </c>
      <c r="H41" s="18">
        <f t="shared" ca="1" si="9"/>
        <v>30280271.129999999</v>
      </c>
      <c r="I41" s="17">
        <f t="shared" ca="1" si="13"/>
        <v>0</v>
      </c>
      <c r="J41" s="17">
        <f t="shared" ca="1" si="13"/>
        <v>30280271.129999999</v>
      </c>
      <c r="K41" s="18">
        <f t="shared" ca="1" si="10"/>
        <v>4099426.97</v>
      </c>
      <c r="L41" s="17">
        <f t="shared" ca="1" si="14"/>
        <v>0</v>
      </c>
      <c r="M41" s="17">
        <f t="shared" ca="1" si="14"/>
        <v>4099426.97</v>
      </c>
      <c r="N41" s="17">
        <f t="shared" ca="1" si="14"/>
        <v>54492.1</v>
      </c>
      <c r="O41" s="18">
        <f t="shared" ca="1" si="11"/>
        <v>34434190.200000003</v>
      </c>
    </row>
    <row r="42" spans="1:15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15"/>
        <v>0</v>
      </c>
      <c r="E42" s="18">
        <f t="shared" ca="1" si="8"/>
        <v>141329.28999999998</v>
      </c>
      <c r="F42" s="17">
        <f t="shared" ca="1" si="12"/>
        <v>0</v>
      </c>
      <c r="G42" s="17">
        <f t="shared" ca="1" si="12"/>
        <v>0</v>
      </c>
      <c r="H42" s="18">
        <f t="shared" ca="1" si="9"/>
        <v>141329.28999999998</v>
      </c>
      <c r="I42" s="17">
        <f t="shared" ca="1" si="13"/>
        <v>1152.300000000002</v>
      </c>
      <c r="J42" s="17">
        <f t="shared" ca="1" si="13"/>
        <v>140176.99</v>
      </c>
      <c r="K42" s="18">
        <f t="shared" ca="1" si="10"/>
        <v>0</v>
      </c>
      <c r="L42" s="17">
        <f t="shared" ca="1" si="14"/>
        <v>0</v>
      </c>
      <c r="M42" s="17">
        <f t="shared" ca="1" si="14"/>
        <v>0</v>
      </c>
      <c r="N42" s="17">
        <f t="shared" ca="1" si="14"/>
        <v>60177.639999999927</v>
      </c>
      <c r="O42" s="18">
        <f t="shared" ca="1" si="11"/>
        <v>201506.92999999991</v>
      </c>
    </row>
    <row r="43" spans="1:15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15"/>
        <v>0</v>
      </c>
      <c r="E43" s="18">
        <f t="shared" ca="1" si="8"/>
        <v>0</v>
      </c>
      <c r="F43" s="17">
        <f t="shared" ca="1" si="12"/>
        <v>0</v>
      </c>
      <c r="G43" s="17">
        <f t="shared" ca="1" si="12"/>
        <v>0</v>
      </c>
      <c r="H43" s="18">
        <f t="shared" ca="1" si="9"/>
        <v>0</v>
      </c>
      <c r="I43" s="17">
        <f t="shared" ca="1" si="13"/>
        <v>0</v>
      </c>
      <c r="J43" s="17">
        <f t="shared" ca="1" si="13"/>
        <v>0</v>
      </c>
      <c r="K43" s="18">
        <f t="shared" ca="1" si="10"/>
        <v>0</v>
      </c>
      <c r="L43" s="17">
        <f t="shared" ca="1" si="14"/>
        <v>0</v>
      </c>
      <c r="M43" s="17">
        <f t="shared" ca="1" si="14"/>
        <v>0</v>
      </c>
      <c r="N43" s="17">
        <f t="shared" ca="1" si="14"/>
        <v>0</v>
      </c>
      <c r="O43" s="18">
        <f t="shared" ca="1" si="11"/>
        <v>0</v>
      </c>
    </row>
    <row r="44" spans="1:15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15"/>
        <v>0</v>
      </c>
      <c r="E44" s="18">
        <f t="shared" ca="1" si="8"/>
        <v>325139.93</v>
      </c>
      <c r="F44" s="17">
        <f t="shared" ca="1" si="12"/>
        <v>0</v>
      </c>
      <c r="G44" s="17">
        <f t="shared" ca="1" si="12"/>
        <v>0</v>
      </c>
      <c r="H44" s="18">
        <f t="shared" ca="1" si="9"/>
        <v>325139.93</v>
      </c>
      <c r="I44" s="17">
        <f t="shared" ca="1" si="13"/>
        <v>0</v>
      </c>
      <c r="J44" s="17">
        <f t="shared" ca="1" si="13"/>
        <v>325139.93</v>
      </c>
      <c r="K44" s="18">
        <f t="shared" ca="1" si="10"/>
        <v>0</v>
      </c>
      <c r="L44" s="17">
        <f t="shared" ca="1" si="14"/>
        <v>0</v>
      </c>
      <c r="M44" s="17">
        <f t="shared" ca="1" si="14"/>
        <v>0</v>
      </c>
      <c r="N44" s="17">
        <f t="shared" ca="1" si="14"/>
        <v>20349.390000000007</v>
      </c>
      <c r="O44" s="18">
        <f t="shared" ca="1" si="11"/>
        <v>345489.32</v>
      </c>
    </row>
    <row r="45" spans="1:15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15"/>
        <v>0</v>
      </c>
      <c r="E45" s="18">
        <f t="shared" ca="1" si="8"/>
        <v>0</v>
      </c>
      <c r="F45" s="17">
        <f t="shared" ca="1" si="12"/>
        <v>0</v>
      </c>
      <c r="G45" s="17">
        <f t="shared" ca="1" si="12"/>
        <v>0</v>
      </c>
      <c r="H45" s="18">
        <f t="shared" ca="1" si="9"/>
        <v>0</v>
      </c>
      <c r="I45" s="17">
        <f t="shared" ca="1" si="13"/>
        <v>0</v>
      </c>
      <c r="J45" s="17">
        <f t="shared" ca="1" si="13"/>
        <v>0</v>
      </c>
      <c r="K45" s="18">
        <f t="shared" ca="1" si="10"/>
        <v>0</v>
      </c>
      <c r="L45" s="17">
        <f t="shared" ca="1" si="14"/>
        <v>0</v>
      </c>
      <c r="M45" s="17">
        <f t="shared" ca="1" si="14"/>
        <v>0</v>
      </c>
      <c r="N45" s="17">
        <f t="shared" ca="1" si="14"/>
        <v>0</v>
      </c>
      <c r="O45" s="18">
        <f t="shared" ca="1" si="11"/>
        <v>0</v>
      </c>
    </row>
    <row r="46" spans="1:15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15"/>
        <v>0</v>
      </c>
      <c r="E46" s="18">
        <f t="shared" ca="1" si="8"/>
        <v>0</v>
      </c>
      <c r="F46" s="17">
        <f t="shared" ca="1" si="12"/>
        <v>0</v>
      </c>
      <c r="G46" s="17">
        <f t="shared" ca="1" si="12"/>
        <v>0</v>
      </c>
      <c r="H46" s="18">
        <f t="shared" ca="1" si="9"/>
        <v>0</v>
      </c>
      <c r="I46" s="17">
        <f t="shared" ca="1" si="13"/>
        <v>0</v>
      </c>
      <c r="J46" s="17">
        <f t="shared" ca="1" si="13"/>
        <v>0</v>
      </c>
      <c r="K46" s="18">
        <f t="shared" ca="1" si="10"/>
        <v>0</v>
      </c>
      <c r="L46" s="17">
        <f t="shared" ca="1" si="14"/>
        <v>0</v>
      </c>
      <c r="M46" s="17">
        <f t="shared" ca="1" si="14"/>
        <v>0</v>
      </c>
      <c r="N46" s="17">
        <f t="shared" ca="1" si="14"/>
        <v>0</v>
      </c>
      <c r="O46" s="18">
        <f t="shared" ca="1" si="11"/>
        <v>0</v>
      </c>
    </row>
    <row r="47" spans="1:15" ht="12.75" customHeight="1" x14ac:dyDescent="0.3">
      <c r="A47" s="61" t="s">
        <v>227</v>
      </c>
      <c r="B47" s="16">
        <v>1056</v>
      </c>
      <c r="C47" s="62" t="s">
        <v>148</v>
      </c>
      <c r="D47" s="17">
        <f t="shared" ca="1" si="15"/>
        <v>0</v>
      </c>
      <c r="E47" s="18">
        <f t="shared" ca="1" si="8"/>
        <v>0</v>
      </c>
      <c r="F47" s="17">
        <f t="shared" ref="F47:G66" ca="1" si="16">IFERROR(IF($C$2="Tele-Satış",INDIRECT("'"&amp;$B$2&amp;"'!"&amp;ADDRESS(MATCH($B47,INDIRECT("'"&amp;$B$2&amp;"'!$B$1:$B$1095"),0),MATCH(F$5,INDIRECT("'"&amp;$B$2&amp;"'!5:5"),0))),IF($C$2="E-Ticaret",INDIRECT("'"&amp;$B$2&amp;"'!"&amp;ADDRESS(MATCH($B47,INDIRECT("'"&amp;$B$2&amp;"'!$B$1:$B$1095"),0),MATCH(F$5,INDIRECT("'"&amp;$B$2&amp;"'!5:5"),0)+1)),IF($C$2="Geleneksel",INDIRECT("'"&amp;$B$2&amp;"'!"&amp;ADDRESS(MATCH($B47,INDIRECT("'"&amp;$B$2&amp;"'!$B$1:$B$1095"),0),MATCH(F$5,INDIRECT("'"&amp;$B$2&amp;"'!5:5"),0)+2)),INDIRECT("'"&amp;$B$2&amp;"'!"&amp;ADDRESS(MATCH($B47,INDIRECT("'"&amp;$B$2&amp;"'!$B$1:$B$1095"),0),MATCH(F$5,INDIRECT("'"&amp;$B$2&amp;"'!5:5"),0)))+INDIRECT("'"&amp;$B$2&amp;"'!"&amp;ADDRESS(MATCH($B47,INDIRECT("'"&amp;$B$2&amp;"'!$B$1:$B$1095"),0),MATCH(F$5,INDIRECT("'"&amp;$B$2&amp;"'!5:5"),0)+1))+INDIRECT("'"&amp;$B$2&amp;"'!"&amp;ADDRESS(MATCH($B47,INDIRECT("'"&amp;$B$2&amp;"'!$B$1:$B$1095"),0),MATCH(F$5,INDIRECT("'"&amp;$B$2&amp;"'!5:5"),0)+2))))),0)</f>
        <v>0</v>
      </c>
      <c r="G47" s="17">
        <f t="shared" ca="1" si="16"/>
        <v>0</v>
      </c>
      <c r="H47" s="18">
        <f t="shared" ca="1" si="9"/>
        <v>0</v>
      </c>
      <c r="I47" s="17">
        <f t="shared" ref="I47:J66" ca="1" si="17">IFERROR(IF($C$2="Tele-Satış",INDIRECT("'"&amp;$B$2&amp;"'!"&amp;ADDRESS(MATCH($B47,INDIRECT("'"&amp;$B$2&amp;"'!$B$1:$B$1095"),0),MATCH(I$5,INDIRECT("'"&amp;$B$2&amp;"'!5:5"),0))),IF($C$2="E-Ticaret",INDIRECT("'"&amp;$B$2&amp;"'!"&amp;ADDRESS(MATCH($B47,INDIRECT("'"&amp;$B$2&amp;"'!$B$1:$B$1095"),0),MATCH(I$5,INDIRECT("'"&amp;$B$2&amp;"'!5:5"),0)+1)),IF($C$2="Geleneksel",INDIRECT("'"&amp;$B$2&amp;"'!"&amp;ADDRESS(MATCH($B47,INDIRECT("'"&amp;$B$2&amp;"'!$B$1:$B$1095"),0),MATCH(I$5,INDIRECT("'"&amp;$B$2&amp;"'!5:5"),0)+2)),INDIRECT("'"&amp;$B$2&amp;"'!"&amp;ADDRESS(MATCH($B47,INDIRECT("'"&amp;$B$2&amp;"'!$B$1:$B$1095"),0),MATCH(I$5,INDIRECT("'"&amp;$B$2&amp;"'!5:5"),0)))+INDIRECT("'"&amp;$B$2&amp;"'!"&amp;ADDRESS(MATCH($B47,INDIRECT("'"&amp;$B$2&amp;"'!$B$1:$B$1095"),0),MATCH(I$5,INDIRECT("'"&amp;$B$2&amp;"'!5:5"),0)+1))+INDIRECT("'"&amp;$B$2&amp;"'!"&amp;ADDRESS(MATCH($B47,INDIRECT("'"&amp;$B$2&amp;"'!$B$1:$B$1095"),0),MATCH(I$5,INDIRECT("'"&amp;$B$2&amp;"'!5:5"),0)+2))))),0)</f>
        <v>0</v>
      </c>
      <c r="J47" s="17">
        <f t="shared" ca="1" si="17"/>
        <v>0</v>
      </c>
      <c r="K47" s="18">
        <f t="shared" ca="1" si="10"/>
        <v>0</v>
      </c>
      <c r="L47" s="17">
        <f t="shared" ref="L47:N66" ca="1" si="18">IFERROR(IF($C$2="Tele-Satış",INDIRECT("'"&amp;$B$2&amp;"'!"&amp;ADDRESS(MATCH($B47,INDIRECT("'"&amp;$B$2&amp;"'!$B$1:$B$1095"),0),MATCH(L$5,INDIRECT("'"&amp;$B$2&amp;"'!5:5"),0))),IF($C$2="E-Ticaret",INDIRECT("'"&amp;$B$2&amp;"'!"&amp;ADDRESS(MATCH($B47,INDIRECT("'"&amp;$B$2&amp;"'!$B$1:$B$1095"),0),MATCH(L$5,INDIRECT("'"&amp;$B$2&amp;"'!5:5"),0)+1)),IF($C$2="Geleneksel",INDIRECT("'"&amp;$B$2&amp;"'!"&amp;ADDRESS(MATCH($B47,INDIRECT("'"&amp;$B$2&amp;"'!$B$1:$B$1095"),0),MATCH(L$5,INDIRECT("'"&amp;$B$2&amp;"'!5:5"),0)+2)),INDIRECT("'"&amp;$B$2&amp;"'!"&amp;ADDRESS(MATCH($B47,INDIRECT("'"&amp;$B$2&amp;"'!$B$1:$B$1095"),0),MATCH(L$5,INDIRECT("'"&amp;$B$2&amp;"'!5:5"),0)))+INDIRECT("'"&amp;$B$2&amp;"'!"&amp;ADDRESS(MATCH($B47,INDIRECT("'"&amp;$B$2&amp;"'!$B$1:$B$1095"),0),MATCH(L$5,INDIRECT("'"&amp;$B$2&amp;"'!5:5"),0)+1))+INDIRECT("'"&amp;$B$2&amp;"'!"&amp;ADDRESS(MATCH($B47,INDIRECT("'"&amp;$B$2&amp;"'!$B$1:$B$1095"),0),MATCH(L$5,INDIRECT("'"&amp;$B$2&amp;"'!5:5"),0)+2))))),0)</f>
        <v>0</v>
      </c>
      <c r="M47" s="17">
        <f t="shared" ca="1" si="18"/>
        <v>0</v>
      </c>
      <c r="N47" s="17">
        <f t="shared" ca="1" si="18"/>
        <v>0</v>
      </c>
      <c r="O47" s="18">
        <f t="shared" ca="1" si="11"/>
        <v>0</v>
      </c>
    </row>
    <row r="48" spans="1:15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15"/>
        <v>0</v>
      </c>
      <c r="E48" s="18">
        <f t="shared" ca="1" si="8"/>
        <v>0</v>
      </c>
      <c r="F48" s="17">
        <f t="shared" ca="1" si="16"/>
        <v>0</v>
      </c>
      <c r="G48" s="17">
        <f t="shared" ca="1" si="16"/>
        <v>0</v>
      </c>
      <c r="H48" s="18">
        <f t="shared" ca="1" si="9"/>
        <v>0</v>
      </c>
      <c r="I48" s="17">
        <f t="shared" ca="1" si="17"/>
        <v>0</v>
      </c>
      <c r="J48" s="17">
        <f t="shared" ca="1" si="17"/>
        <v>0</v>
      </c>
      <c r="K48" s="18">
        <f t="shared" ca="1" si="10"/>
        <v>0</v>
      </c>
      <c r="L48" s="17">
        <f t="shared" ca="1" si="18"/>
        <v>0</v>
      </c>
      <c r="M48" s="17">
        <f t="shared" ca="1" si="18"/>
        <v>0</v>
      </c>
      <c r="N48" s="17">
        <f t="shared" ca="1" si="18"/>
        <v>-111</v>
      </c>
      <c r="O48" s="18">
        <f t="shared" ca="1" si="11"/>
        <v>-111</v>
      </c>
    </row>
    <row r="49" spans="1:15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15"/>
        <v>0</v>
      </c>
      <c r="E49" s="18">
        <f t="shared" ca="1" si="8"/>
        <v>0</v>
      </c>
      <c r="F49" s="17">
        <f t="shared" ca="1" si="16"/>
        <v>0</v>
      </c>
      <c r="G49" s="17">
        <f t="shared" ca="1" si="16"/>
        <v>0</v>
      </c>
      <c r="H49" s="18">
        <f t="shared" ca="1" si="9"/>
        <v>0</v>
      </c>
      <c r="I49" s="17">
        <f t="shared" ca="1" si="17"/>
        <v>0</v>
      </c>
      <c r="J49" s="17">
        <f t="shared" ca="1" si="17"/>
        <v>0</v>
      </c>
      <c r="K49" s="18">
        <f t="shared" ca="1" si="10"/>
        <v>0</v>
      </c>
      <c r="L49" s="17">
        <f t="shared" ca="1" si="18"/>
        <v>0</v>
      </c>
      <c r="M49" s="17">
        <f t="shared" ca="1" si="18"/>
        <v>0</v>
      </c>
      <c r="N49" s="17">
        <f t="shared" ca="1" si="18"/>
        <v>59704.34</v>
      </c>
      <c r="O49" s="18">
        <f t="shared" ca="1" si="11"/>
        <v>59704.34</v>
      </c>
    </row>
    <row r="50" spans="1:15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15"/>
        <v>4839331.0100000007</v>
      </c>
      <c r="E50" s="18">
        <f t="shared" ca="1" si="8"/>
        <v>0</v>
      </c>
      <c r="F50" s="17">
        <f t="shared" ca="1" si="16"/>
        <v>0</v>
      </c>
      <c r="G50" s="17">
        <f t="shared" ca="1" si="16"/>
        <v>0</v>
      </c>
      <c r="H50" s="18">
        <f t="shared" ca="1" si="9"/>
        <v>0</v>
      </c>
      <c r="I50" s="17">
        <f t="shared" ca="1" si="17"/>
        <v>0</v>
      </c>
      <c r="J50" s="17">
        <f t="shared" ca="1" si="17"/>
        <v>0</v>
      </c>
      <c r="K50" s="18">
        <f t="shared" ca="1" si="10"/>
        <v>0</v>
      </c>
      <c r="L50" s="17">
        <f t="shared" ca="1" si="18"/>
        <v>0</v>
      </c>
      <c r="M50" s="17">
        <f t="shared" ca="1" si="18"/>
        <v>0</v>
      </c>
      <c r="N50" s="17">
        <f t="shared" ca="1" si="18"/>
        <v>0</v>
      </c>
      <c r="O50" s="18">
        <f t="shared" ca="1" si="11"/>
        <v>4839331.0100000007</v>
      </c>
    </row>
    <row r="51" spans="1:15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15"/>
        <v>0</v>
      </c>
      <c r="E51" s="18">
        <f t="shared" ca="1" si="8"/>
        <v>0</v>
      </c>
      <c r="F51" s="17">
        <f t="shared" ca="1" si="16"/>
        <v>0</v>
      </c>
      <c r="G51" s="17">
        <f t="shared" ca="1" si="16"/>
        <v>0</v>
      </c>
      <c r="H51" s="18">
        <f t="shared" ca="1" si="9"/>
        <v>0</v>
      </c>
      <c r="I51" s="17">
        <f t="shared" ca="1" si="17"/>
        <v>0</v>
      </c>
      <c r="J51" s="17">
        <f t="shared" ca="1" si="17"/>
        <v>0</v>
      </c>
      <c r="K51" s="18">
        <f t="shared" ca="1" si="10"/>
        <v>0</v>
      </c>
      <c r="L51" s="17">
        <f t="shared" ca="1" si="18"/>
        <v>0</v>
      </c>
      <c r="M51" s="17">
        <f t="shared" ca="1" si="18"/>
        <v>0</v>
      </c>
      <c r="N51" s="17">
        <f t="shared" ca="1" si="18"/>
        <v>0</v>
      </c>
      <c r="O51" s="18">
        <f t="shared" ca="1" si="11"/>
        <v>0</v>
      </c>
    </row>
    <row r="52" spans="1:15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15"/>
        <v>0</v>
      </c>
      <c r="E52" s="18">
        <f t="shared" ca="1" si="8"/>
        <v>4260433451.5499992</v>
      </c>
      <c r="F52" s="17">
        <f t="shared" ca="1" si="16"/>
        <v>0</v>
      </c>
      <c r="G52" s="17">
        <f t="shared" ca="1" si="16"/>
        <v>0</v>
      </c>
      <c r="H52" s="18">
        <f t="shared" ca="1" si="9"/>
        <v>1464210656.9899995</v>
      </c>
      <c r="I52" s="17">
        <f t="shared" ca="1" si="17"/>
        <v>124276585.32084878</v>
      </c>
      <c r="J52" s="17">
        <f t="shared" ca="1" si="17"/>
        <v>1339934071.6691508</v>
      </c>
      <c r="K52" s="18">
        <f t="shared" ca="1" si="10"/>
        <v>2796222794.5599995</v>
      </c>
      <c r="L52" s="17">
        <f t="shared" ca="1" si="18"/>
        <v>650783831.63994503</v>
      </c>
      <c r="M52" s="17">
        <f t="shared" ca="1" si="18"/>
        <v>2145438962.9200544</v>
      </c>
      <c r="N52" s="17">
        <f t="shared" ca="1" si="18"/>
        <v>0</v>
      </c>
      <c r="O52" s="18">
        <f t="shared" ca="1" si="11"/>
        <v>4260433451.5499992</v>
      </c>
    </row>
    <row r="53" spans="1:15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15"/>
        <v>0</v>
      </c>
      <c r="E53" s="18">
        <f t="shared" ca="1" si="8"/>
        <v>7556304121.4413872</v>
      </c>
      <c r="F53" s="17">
        <f t="shared" ca="1" si="16"/>
        <v>-4004.7700000000023</v>
      </c>
      <c r="G53" s="17">
        <f t="shared" ca="1" si="16"/>
        <v>0</v>
      </c>
      <c r="H53" s="18">
        <f t="shared" ca="1" si="9"/>
        <v>2816612917.1059484</v>
      </c>
      <c r="I53" s="17">
        <f t="shared" ca="1" si="17"/>
        <v>5125054.8210000033</v>
      </c>
      <c r="J53" s="17">
        <f t="shared" ca="1" si="17"/>
        <v>2811487862.2849483</v>
      </c>
      <c r="K53" s="18">
        <f t="shared" ca="1" si="10"/>
        <v>4739695209.1054382</v>
      </c>
      <c r="L53" s="17">
        <f t="shared" ca="1" si="18"/>
        <v>12216066.250000002</v>
      </c>
      <c r="M53" s="17">
        <f t="shared" ca="1" si="18"/>
        <v>4727479142.8554382</v>
      </c>
      <c r="N53" s="17">
        <f t="shared" ca="1" si="18"/>
        <v>0</v>
      </c>
      <c r="O53" s="18">
        <f t="shared" ca="1" si="11"/>
        <v>7556304121.4413872</v>
      </c>
    </row>
    <row r="54" spans="1:15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15"/>
        <v>363.48571428571427</v>
      </c>
      <c r="E54" s="18">
        <f t="shared" ca="1" si="8"/>
        <v>0</v>
      </c>
      <c r="F54" s="17">
        <f t="shared" ca="1" si="16"/>
        <v>0</v>
      </c>
      <c r="G54" s="17">
        <f t="shared" ca="1" si="16"/>
        <v>0</v>
      </c>
      <c r="H54" s="18">
        <f t="shared" ca="1" si="9"/>
        <v>0</v>
      </c>
      <c r="I54" s="17">
        <f t="shared" ca="1" si="17"/>
        <v>0</v>
      </c>
      <c r="J54" s="17">
        <f t="shared" ca="1" si="17"/>
        <v>0</v>
      </c>
      <c r="K54" s="18">
        <f t="shared" ca="1" si="10"/>
        <v>0</v>
      </c>
      <c r="L54" s="17">
        <f t="shared" ca="1" si="18"/>
        <v>0</v>
      </c>
      <c r="M54" s="17">
        <f t="shared" ca="1" si="18"/>
        <v>0</v>
      </c>
      <c r="N54" s="17">
        <f t="shared" ca="1" si="18"/>
        <v>0</v>
      </c>
      <c r="O54" s="18">
        <f t="shared" ca="1" si="11"/>
        <v>363.48571428571427</v>
      </c>
    </row>
    <row r="55" spans="1:15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15"/>
        <v>0</v>
      </c>
      <c r="E55" s="18">
        <f t="shared" ca="1" si="8"/>
        <v>413039359.53999996</v>
      </c>
      <c r="F55" s="17">
        <f t="shared" ca="1" si="16"/>
        <v>0</v>
      </c>
      <c r="G55" s="17">
        <f t="shared" ca="1" si="16"/>
        <v>1350</v>
      </c>
      <c r="H55" s="18">
        <f t="shared" ca="1" si="9"/>
        <v>379301650.06999993</v>
      </c>
      <c r="I55" s="17">
        <f t="shared" ca="1" si="17"/>
        <v>564817.04</v>
      </c>
      <c r="J55" s="17">
        <f t="shared" ca="1" si="17"/>
        <v>378736833.02999991</v>
      </c>
      <c r="K55" s="18">
        <f t="shared" ca="1" si="10"/>
        <v>33736359.469999999</v>
      </c>
      <c r="L55" s="17">
        <f t="shared" ca="1" si="18"/>
        <v>11661486.700000001</v>
      </c>
      <c r="M55" s="17">
        <f t="shared" ca="1" si="18"/>
        <v>22074872.77</v>
      </c>
      <c r="N55" s="17">
        <f t="shared" ca="1" si="18"/>
        <v>13209022.449999999</v>
      </c>
      <c r="O55" s="18">
        <f t="shared" ca="1" si="11"/>
        <v>426248381.98999995</v>
      </c>
    </row>
    <row r="56" spans="1:15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15"/>
        <v>0</v>
      </c>
      <c r="E56" s="18">
        <f t="shared" ca="1" si="8"/>
        <v>-11106.76</v>
      </c>
      <c r="F56" s="17">
        <f t="shared" ca="1" si="16"/>
        <v>0</v>
      </c>
      <c r="G56" s="17">
        <f t="shared" ca="1" si="16"/>
        <v>0</v>
      </c>
      <c r="H56" s="18">
        <f t="shared" ca="1" si="9"/>
        <v>-11106.76</v>
      </c>
      <c r="I56" s="17">
        <f t="shared" ca="1" si="17"/>
        <v>0</v>
      </c>
      <c r="J56" s="17">
        <f t="shared" ca="1" si="17"/>
        <v>-11106.76</v>
      </c>
      <c r="K56" s="18">
        <f t="shared" ca="1" si="10"/>
        <v>0</v>
      </c>
      <c r="L56" s="17">
        <f t="shared" ca="1" si="18"/>
        <v>0</v>
      </c>
      <c r="M56" s="17">
        <f t="shared" ca="1" si="18"/>
        <v>0</v>
      </c>
      <c r="N56" s="17">
        <f t="shared" ca="1" si="18"/>
        <v>0</v>
      </c>
      <c r="O56" s="18">
        <f t="shared" ca="1" si="11"/>
        <v>-11106.76</v>
      </c>
    </row>
    <row r="57" spans="1:15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15"/>
        <v>0</v>
      </c>
      <c r="E57" s="18">
        <f t="shared" ca="1" si="8"/>
        <v>0</v>
      </c>
      <c r="F57" s="17">
        <f t="shared" ca="1" si="16"/>
        <v>0</v>
      </c>
      <c r="G57" s="17">
        <f t="shared" ca="1" si="16"/>
        <v>0</v>
      </c>
      <c r="H57" s="18">
        <f t="shared" ca="1" si="9"/>
        <v>0</v>
      </c>
      <c r="I57" s="17">
        <f t="shared" ca="1" si="17"/>
        <v>0</v>
      </c>
      <c r="J57" s="17">
        <f t="shared" ca="1" si="17"/>
        <v>0</v>
      </c>
      <c r="K57" s="18">
        <f t="shared" ca="1" si="10"/>
        <v>0</v>
      </c>
      <c r="L57" s="17">
        <f t="shared" ca="1" si="18"/>
        <v>0</v>
      </c>
      <c r="M57" s="17">
        <f t="shared" ca="1" si="18"/>
        <v>0</v>
      </c>
      <c r="N57" s="17">
        <f t="shared" ca="1" si="18"/>
        <v>0</v>
      </c>
      <c r="O57" s="18">
        <f t="shared" ca="1" si="11"/>
        <v>0</v>
      </c>
    </row>
    <row r="58" spans="1:15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15"/>
        <v>0</v>
      </c>
      <c r="E58" s="18">
        <f t="shared" ca="1" si="8"/>
        <v>0</v>
      </c>
      <c r="F58" s="17">
        <f t="shared" ca="1" si="16"/>
        <v>0</v>
      </c>
      <c r="G58" s="17">
        <f t="shared" ca="1" si="16"/>
        <v>0</v>
      </c>
      <c r="H58" s="18">
        <f t="shared" ca="1" si="9"/>
        <v>0</v>
      </c>
      <c r="I58" s="17">
        <f t="shared" ca="1" si="17"/>
        <v>0</v>
      </c>
      <c r="J58" s="17">
        <f t="shared" ca="1" si="17"/>
        <v>0</v>
      </c>
      <c r="K58" s="18">
        <f t="shared" ca="1" si="10"/>
        <v>0</v>
      </c>
      <c r="L58" s="17">
        <f t="shared" ca="1" si="18"/>
        <v>0</v>
      </c>
      <c r="M58" s="17">
        <f t="shared" ca="1" si="18"/>
        <v>0</v>
      </c>
      <c r="N58" s="17">
        <f t="shared" ca="1" si="18"/>
        <v>0</v>
      </c>
      <c r="O58" s="18">
        <f t="shared" ca="1" si="11"/>
        <v>0</v>
      </c>
    </row>
    <row r="59" spans="1:15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15"/>
        <v>0</v>
      </c>
      <c r="E59" s="18">
        <f t="shared" ca="1" si="8"/>
        <v>174529472.29050002</v>
      </c>
      <c r="F59" s="17">
        <f t="shared" ca="1" si="16"/>
        <v>0</v>
      </c>
      <c r="G59" s="17">
        <f t="shared" ca="1" si="16"/>
        <v>0</v>
      </c>
      <c r="H59" s="18">
        <f t="shared" ca="1" si="9"/>
        <v>0</v>
      </c>
      <c r="I59" s="17">
        <f t="shared" ca="1" si="17"/>
        <v>0</v>
      </c>
      <c r="J59" s="17">
        <f t="shared" ca="1" si="17"/>
        <v>0</v>
      </c>
      <c r="K59" s="18">
        <f t="shared" ca="1" si="10"/>
        <v>174529472.29050002</v>
      </c>
      <c r="L59" s="17">
        <f t="shared" ca="1" si="18"/>
        <v>0</v>
      </c>
      <c r="M59" s="17">
        <f t="shared" ca="1" si="18"/>
        <v>174529472.29050002</v>
      </c>
      <c r="N59" s="17">
        <f t="shared" ca="1" si="18"/>
        <v>0</v>
      </c>
      <c r="O59" s="18">
        <f t="shared" ca="1" si="11"/>
        <v>174529472.29050002</v>
      </c>
    </row>
    <row r="60" spans="1:15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15"/>
        <v>0</v>
      </c>
      <c r="E60" s="18">
        <f t="shared" ca="1" si="8"/>
        <v>0</v>
      </c>
      <c r="F60" s="17">
        <f t="shared" ca="1" si="16"/>
        <v>0</v>
      </c>
      <c r="G60" s="17">
        <f t="shared" ca="1" si="16"/>
        <v>0</v>
      </c>
      <c r="H60" s="18">
        <f t="shared" ca="1" si="9"/>
        <v>0</v>
      </c>
      <c r="I60" s="17">
        <f t="shared" ca="1" si="17"/>
        <v>0</v>
      </c>
      <c r="J60" s="17">
        <f t="shared" ca="1" si="17"/>
        <v>0</v>
      </c>
      <c r="K60" s="18">
        <f t="shared" ca="1" si="10"/>
        <v>0</v>
      </c>
      <c r="L60" s="17">
        <f t="shared" ca="1" si="18"/>
        <v>0</v>
      </c>
      <c r="M60" s="17">
        <f t="shared" ca="1" si="18"/>
        <v>0</v>
      </c>
      <c r="N60" s="17">
        <f t="shared" ca="1" si="18"/>
        <v>0</v>
      </c>
      <c r="O60" s="18">
        <f t="shared" ca="1" si="11"/>
        <v>0</v>
      </c>
    </row>
    <row r="61" spans="1:15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15"/>
        <v>0</v>
      </c>
      <c r="E61" s="18">
        <f t="shared" ca="1" si="8"/>
        <v>0</v>
      </c>
      <c r="F61" s="17">
        <f t="shared" ca="1" si="16"/>
        <v>0</v>
      </c>
      <c r="G61" s="17">
        <f t="shared" ca="1" si="16"/>
        <v>0</v>
      </c>
      <c r="H61" s="18">
        <f t="shared" ca="1" si="9"/>
        <v>0</v>
      </c>
      <c r="I61" s="17">
        <f t="shared" ca="1" si="17"/>
        <v>0</v>
      </c>
      <c r="J61" s="17">
        <f t="shared" ca="1" si="17"/>
        <v>0</v>
      </c>
      <c r="K61" s="18">
        <f t="shared" ca="1" si="10"/>
        <v>0</v>
      </c>
      <c r="L61" s="17">
        <f t="shared" ca="1" si="18"/>
        <v>0</v>
      </c>
      <c r="M61" s="17">
        <f t="shared" ca="1" si="18"/>
        <v>0</v>
      </c>
      <c r="N61" s="17">
        <f t="shared" ca="1" si="18"/>
        <v>0</v>
      </c>
      <c r="O61" s="18">
        <f t="shared" ca="1" si="11"/>
        <v>0</v>
      </c>
    </row>
    <row r="62" spans="1:15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15"/>
        <v>0</v>
      </c>
      <c r="E62" s="18">
        <f t="shared" ca="1" si="8"/>
        <v>0</v>
      </c>
      <c r="F62" s="17">
        <f t="shared" ca="1" si="16"/>
        <v>0</v>
      </c>
      <c r="G62" s="17">
        <f t="shared" ca="1" si="16"/>
        <v>0</v>
      </c>
      <c r="H62" s="18">
        <f t="shared" ca="1" si="9"/>
        <v>0</v>
      </c>
      <c r="I62" s="17">
        <f t="shared" ca="1" si="17"/>
        <v>0</v>
      </c>
      <c r="J62" s="17">
        <f t="shared" ca="1" si="17"/>
        <v>0</v>
      </c>
      <c r="K62" s="18">
        <f t="shared" ca="1" si="10"/>
        <v>0</v>
      </c>
      <c r="L62" s="17">
        <f t="shared" ca="1" si="18"/>
        <v>0</v>
      </c>
      <c r="M62" s="17">
        <f t="shared" ca="1" si="18"/>
        <v>0</v>
      </c>
      <c r="N62" s="17">
        <f t="shared" ca="1" si="18"/>
        <v>0</v>
      </c>
      <c r="O62" s="18">
        <f t="shared" ca="1" si="11"/>
        <v>0</v>
      </c>
    </row>
    <row r="63" spans="1:15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15"/>
        <v>0</v>
      </c>
      <c r="E63" s="18">
        <f t="shared" ca="1" si="8"/>
        <v>0</v>
      </c>
      <c r="F63" s="17">
        <f t="shared" ca="1" si="16"/>
        <v>0</v>
      </c>
      <c r="G63" s="17">
        <f t="shared" ca="1" si="16"/>
        <v>0</v>
      </c>
      <c r="H63" s="18">
        <f t="shared" ca="1" si="9"/>
        <v>0</v>
      </c>
      <c r="I63" s="17">
        <f t="shared" ca="1" si="17"/>
        <v>0</v>
      </c>
      <c r="J63" s="17">
        <f t="shared" ca="1" si="17"/>
        <v>0</v>
      </c>
      <c r="K63" s="18">
        <f t="shared" ca="1" si="10"/>
        <v>0</v>
      </c>
      <c r="L63" s="17">
        <f t="shared" ca="1" si="18"/>
        <v>0</v>
      </c>
      <c r="M63" s="17">
        <f t="shared" ca="1" si="18"/>
        <v>0</v>
      </c>
      <c r="N63" s="17">
        <f t="shared" ca="1" si="18"/>
        <v>0</v>
      </c>
      <c r="O63" s="18">
        <f t="shared" ca="1" si="11"/>
        <v>0</v>
      </c>
    </row>
    <row r="64" spans="1:15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15"/>
        <v>0</v>
      </c>
      <c r="E64" s="18">
        <f t="shared" ca="1" si="8"/>
        <v>65886800.520000011</v>
      </c>
      <c r="F64" s="17">
        <f t="shared" ca="1" si="16"/>
        <v>0</v>
      </c>
      <c r="G64" s="17">
        <f t="shared" ca="1" si="16"/>
        <v>0</v>
      </c>
      <c r="H64" s="18">
        <f t="shared" ca="1" si="9"/>
        <v>65886800.520000011</v>
      </c>
      <c r="I64" s="17">
        <f t="shared" ca="1" si="17"/>
        <v>2133319.379999999</v>
      </c>
      <c r="J64" s="17">
        <f t="shared" ca="1" si="17"/>
        <v>63753481.140000008</v>
      </c>
      <c r="K64" s="18">
        <f t="shared" ca="1" si="10"/>
        <v>0</v>
      </c>
      <c r="L64" s="17">
        <f t="shared" ca="1" si="18"/>
        <v>0</v>
      </c>
      <c r="M64" s="17">
        <f t="shared" ca="1" si="18"/>
        <v>0</v>
      </c>
      <c r="N64" s="17">
        <f t="shared" ca="1" si="18"/>
        <v>0</v>
      </c>
      <c r="O64" s="18">
        <f t="shared" ca="1" si="11"/>
        <v>65886800.520000011</v>
      </c>
    </row>
    <row r="65" spans="1:15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15"/>
        <v>0</v>
      </c>
      <c r="E65" s="18">
        <f t="shared" ca="1" si="8"/>
        <v>0</v>
      </c>
      <c r="F65" s="17">
        <f t="shared" ca="1" si="16"/>
        <v>0</v>
      </c>
      <c r="G65" s="17">
        <f t="shared" ca="1" si="16"/>
        <v>0</v>
      </c>
      <c r="H65" s="18">
        <f t="shared" ca="1" si="9"/>
        <v>0</v>
      </c>
      <c r="I65" s="17">
        <f t="shared" ca="1" si="17"/>
        <v>0</v>
      </c>
      <c r="J65" s="17">
        <f t="shared" ca="1" si="17"/>
        <v>0</v>
      </c>
      <c r="K65" s="18">
        <f t="shared" ca="1" si="10"/>
        <v>0</v>
      </c>
      <c r="L65" s="17">
        <f t="shared" ca="1" si="18"/>
        <v>0</v>
      </c>
      <c r="M65" s="17">
        <f t="shared" ca="1" si="18"/>
        <v>0</v>
      </c>
      <c r="N65" s="17">
        <f t="shared" ca="1" si="18"/>
        <v>0</v>
      </c>
      <c r="O65" s="18">
        <f t="shared" ca="1" si="11"/>
        <v>0</v>
      </c>
    </row>
    <row r="66" spans="1:15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15"/>
        <v>0</v>
      </c>
      <c r="E66" s="18">
        <f t="shared" ca="1" si="8"/>
        <v>0</v>
      </c>
      <c r="F66" s="17">
        <f t="shared" ca="1" si="16"/>
        <v>0</v>
      </c>
      <c r="G66" s="17">
        <f t="shared" ca="1" si="16"/>
        <v>0</v>
      </c>
      <c r="H66" s="18">
        <f t="shared" ca="1" si="9"/>
        <v>0</v>
      </c>
      <c r="I66" s="17">
        <f t="shared" ca="1" si="17"/>
        <v>0</v>
      </c>
      <c r="J66" s="17">
        <f t="shared" ca="1" si="17"/>
        <v>0</v>
      </c>
      <c r="K66" s="18">
        <f t="shared" ca="1" si="10"/>
        <v>0</v>
      </c>
      <c r="L66" s="17">
        <f t="shared" ca="1" si="18"/>
        <v>0</v>
      </c>
      <c r="M66" s="17">
        <f t="shared" ca="1" si="18"/>
        <v>0</v>
      </c>
      <c r="N66" s="17">
        <f t="shared" ca="1" si="18"/>
        <v>0</v>
      </c>
      <c r="O66" s="18">
        <f t="shared" ca="1" si="11"/>
        <v>0</v>
      </c>
    </row>
    <row r="67" spans="1:15" ht="12.75" customHeight="1" x14ac:dyDescent="0.3">
      <c r="A67" s="61" t="s">
        <v>269</v>
      </c>
      <c r="B67" s="16">
        <v>3009</v>
      </c>
      <c r="C67" s="62" t="s">
        <v>247</v>
      </c>
      <c r="D67" s="17">
        <f t="shared" ca="1" si="15"/>
        <v>0</v>
      </c>
      <c r="E67" s="18">
        <f t="shared" ca="1" si="8"/>
        <v>3463695.7199999997</v>
      </c>
      <c r="F67" s="17">
        <f t="shared" ref="F67:G72" ca="1" si="19">IFERROR(IF($C$2="Tele-Satış",INDIRECT("'"&amp;$B$2&amp;"'!"&amp;ADDRESS(MATCH($B67,INDIRECT("'"&amp;$B$2&amp;"'!$B$1:$B$1095"),0),MATCH(F$5,INDIRECT("'"&amp;$B$2&amp;"'!5:5"),0))),IF($C$2="E-Ticaret",INDIRECT("'"&amp;$B$2&amp;"'!"&amp;ADDRESS(MATCH($B67,INDIRECT("'"&amp;$B$2&amp;"'!$B$1:$B$1095"),0),MATCH(F$5,INDIRECT("'"&amp;$B$2&amp;"'!5:5"),0)+1)),IF($C$2="Geleneksel",INDIRECT("'"&amp;$B$2&amp;"'!"&amp;ADDRESS(MATCH($B67,INDIRECT("'"&amp;$B$2&amp;"'!$B$1:$B$1095"),0),MATCH(F$5,INDIRECT("'"&amp;$B$2&amp;"'!5:5"),0)+2)),INDIRECT("'"&amp;$B$2&amp;"'!"&amp;ADDRESS(MATCH($B67,INDIRECT("'"&amp;$B$2&amp;"'!$B$1:$B$1095"),0),MATCH(F$5,INDIRECT("'"&amp;$B$2&amp;"'!5:5"),0)))+INDIRECT("'"&amp;$B$2&amp;"'!"&amp;ADDRESS(MATCH($B67,INDIRECT("'"&amp;$B$2&amp;"'!$B$1:$B$1095"),0),MATCH(F$5,INDIRECT("'"&amp;$B$2&amp;"'!5:5"),0)+1))+INDIRECT("'"&amp;$B$2&amp;"'!"&amp;ADDRESS(MATCH($B67,INDIRECT("'"&amp;$B$2&amp;"'!$B$1:$B$1095"),0),MATCH(F$5,INDIRECT("'"&amp;$B$2&amp;"'!5:5"),0)+2))))),0)</f>
        <v>0</v>
      </c>
      <c r="G67" s="17">
        <f t="shared" ca="1" si="19"/>
        <v>0</v>
      </c>
      <c r="H67" s="18">
        <f t="shared" ca="1" si="9"/>
        <v>3463695.7199999997</v>
      </c>
      <c r="I67" s="17">
        <f t="shared" ref="I67:J72" ca="1" si="20">IFERROR(IF($C$2="Tele-Satış",INDIRECT("'"&amp;$B$2&amp;"'!"&amp;ADDRESS(MATCH($B67,INDIRECT("'"&amp;$B$2&amp;"'!$B$1:$B$1095"),0),MATCH(I$5,INDIRECT("'"&amp;$B$2&amp;"'!5:5"),0))),IF($C$2="E-Ticaret",INDIRECT("'"&amp;$B$2&amp;"'!"&amp;ADDRESS(MATCH($B67,INDIRECT("'"&amp;$B$2&amp;"'!$B$1:$B$1095"),0),MATCH(I$5,INDIRECT("'"&amp;$B$2&amp;"'!5:5"),0)+1)),IF($C$2="Geleneksel",INDIRECT("'"&amp;$B$2&amp;"'!"&amp;ADDRESS(MATCH($B67,INDIRECT("'"&amp;$B$2&amp;"'!$B$1:$B$1095"),0),MATCH(I$5,INDIRECT("'"&amp;$B$2&amp;"'!5:5"),0)+2)),INDIRECT("'"&amp;$B$2&amp;"'!"&amp;ADDRESS(MATCH($B67,INDIRECT("'"&amp;$B$2&amp;"'!$B$1:$B$1095"),0),MATCH(I$5,INDIRECT("'"&amp;$B$2&amp;"'!5:5"),0)))+INDIRECT("'"&amp;$B$2&amp;"'!"&amp;ADDRESS(MATCH($B67,INDIRECT("'"&amp;$B$2&amp;"'!$B$1:$B$1095"),0),MATCH(I$5,INDIRECT("'"&amp;$B$2&amp;"'!5:5"),0)+1))+INDIRECT("'"&amp;$B$2&amp;"'!"&amp;ADDRESS(MATCH($B67,INDIRECT("'"&amp;$B$2&amp;"'!$B$1:$B$1095"),0),MATCH(I$5,INDIRECT("'"&amp;$B$2&amp;"'!5:5"),0)+2))))),0)</f>
        <v>105798.8</v>
      </c>
      <c r="J67" s="17">
        <f t="shared" ca="1" si="20"/>
        <v>3357896.92</v>
      </c>
      <c r="K67" s="18">
        <f t="shared" ca="1" si="10"/>
        <v>0</v>
      </c>
      <c r="L67" s="17">
        <f t="shared" ref="L67:N72" ca="1" si="21">IFERROR(IF($C$2="Tele-Satış",INDIRECT("'"&amp;$B$2&amp;"'!"&amp;ADDRESS(MATCH($B67,INDIRECT("'"&amp;$B$2&amp;"'!$B$1:$B$1095"),0),MATCH(L$5,INDIRECT("'"&amp;$B$2&amp;"'!5:5"),0))),IF($C$2="E-Ticaret",INDIRECT("'"&amp;$B$2&amp;"'!"&amp;ADDRESS(MATCH($B67,INDIRECT("'"&amp;$B$2&amp;"'!$B$1:$B$1095"),0),MATCH(L$5,INDIRECT("'"&amp;$B$2&amp;"'!5:5"),0)+1)),IF($C$2="Geleneksel",INDIRECT("'"&amp;$B$2&amp;"'!"&amp;ADDRESS(MATCH($B67,INDIRECT("'"&amp;$B$2&amp;"'!$B$1:$B$1095"),0),MATCH(L$5,INDIRECT("'"&amp;$B$2&amp;"'!5:5"),0)+2)),INDIRECT("'"&amp;$B$2&amp;"'!"&amp;ADDRESS(MATCH($B67,INDIRECT("'"&amp;$B$2&amp;"'!$B$1:$B$1095"),0),MATCH(L$5,INDIRECT("'"&amp;$B$2&amp;"'!5:5"),0)))+INDIRECT("'"&amp;$B$2&amp;"'!"&amp;ADDRESS(MATCH($B67,INDIRECT("'"&amp;$B$2&amp;"'!$B$1:$B$1095"),0),MATCH(L$5,INDIRECT("'"&amp;$B$2&amp;"'!5:5"),0)+1))+INDIRECT("'"&amp;$B$2&amp;"'!"&amp;ADDRESS(MATCH($B67,INDIRECT("'"&amp;$B$2&amp;"'!$B$1:$B$1095"),0),MATCH(L$5,INDIRECT("'"&amp;$B$2&amp;"'!5:5"),0)+2))))),0)</f>
        <v>0</v>
      </c>
      <c r="M67" s="17">
        <f t="shared" ca="1" si="21"/>
        <v>0</v>
      </c>
      <c r="N67" s="17">
        <f t="shared" ca="1" si="21"/>
        <v>0</v>
      </c>
      <c r="O67" s="18">
        <f t="shared" ca="1" si="11"/>
        <v>3463695.7199999997</v>
      </c>
    </row>
    <row r="68" spans="1:15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5"/>
        <v>0</v>
      </c>
      <c r="E68" s="18">
        <f t="shared" ca="1" si="8"/>
        <v>428056657</v>
      </c>
      <c r="F68" s="17">
        <f t="shared" ca="1" si="19"/>
        <v>0</v>
      </c>
      <c r="G68" s="17">
        <f t="shared" ca="1" si="19"/>
        <v>0</v>
      </c>
      <c r="H68" s="18">
        <f t="shared" ca="1" si="9"/>
        <v>428056657</v>
      </c>
      <c r="I68" s="17">
        <f t="shared" ca="1" si="20"/>
        <v>0</v>
      </c>
      <c r="J68" s="17">
        <f t="shared" ca="1" si="20"/>
        <v>428056657</v>
      </c>
      <c r="K68" s="18">
        <f t="shared" ca="1" si="10"/>
        <v>0</v>
      </c>
      <c r="L68" s="17">
        <f t="shared" ca="1" si="21"/>
        <v>0</v>
      </c>
      <c r="M68" s="17">
        <f t="shared" ca="1" si="21"/>
        <v>0</v>
      </c>
      <c r="N68" s="17">
        <f t="shared" ca="1" si="21"/>
        <v>0</v>
      </c>
      <c r="O68" s="18">
        <f t="shared" ca="1" si="11"/>
        <v>428056657</v>
      </c>
    </row>
    <row r="69" spans="1:15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5"/>
        <v>0</v>
      </c>
      <c r="E69" s="18">
        <f t="shared" ca="1" si="8"/>
        <v>5549595.29</v>
      </c>
      <c r="F69" s="17">
        <f t="shared" ca="1" si="19"/>
        <v>0</v>
      </c>
      <c r="G69" s="17">
        <f t="shared" ca="1" si="19"/>
        <v>0</v>
      </c>
      <c r="H69" s="18">
        <f t="shared" ca="1" si="9"/>
        <v>5549595.29</v>
      </c>
      <c r="I69" s="17">
        <f t="shared" ca="1" si="20"/>
        <v>171905.56000000003</v>
      </c>
      <c r="J69" s="17">
        <f t="shared" ca="1" si="20"/>
        <v>5377689.7300000004</v>
      </c>
      <c r="K69" s="18">
        <f t="shared" ca="1" si="10"/>
        <v>0</v>
      </c>
      <c r="L69" s="17">
        <f t="shared" ca="1" si="21"/>
        <v>0</v>
      </c>
      <c r="M69" s="17">
        <f t="shared" ca="1" si="21"/>
        <v>0</v>
      </c>
      <c r="N69" s="17">
        <f t="shared" ca="1" si="21"/>
        <v>0</v>
      </c>
      <c r="O69" s="18">
        <f t="shared" ca="1" si="11"/>
        <v>5549595.29</v>
      </c>
    </row>
    <row r="70" spans="1:15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5"/>
        <v>0</v>
      </c>
      <c r="E70" s="18">
        <f t="shared" ca="1" si="8"/>
        <v>987401105.31001341</v>
      </c>
      <c r="F70" s="17">
        <f t="shared" ca="1" si="19"/>
        <v>0</v>
      </c>
      <c r="G70" s="17">
        <f t="shared" ca="1" si="19"/>
        <v>0</v>
      </c>
      <c r="H70" s="18">
        <f t="shared" ca="1" si="9"/>
        <v>29437612.65000001</v>
      </c>
      <c r="I70" s="17">
        <f t="shared" ca="1" si="20"/>
        <v>238759.35000000006</v>
      </c>
      <c r="J70" s="17">
        <f t="shared" ca="1" si="20"/>
        <v>29198853.300000008</v>
      </c>
      <c r="K70" s="18">
        <f t="shared" ca="1" si="10"/>
        <v>957963492.66001344</v>
      </c>
      <c r="L70" s="17">
        <f t="shared" ca="1" si="21"/>
        <v>467644.75999999995</v>
      </c>
      <c r="M70" s="17">
        <f t="shared" ca="1" si="21"/>
        <v>957495847.90001345</v>
      </c>
      <c r="N70" s="17">
        <f t="shared" ca="1" si="21"/>
        <v>65995.839999999924</v>
      </c>
      <c r="O70" s="18">
        <f t="shared" ca="1" si="11"/>
        <v>987467101.15001345</v>
      </c>
    </row>
    <row r="71" spans="1:15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5"/>
        <v>0</v>
      </c>
      <c r="E71" s="18">
        <f t="shared" ca="1" si="8"/>
        <v>5106571.2600000007</v>
      </c>
      <c r="F71" s="17">
        <f t="shared" ca="1" si="19"/>
        <v>0</v>
      </c>
      <c r="G71" s="17">
        <f t="shared" ca="1" si="19"/>
        <v>0</v>
      </c>
      <c r="H71" s="18">
        <f t="shared" ca="1" si="9"/>
        <v>5106571.2600000007</v>
      </c>
      <c r="I71" s="17">
        <f t="shared" ca="1" si="20"/>
        <v>8980.32</v>
      </c>
      <c r="J71" s="17">
        <f t="shared" ca="1" si="20"/>
        <v>5097590.9400000004</v>
      </c>
      <c r="K71" s="18">
        <f t="shared" ca="1" si="10"/>
        <v>0</v>
      </c>
      <c r="L71" s="17">
        <f t="shared" ca="1" si="21"/>
        <v>0</v>
      </c>
      <c r="M71" s="17">
        <f t="shared" ca="1" si="21"/>
        <v>0</v>
      </c>
      <c r="N71" s="17">
        <f t="shared" ca="1" si="21"/>
        <v>0</v>
      </c>
      <c r="O71" s="18">
        <f ca="1">+D71+E71+N71</f>
        <v>5106571.2600000007</v>
      </c>
    </row>
    <row r="72" spans="1:15" ht="13.8" x14ac:dyDescent="0.3">
      <c r="A72" s="61" t="s">
        <v>279</v>
      </c>
      <c r="B72" s="16">
        <v>3018</v>
      </c>
      <c r="C72" s="62" t="s">
        <v>247</v>
      </c>
      <c r="D72" s="17">
        <f t="shared" ca="1" si="15"/>
        <v>0</v>
      </c>
      <c r="E72" s="18">
        <f t="shared" ca="1" si="8"/>
        <v>0</v>
      </c>
      <c r="F72" s="17">
        <f t="shared" ca="1" si="19"/>
        <v>0</v>
      </c>
      <c r="G72" s="17">
        <f t="shared" ca="1" si="19"/>
        <v>0</v>
      </c>
      <c r="H72" s="18">
        <f t="shared" ca="1" si="9"/>
        <v>0</v>
      </c>
      <c r="I72" s="17">
        <f t="shared" ca="1" si="20"/>
        <v>0</v>
      </c>
      <c r="J72" s="17">
        <f t="shared" ca="1" si="20"/>
        <v>0</v>
      </c>
      <c r="K72" s="18">
        <f t="shared" ca="1" si="10"/>
        <v>0</v>
      </c>
      <c r="L72" s="17">
        <f t="shared" ca="1" si="21"/>
        <v>0</v>
      </c>
      <c r="M72" s="17">
        <f t="shared" ca="1" si="21"/>
        <v>0</v>
      </c>
      <c r="N72" s="17">
        <f t="shared" ca="1" si="21"/>
        <v>0</v>
      </c>
      <c r="O72" s="18">
        <f ca="1">+D72+E72+N72</f>
        <v>0</v>
      </c>
    </row>
    <row r="73" spans="1:15" ht="13.8" x14ac:dyDescent="0.3">
      <c r="A73" s="63" t="s">
        <v>281</v>
      </c>
      <c r="B73" s="52">
        <v>9000</v>
      </c>
      <c r="C73" s="62" t="s">
        <v>282</v>
      </c>
      <c r="D73" s="53">
        <f t="shared" ref="D73:N73" ca="1" si="22">SUMIF($C$7:$C$72,"HD",D$7:D$72)</f>
        <v>5346591.1404761914</v>
      </c>
      <c r="E73" s="53">
        <f t="shared" ca="1" si="22"/>
        <v>19782189884.021568</v>
      </c>
      <c r="F73" s="53">
        <f t="shared" ca="1" si="22"/>
        <v>119973.95000068641</v>
      </c>
      <c r="G73" s="53">
        <f t="shared" ca="1" si="22"/>
        <v>115750.36</v>
      </c>
      <c r="H73" s="53">
        <f t="shared" ca="1" si="22"/>
        <v>6544835519.4359293</v>
      </c>
      <c r="I73" s="53">
        <f t="shared" ca="1" si="22"/>
        <v>303791076.99332577</v>
      </c>
      <c r="J73" s="53">
        <f t="shared" ca="1" si="22"/>
        <v>6241044442.4426031</v>
      </c>
      <c r="K73" s="53">
        <f t="shared" ca="1" si="22"/>
        <v>13237118640.275637</v>
      </c>
      <c r="L73" s="53">
        <f t="shared" ca="1" si="22"/>
        <v>1040175747.3605897</v>
      </c>
      <c r="M73" s="53">
        <f t="shared" ca="1" si="22"/>
        <v>12196942892.915047</v>
      </c>
      <c r="N73" s="53">
        <f t="shared" ca="1" si="22"/>
        <v>88713525.341728702</v>
      </c>
      <c r="O73" s="18">
        <f ca="1">+D73+E73+N73</f>
        <v>19876250000.503773</v>
      </c>
    </row>
    <row r="74" spans="1:15" ht="13.8" x14ac:dyDescent="0.3">
      <c r="A74" s="63" t="s">
        <v>284</v>
      </c>
      <c r="B74" s="52">
        <v>9001</v>
      </c>
      <c r="C74" s="62" t="s">
        <v>285</v>
      </c>
      <c r="D74" s="53">
        <f t="shared" ref="D74:N74" ca="1" si="23">SUMIF($C$7:$C$72,"H",D$7:D$72)+SUMIF($C$7:$C$72,"E",D$7:D$72)</f>
        <v>363.48571428571427</v>
      </c>
      <c r="E74" s="53">
        <f t="shared" ca="1" si="23"/>
        <v>2083022150.1705134</v>
      </c>
      <c r="F74" s="53">
        <f t="shared" ca="1" si="23"/>
        <v>0</v>
      </c>
      <c r="G74" s="53">
        <f t="shared" ca="1" si="23"/>
        <v>1350</v>
      </c>
      <c r="H74" s="53">
        <f t="shared" ca="1" si="23"/>
        <v>916791475.75</v>
      </c>
      <c r="I74" s="53">
        <f t="shared" ca="1" si="23"/>
        <v>3223580.4499999988</v>
      </c>
      <c r="J74" s="53">
        <f t="shared" ca="1" si="23"/>
        <v>913567895.29999995</v>
      </c>
      <c r="K74" s="53">
        <f t="shared" ca="1" si="23"/>
        <v>1166229324.4205134</v>
      </c>
      <c r="L74" s="53">
        <f t="shared" ca="1" si="23"/>
        <v>12129131.460000001</v>
      </c>
      <c r="M74" s="53">
        <f t="shared" ca="1" si="23"/>
        <v>1154100192.9605134</v>
      </c>
      <c r="N74" s="53">
        <f t="shared" ca="1" si="23"/>
        <v>13275018.289999999</v>
      </c>
      <c r="O74" s="18">
        <f ca="1">+D74+E74+N74</f>
        <v>2096297531.9462276</v>
      </c>
    </row>
    <row r="75" spans="1:15" ht="13.8" x14ac:dyDescent="0.3">
      <c r="A75" s="63" t="s">
        <v>287</v>
      </c>
      <c r="B75" s="52">
        <v>9003</v>
      </c>
      <c r="C75" s="62" t="s">
        <v>288</v>
      </c>
      <c r="D75" s="53">
        <f ca="1">D73+D74</f>
        <v>5346954.6261904771</v>
      </c>
      <c r="E75" s="53">
        <f t="shared" ref="E75:N75" ca="1" si="24">E73+E74</f>
        <v>21865212034.192081</v>
      </c>
      <c r="F75" s="53">
        <f t="shared" ca="1" si="24"/>
        <v>119973.95000068641</v>
      </c>
      <c r="G75" s="53">
        <f t="shared" ca="1" si="24"/>
        <v>117100.36</v>
      </c>
      <c r="H75" s="53">
        <f t="shared" ca="1" si="24"/>
        <v>7461626995.1859293</v>
      </c>
      <c r="I75" s="53">
        <f t="shared" ca="1" si="24"/>
        <v>307014657.44332576</v>
      </c>
      <c r="J75" s="53">
        <f t="shared" ca="1" si="24"/>
        <v>7154612337.7426033</v>
      </c>
      <c r="K75" s="53">
        <f t="shared" ca="1" si="24"/>
        <v>14403347964.69615</v>
      </c>
      <c r="L75" s="53">
        <f t="shared" ca="1" si="24"/>
        <v>1052304878.8205898</v>
      </c>
      <c r="M75" s="53">
        <f t="shared" ca="1" si="24"/>
        <v>13351043085.875561</v>
      </c>
      <c r="N75" s="53">
        <f t="shared" ca="1" si="24"/>
        <v>101988543.63172871</v>
      </c>
      <c r="O75" s="18">
        <f ca="1">+D75+E75+N75</f>
        <v>21972547532.450001</v>
      </c>
    </row>
  </sheetData>
  <mergeCells count="1">
    <mergeCell ref="E2:G2"/>
  </mergeCells>
  <dataValidations count="2">
    <dataValidation type="list" allowBlank="1" showInputMessage="1" showErrorMessage="1" sqref="C2" xr:uid="{AF3A00FE-2ACD-497C-9EA0-A31E902AFB00}">
      <formula1>"Toplam,Tele-Satış,E-Ticaret,Geleneksel"</formula1>
    </dataValidation>
    <dataValidation type="list" allowBlank="1" showInputMessage="1" showErrorMessage="1" sqref="B2" xr:uid="{55B58370-F7B6-4933-94D2-24B3784FFC22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4098D-D317-408F-B87E-1DC9239A575B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6" width="15.6640625" style="3" customWidth="1"/>
    <col min="7" max="7" width="15.88671875" style="3" customWidth="1"/>
    <col min="8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321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717</v>
      </c>
      <c r="E5" s="66">
        <v>737</v>
      </c>
      <c r="F5" s="67"/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31</v>
      </c>
      <c r="E6" s="8" t="s">
        <v>32</v>
      </c>
      <c r="F6" s="67" t="s">
        <v>322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E26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  <c r="E7" s="17">
        <f t="shared" ca="1" si="0"/>
        <v>0</v>
      </c>
      <c r="F7" s="18">
        <f t="shared" ref="F7:F22" ca="1" si="1">+SUM(D7:E7)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239055021.83000016</v>
      </c>
      <c r="E8" s="17">
        <f t="shared" ca="1" si="0"/>
        <v>0</v>
      </c>
      <c r="F8" s="18">
        <f t="shared" ca="1" si="1"/>
        <v>239055021.83000016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4179920.42</v>
      </c>
      <c r="E9" s="17">
        <f t="shared" ca="1" si="0"/>
        <v>0</v>
      </c>
      <c r="F9" s="18">
        <f t="shared" ca="1" si="1"/>
        <v>4179920.42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127521892.94999997</v>
      </c>
      <c r="E10" s="17">
        <f t="shared" ca="1" si="0"/>
        <v>0</v>
      </c>
      <c r="F10" s="18">
        <f t="shared" ca="1" si="1"/>
        <v>127521892.94999997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54282808.890000001</v>
      </c>
      <c r="E11" s="17">
        <f t="shared" ca="1" si="0"/>
        <v>0</v>
      </c>
      <c r="F11" s="18">
        <f t="shared" ca="1" si="1"/>
        <v>54282808.890000001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  <c r="E12" s="17">
        <f t="shared" ca="1" si="0"/>
        <v>0</v>
      </c>
      <c r="F12" s="18">
        <f t="shared" ca="1" si="1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791426.73</v>
      </c>
      <c r="E13" s="17">
        <f t="shared" ca="1" si="0"/>
        <v>0</v>
      </c>
      <c r="F13" s="18">
        <f t="shared" ca="1" si="1"/>
        <v>791426.73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2436160.5999999996</v>
      </c>
      <c r="E14" s="17">
        <f t="shared" ca="1" si="0"/>
        <v>0</v>
      </c>
      <c r="F14" s="18">
        <f t="shared" ca="1" si="1"/>
        <v>2436160.5999999996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  <c r="E15" s="17">
        <f t="shared" ca="1" si="0"/>
        <v>0</v>
      </c>
      <c r="F15" s="18">
        <f t="shared" ca="1" si="1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  <c r="E16" s="17">
        <f t="shared" ca="1" si="0"/>
        <v>0</v>
      </c>
      <c r="F16" s="18">
        <f t="shared" ca="1" si="1"/>
        <v>0</v>
      </c>
    </row>
    <row r="17" spans="1:6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2168820.7999999998</v>
      </c>
      <c r="E17" s="17">
        <f t="shared" ca="1" si="0"/>
        <v>0</v>
      </c>
      <c r="F17" s="18">
        <f t="shared" ca="1" si="1"/>
        <v>2168820.7999999998</v>
      </c>
    </row>
    <row r="18" spans="1:6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2068.9</v>
      </c>
      <c r="E18" s="17">
        <f t="shared" ca="1" si="0"/>
        <v>0</v>
      </c>
      <c r="F18" s="18">
        <f t="shared" ca="1" si="1"/>
        <v>2068.9</v>
      </c>
    </row>
    <row r="19" spans="1:6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  <c r="E19" s="17">
        <f t="shared" ca="1" si="0"/>
        <v>0</v>
      </c>
      <c r="F19" s="18">
        <f t="shared" ca="1" si="1"/>
        <v>0</v>
      </c>
    </row>
    <row r="20" spans="1:6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6040384.8300000001</v>
      </c>
      <c r="E20" s="17">
        <f t="shared" ca="1" si="0"/>
        <v>0</v>
      </c>
      <c r="F20" s="18">
        <f t="shared" ca="1" si="1"/>
        <v>6040384.8300000001</v>
      </c>
    </row>
    <row r="21" spans="1:6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56569847.230000004</v>
      </c>
      <c r="E21" s="17">
        <f t="shared" ca="1" si="0"/>
        <v>0</v>
      </c>
      <c r="F21" s="18">
        <f t="shared" ca="1" si="1"/>
        <v>56569847.230000004</v>
      </c>
    </row>
    <row r="22" spans="1:6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453623566.23999959</v>
      </c>
      <c r="E22" s="17">
        <f t="shared" ca="1" si="0"/>
        <v>0</v>
      </c>
      <c r="F22" s="18">
        <f t="shared" ca="1" si="1"/>
        <v>453623566.23999959</v>
      </c>
    </row>
    <row r="23" spans="1:6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6293800.25</v>
      </c>
      <c r="E23" s="17">
        <f t="shared" ca="1" si="0"/>
        <v>0</v>
      </c>
      <c r="F23" s="18">
        <f ca="1">+SUM(D23:E23)</f>
        <v>6293800.25</v>
      </c>
    </row>
    <row r="24" spans="1:6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25087466.760000002</v>
      </c>
      <c r="E24" s="17">
        <f t="shared" ca="1" si="0"/>
        <v>0</v>
      </c>
      <c r="F24" s="18">
        <f ca="1">+SUM(D24:E24)</f>
        <v>25087466.760000002</v>
      </c>
    </row>
    <row r="25" spans="1:6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150476.82</v>
      </c>
      <c r="E25" s="17">
        <f t="shared" ca="1" si="0"/>
        <v>0</v>
      </c>
      <c r="F25" s="18">
        <f t="shared" ref="F25:F72" ca="1" si="2">+SUM(D25:E25)</f>
        <v>150476.82</v>
      </c>
    </row>
    <row r="26" spans="1:6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7052340.5727362884</v>
      </c>
      <c r="E26" s="17">
        <f t="shared" ca="1" si="0"/>
        <v>0</v>
      </c>
      <c r="F26" s="18">
        <f t="shared" ca="1" si="2"/>
        <v>7052340.5727362884</v>
      </c>
    </row>
    <row r="27" spans="1:6" ht="12.75" customHeight="1" x14ac:dyDescent="0.3">
      <c r="A27" s="61" t="s">
        <v>187</v>
      </c>
      <c r="B27" s="16">
        <v>1030</v>
      </c>
      <c r="C27" s="62" t="s">
        <v>148</v>
      </c>
      <c r="D27" s="17">
        <f t="shared" ref="D27:E46" ca="1" si="3">IFERROR(IF($C$2="Tele-Satış",INDIRECT("'"&amp;$B$2&amp;"'!"&amp;ADDRESS(MATCH($B27,INDIRECT("'"&amp;$B$2&amp;"'!$B$1:$B$1095"),0),MATCH(D$5,INDIRECT("'"&amp;$B$2&amp;"'!5:5"),0))),IF($C$2="E-Ticaret",INDIRECT("'"&amp;$B$2&amp;"'!"&amp;ADDRESS(MATCH($B27,INDIRECT("'"&amp;$B$2&amp;"'!$B$1:$B$1095"),0),MATCH(D$5,INDIRECT("'"&amp;$B$2&amp;"'!5:5"),0)+1)),IF($C$2="Geleneksel",INDIRECT("'"&amp;$B$2&amp;"'!"&amp;ADDRESS(MATCH($B27,INDIRECT("'"&amp;$B$2&amp;"'!$B$1:$B$1095"),0),MATCH(D$5,INDIRECT("'"&amp;$B$2&amp;"'!5:5"),0)+2)),INDIRECT("'"&amp;$B$2&amp;"'!"&amp;ADDRESS(MATCH($B27,INDIRECT("'"&amp;$B$2&amp;"'!$B$1:$B$1095"),0),MATCH(D$5,INDIRECT("'"&amp;$B$2&amp;"'!5:5"),0)))+INDIRECT("'"&amp;$B$2&amp;"'!"&amp;ADDRESS(MATCH($B27,INDIRECT("'"&amp;$B$2&amp;"'!$B$1:$B$1095"),0),MATCH(D$5,INDIRECT("'"&amp;$B$2&amp;"'!5:5"),0)+1))+INDIRECT("'"&amp;$B$2&amp;"'!"&amp;ADDRESS(MATCH($B27,INDIRECT("'"&amp;$B$2&amp;"'!$B$1:$B$1095"),0),MATCH(D$5,INDIRECT("'"&amp;$B$2&amp;"'!5:5"),0)+2))))),0)</f>
        <v>4256928.41</v>
      </c>
      <c r="E27" s="17">
        <f t="shared" ca="1" si="3"/>
        <v>0</v>
      </c>
      <c r="F27" s="18">
        <f t="shared" ca="1" si="2"/>
        <v>4256928.41</v>
      </c>
    </row>
    <row r="28" spans="1:6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3"/>
        <v>198304.21</v>
      </c>
      <c r="E28" s="17">
        <f t="shared" ca="1" si="3"/>
        <v>0</v>
      </c>
      <c r="F28" s="18">
        <f t="shared" ca="1" si="2"/>
        <v>198304.21</v>
      </c>
    </row>
    <row r="29" spans="1:6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3"/>
        <v>6455988.9199999999</v>
      </c>
      <c r="E29" s="17">
        <f t="shared" ca="1" si="3"/>
        <v>0</v>
      </c>
      <c r="F29" s="18">
        <f t="shared" ca="1" si="2"/>
        <v>6455988.9199999999</v>
      </c>
    </row>
    <row r="30" spans="1:6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3"/>
        <v>6432835.4700000193</v>
      </c>
      <c r="E30" s="17">
        <f t="shared" ca="1" si="3"/>
        <v>0</v>
      </c>
      <c r="F30" s="18">
        <f t="shared" ca="1" si="2"/>
        <v>6432835.4700000193</v>
      </c>
    </row>
    <row r="31" spans="1:6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3"/>
        <v>51563064.200000003</v>
      </c>
      <c r="E31" s="17">
        <f t="shared" ca="1" si="3"/>
        <v>0</v>
      </c>
      <c r="F31" s="18">
        <f t="shared" ca="1" si="2"/>
        <v>51563064.200000003</v>
      </c>
    </row>
    <row r="32" spans="1:6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3"/>
        <v>14503508.230000008</v>
      </c>
      <c r="E32" s="17">
        <f t="shared" ca="1" si="3"/>
        <v>0</v>
      </c>
      <c r="F32" s="18">
        <f t="shared" ca="1" si="2"/>
        <v>14503508.230000008</v>
      </c>
    </row>
    <row r="33" spans="1:6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3"/>
        <v>1850741.519999997</v>
      </c>
      <c r="E33" s="17">
        <f t="shared" ca="1" si="3"/>
        <v>0</v>
      </c>
      <c r="F33" s="18">
        <f t="shared" ca="1" si="2"/>
        <v>1850741.519999997</v>
      </c>
    </row>
    <row r="34" spans="1:6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3"/>
        <v>732964.99000000011</v>
      </c>
      <c r="E34" s="17">
        <f t="shared" ca="1" si="3"/>
        <v>0</v>
      </c>
      <c r="F34" s="18">
        <f t="shared" ca="1" si="2"/>
        <v>732964.99000000011</v>
      </c>
    </row>
    <row r="35" spans="1:6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3"/>
        <v>389002</v>
      </c>
      <c r="E35" s="17">
        <f t="shared" ca="1" si="3"/>
        <v>0</v>
      </c>
      <c r="F35" s="18">
        <f t="shared" ca="1" si="2"/>
        <v>389002</v>
      </c>
    </row>
    <row r="36" spans="1:6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3"/>
        <v>0</v>
      </c>
      <c r="E36" s="17">
        <f t="shared" ca="1" si="3"/>
        <v>0</v>
      </c>
      <c r="F36" s="18">
        <f t="shared" ca="1" si="2"/>
        <v>0</v>
      </c>
    </row>
    <row r="37" spans="1:6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3"/>
        <v>3078469.19</v>
      </c>
      <c r="E37" s="17">
        <f t="shared" ca="1" si="3"/>
        <v>0</v>
      </c>
      <c r="F37" s="18">
        <f t="shared" ca="1" si="2"/>
        <v>3078469.19</v>
      </c>
    </row>
    <row r="38" spans="1:6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3"/>
        <v>298027.90000000002</v>
      </c>
      <c r="E38" s="17">
        <f t="shared" ca="1" si="3"/>
        <v>0</v>
      </c>
      <c r="F38" s="18">
        <f t="shared" ca="1" si="2"/>
        <v>298027.90000000002</v>
      </c>
    </row>
    <row r="39" spans="1:6" ht="12.75" customHeight="1" x14ac:dyDescent="0.3">
      <c r="A39" s="61" t="s">
        <v>211</v>
      </c>
      <c r="B39" s="16">
        <v>1045</v>
      </c>
      <c r="C39" s="62" t="s">
        <v>148</v>
      </c>
      <c r="D39" s="17">
        <f t="shared" ca="1" si="3"/>
        <v>3705677.98</v>
      </c>
      <c r="E39" s="17">
        <f t="shared" ca="1" si="3"/>
        <v>0</v>
      </c>
      <c r="F39" s="18">
        <f t="shared" ca="1" si="2"/>
        <v>3705677.98</v>
      </c>
    </row>
    <row r="40" spans="1:6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3"/>
        <v>2033899.5</v>
      </c>
      <c r="E40" s="17">
        <f t="shared" ca="1" si="3"/>
        <v>0</v>
      </c>
      <c r="F40" s="18">
        <f t="shared" ca="1" si="2"/>
        <v>2033899.5</v>
      </c>
    </row>
    <row r="41" spans="1:6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3"/>
        <v>26735228.779999983</v>
      </c>
      <c r="E41" s="17">
        <f t="shared" ca="1" si="3"/>
        <v>0</v>
      </c>
      <c r="F41" s="18">
        <f t="shared" ca="1" si="2"/>
        <v>26735228.779999983</v>
      </c>
    </row>
    <row r="42" spans="1:6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3"/>
        <v>75892.160000000018</v>
      </c>
      <c r="E42" s="17">
        <f t="shared" ca="1" si="3"/>
        <v>0</v>
      </c>
      <c r="F42" s="18">
        <f t="shared" ca="1" si="2"/>
        <v>75892.160000000018</v>
      </c>
    </row>
    <row r="43" spans="1:6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3"/>
        <v>0</v>
      </c>
      <c r="E43" s="17">
        <f t="shared" ca="1" si="3"/>
        <v>0</v>
      </c>
      <c r="F43" s="18">
        <f t="shared" ca="1" si="2"/>
        <v>0</v>
      </c>
    </row>
    <row r="44" spans="1:6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3"/>
        <v>22404.719999999998</v>
      </c>
      <c r="E44" s="17">
        <f t="shared" ca="1" si="3"/>
        <v>0</v>
      </c>
      <c r="F44" s="18">
        <f t="shared" ca="1" si="2"/>
        <v>22404.719999999998</v>
      </c>
    </row>
    <row r="45" spans="1:6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3"/>
        <v>0</v>
      </c>
      <c r="E45" s="17">
        <f t="shared" ca="1" si="3"/>
        <v>0</v>
      </c>
      <c r="F45" s="18">
        <f t="shared" ca="1" si="2"/>
        <v>0</v>
      </c>
    </row>
    <row r="46" spans="1:6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3"/>
        <v>0</v>
      </c>
      <c r="E46" s="17">
        <f t="shared" ca="1" si="3"/>
        <v>0</v>
      </c>
      <c r="F46" s="18">
        <f t="shared" ca="1" si="2"/>
        <v>0</v>
      </c>
    </row>
    <row r="47" spans="1:6" ht="12.75" customHeight="1" x14ac:dyDescent="0.3">
      <c r="A47" s="61" t="s">
        <v>227</v>
      </c>
      <c r="B47" s="16">
        <v>1056</v>
      </c>
      <c r="C47" s="62" t="s">
        <v>148</v>
      </c>
      <c r="D47" s="17">
        <f t="shared" ref="D47:E66" ca="1" si="4">IFERROR(IF($C$2="Tele-Satış",INDIRECT("'"&amp;$B$2&amp;"'!"&amp;ADDRESS(MATCH($B47,INDIRECT("'"&amp;$B$2&amp;"'!$B$1:$B$1095"),0),MATCH(D$5,INDIRECT("'"&amp;$B$2&amp;"'!5:5"),0))),IF($C$2="E-Ticaret",INDIRECT("'"&amp;$B$2&amp;"'!"&amp;ADDRESS(MATCH($B47,INDIRECT("'"&amp;$B$2&amp;"'!$B$1:$B$1095"),0),MATCH(D$5,INDIRECT("'"&amp;$B$2&amp;"'!5:5"),0)+1)),IF($C$2="Geleneksel",INDIRECT("'"&amp;$B$2&amp;"'!"&amp;ADDRESS(MATCH($B47,INDIRECT("'"&amp;$B$2&amp;"'!$B$1:$B$1095"),0),MATCH(D$5,INDIRECT("'"&amp;$B$2&amp;"'!5:5"),0)+2)),INDIRECT("'"&amp;$B$2&amp;"'!"&amp;ADDRESS(MATCH($B47,INDIRECT("'"&amp;$B$2&amp;"'!$B$1:$B$1095"),0),MATCH(D$5,INDIRECT("'"&amp;$B$2&amp;"'!5:5"),0)))+INDIRECT("'"&amp;$B$2&amp;"'!"&amp;ADDRESS(MATCH($B47,INDIRECT("'"&amp;$B$2&amp;"'!$B$1:$B$1095"),0),MATCH(D$5,INDIRECT("'"&amp;$B$2&amp;"'!5:5"),0)+1))+INDIRECT("'"&amp;$B$2&amp;"'!"&amp;ADDRESS(MATCH($B47,INDIRECT("'"&amp;$B$2&amp;"'!$B$1:$B$1095"),0),MATCH(D$5,INDIRECT("'"&amp;$B$2&amp;"'!5:5"),0)+2))))),0)</f>
        <v>0</v>
      </c>
      <c r="E47" s="17">
        <f t="shared" ca="1" si="4"/>
        <v>0</v>
      </c>
      <c r="F47" s="18">
        <f t="shared" ca="1" si="2"/>
        <v>0</v>
      </c>
    </row>
    <row r="48" spans="1:6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4"/>
        <v>-6929.2199999999966</v>
      </c>
      <c r="E48" s="17">
        <f t="shared" ca="1" si="4"/>
        <v>0</v>
      </c>
      <c r="F48" s="18">
        <f t="shared" ca="1" si="2"/>
        <v>-6929.2199999999966</v>
      </c>
    </row>
    <row r="49" spans="1:6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4"/>
        <v>6671602.2599999998</v>
      </c>
      <c r="E49" s="17">
        <f t="shared" ca="1" si="4"/>
        <v>0</v>
      </c>
      <c r="F49" s="18">
        <f t="shared" ca="1" si="2"/>
        <v>6671602.2599999998</v>
      </c>
    </row>
    <row r="50" spans="1:6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4"/>
        <v>0</v>
      </c>
      <c r="E50" s="17">
        <f t="shared" ca="1" si="4"/>
        <v>0</v>
      </c>
      <c r="F50" s="18">
        <f t="shared" ca="1" si="2"/>
        <v>0</v>
      </c>
    </row>
    <row r="51" spans="1:6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4"/>
        <v>0</v>
      </c>
      <c r="E51" s="17">
        <f t="shared" ca="1" si="4"/>
        <v>0</v>
      </c>
      <c r="F51" s="18">
        <f t="shared" ca="1" si="2"/>
        <v>0</v>
      </c>
    </row>
    <row r="52" spans="1:6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4"/>
        <v>0</v>
      </c>
      <c r="E52" s="17">
        <f t="shared" ca="1" si="4"/>
        <v>0</v>
      </c>
      <c r="F52" s="18">
        <f t="shared" ca="1" si="2"/>
        <v>0</v>
      </c>
    </row>
    <row r="53" spans="1:6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4"/>
        <v>0</v>
      </c>
      <c r="E53" s="17">
        <f t="shared" ca="1" si="4"/>
        <v>0</v>
      </c>
      <c r="F53" s="18">
        <f t="shared" ca="1" si="2"/>
        <v>0</v>
      </c>
    </row>
    <row r="54" spans="1:6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4"/>
        <v>0</v>
      </c>
      <c r="E54" s="17">
        <f t="shared" ca="1" si="4"/>
        <v>0</v>
      </c>
      <c r="F54" s="18">
        <f t="shared" ca="1" si="2"/>
        <v>0</v>
      </c>
    </row>
    <row r="55" spans="1:6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4"/>
        <v>0</v>
      </c>
      <c r="E55" s="17">
        <f t="shared" ca="1" si="4"/>
        <v>0</v>
      </c>
      <c r="F55" s="18">
        <f t="shared" ca="1" si="2"/>
        <v>0</v>
      </c>
    </row>
    <row r="56" spans="1:6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4"/>
        <v>0</v>
      </c>
      <c r="E56" s="17">
        <f t="shared" ca="1" si="4"/>
        <v>0</v>
      </c>
      <c r="F56" s="18">
        <f t="shared" ca="1" si="2"/>
        <v>0</v>
      </c>
    </row>
    <row r="57" spans="1:6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4"/>
        <v>0</v>
      </c>
      <c r="E57" s="17">
        <f t="shared" ca="1" si="4"/>
        <v>0</v>
      </c>
      <c r="F57" s="18">
        <f t="shared" ca="1" si="2"/>
        <v>0</v>
      </c>
    </row>
    <row r="58" spans="1:6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4"/>
        <v>0</v>
      </c>
      <c r="E58" s="17">
        <f t="shared" ca="1" si="4"/>
        <v>0</v>
      </c>
      <c r="F58" s="18">
        <f t="shared" ca="1" si="2"/>
        <v>0</v>
      </c>
    </row>
    <row r="59" spans="1:6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4"/>
        <v>0</v>
      </c>
      <c r="E59" s="17">
        <f t="shared" ca="1" si="4"/>
        <v>0</v>
      </c>
      <c r="F59" s="18">
        <f t="shared" ca="1" si="2"/>
        <v>0</v>
      </c>
    </row>
    <row r="60" spans="1:6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4"/>
        <v>0</v>
      </c>
      <c r="E60" s="17">
        <f t="shared" ca="1" si="4"/>
        <v>0</v>
      </c>
      <c r="F60" s="18">
        <f t="shared" ca="1" si="2"/>
        <v>0</v>
      </c>
    </row>
    <row r="61" spans="1:6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4"/>
        <v>0</v>
      </c>
      <c r="E61" s="17">
        <f t="shared" ca="1" si="4"/>
        <v>0</v>
      </c>
      <c r="F61" s="18">
        <f t="shared" ca="1" si="2"/>
        <v>0</v>
      </c>
    </row>
    <row r="62" spans="1:6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4"/>
        <v>0</v>
      </c>
      <c r="E62" s="17">
        <f t="shared" ca="1" si="4"/>
        <v>0</v>
      </c>
      <c r="F62" s="18">
        <f t="shared" ca="1" si="2"/>
        <v>0</v>
      </c>
    </row>
    <row r="63" spans="1:6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4"/>
        <v>0</v>
      </c>
      <c r="E63" s="17">
        <f t="shared" ca="1" si="4"/>
        <v>0</v>
      </c>
      <c r="F63" s="18">
        <f t="shared" ca="1" si="2"/>
        <v>0</v>
      </c>
    </row>
    <row r="64" spans="1:6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4"/>
        <v>0</v>
      </c>
      <c r="E64" s="17">
        <f t="shared" ca="1" si="4"/>
        <v>0</v>
      </c>
      <c r="F64" s="18">
        <f t="shared" ca="1" si="2"/>
        <v>0</v>
      </c>
    </row>
    <row r="65" spans="1:6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4"/>
        <v>0</v>
      </c>
      <c r="E65" s="17">
        <f t="shared" ca="1" si="4"/>
        <v>0</v>
      </c>
      <c r="F65" s="18">
        <f t="shared" ca="1" si="2"/>
        <v>0</v>
      </c>
    </row>
    <row r="66" spans="1:6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4"/>
        <v>0</v>
      </c>
      <c r="E66" s="17">
        <f t="shared" ca="1" si="4"/>
        <v>0</v>
      </c>
      <c r="F66" s="18">
        <f t="shared" ca="1" si="2"/>
        <v>0</v>
      </c>
    </row>
    <row r="67" spans="1:6" ht="12.75" customHeight="1" x14ac:dyDescent="0.3">
      <c r="A67" s="61" t="s">
        <v>269</v>
      </c>
      <c r="B67" s="16">
        <v>3009</v>
      </c>
      <c r="C67" s="62" t="s">
        <v>247</v>
      </c>
      <c r="D67" s="17">
        <f t="shared" ref="D67:E72" ca="1" si="5">IFERROR(IF($C$2="Tele-Satış",INDIRECT("'"&amp;$B$2&amp;"'!"&amp;ADDRESS(MATCH($B67,INDIRECT("'"&amp;$B$2&amp;"'!$B$1:$B$1095"),0),MATCH(D$5,INDIRECT("'"&amp;$B$2&amp;"'!5:5"),0))),IF($C$2="E-Ticaret",INDIRECT("'"&amp;$B$2&amp;"'!"&amp;ADDRESS(MATCH($B67,INDIRECT("'"&amp;$B$2&amp;"'!$B$1:$B$1095"),0),MATCH(D$5,INDIRECT("'"&amp;$B$2&amp;"'!5:5"),0)+1)),IF($C$2="Geleneksel",INDIRECT("'"&amp;$B$2&amp;"'!"&amp;ADDRESS(MATCH($B67,INDIRECT("'"&amp;$B$2&amp;"'!$B$1:$B$1095"),0),MATCH(D$5,INDIRECT("'"&amp;$B$2&amp;"'!5:5"),0)+2)),INDIRECT("'"&amp;$B$2&amp;"'!"&amp;ADDRESS(MATCH($B67,INDIRECT("'"&amp;$B$2&amp;"'!$B$1:$B$1095"),0),MATCH(D$5,INDIRECT("'"&amp;$B$2&amp;"'!5:5"),0)))+INDIRECT("'"&amp;$B$2&amp;"'!"&amp;ADDRESS(MATCH($B67,INDIRECT("'"&amp;$B$2&amp;"'!$B$1:$B$1095"),0),MATCH(D$5,INDIRECT("'"&amp;$B$2&amp;"'!5:5"),0)+1))+INDIRECT("'"&amp;$B$2&amp;"'!"&amp;ADDRESS(MATCH($B67,INDIRECT("'"&amp;$B$2&amp;"'!$B$1:$B$1095"),0),MATCH(D$5,INDIRECT("'"&amp;$B$2&amp;"'!5:5"),0)+2))))),0)</f>
        <v>0</v>
      </c>
      <c r="E67" s="17">
        <f t="shared" ca="1" si="5"/>
        <v>0</v>
      </c>
      <c r="F67" s="18">
        <f t="shared" ca="1" si="2"/>
        <v>0</v>
      </c>
    </row>
    <row r="68" spans="1:6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5"/>
        <v>0</v>
      </c>
      <c r="E68" s="17">
        <f t="shared" ca="1" si="5"/>
        <v>0</v>
      </c>
      <c r="F68" s="18">
        <f t="shared" ca="1" si="2"/>
        <v>0</v>
      </c>
    </row>
    <row r="69" spans="1:6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5"/>
        <v>0</v>
      </c>
      <c r="E69" s="17">
        <f t="shared" ca="1" si="5"/>
        <v>0</v>
      </c>
      <c r="F69" s="18">
        <f t="shared" ca="1" si="2"/>
        <v>0</v>
      </c>
    </row>
    <row r="70" spans="1:6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5"/>
        <v>0</v>
      </c>
      <c r="E70" s="17">
        <f t="shared" ca="1" si="5"/>
        <v>0</v>
      </c>
      <c r="F70" s="18">
        <f t="shared" ca="1" si="2"/>
        <v>0</v>
      </c>
    </row>
    <row r="71" spans="1:6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5"/>
        <v>0</v>
      </c>
      <c r="E71" s="17">
        <f t="shared" ca="1" si="5"/>
        <v>0</v>
      </c>
      <c r="F71" s="18">
        <f t="shared" ca="1" si="2"/>
        <v>0</v>
      </c>
    </row>
    <row r="72" spans="1:6" ht="13.8" x14ac:dyDescent="0.3">
      <c r="A72" s="61" t="s">
        <v>279</v>
      </c>
      <c r="B72" s="16">
        <v>3018</v>
      </c>
      <c r="C72" s="62" t="s">
        <v>247</v>
      </c>
      <c r="D72" s="17">
        <f t="shared" ca="1" si="5"/>
        <v>0</v>
      </c>
      <c r="E72" s="17">
        <f t="shared" ca="1" si="5"/>
        <v>0</v>
      </c>
      <c r="F72" s="18">
        <f t="shared" ca="1" si="2"/>
        <v>0</v>
      </c>
    </row>
    <row r="73" spans="1:6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1114253615.0427363</v>
      </c>
      <c r="E73" s="53">
        <f ca="1">SUMIF($C$7:$C$72,"HD",E$7:E$72)</f>
        <v>0</v>
      </c>
      <c r="F73" s="53">
        <f ca="1">SUMIF($C$7:$C$72,"HD",F$7:F$72)</f>
        <v>1114253615.0427363</v>
      </c>
    </row>
    <row r="74" spans="1:6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  <c r="E74" s="53">
        <f ca="1">SUMIF($C$7:$C$72,"H",E$7:E$72)+SUMIF($C$7:$C$72,"E",E$7:E$72)</f>
        <v>0</v>
      </c>
      <c r="F74" s="53">
        <f ca="1">SUMIF($C$7:$C$72,"H",F$7:F$72)+SUMIF($C$7:$C$72,"E",F$7:F$72)</f>
        <v>0</v>
      </c>
    </row>
    <row r="75" spans="1:6" ht="13.8" x14ac:dyDescent="0.3">
      <c r="A75" s="63" t="s">
        <v>287</v>
      </c>
      <c r="B75" s="52">
        <v>9003</v>
      </c>
      <c r="C75" s="62" t="s">
        <v>288</v>
      </c>
      <c r="D75" s="53">
        <f ca="1">D73+D74</f>
        <v>1114253615.0427363</v>
      </c>
      <c r="E75" s="53">
        <f ca="1">E73+E74</f>
        <v>0</v>
      </c>
      <c r="F75" s="53">
        <f ca="1">F73+F74</f>
        <v>1114253615.0427363</v>
      </c>
    </row>
  </sheetData>
  <mergeCells count="1">
    <mergeCell ref="E2:G2"/>
  </mergeCells>
  <dataValidations count="2">
    <dataValidation type="list" allowBlank="1" showInputMessage="1" showErrorMessage="1" sqref="C2" xr:uid="{071A123C-5FDD-49F8-9BA4-BDB95F32820F}">
      <formula1>"Toplam,Tele-Satış,E-Ticaret,Geleneksel"</formula1>
    </dataValidation>
    <dataValidation type="list" allowBlank="1" showInputMessage="1" showErrorMessage="1" sqref="B2" xr:uid="{A85DCC2F-82EE-4869-823F-561119CB1B52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620EC-1AB2-4F81-A577-8E1F277C7286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8" width="15.6640625" style="3" customWidth="1"/>
    <col min="9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323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717</v>
      </c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31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D38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239055021.83000016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4179920.42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127521892.94999997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54282808.890000001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791426.73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2436160.5999999996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</row>
    <row r="17" spans="1:4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2168820.7999999998</v>
      </c>
    </row>
    <row r="18" spans="1:4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2068.9</v>
      </c>
    </row>
    <row r="19" spans="1:4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</row>
    <row r="20" spans="1:4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6040384.8300000001</v>
      </c>
    </row>
    <row r="21" spans="1:4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56569847.230000004</v>
      </c>
    </row>
    <row r="22" spans="1:4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453623566.23999959</v>
      </c>
    </row>
    <row r="23" spans="1:4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6293800.25</v>
      </c>
    </row>
    <row r="24" spans="1:4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25087466.760000002</v>
      </c>
    </row>
    <row r="25" spans="1:4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150476.82</v>
      </c>
    </row>
    <row r="26" spans="1:4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7052340.5727362884</v>
      </c>
    </row>
    <row r="27" spans="1:4" ht="12.75" customHeight="1" x14ac:dyDescent="0.3">
      <c r="A27" s="61" t="s">
        <v>187</v>
      </c>
      <c r="B27" s="16">
        <v>1030</v>
      </c>
      <c r="C27" s="62" t="s">
        <v>148</v>
      </c>
      <c r="D27" s="17">
        <f t="shared" ca="1" si="0"/>
        <v>4256928.41</v>
      </c>
    </row>
    <row r="28" spans="1:4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0"/>
        <v>198304.21</v>
      </c>
    </row>
    <row r="29" spans="1:4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0"/>
        <v>6455988.9199999999</v>
      </c>
    </row>
    <row r="30" spans="1:4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0"/>
        <v>6432835.4700000193</v>
      </c>
    </row>
    <row r="31" spans="1:4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0"/>
        <v>51563064.200000003</v>
      </c>
    </row>
    <row r="32" spans="1:4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0"/>
        <v>14503508.230000008</v>
      </c>
    </row>
    <row r="33" spans="1:4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0"/>
        <v>1850741.519999997</v>
      </c>
    </row>
    <row r="34" spans="1:4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0"/>
        <v>732964.99000000011</v>
      </c>
    </row>
    <row r="35" spans="1:4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0"/>
        <v>389002</v>
      </c>
    </row>
    <row r="36" spans="1:4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0"/>
        <v>0</v>
      </c>
    </row>
    <row r="37" spans="1:4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0"/>
        <v>3078469.19</v>
      </c>
    </row>
    <row r="38" spans="1:4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0"/>
        <v>298027.90000000002</v>
      </c>
    </row>
    <row r="39" spans="1:4" ht="12.75" customHeight="1" x14ac:dyDescent="0.3">
      <c r="A39" s="61" t="s">
        <v>211</v>
      </c>
      <c r="B39" s="16">
        <v>1045</v>
      </c>
      <c r="C39" s="62" t="s">
        <v>148</v>
      </c>
      <c r="D39" s="17">
        <f t="shared" ref="D39:D72" ca="1" si="1">IFERROR(IF($C$2="Tele-Satış",INDIRECT("'"&amp;$B$2&amp;"'!"&amp;ADDRESS(MATCH($B39,INDIRECT("'"&amp;$B$2&amp;"'!$B$1:$B$1095"),0),MATCH(D$5,INDIRECT("'"&amp;$B$2&amp;"'!5:5"),0))),IF($C$2="E-Ticaret",INDIRECT("'"&amp;$B$2&amp;"'!"&amp;ADDRESS(MATCH($B39,INDIRECT("'"&amp;$B$2&amp;"'!$B$1:$B$1095"),0),MATCH(D$5,INDIRECT("'"&amp;$B$2&amp;"'!5:5"),0)+1)),IF($C$2="Geleneksel",INDIRECT("'"&amp;$B$2&amp;"'!"&amp;ADDRESS(MATCH($B39,INDIRECT("'"&amp;$B$2&amp;"'!$B$1:$B$1095"),0),MATCH(D$5,INDIRECT("'"&amp;$B$2&amp;"'!5:5"),0)+2)),INDIRECT("'"&amp;$B$2&amp;"'!"&amp;ADDRESS(MATCH($B39,INDIRECT("'"&amp;$B$2&amp;"'!$B$1:$B$1095"),0),MATCH(D$5,INDIRECT("'"&amp;$B$2&amp;"'!5:5"),0)))+INDIRECT("'"&amp;$B$2&amp;"'!"&amp;ADDRESS(MATCH($B39,INDIRECT("'"&amp;$B$2&amp;"'!$B$1:$B$1095"),0),MATCH(D$5,INDIRECT("'"&amp;$B$2&amp;"'!5:5"),0)+1))+INDIRECT("'"&amp;$B$2&amp;"'!"&amp;ADDRESS(MATCH($B39,INDIRECT("'"&amp;$B$2&amp;"'!$B$1:$B$1095"),0),MATCH(D$5,INDIRECT("'"&amp;$B$2&amp;"'!5:5"),0)+2))))),0)</f>
        <v>3705677.98</v>
      </c>
    </row>
    <row r="40" spans="1:4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1"/>
        <v>2033899.5</v>
      </c>
    </row>
    <row r="41" spans="1:4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1"/>
        <v>26735228.779999983</v>
      </c>
    </row>
    <row r="42" spans="1:4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1"/>
        <v>75892.160000000018</v>
      </c>
    </row>
    <row r="43" spans="1:4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1"/>
        <v>0</v>
      </c>
    </row>
    <row r="44" spans="1:4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1"/>
        <v>22404.719999999998</v>
      </c>
    </row>
    <row r="45" spans="1:4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1"/>
        <v>0</v>
      </c>
    </row>
    <row r="46" spans="1:4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1"/>
        <v>0</v>
      </c>
    </row>
    <row r="47" spans="1:4" ht="12.75" customHeight="1" x14ac:dyDescent="0.3">
      <c r="A47" s="61" t="s">
        <v>227</v>
      </c>
      <c r="B47" s="16">
        <v>1056</v>
      </c>
      <c r="C47" s="62" t="s">
        <v>148</v>
      </c>
      <c r="D47" s="17">
        <f t="shared" ca="1" si="1"/>
        <v>0</v>
      </c>
    </row>
    <row r="48" spans="1:4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1"/>
        <v>-6929.2199999999966</v>
      </c>
    </row>
    <row r="49" spans="1:4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1"/>
        <v>6671602.2599999998</v>
      </c>
    </row>
    <row r="50" spans="1:4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1"/>
        <v>0</v>
      </c>
    </row>
    <row r="51" spans="1:4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1"/>
        <v>0</v>
      </c>
    </row>
    <row r="52" spans="1:4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1"/>
        <v>0</v>
      </c>
    </row>
    <row r="53" spans="1:4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1"/>
        <v>0</v>
      </c>
    </row>
    <row r="54" spans="1:4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1"/>
        <v>0</v>
      </c>
    </row>
    <row r="55" spans="1:4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1"/>
        <v>0</v>
      </c>
    </row>
    <row r="56" spans="1:4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1"/>
        <v>0</v>
      </c>
    </row>
    <row r="57" spans="1:4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1"/>
        <v>0</v>
      </c>
    </row>
    <row r="58" spans="1:4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1"/>
        <v>0</v>
      </c>
    </row>
    <row r="59" spans="1:4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1"/>
        <v>0</v>
      </c>
    </row>
    <row r="60" spans="1:4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1"/>
        <v>0</v>
      </c>
    </row>
    <row r="61" spans="1:4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1"/>
        <v>0</v>
      </c>
    </row>
    <row r="62" spans="1:4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1"/>
        <v>0</v>
      </c>
    </row>
    <row r="63" spans="1:4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1"/>
        <v>0</v>
      </c>
    </row>
    <row r="64" spans="1:4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1"/>
        <v>0</v>
      </c>
    </row>
    <row r="65" spans="1:4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1"/>
        <v>0</v>
      </c>
    </row>
    <row r="66" spans="1:4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1"/>
        <v>0</v>
      </c>
    </row>
    <row r="67" spans="1:4" ht="12.75" customHeight="1" x14ac:dyDescent="0.3">
      <c r="A67" s="61" t="s">
        <v>269</v>
      </c>
      <c r="B67" s="16">
        <v>3009</v>
      </c>
      <c r="C67" s="62" t="s">
        <v>247</v>
      </c>
      <c r="D67" s="17">
        <f t="shared" ca="1" si="1"/>
        <v>0</v>
      </c>
    </row>
    <row r="68" spans="1:4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"/>
        <v>0</v>
      </c>
    </row>
    <row r="69" spans="1:4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"/>
        <v>0</v>
      </c>
    </row>
    <row r="70" spans="1:4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"/>
        <v>0</v>
      </c>
    </row>
    <row r="71" spans="1:4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"/>
        <v>0</v>
      </c>
    </row>
    <row r="72" spans="1:4" ht="13.8" x14ac:dyDescent="0.3">
      <c r="A72" s="61" t="s">
        <v>279</v>
      </c>
      <c r="B72" s="16">
        <v>3018</v>
      </c>
      <c r="C72" s="62" t="s">
        <v>247</v>
      </c>
      <c r="D72" s="17">
        <f t="shared" ca="1" si="1"/>
        <v>0</v>
      </c>
    </row>
    <row r="73" spans="1:4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1114253615.0427363</v>
      </c>
    </row>
    <row r="74" spans="1:4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</row>
    <row r="75" spans="1:4" ht="13.8" x14ac:dyDescent="0.3">
      <c r="A75" s="63" t="s">
        <v>287</v>
      </c>
      <c r="B75" s="52">
        <v>9003</v>
      </c>
      <c r="C75" s="62" t="s">
        <v>288</v>
      </c>
      <c r="D75" s="53">
        <f ca="1">D73+D74</f>
        <v>1114253615.0427363</v>
      </c>
    </row>
  </sheetData>
  <mergeCells count="1">
    <mergeCell ref="E2:G2"/>
  </mergeCells>
  <dataValidations count="2">
    <dataValidation type="list" allowBlank="1" showInputMessage="1" showErrorMessage="1" sqref="C2" xr:uid="{CA652DFF-4588-4DEB-AEEF-0036BE993103}">
      <formula1>"Toplam,Tele-Satış,E-Ticaret,Geleneksel"</formula1>
    </dataValidation>
    <dataValidation type="list" allowBlank="1" showInputMessage="1" showErrorMessage="1" sqref="B2" xr:uid="{9679D32A-BE9B-4A60-8DD0-AC164DCA34C8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6E1A-F62E-40B2-9022-27B19A3E8E8A}">
  <dimension ref="A1:H75"/>
  <sheetViews>
    <sheetView showGridLines="0" zoomScale="80" zoomScaleNormal="80" workbookViewId="0">
      <pane xSplit="3" ySplit="6" topLeftCell="D7" activePane="bottomRight" state="frozen"/>
      <selection activeCell="A3" sqref="A3"/>
      <selection pane="topRight" activeCell="A3" sqref="A3"/>
      <selection pane="bottomLeft" activeCell="A3" sqref="A3"/>
      <selection pane="bottomRight" activeCell="B2" sqref="B2"/>
    </sheetView>
  </sheetViews>
  <sheetFormatPr defaultColWidth="9.109375" defaultRowHeight="13.2" x14ac:dyDescent="0.25"/>
  <cols>
    <col min="1" max="1" width="58.6640625" style="5" customWidth="1"/>
    <col min="2" max="3" width="15.6640625" style="5" customWidth="1"/>
    <col min="4" max="8" width="15.6640625" style="3" customWidth="1"/>
    <col min="9" max="16384" width="9.109375" style="3"/>
  </cols>
  <sheetData>
    <row r="1" spans="1:8" ht="15" customHeight="1" x14ac:dyDescent="0.3">
      <c r="A1" s="1" t="s">
        <v>0</v>
      </c>
      <c r="B1" s="2"/>
      <c r="C1" s="2"/>
    </row>
    <row r="2" spans="1:8" ht="15" customHeight="1" x14ac:dyDescent="0.3">
      <c r="A2" s="1" t="s">
        <v>34</v>
      </c>
      <c r="B2" s="65" t="s">
        <v>4</v>
      </c>
      <c r="C2" s="65" t="s">
        <v>14</v>
      </c>
      <c r="E2" s="86" t="s">
        <v>1</v>
      </c>
      <c r="F2" s="87"/>
      <c r="G2" s="88"/>
      <c r="H2" s="5"/>
    </row>
    <row r="3" spans="1:8" ht="15" customHeight="1" x14ac:dyDescent="0.3">
      <c r="A3" s="4" t="s">
        <v>355</v>
      </c>
      <c r="B3" s="2"/>
      <c r="C3" s="2"/>
    </row>
    <row r="4" spans="1:8" ht="22.5" customHeight="1" x14ac:dyDescent="0.25"/>
    <row r="5" spans="1:8" ht="22.5" customHeight="1" x14ac:dyDescent="0.25">
      <c r="D5" s="66">
        <v>713</v>
      </c>
    </row>
    <row r="6" spans="1:8" ht="79.5" customHeight="1" x14ac:dyDescent="0.25">
      <c r="A6" s="60" t="s">
        <v>143</v>
      </c>
      <c r="B6" s="60" t="s">
        <v>144</v>
      </c>
      <c r="C6" s="60" t="s">
        <v>145</v>
      </c>
      <c r="D6" s="8" t="s">
        <v>34</v>
      </c>
    </row>
    <row r="7" spans="1:8" ht="12.75" customHeight="1" x14ac:dyDescent="0.3">
      <c r="A7" s="61" t="s">
        <v>147</v>
      </c>
      <c r="B7" s="16">
        <v>1001</v>
      </c>
      <c r="C7" s="62" t="s">
        <v>148</v>
      </c>
      <c r="D7" s="17">
        <f t="shared" ref="D7:D38" ca="1" si="0">IFERROR(IF($C$2="Tele-Satış",INDIRECT("'"&amp;$B$2&amp;"'!"&amp;ADDRESS(MATCH($B7,INDIRECT("'"&amp;$B$2&amp;"'!$B$1:$B$1095"),0),MATCH(D$5,INDIRECT("'"&amp;$B$2&amp;"'!5:5"),0))),IF($C$2="E-Ticaret",INDIRECT("'"&amp;$B$2&amp;"'!"&amp;ADDRESS(MATCH($B7,INDIRECT("'"&amp;$B$2&amp;"'!$B$1:$B$1095"),0),MATCH(D$5,INDIRECT("'"&amp;$B$2&amp;"'!5:5"),0)+1)),IF($C$2="Geleneksel",INDIRECT("'"&amp;$B$2&amp;"'!"&amp;ADDRESS(MATCH($B7,INDIRECT("'"&amp;$B$2&amp;"'!$B$1:$B$1095"),0),MATCH(D$5,INDIRECT("'"&amp;$B$2&amp;"'!5:5"),0)+2)),INDIRECT("'"&amp;$B$2&amp;"'!"&amp;ADDRESS(MATCH($B7,INDIRECT("'"&amp;$B$2&amp;"'!$B$1:$B$1095"),0),MATCH(D$5,INDIRECT("'"&amp;$B$2&amp;"'!5:5"),0)))+INDIRECT("'"&amp;$B$2&amp;"'!"&amp;ADDRESS(MATCH($B7,INDIRECT("'"&amp;$B$2&amp;"'!$B$1:$B$1095"),0),MATCH(D$5,INDIRECT("'"&amp;$B$2&amp;"'!5:5"),0)+1))+INDIRECT("'"&amp;$B$2&amp;"'!"&amp;ADDRESS(MATCH($B7,INDIRECT("'"&amp;$B$2&amp;"'!$B$1:$B$1095"),0),MATCH(D$5,INDIRECT("'"&amp;$B$2&amp;"'!5:5"),0)+2))))),0)</f>
        <v>0</v>
      </c>
    </row>
    <row r="8" spans="1:8" ht="12.75" customHeight="1" x14ac:dyDescent="0.3">
      <c r="A8" s="61" t="s">
        <v>150</v>
      </c>
      <c r="B8" s="16">
        <v>1003</v>
      </c>
      <c r="C8" s="62" t="s">
        <v>148</v>
      </c>
      <c r="D8" s="17">
        <f t="shared" ca="1" si="0"/>
        <v>0</v>
      </c>
    </row>
    <row r="9" spans="1:8" ht="12.75" customHeight="1" x14ac:dyDescent="0.3">
      <c r="A9" s="61" t="s">
        <v>152</v>
      </c>
      <c r="B9" s="16">
        <v>1004</v>
      </c>
      <c r="C9" s="62" t="s">
        <v>148</v>
      </c>
      <c r="D9" s="17">
        <f t="shared" ca="1" si="0"/>
        <v>0</v>
      </c>
    </row>
    <row r="10" spans="1:8" ht="12.75" customHeight="1" x14ac:dyDescent="0.3">
      <c r="A10" s="61" t="s">
        <v>154</v>
      </c>
      <c r="B10" s="16">
        <v>1005</v>
      </c>
      <c r="C10" s="62" t="s">
        <v>148</v>
      </c>
      <c r="D10" s="17">
        <f t="shared" ca="1" si="0"/>
        <v>0</v>
      </c>
    </row>
    <row r="11" spans="1:8" ht="12.75" customHeight="1" x14ac:dyDescent="0.3">
      <c r="A11" s="61" t="s">
        <v>156</v>
      </c>
      <c r="B11" s="16">
        <v>1006</v>
      </c>
      <c r="C11" s="62" t="s">
        <v>148</v>
      </c>
      <c r="D11" s="17">
        <f t="shared" ca="1" si="0"/>
        <v>0</v>
      </c>
    </row>
    <row r="12" spans="1:8" ht="12.75" customHeight="1" x14ac:dyDescent="0.3">
      <c r="A12" s="61" t="s">
        <v>158</v>
      </c>
      <c r="B12" s="16">
        <v>1007</v>
      </c>
      <c r="C12" s="62" t="s">
        <v>148</v>
      </c>
      <c r="D12" s="17">
        <f t="shared" ca="1" si="0"/>
        <v>0</v>
      </c>
    </row>
    <row r="13" spans="1:8" ht="12.75" customHeight="1" x14ac:dyDescent="0.3">
      <c r="A13" s="61" t="s">
        <v>160</v>
      </c>
      <c r="B13" s="16">
        <v>1008</v>
      </c>
      <c r="C13" s="62" t="s">
        <v>148</v>
      </c>
      <c r="D13" s="17">
        <f t="shared" ca="1" si="0"/>
        <v>0</v>
      </c>
    </row>
    <row r="14" spans="1:8" ht="12.75" customHeight="1" x14ac:dyDescent="0.3">
      <c r="A14" s="61" t="s">
        <v>161</v>
      </c>
      <c r="B14" s="16">
        <v>1009</v>
      </c>
      <c r="C14" s="62" t="s">
        <v>148</v>
      </c>
      <c r="D14" s="17">
        <f t="shared" ca="1" si="0"/>
        <v>0</v>
      </c>
    </row>
    <row r="15" spans="1:8" ht="12.75" customHeight="1" x14ac:dyDescent="0.3">
      <c r="A15" s="61" t="s">
        <v>163</v>
      </c>
      <c r="B15" s="16">
        <v>1010</v>
      </c>
      <c r="C15" s="62" t="s">
        <v>148</v>
      </c>
      <c r="D15" s="17">
        <f t="shared" ca="1" si="0"/>
        <v>0</v>
      </c>
    </row>
    <row r="16" spans="1:8" ht="12.75" customHeight="1" x14ac:dyDescent="0.3">
      <c r="A16" s="61" t="s">
        <v>165</v>
      </c>
      <c r="B16" s="16">
        <v>1011</v>
      </c>
      <c r="C16" s="62" t="s">
        <v>148</v>
      </c>
      <c r="D16" s="17">
        <f t="shared" ca="1" si="0"/>
        <v>0</v>
      </c>
    </row>
    <row r="17" spans="1:4" ht="12.75" customHeight="1" x14ac:dyDescent="0.3">
      <c r="A17" s="61" t="s">
        <v>167</v>
      </c>
      <c r="B17" s="16">
        <v>1012</v>
      </c>
      <c r="C17" s="62" t="s">
        <v>148</v>
      </c>
      <c r="D17" s="17">
        <f t="shared" ca="1" si="0"/>
        <v>0</v>
      </c>
    </row>
    <row r="18" spans="1:4" ht="12.75" customHeight="1" x14ac:dyDescent="0.3">
      <c r="A18" s="61" t="s">
        <v>169</v>
      </c>
      <c r="B18" s="16">
        <v>1013</v>
      </c>
      <c r="C18" s="62" t="s">
        <v>148</v>
      </c>
      <c r="D18" s="17">
        <f t="shared" ca="1" si="0"/>
        <v>0</v>
      </c>
    </row>
    <row r="19" spans="1:4" ht="12.75" customHeight="1" x14ac:dyDescent="0.3">
      <c r="A19" s="61" t="s">
        <v>171</v>
      </c>
      <c r="B19" s="16">
        <v>1016</v>
      </c>
      <c r="C19" s="62" t="s">
        <v>148</v>
      </c>
      <c r="D19" s="17">
        <f t="shared" ca="1" si="0"/>
        <v>0</v>
      </c>
    </row>
    <row r="20" spans="1:4" ht="12.75" customHeight="1" x14ac:dyDescent="0.3">
      <c r="A20" s="61" t="s">
        <v>173</v>
      </c>
      <c r="B20" s="16">
        <v>1017</v>
      </c>
      <c r="C20" s="62" t="s">
        <v>148</v>
      </c>
      <c r="D20" s="17">
        <f t="shared" ca="1" si="0"/>
        <v>0</v>
      </c>
    </row>
    <row r="21" spans="1:4" ht="12.75" customHeight="1" x14ac:dyDescent="0.3">
      <c r="A21" s="61" t="s">
        <v>175</v>
      </c>
      <c r="B21" s="16">
        <v>1018</v>
      </c>
      <c r="C21" s="62" t="s">
        <v>148</v>
      </c>
      <c r="D21" s="17">
        <f t="shared" ca="1" si="0"/>
        <v>0</v>
      </c>
    </row>
    <row r="22" spans="1:4" ht="12.75" customHeight="1" x14ac:dyDescent="0.3">
      <c r="A22" s="61" t="s">
        <v>177</v>
      </c>
      <c r="B22" s="16">
        <v>1020</v>
      </c>
      <c r="C22" s="62" t="s">
        <v>148</v>
      </c>
      <c r="D22" s="17">
        <f t="shared" ca="1" si="0"/>
        <v>0</v>
      </c>
    </row>
    <row r="23" spans="1:4" ht="12.75" customHeight="1" x14ac:dyDescent="0.3">
      <c r="A23" s="61" t="s">
        <v>179</v>
      </c>
      <c r="B23" s="16">
        <v>1022</v>
      </c>
      <c r="C23" s="62" t="s">
        <v>148</v>
      </c>
      <c r="D23" s="17">
        <f t="shared" ca="1" si="0"/>
        <v>0</v>
      </c>
    </row>
    <row r="24" spans="1:4" ht="12.75" customHeight="1" x14ac:dyDescent="0.3">
      <c r="A24" s="61" t="s">
        <v>181</v>
      </c>
      <c r="B24" s="16">
        <v>1025</v>
      </c>
      <c r="C24" s="62" t="s">
        <v>148</v>
      </c>
      <c r="D24" s="17">
        <f t="shared" ca="1" si="0"/>
        <v>0</v>
      </c>
    </row>
    <row r="25" spans="1:4" ht="12.75" customHeight="1" x14ac:dyDescent="0.3">
      <c r="A25" s="61" t="s">
        <v>183</v>
      </c>
      <c r="B25" s="16">
        <v>1027</v>
      </c>
      <c r="C25" s="62" t="s">
        <v>148</v>
      </c>
      <c r="D25" s="17">
        <f t="shared" ca="1" si="0"/>
        <v>0</v>
      </c>
    </row>
    <row r="26" spans="1:4" ht="12.75" customHeight="1" x14ac:dyDescent="0.3">
      <c r="A26" s="61" t="s">
        <v>185</v>
      </c>
      <c r="B26" s="16">
        <v>1028</v>
      </c>
      <c r="C26" s="62" t="s">
        <v>148</v>
      </c>
      <c r="D26" s="17">
        <f t="shared" ca="1" si="0"/>
        <v>0</v>
      </c>
    </row>
    <row r="27" spans="1:4" ht="12.75" customHeight="1" x14ac:dyDescent="0.3">
      <c r="A27" s="61" t="s">
        <v>187</v>
      </c>
      <c r="B27" s="16">
        <v>1030</v>
      </c>
      <c r="C27" s="62" t="s">
        <v>148</v>
      </c>
      <c r="D27" s="17">
        <f t="shared" ca="1" si="0"/>
        <v>0</v>
      </c>
    </row>
    <row r="28" spans="1:4" ht="12.75" customHeight="1" x14ac:dyDescent="0.3">
      <c r="A28" s="61" t="s">
        <v>189</v>
      </c>
      <c r="B28" s="16">
        <v>1031</v>
      </c>
      <c r="C28" s="62" t="s">
        <v>148</v>
      </c>
      <c r="D28" s="17">
        <f t="shared" ca="1" si="0"/>
        <v>0</v>
      </c>
    </row>
    <row r="29" spans="1:4" ht="12.75" customHeight="1" x14ac:dyDescent="0.3">
      <c r="A29" s="61" t="s">
        <v>191</v>
      </c>
      <c r="B29" s="16">
        <v>1032</v>
      </c>
      <c r="C29" s="62" t="s">
        <v>148</v>
      </c>
      <c r="D29" s="17">
        <f t="shared" ca="1" si="0"/>
        <v>0</v>
      </c>
    </row>
    <row r="30" spans="1:4" ht="12.75" customHeight="1" x14ac:dyDescent="0.3">
      <c r="A30" s="61" t="s">
        <v>193</v>
      </c>
      <c r="B30" s="16">
        <v>1034</v>
      </c>
      <c r="C30" s="62" t="s">
        <v>148</v>
      </c>
      <c r="D30" s="17">
        <f t="shared" ca="1" si="0"/>
        <v>0</v>
      </c>
    </row>
    <row r="31" spans="1:4" ht="12.75" customHeight="1" x14ac:dyDescent="0.3">
      <c r="A31" s="61" t="s">
        <v>195</v>
      </c>
      <c r="B31" s="16">
        <v>1035</v>
      </c>
      <c r="C31" s="62" t="s">
        <v>148</v>
      </c>
      <c r="D31" s="17">
        <f t="shared" ca="1" si="0"/>
        <v>0</v>
      </c>
    </row>
    <row r="32" spans="1:4" ht="12.75" customHeight="1" x14ac:dyDescent="0.3">
      <c r="A32" s="61" t="s">
        <v>197</v>
      </c>
      <c r="B32" s="16">
        <v>1036</v>
      </c>
      <c r="C32" s="62" t="s">
        <v>148</v>
      </c>
      <c r="D32" s="17">
        <f t="shared" ca="1" si="0"/>
        <v>0</v>
      </c>
    </row>
    <row r="33" spans="1:4" ht="12.75" customHeight="1" x14ac:dyDescent="0.3">
      <c r="A33" s="61" t="s">
        <v>199</v>
      </c>
      <c r="B33" s="16">
        <v>1037</v>
      </c>
      <c r="C33" s="62" t="s">
        <v>148</v>
      </c>
      <c r="D33" s="17">
        <f t="shared" ca="1" si="0"/>
        <v>0</v>
      </c>
    </row>
    <row r="34" spans="1:4" ht="12.75" customHeight="1" x14ac:dyDescent="0.3">
      <c r="A34" s="61" t="s">
        <v>201</v>
      </c>
      <c r="B34" s="16">
        <v>1038</v>
      </c>
      <c r="C34" s="62" t="s">
        <v>148</v>
      </c>
      <c r="D34" s="17">
        <f t="shared" ca="1" si="0"/>
        <v>0</v>
      </c>
    </row>
    <row r="35" spans="1:4" ht="12.75" customHeight="1" x14ac:dyDescent="0.3">
      <c r="A35" s="61" t="s">
        <v>203</v>
      </c>
      <c r="B35" s="16">
        <v>1039</v>
      </c>
      <c r="C35" s="62" t="s">
        <v>148</v>
      </c>
      <c r="D35" s="17">
        <f t="shared" ca="1" si="0"/>
        <v>0</v>
      </c>
    </row>
    <row r="36" spans="1:4" ht="12.75" customHeight="1" x14ac:dyDescent="0.3">
      <c r="A36" s="61" t="s">
        <v>205</v>
      </c>
      <c r="B36" s="16">
        <v>1040</v>
      </c>
      <c r="C36" s="62" t="s">
        <v>148</v>
      </c>
      <c r="D36" s="17">
        <f t="shared" ca="1" si="0"/>
        <v>0</v>
      </c>
    </row>
    <row r="37" spans="1:4" ht="12.75" customHeight="1" x14ac:dyDescent="0.3">
      <c r="A37" s="61" t="s">
        <v>207</v>
      </c>
      <c r="B37" s="16">
        <v>1043</v>
      </c>
      <c r="C37" s="62" t="s">
        <v>148</v>
      </c>
      <c r="D37" s="17">
        <f t="shared" ca="1" si="0"/>
        <v>0</v>
      </c>
    </row>
    <row r="38" spans="1:4" ht="12.75" customHeight="1" x14ac:dyDescent="0.3">
      <c r="A38" s="61" t="s">
        <v>209</v>
      </c>
      <c r="B38" s="16">
        <v>1044</v>
      </c>
      <c r="C38" s="62" t="s">
        <v>148</v>
      </c>
      <c r="D38" s="17">
        <f t="shared" ca="1" si="0"/>
        <v>0</v>
      </c>
    </row>
    <row r="39" spans="1:4" ht="12.75" customHeight="1" x14ac:dyDescent="0.3">
      <c r="A39" s="61" t="s">
        <v>211</v>
      </c>
      <c r="B39" s="16">
        <v>1045</v>
      </c>
      <c r="C39" s="62" t="s">
        <v>148</v>
      </c>
      <c r="D39" s="17">
        <f t="shared" ref="D39:D72" ca="1" si="1">IFERROR(IF($C$2="Tele-Satış",INDIRECT("'"&amp;$B$2&amp;"'!"&amp;ADDRESS(MATCH($B39,INDIRECT("'"&amp;$B$2&amp;"'!$B$1:$B$1095"),0),MATCH(D$5,INDIRECT("'"&amp;$B$2&amp;"'!5:5"),0))),IF($C$2="E-Ticaret",INDIRECT("'"&amp;$B$2&amp;"'!"&amp;ADDRESS(MATCH($B39,INDIRECT("'"&amp;$B$2&amp;"'!$B$1:$B$1095"),0),MATCH(D$5,INDIRECT("'"&amp;$B$2&amp;"'!5:5"),0)+1)),IF($C$2="Geleneksel",INDIRECT("'"&amp;$B$2&amp;"'!"&amp;ADDRESS(MATCH($B39,INDIRECT("'"&amp;$B$2&amp;"'!$B$1:$B$1095"),0),MATCH(D$5,INDIRECT("'"&amp;$B$2&amp;"'!5:5"),0)+2)),INDIRECT("'"&amp;$B$2&amp;"'!"&amp;ADDRESS(MATCH($B39,INDIRECT("'"&amp;$B$2&amp;"'!$B$1:$B$1095"),0),MATCH(D$5,INDIRECT("'"&amp;$B$2&amp;"'!5:5"),0)))+INDIRECT("'"&amp;$B$2&amp;"'!"&amp;ADDRESS(MATCH($B39,INDIRECT("'"&amp;$B$2&amp;"'!$B$1:$B$1095"),0),MATCH(D$5,INDIRECT("'"&amp;$B$2&amp;"'!5:5"),0)+1))+INDIRECT("'"&amp;$B$2&amp;"'!"&amp;ADDRESS(MATCH($B39,INDIRECT("'"&amp;$B$2&amp;"'!$B$1:$B$1095"),0),MATCH(D$5,INDIRECT("'"&amp;$B$2&amp;"'!5:5"),0)+2))))),0)</f>
        <v>0</v>
      </c>
    </row>
    <row r="40" spans="1:4" ht="12.75" customHeight="1" x14ac:dyDescent="0.3">
      <c r="A40" s="61" t="s">
        <v>213</v>
      </c>
      <c r="B40" s="16">
        <v>1046</v>
      </c>
      <c r="C40" s="62" t="s">
        <v>148</v>
      </c>
      <c r="D40" s="17">
        <f t="shared" ca="1" si="1"/>
        <v>0</v>
      </c>
    </row>
    <row r="41" spans="1:4" ht="12.75" customHeight="1" x14ac:dyDescent="0.3">
      <c r="A41" s="61" t="s">
        <v>215</v>
      </c>
      <c r="B41" s="16">
        <v>1048</v>
      </c>
      <c r="C41" s="62" t="s">
        <v>148</v>
      </c>
      <c r="D41" s="17">
        <f t="shared" ca="1" si="1"/>
        <v>0</v>
      </c>
    </row>
    <row r="42" spans="1:4" ht="12.75" customHeight="1" x14ac:dyDescent="0.3">
      <c r="A42" s="61" t="s">
        <v>217</v>
      </c>
      <c r="B42" s="16">
        <v>1049</v>
      </c>
      <c r="C42" s="62" t="s">
        <v>148</v>
      </c>
      <c r="D42" s="17">
        <f t="shared" ca="1" si="1"/>
        <v>0</v>
      </c>
    </row>
    <row r="43" spans="1:4" ht="12.75" customHeight="1" x14ac:dyDescent="0.3">
      <c r="A43" s="61" t="s">
        <v>219</v>
      </c>
      <c r="B43" s="16">
        <v>1051</v>
      </c>
      <c r="C43" s="62" t="s">
        <v>148</v>
      </c>
      <c r="D43" s="17">
        <f t="shared" ca="1" si="1"/>
        <v>0</v>
      </c>
    </row>
    <row r="44" spans="1:4" ht="12.75" customHeight="1" x14ac:dyDescent="0.3">
      <c r="A44" s="61" t="s">
        <v>221</v>
      </c>
      <c r="B44" s="16">
        <v>1052</v>
      </c>
      <c r="C44" s="62" t="s">
        <v>148</v>
      </c>
      <c r="D44" s="17">
        <f t="shared" ca="1" si="1"/>
        <v>0</v>
      </c>
    </row>
    <row r="45" spans="1:4" ht="12.75" customHeight="1" x14ac:dyDescent="0.3">
      <c r="A45" s="61" t="s">
        <v>223</v>
      </c>
      <c r="B45" s="16">
        <v>1053</v>
      </c>
      <c r="C45" s="62" t="s">
        <v>148</v>
      </c>
      <c r="D45" s="17">
        <f t="shared" ca="1" si="1"/>
        <v>0</v>
      </c>
    </row>
    <row r="46" spans="1:4" ht="12.75" customHeight="1" x14ac:dyDescent="0.3">
      <c r="A46" s="61" t="s">
        <v>225</v>
      </c>
      <c r="B46" s="16">
        <v>1055</v>
      </c>
      <c r="C46" s="62" t="s">
        <v>148</v>
      </c>
      <c r="D46" s="17">
        <f t="shared" ca="1" si="1"/>
        <v>0</v>
      </c>
    </row>
    <row r="47" spans="1:4" ht="12.75" customHeight="1" x14ac:dyDescent="0.3">
      <c r="A47" s="61" t="s">
        <v>227</v>
      </c>
      <c r="B47" s="16">
        <v>1056</v>
      </c>
      <c r="C47" s="62" t="s">
        <v>148</v>
      </c>
      <c r="D47" s="17">
        <f t="shared" ca="1" si="1"/>
        <v>0</v>
      </c>
    </row>
    <row r="48" spans="1:4" ht="12.75" customHeight="1" x14ac:dyDescent="0.3">
      <c r="A48" s="61" t="s">
        <v>229</v>
      </c>
      <c r="B48" s="16">
        <v>1057</v>
      </c>
      <c r="C48" s="62" t="s">
        <v>148</v>
      </c>
      <c r="D48" s="17">
        <f t="shared" ca="1" si="1"/>
        <v>0</v>
      </c>
    </row>
    <row r="49" spans="1:4" ht="12.75" customHeight="1" x14ac:dyDescent="0.3">
      <c r="A49" s="61" t="s">
        <v>231</v>
      </c>
      <c r="B49" s="16">
        <v>1058</v>
      </c>
      <c r="C49" s="62" t="s">
        <v>148</v>
      </c>
      <c r="D49" s="17">
        <f t="shared" ca="1" si="1"/>
        <v>0</v>
      </c>
    </row>
    <row r="50" spans="1:4" ht="12.75" customHeight="1" x14ac:dyDescent="0.3">
      <c r="A50" s="61" t="s">
        <v>233</v>
      </c>
      <c r="B50" s="16">
        <v>1059</v>
      </c>
      <c r="C50" s="62" t="s">
        <v>148</v>
      </c>
      <c r="D50" s="17">
        <f t="shared" ca="1" si="1"/>
        <v>0</v>
      </c>
    </row>
    <row r="51" spans="1:4" ht="12.75" customHeight="1" x14ac:dyDescent="0.3">
      <c r="A51" s="61" t="s">
        <v>235</v>
      </c>
      <c r="B51" s="16">
        <v>1060</v>
      </c>
      <c r="C51" s="62" t="s">
        <v>148</v>
      </c>
      <c r="D51" s="17">
        <f t="shared" ca="1" si="1"/>
        <v>0</v>
      </c>
    </row>
    <row r="52" spans="1:4" ht="12.75" customHeight="1" x14ac:dyDescent="0.3">
      <c r="A52" s="61" t="s">
        <v>237</v>
      </c>
      <c r="B52" s="16">
        <v>1061</v>
      </c>
      <c r="C52" s="62" t="s">
        <v>148</v>
      </c>
      <c r="D52" s="17">
        <f t="shared" ca="1" si="1"/>
        <v>0</v>
      </c>
    </row>
    <row r="53" spans="1:4" ht="12.75" customHeight="1" x14ac:dyDescent="0.3">
      <c r="A53" s="61" t="s">
        <v>239</v>
      </c>
      <c r="B53" s="16">
        <v>2001</v>
      </c>
      <c r="C53" s="62" t="s">
        <v>148</v>
      </c>
      <c r="D53" s="17">
        <f t="shared" ca="1" si="1"/>
        <v>0</v>
      </c>
    </row>
    <row r="54" spans="1:4" ht="12.75" customHeight="1" x14ac:dyDescent="0.3">
      <c r="A54" s="61" t="s">
        <v>241</v>
      </c>
      <c r="B54" s="16">
        <v>2002</v>
      </c>
      <c r="C54" s="62" t="s">
        <v>242</v>
      </c>
      <c r="D54" s="17">
        <f t="shared" ca="1" si="1"/>
        <v>0</v>
      </c>
    </row>
    <row r="55" spans="1:4" ht="12.75" customHeight="1" x14ac:dyDescent="0.3">
      <c r="A55" s="61" t="s">
        <v>244</v>
      </c>
      <c r="B55" s="16">
        <v>2005</v>
      </c>
      <c r="C55" s="62" t="s">
        <v>242</v>
      </c>
      <c r="D55" s="17">
        <f t="shared" ca="1" si="1"/>
        <v>0</v>
      </c>
    </row>
    <row r="56" spans="1:4" ht="12.75" customHeight="1" x14ac:dyDescent="0.3">
      <c r="A56" s="61" t="s">
        <v>246</v>
      </c>
      <c r="B56" s="16">
        <v>2006</v>
      </c>
      <c r="C56" s="62" t="s">
        <v>247</v>
      </c>
      <c r="D56" s="17">
        <f t="shared" ca="1" si="1"/>
        <v>0</v>
      </c>
    </row>
    <row r="57" spans="1:4" ht="12.75" customHeight="1" x14ac:dyDescent="0.3">
      <c r="A57" s="61" t="s">
        <v>249</v>
      </c>
      <c r="B57" s="16">
        <v>2007</v>
      </c>
      <c r="C57" s="62" t="s">
        <v>242</v>
      </c>
      <c r="D57" s="17">
        <f t="shared" ca="1" si="1"/>
        <v>0</v>
      </c>
    </row>
    <row r="58" spans="1:4" ht="12.75" customHeight="1" x14ac:dyDescent="0.3">
      <c r="A58" s="61" t="s">
        <v>251</v>
      </c>
      <c r="B58" s="16">
        <v>2008</v>
      </c>
      <c r="C58" s="62" t="s">
        <v>242</v>
      </c>
      <c r="D58" s="17">
        <f t="shared" ca="1" si="1"/>
        <v>0</v>
      </c>
    </row>
    <row r="59" spans="1:4" ht="12.75" customHeight="1" x14ac:dyDescent="0.3">
      <c r="A59" s="61" t="s">
        <v>253</v>
      </c>
      <c r="B59" s="16">
        <v>3001</v>
      </c>
      <c r="C59" s="62" t="s">
        <v>247</v>
      </c>
      <c r="D59" s="17">
        <f t="shared" ca="1" si="1"/>
        <v>0</v>
      </c>
    </row>
    <row r="60" spans="1:4" ht="12.75" customHeight="1" x14ac:dyDescent="0.3">
      <c r="A60" s="61" t="s">
        <v>255</v>
      </c>
      <c r="B60" s="16">
        <v>3002</v>
      </c>
      <c r="C60" s="62" t="s">
        <v>247</v>
      </c>
      <c r="D60" s="17">
        <f t="shared" ca="1" si="1"/>
        <v>0</v>
      </c>
    </row>
    <row r="61" spans="1:4" ht="12.75" customHeight="1" x14ac:dyDescent="0.3">
      <c r="A61" s="61" t="s">
        <v>257</v>
      </c>
      <c r="B61" s="16">
        <v>3003</v>
      </c>
      <c r="C61" s="62" t="s">
        <v>247</v>
      </c>
      <c r="D61" s="17">
        <f t="shared" ca="1" si="1"/>
        <v>0</v>
      </c>
    </row>
    <row r="62" spans="1:4" ht="12.75" customHeight="1" x14ac:dyDescent="0.3">
      <c r="A62" s="61" t="s">
        <v>259</v>
      </c>
      <c r="B62" s="16">
        <v>3004</v>
      </c>
      <c r="C62" s="62" t="s">
        <v>247</v>
      </c>
      <c r="D62" s="17">
        <f t="shared" ca="1" si="1"/>
        <v>0</v>
      </c>
    </row>
    <row r="63" spans="1:4" ht="12.75" customHeight="1" x14ac:dyDescent="0.3">
      <c r="A63" s="61" t="s">
        <v>261</v>
      </c>
      <c r="B63" s="16">
        <v>3005</v>
      </c>
      <c r="C63" s="62" t="s">
        <v>247</v>
      </c>
      <c r="D63" s="17">
        <f t="shared" ca="1" si="1"/>
        <v>0</v>
      </c>
    </row>
    <row r="64" spans="1:4" ht="12.75" customHeight="1" x14ac:dyDescent="0.3">
      <c r="A64" s="61" t="s">
        <v>263</v>
      </c>
      <c r="B64" s="16">
        <v>3006</v>
      </c>
      <c r="C64" s="62" t="s">
        <v>247</v>
      </c>
      <c r="D64" s="17">
        <f t="shared" ca="1" si="1"/>
        <v>0</v>
      </c>
    </row>
    <row r="65" spans="1:4" ht="12.75" customHeight="1" x14ac:dyDescent="0.3">
      <c r="A65" s="61" t="s">
        <v>265</v>
      </c>
      <c r="B65" s="16">
        <v>3007</v>
      </c>
      <c r="C65" s="62" t="s">
        <v>247</v>
      </c>
      <c r="D65" s="17">
        <f t="shared" ca="1" si="1"/>
        <v>0</v>
      </c>
    </row>
    <row r="66" spans="1:4" ht="12.75" customHeight="1" x14ac:dyDescent="0.3">
      <c r="A66" s="61" t="s">
        <v>267</v>
      </c>
      <c r="B66" s="16">
        <v>3008</v>
      </c>
      <c r="C66" s="62" t="s">
        <v>247</v>
      </c>
      <c r="D66" s="17">
        <f t="shared" ca="1" si="1"/>
        <v>0</v>
      </c>
    </row>
    <row r="67" spans="1:4" ht="12.75" customHeight="1" x14ac:dyDescent="0.3">
      <c r="A67" s="61" t="s">
        <v>269</v>
      </c>
      <c r="B67" s="16">
        <v>3009</v>
      </c>
      <c r="C67" s="62" t="s">
        <v>247</v>
      </c>
      <c r="D67" s="17">
        <f t="shared" ca="1" si="1"/>
        <v>0</v>
      </c>
    </row>
    <row r="68" spans="1:4" ht="12.75" customHeight="1" x14ac:dyDescent="0.3">
      <c r="A68" s="61" t="s">
        <v>271</v>
      </c>
      <c r="B68" s="16">
        <v>3011</v>
      </c>
      <c r="C68" s="62" t="s">
        <v>247</v>
      </c>
      <c r="D68" s="17">
        <f t="shared" ca="1" si="1"/>
        <v>0</v>
      </c>
    </row>
    <row r="69" spans="1:4" ht="12.75" customHeight="1" x14ac:dyDescent="0.3">
      <c r="A69" s="61" t="s">
        <v>273</v>
      </c>
      <c r="B69" s="16">
        <v>3012</v>
      </c>
      <c r="C69" s="62" t="s">
        <v>247</v>
      </c>
      <c r="D69" s="17">
        <f t="shared" ca="1" si="1"/>
        <v>0</v>
      </c>
    </row>
    <row r="70" spans="1:4" ht="12.75" customHeight="1" x14ac:dyDescent="0.3">
      <c r="A70" s="61" t="s">
        <v>275</v>
      </c>
      <c r="B70" s="16">
        <v>3016</v>
      </c>
      <c r="C70" s="62" t="s">
        <v>247</v>
      </c>
      <c r="D70" s="17">
        <f t="shared" ca="1" si="1"/>
        <v>0</v>
      </c>
    </row>
    <row r="71" spans="1:4" ht="12.75" customHeight="1" x14ac:dyDescent="0.3">
      <c r="A71" s="61" t="s">
        <v>277</v>
      </c>
      <c r="B71" s="16">
        <v>3017</v>
      </c>
      <c r="C71" s="62" t="s">
        <v>247</v>
      </c>
      <c r="D71" s="17">
        <f t="shared" ca="1" si="1"/>
        <v>0</v>
      </c>
    </row>
    <row r="72" spans="1:4" ht="13.8" x14ac:dyDescent="0.3">
      <c r="A72" s="61" t="s">
        <v>279</v>
      </c>
      <c r="B72" s="16">
        <v>3018</v>
      </c>
      <c r="C72" s="62" t="s">
        <v>247</v>
      </c>
      <c r="D72" s="17">
        <f t="shared" ca="1" si="1"/>
        <v>0</v>
      </c>
    </row>
    <row r="73" spans="1:4" ht="13.8" x14ac:dyDescent="0.3">
      <c r="A73" s="63" t="s">
        <v>281</v>
      </c>
      <c r="B73" s="52">
        <v>9000</v>
      </c>
      <c r="C73" s="62" t="s">
        <v>282</v>
      </c>
      <c r="D73" s="53">
        <f ca="1">SUMIF($C$7:$C$72,"HD",D$7:D$72)</f>
        <v>0</v>
      </c>
    </row>
    <row r="74" spans="1:4" ht="13.8" x14ac:dyDescent="0.3">
      <c r="A74" s="63" t="s">
        <v>284</v>
      </c>
      <c r="B74" s="52">
        <v>9001</v>
      </c>
      <c r="C74" s="62" t="s">
        <v>285</v>
      </c>
      <c r="D74" s="53">
        <f ca="1">SUMIF($C$7:$C$72,"H",D$7:D$72)+SUMIF($C$7:$C$72,"E",D$7:D$72)</f>
        <v>0</v>
      </c>
    </row>
    <row r="75" spans="1:4" ht="13.8" x14ac:dyDescent="0.3">
      <c r="A75" s="63" t="s">
        <v>287</v>
      </c>
      <c r="B75" s="52">
        <v>9003</v>
      </c>
      <c r="C75" s="62" t="s">
        <v>288</v>
      </c>
      <c r="D75" s="53">
        <f ca="1">D73+D74</f>
        <v>0</v>
      </c>
    </row>
  </sheetData>
  <mergeCells count="1">
    <mergeCell ref="E2:G2"/>
  </mergeCells>
  <dataValidations count="2">
    <dataValidation type="list" allowBlank="1" showInputMessage="1" showErrorMessage="1" sqref="C2" xr:uid="{7965D2A9-0FC2-4BDD-AEA5-7B3E1FE8CEFD}">
      <formula1>"Toplam,Tele-Satış,E-Ticaret,Geleneksel"</formula1>
    </dataValidation>
    <dataValidation type="list" allowBlank="1" showInputMessage="1" showErrorMessage="1" sqref="B2" xr:uid="{C89BA78A-9B76-4A79-B190-7691FE4422CF}">
      <formula1>"Merkez,Acente,Banka,Broker,Diğer"</formula1>
    </dataValidation>
  </dataValidations>
  <pageMargins left="0.2" right="0.75" top="0.52" bottom="0.52" header="0.5" footer="0.5"/>
  <pageSetup paperSize="9" scale="4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34</vt:i4>
      </vt:variant>
      <vt:variant>
        <vt:lpstr>Adlandırılmış Aralıklar</vt:lpstr>
      </vt:variant>
      <vt:variant>
        <vt:i4>1</vt:i4>
      </vt:variant>
    </vt:vector>
  </HeadingPairs>
  <TitlesOfParts>
    <vt:vector size="35" baseType="lpstr">
      <vt:lpstr>Genel</vt:lpstr>
      <vt:lpstr>Branş Bazlı Analiz</vt:lpstr>
      <vt:lpstr>Hayatdışı</vt:lpstr>
      <vt:lpstr>Hayat</vt:lpstr>
      <vt:lpstr>Kaza</vt:lpstr>
      <vt:lpstr>Hastalık-Sağlık</vt:lpstr>
      <vt:lpstr>Kara Araçları</vt:lpstr>
      <vt:lpstr>Kasko</vt:lpstr>
      <vt:lpstr>Raylı Araçlar</vt:lpstr>
      <vt:lpstr>Hava Araçları</vt:lpstr>
      <vt:lpstr>Su Araçları</vt:lpstr>
      <vt:lpstr>Nakliyat</vt:lpstr>
      <vt:lpstr>Yangın ve Doğal Afetler</vt:lpstr>
      <vt:lpstr>Genel Zararlar</vt:lpstr>
      <vt:lpstr>Kara Araçları Sorumluluk</vt:lpstr>
      <vt:lpstr>Trafik</vt:lpstr>
      <vt:lpstr>Hava Araçları Sorumluluk</vt:lpstr>
      <vt:lpstr>Su Araçları Sorumluluk</vt:lpstr>
      <vt:lpstr>Genel Sorumluluk</vt:lpstr>
      <vt:lpstr>Kredi</vt:lpstr>
      <vt:lpstr>Kefalet</vt:lpstr>
      <vt:lpstr>Finansal Kayıplar</vt:lpstr>
      <vt:lpstr>Hukuksal Koruma</vt:lpstr>
      <vt:lpstr>Destek</vt:lpstr>
      <vt:lpstr>Dev.Dest.Tarım Sigortaları</vt:lpstr>
      <vt:lpstr>Mühendislik Sigortaları</vt:lpstr>
      <vt:lpstr>H-Hayat Toplam</vt:lpstr>
      <vt:lpstr>H-Hastalık Sağlık</vt:lpstr>
      <vt:lpstr>Hayat Grubu Toplam</vt:lpstr>
      <vt:lpstr>Merkez</vt:lpstr>
      <vt:lpstr>Acente</vt:lpstr>
      <vt:lpstr>Banka</vt:lpstr>
      <vt:lpstr>Broker</vt:lpstr>
      <vt:lpstr>Diğer</vt:lpstr>
      <vt:lpstr>Branşlar6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Kebire Kır</dc:creator>
  <cp:lastModifiedBy>Kebire Kır</cp:lastModifiedBy>
  <dcterms:created xsi:type="dcterms:W3CDTF">2026-07-14T13:17:08Z</dcterms:created>
  <dcterms:modified xsi:type="dcterms:W3CDTF">2026-07-14T14:15:14Z</dcterms:modified>
</cp:coreProperties>
</file>